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1"/>
  </bookViews>
  <sheets>
    <sheet name="Rekapitulace" sheetId="1" r:id="rId1"/>
    <sheet name="SO 101" sheetId="2" r:id="rId2"/>
    <sheet name="SO 401_401" sheetId="3" r:id="rId3"/>
  </sheets>
  <definedNames>
    <definedName name="_xlnm.Print_Titles" localSheetId="1">'SO 101'!$1:$7</definedName>
    <definedName name="_xlnm.Print_Titles" localSheetId="2">'SO 401_401'!$1:$8</definedName>
  </definedNames>
  <calcPr fullCalcOnLoad="1"/>
</workbook>
</file>

<file path=xl/sharedStrings.xml><?xml version="1.0" encoding="utf-8"?>
<sst xmlns="http://schemas.openxmlformats.org/spreadsheetml/2006/main" count="1372" uniqueCount="434">
  <si>
    <t>Soupis objektů s DPH</t>
  </si>
  <si>
    <t>Stavba: 20-118 - SOUVISLÁ ÚDRŽBA PO OPRAVÁCH IS - ULICE JISKROVA, LIBEREC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</si>
  <si>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</si>
  <si>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</si>
  <si>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</si>
  <si>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</si>
  <si>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</si>
  <si>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</si>
  <si>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</si>
  <si>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</si>
  <si>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</si>
  <si>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</si>
  <si>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</si>
  <si>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</si>
  <si>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20-118</t>
  </si>
  <si>
    <t>SOUVISLÁ ÚDRŽBA PO OPRAVÁCH IS - ULICE JISKROVA, LIBEREC</t>
  </si>
  <si>
    <t>O</t>
  </si>
  <si>
    <t>Rozpočet:</t>
  </si>
  <si>
    <t>0,00</t>
  </si>
  <si>
    <t>15,00</t>
  </si>
  <si>
    <t>21,00</t>
  </si>
  <si>
    <t>2</t>
  </si>
  <si>
    <t>3</t>
  </si>
  <si>
    <t>SO 101</t>
  </si>
  <si>
    <t>KOMUNIKACE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</si>
  <si>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</si>
  <si>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</si>
  <si>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</si>
  <si>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</si>
  <si>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</si>
  <si>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</si>
  <si>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</si>
  <si>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</si>
  <si>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</si>
  <si>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</si>
  <si>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</si>
  <si>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</si>
  <si>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</si>
  <si>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</si>
  <si>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</si>
  <si>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</si>
  <si>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</si>
  <si>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</si>
  <si>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</si>
  <si>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</si>
  <si>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014101</t>
  </si>
  <si>
    <t/>
  </si>
  <si>
    <t>POPLATKY ZA SKLÁDKU</t>
  </si>
  <si>
    <t>M3</t>
  </si>
  <si>
    <t>PP</t>
  </si>
  <si>
    <t>zemina</t>
  </si>
  <si>
    <t>VV</t>
  </si>
  <si>
    <t>467,0-50,0=417,00 [A]</t>
  </si>
  <si>
    <t>014102</t>
  </si>
  <si>
    <t>T</t>
  </si>
  <si>
    <t>vybourané hmoty</t>
  </si>
  <si>
    <t>z pol.č. 113158: 1,0m3*2,5t/m3=2,50 [A] 
z pol.č. 113438 (bez asfalt.souvrství): (275,65-48,62)m3*1,8t/m3=408,65 [B] 
z pol.č. 113478 (bez kamenné kostky): (380,11-135,5)m3*1,8t/m3=440,30 [C] 
z pol.č. 113488: 176,25m3*2,4t/m3=423,00 [D] 
z pol.č. 113518: 166m *0,04t/m=6,64 [E] 
z pol.č. 113528: 39m*0,10t/m=3,90 [F] 
z pol.č. 96687: 23ks*0,3t/ks=6,90 [G] 
Celkem: A+B+C+D+E+F+G=1 291,89 [H]</t>
  </si>
  <si>
    <t>014132</t>
  </si>
  <si>
    <t>POPLATKY ZA SKLÁDKU TYP S-NO (NEBEZPEČNÝ ODPAD)</t>
  </si>
  <si>
    <t>asfalty</t>
  </si>
  <si>
    <t>z pol.č. 113438: (179,0*0,03+165,0*0,03+383,0*0,1)m3*2,5t/m3=121,55 [A]</t>
  </si>
  <si>
    <t>02720</t>
  </si>
  <si>
    <t>POMOC PRÁCE ZŘÍZ NEBO ZAJIŠŤ REGULACI A OCHRANU DOPRAVY</t>
  </si>
  <si>
    <t>KPL</t>
  </si>
  <si>
    <t>dopravní opatření po dobu stavby - zřízení, přesun, údržba demontáž</t>
  </si>
  <si>
    <t>02910</t>
  </si>
  <si>
    <t>a</t>
  </si>
  <si>
    <t>OSTATNÍ POŽADAVKY - ZEMĚMĚŘIČSKÁ MĚŘENÍ</t>
  </si>
  <si>
    <t>ZAMĚŘENÍ SKUTEČNÉHO PROVEDENÍ STAVBY</t>
  </si>
  <si>
    <t>b</t>
  </si>
  <si>
    <t>GEODETICKÉ PRÁCE STAVBY, VYTYČENÍ STAVBY</t>
  </si>
  <si>
    <t>7</t>
  </si>
  <si>
    <t>02943</t>
  </si>
  <si>
    <t>OSTATNÍ POŽADAVKY - VYPRACOVÁNÍ RDS</t>
  </si>
  <si>
    <t>Realizační dokumentace stavby (dále jen „RDS“) dle kap. 10 Směrnice pro dokumentaci staveb pozemních komunikací (SDS PK) (8/2017), vč. dodatku č. 1 (04/2018) - Realizační dokumentace stavby (RDS) v rozsahu dle kap. 4 Technických kvalitativních podmínek pro dokumentaci staveb pozemních komunikací (TKP-D) (8/2006), odst. 4.3.5 RDS. Součástí je předání dokumentace v tištěné podobě a předání 1 x v elektronické podobě (rozsah a uspořádání odpovídající podobě tištěné) v uzavřeném (PDF) a otevřeném formátu (DWG, XLS, DOC, apod.).</t>
  </si>
  <si>
    <t>8</t>
  </si>
  <si>
    <t>02944</t>
  </si>
  <si>
    <t>OSTAT POŽADAVKY - DOKUMENTACE SKUTEČ PROVEDENÍ V DIGIT FORMĚ</t>
  </si>
  <si>
    <t>02946</t>
  </si>
  <si>
    <t>OSTAT POŽADAVKY - FOTODOKUMENTACE</t>
  </si>
  <si>
    <t>pasport a fotodokumentace stávajících staveb a konstrukcí, přiléhající ke stavbě</t>
  </si>
  <si>
    <t>029611</t>
  </si>
  <si>
    <t>OSTATNÍ POŽADAVKY - ODBORNÝ DOZOR</t>
  </si>
  <si>
    <t>HOD</t>
  </si>
  <si>
    <t>Autorský dozor stavby</t>
  </si>
  <si>
    <t>11</t>
  </si>
  <si>
    <t>03100</t>
  </si>
  <si>
    <t>ZAŘÍZENÍ STAVENIŠTĚ - ZŘÍZENÍ, PROVOZ, DEMONTÁŽ</t>
  </si>
  <si>
    <t>Zemní práce</t>
  </si>
  <si>
    <t>12</t>
  </si>
  <si>
    <t>113158</t>
  </si>
  <si>
    <t>ODSTRANĚNÍ KRYTU ZPEVNĚNÝCH PLOCH Z BETONU, ODVOZ DO 20KM</t>
  </si>
  <si>
    <t>části bet. sjezdů v místě dopojení nových kcí</t>
  </si>
  <si>
    <t>13</t>
  </si>
  <si>
    <t>113174</t>
  </si>
  <si>
    <t>ODSTRAN KRYTU ZPEVNĚNÝCH PLOCH Z DLAŽEB KOSTEK, ODVOZ DO 5KM</t>
  </si>
  <si>
    <t>ODVOZ NA DEPONII INVESTORA</t>
  </si>
  <si>
    <t>kamenná linka: 152,0*0,10*0,10=1,52 [A]</t>
  </si>
  <si>
    <t>14</t>
  </si>
  <si>
    <t>113438</t>
  </si>
  <si>
    <t>ODSTRAN KRYTU ZPEVNĚNÝCH PLOCH S ASFALT POJIVEM VČET PODKLADU, ODVOZ DO 20KM</t>
  </si>
  <si>
    <t>chodník: 179m2*0,38+165,0*0,25=109,27 [A] 
vozovka: 245m2*0,42+138m2*0,46=166,38 [B] 
Celkem: A+B=275,65 [C]</t>
  </si>
  <si>
    <t>15</t>
  </si>
  <si>
    <t>113478</t>
  </si>
  <si>
    <t>ODSTRAN KRYTU ZPEVNĚNÝCH PLOCH Z DLAŽEB KOSTEK VČET PODKL, ODVOZ DO 20KM</t>
  </si>
  <si>
    <t>KRYT Z KAMENNÉ KOSTKY NA DEPONII INVESTORA 
PODKLADNÍ A LOŽNÉ VRSTVY ODVOZ NA SKLÁDKU 
pozn.: KKV - OČIŠTĚNÍ A DEPONOVÁNÍ  PRO ZPĚTNÉ POUŽITÍ (715m2)</t>
  </si>
  <si>
    <t>chodník: 95m2*0,25=23,75 [A] 
vozovka: 721m2*0,46+65m2*0,38=356,36 [B] 
Celkem: A+B=380,11 [C]</t>
  </si>
  <si>
    <t>16</t>
  </si>
  <si>
    <t>113488</t>
  </si>
  <si>
    <t>ODSTRANĚNÍ KRYTU ZPEVNĚNÝCH PLOCH Z DLAŽDIC VČETNĚ PODKLADU, ODVOZ DO 20KM</t>
  </si>
  <si>
    <t>kryt bet.dl.20x20: 445m2*0,25=111,25 [A] 
kryt zámk.dl.: 260m2*0,25=65,00 [B] 
Celkem: A+B=176,25 [C]</t>
  </si>
  <si>
    <t>17</t>
  </si>
  <si>
    <t>113518</t>
  </si>
  <si>
    <t>ODSTRANĚNÍ ZÁHONOVÝCH OBRUBNÍKŮ, ODVOZ DO 20KM</t>
  </si>
  <si>
    <t>M</t>
  </si>
  <si>
    <t>18</t>
  </si>
  <si>
    <t>113528</t>
  </si>
  <si>
    <t>ODSTRANĚNÍ CHODNÍKOVÝCH A SILNIČNÍCH OBRUBNÍKŮ BETONOVÝCH, ODVOZ DO 20KM</t>
  </si>
  <si>
    <t>19</t>
  </si>
  <si>
    <t>11353</t>
  </si>
  <si>
    <t>ODSTRANĚNÍ CHODNÍKOVÝCH KAMENNÝCH OBRUBNÍKŮ</t>
  </si>
  <si>
    <t>OČIŠTĚNÍ A DEPONOVÁNÍ PRO ZPĚTNÉ POUŽITÍ</t>
  </si>
  <si>
    <t>20</t>
  </si>
  <si>
    <t>113534</t>
  </si>
  <si>
    <t>ODSTRANĚNÍ CHODNÍKOVÝCH KAMENNÝCH OBRUBNÍKŮ, ODVOZ DO 5KM</t>
  </si>
  <si>
    <t>627m-85m=542,00 [A]</t>
  </si>
  <si>
    <t>21</t>
  </si>
  <si>
    <t>11372E</t>
  </si>
  <si>
    <t>FRÉZOVÁNÍ ZPEVNĚNÝCH PLOCH ASFALT DROBNÝCH OPRAV A PLOŠ ROZPADŮ DO 500M2</t>
  </si>
  <si>
    <t>515,0*0,04+12,0*0,10+25,0*0,110=24,55 [A]</t>
  </si>
  <si>
    <t>22</t>
  </si>
  <si>
    <t>123738</t>
  </si>
  <si>
    <t>ODKOP PRO SPOD STAVBU SILNIC A ŽELEZNIC TŘ. I, ODVOZ DO 20KM</t>
  </si>
  <si>
    <t>23</t>
  </si>
  <si>
    <t>125738</t>
  </si>
  <si>
    <t>VYKOPÁVKY ZE ZEMNÍKŮ A SKLÁDEK TŘ. I, ODVOZ DO 20KM</t>
  </si>
  <si>
    <t>nákup a doprava zeminy vhodné pro sadové úpravy (humózní)</t>
  </si>
  <si>
    <t>24</t>
  </si>
  <si>
    <t>13273</t>
  </si>
  <si>
    <t>HLOUBENÍ RÝH ŠÍŘ DO 2M PAŽ I NEPAŽ TŘ. I</t>
  </si>
  <si>
    <t>kanalizační přípojky: 48,0*1,0*1,50=72,00 [A]</t>
  </si>
  <si>
    <t>25</t>
  </si>
  <si>
    <t>ruční odkrytí kabelů IS pro osazení chrániček</t>
  </si>
  <si>
    <t>66,0*0,50*0,50=16,50 [A]</t>
  </si>
  <si>
    <t>26</t>
  </si>
  <si>
    <t>17120</t>
  </si>
  <si>
    <t>ULOŽENÍ SYPANINY DO NÁSYPŮ A NA SKLÁDKY BEZ ZHUTNĚNÍ</t>
  </si>
  <si>
    <t>z pol.č. 123738: 395,0m3=395,00 [A] 
z pol.č. 13273a: 72,0m3=72,00 [B] 
Celkem: A+B=467,00 [C]</t>
  </si>
  <si>
    <t>27</t>
  </si>
  <si>
    <t>17180</t>
  </si>
  <si>
    <t>ULOŽENÍ SYPANINY DO NÁSYPŮ Z NAKUPOVANÝCH MATERIÁLŮ</t>
  </si>
  <si>
    <t>zemina vhodná k přímému použití bez úpravy, popřípadě drcené kamenivo  dle ČSN 73 6133</t>
  </si>
  <si>
    <t>28</t>
  </si>
  <si>
    <t>17310</t>
  </si>
  <si>
    <t>ZEMNÍ KRAJNICE A DOSYPÁVKY SE ZHUTNĚNÍM</t>
  </si>
  <si>
    <t>z místní vytěžené zeminy</t>
  </si>
  <si>
    <t>29</t>
  </si>
  <si>
    <t>17411</t>
  </si>
  <si>
    <t>ZÁSYP JAM A RÝH ZEMINOU SE ZHUTNĚNÍM</t>
  </si>
  <si>
    <t>z pol.č. 13273b: 16,5=16,50 [A]</t>
  </si>
  <si>
    <t>30</t>
  </si>
  <si>
    <t>17481</t>
  </si>
  <si>
    <t>ZÁSYP JAM A RÝH Z NAKUPOVANÝCH MATERIÁLŮ</t>
  </si>
  <si>
    <t>nesedavá zemina nebo štěrk 5-32 mm</t>
  </si>
  <si>
    <t>kanalizační přípojky: 48,0*1,0*(1,50-0,45-0,15)=43,20 [A]</t>
  </si>
  <si>
    <t>31</t>
  </si>
  <si>
    <t>17581</t>
  </si>
  <si>
    <t>OBSYP POTRUBÍ A OBJEKTŮ Z NAKUPOVANÝCH MATERIÁLŮ</t>
  </si>
  <si>
    <t>těžené kamenivo fr. 0-4</t>
  </si>
  <si>
    <t>kanalizační přípojky: 48,0*1,0*0,45=21,60 [A]</t>
  </si>
  <si>
    <t>32</t>
  </si>
  <si>
    <t>18110</t>
  </si>
  <si>
    <t>ÚPRAVA PLÁNĚ SE ZHUTNĚNÍM V HORNINĚ TŘ. I</t>
  </si>
  <si>
    <t>M2</t>
  </si>
  <si>
    <t>33</t>
  </si>
  <si>
    <t>18231</t>
  </si>
  <si>
    <t>ROZPROSTŘENÍ ORNICE V ROVINĚ V TL DO 0,10M</t>
  </si>
  <si>
    <t>34</t>
  </si>
  <si>
    <t>18241</t>
  </si>
  <si>
    <t>ZALOŽENÍ TRÁVNÍKU RUČNÍM VÝSEVEM</t>
  </si>
  <si>
    <t>35</t>
  </si>
  <si>
    <t>184B17</t>
  </si>
  <si>
    <t>VYSAZOVÁNÍ STROMŮ LISTNATÝCH S BALEM OBVOD KMENE DO 20CM, PODCHOZÍ VÝŠ MIN 2,4M</t>
  </si>
  <si>
    <t>KUS</t>
  </si>
  <si>
    <t>včetně přípravy a založení záhonu pro výsadbu, všech sadovnických prací, (hnojení, výkopku, výměny zeminy v kořenové jamce, zálivky, zkrácení výhonů, apod) 
druh a velikost dřevin podléhá schválení zástupce investora - kancelář architektury města Liberce</t>
  </si>
  <si>
    <t>Základy</t>
  </si>
  <si>
    <t>36</t>
  </si>
  <si>
    <t>21263</t>
  </si>
  <si>
    <t>TRATIVODY KOMPLET Z TRUB Z PLAST HMOT DN DO 150MM</t>
  </si>
  <si>
    <t>Vodorovné konstrukce</t>
  </si>
  <si>
    <t>37</t>
  </si>
  <si>
    <t>45157</t>
  </si>
  <si>
    <t>PODKLADNÍ A VÝPLŇOVÉ VRSTVY Z KAMENIVA TĚŽENÉHO</t>
  </si>
  <si>
    <t>kanalizační přípojky: 48,0*1,0*0,15=7,20 [A]</t>
  </si>
  <si>
    <t>38</t>
  </si>
  <si>
    <t>45159</t>
  </si>
  <si>
    <t>PODKL A VÝPLŇ VRSTVY Z UPRAVENÉHO KAMENE</t>
  </si>
  <si>
    <t>mlatová cesta ve skladbě:  
zhutněné drcené kamenivo fr.32/63 v tl. 150mm, 
zhutněné drcené kamenivo fr.0/32 v tl. 60mm 
mlatová vrstva z upravené lomové výsivky okrové barvy fr. 0/4</t>
  </si>
  <si>
    <t>30,0m2*0,25=7,50 [A]</t>
  </si>
  <si>
    <t>Komunikace</t>
  </si>
  <si>
    <t>39</t>
  </si>
  <si>
    <t>56330</t>
  </si>
  <si>
    <t>VOZOVKOVÉ VRSTVY ZE ŠTĚRKODRTI</t>
  </si>
  <si>
    <t>třída a frakce dle PD</t>
  </si>
  <si>
    <t>živ. vozovka-plná kce: 375,0m2*(0,15+0,16)=116,25 [A] 
živ.vozovka.plná kce-náměstí: 28,0m2*(0,15+0,16)=8,68 [B] 
dlážděná vozovka - plná kce: 675,0m2*(0,10+0,16)=175,50 [C] 
křižovatkové a parkovací plochy: 910,0m2*(0,16+0,16)=291,20 [D] 
chodníky: 985,0m2*0,15=147,75 [E] 
sjezdy: 152,0m2*0,25=38,00 [F] 
rozšíření vozovkových vrstev: 52,0m3=52,00 [G] 
plocha z bet.dl.: 12,0m2*0.15=1,80 [H] 
Celkem: A+B+C+D+E+F+G+H=831,18 [I]</t>
  </si>
  <si>
    <t>40</t>
  </si>
  <si>
    <t>572213</t>
  </si>
  <si>
    <t>SPOJOVACÍ POSTŘIK Z EMULZE DO 0,5KG/M2</t>
  </si>
  <si>
    <t>živ. vozovka-plná kce: 375,0m2=375,00 [A] 
živ.vozovka.plná kce-náměstí: 28,0m2*2=56,00 [B] 
povrch.úprava typ B: 12,0m2=12,00 [C] 
povrch.úprava typ C: 25,0m2=25,00 [D] 
Celkem: A+B+C+D=468,00 [E]</t>
  </si>
  <si>
    <t>41</t>
  </si>
  <si>
    <t>572223</t>
  </si>
  <si>
    <t>SPOJOVACÍ POSTŘIK Z EMULZE DO 1,0KG/M2</t>
  </si>
  <si>
    <t>povrch.úprava typ A: 515,0m2=515,00 [A] 
povrch.úprava typ B: 12,0m2=12,00 [B] 
povrch.úprava typ C: 25,0m2=25,00 [C] 
Celkem: A+B+C=552,00 [D]</t>
  </si>
  <si>
    <t>42</t>
  </si>
  <si>
    <t>574A04</t>
  </si>
  <si>
    <t>ASFALTOVÝ BETON PRO OBRUSNÉ VRSTVY ACO 11+, 11S</t>
  </si>
  <si>
    <t>živ. vozovka-plná kce: 375,0m2*0,04=15,00 [A] 
živ.vozovka.plná kce-náměstí: 28,0m2*0,04=1,12 [B] 
povrch.úprava typ A: 515,0m2*0,04=20,60 [C] 
povrch.úprava typ B: 12,0m2*0,04=0,48 [D] 
povrch.úprava typ C: 25,0m2*0,04=1,00 [E] 
Celkem: A+B+C+D+E=38,20 [F]</t>
  </si>
  <si>
    <t>43</t>
  </si>
  <si>
    <t>574C06</t>
  </si>
  <si>
    <t>ASFALTOVÝ BETON PRO LOŽNÍ VRSTVY ACL 16+, 16S</t>
  </si>
  <si>
    <t>živ. vozovka-plná kce: 375,0m2*0,07=26,25 [A] 
živ.vozovka.plná kce-náměstí: 28,0m2*0,06=1,68 [B] 
povrch.úprava typ C: 25,0m2*0,06=1,50 [C] 
Celkem: A+B+C=29,43 [D]</t>
  </si>
  <si>
    <t>44</t>
  </si>
  <si>
    <t>574E06</t>
  </si>
  <si>
    <t>ASFALTOVÝ BETON PRO PODKLADNÍ VRSTVY ACP 16+, 16S</t>
  </si>
  <si>
    <t>živ.vozovka.plná kce-náměstí: 28,0m2*0,05=1,40 [A] 
povrch.úprava typ B: 12,0m2*0,07=0,84 [B] 
Celkem: A+B=2,24 [C]</t>
  </si>
  <si>
    <t>45</t>
  </si>
  <si>
    <t>58211</t>
  </si>
  <si>
    <t>DLÁŽDĚNÉ KRYTY Z VELKÝCH KOSTEK DO LOŽE Z KAMENIVA</t>
  </si>
  <si>
    <t>bez nákupu - použití stáv,dlažby (KKV - žula světle šedá), vč. dopravy na stavbu 
vč.lože a spárování (kamenivo)</t>
  </si>
  <si>
    <t>dlážděná vozovka - plná kce: 675,0m2=675,00 [A]</t>
  </si>
  <si>
    <t>46</t>
  </si>
  <si>
    <t>58221</t>
  </si>
  <si>
    <t>DLÁŽDĚNÉ KRYTY Z DROBNÝCH KOSTEK DO LOŽE Z KAMENIVA</t>
  </si>
  <si>
    <t>nová dlažba - nákup, vč. dopravy na stavbu 
štípaná kostka  drobná (100/100mm), tmavá šedá, včetně lože a spárování dlažby (kamenivo) 
kámen: Liberecká žula "tmavá šedá" altern. syenit 
Druh a provedení kamenné dlažby drobné tmavé bude před realizací schváleno zástupcem investora</t>
  </si>
  <si>
    <t>křižovatkové a parkovací plochy: 910,0m2=910,00 [A]</t>
  </si>
  <si>
    <t>47</t>
  </si>
  <si>
    <t>582312</t>
  </si>
  <si>
    <t>DLÁŽDĚNÉ KRYTY Z MOZAIK KOSTEK VÍCEBAREVNÝCH DO LOŽE Z KAMENIVA</t>
  </si>
  <si>
    <t>nová dlažba - nákup, vč. dopravy na stavbu 
vč.lože a spárování (kamenivo) 
kámen: Liberecká žula "šedá" altern. syenit 
Druh a provedení kamenné mozaiky vícebarevné bude před realizací schváleno zástupcem investora.</t>
  </si>
  <si>
    <t>chodník a sjezdy z kamenné mozaiky: 850,0m2+86,0m2=936,00 [A]</t>
  </si>
  <si>
    <t>48</t>
  </si>
  <si>
    <t>58241</t>
  </si>
  <si>
    <t>DLÁŽDĚNÉ KRYTY Z KAMEN DESEK DO LOŽE Z KAMENIVA</t>
  </si>
  <si>
    <t>hladké příložné desky š. min. 250mm, šedé</t>
  </si>
  <si>
    <t>chodník a sjezdy z kamenné mozaiky: 57,0m2+29,0m2=86,00 [A]</t>
  </si>
  <si>
    <t>49</t>
  </si>
  <si>
    <t>582611</t>
  </si>
  <si>
    <t>KRYTY Z BETON DLAŽDIC SE ZÁMKEM ŠEDÝCH TL 60MM DO LOŽE Z KAM</t>
  </si>
  <si>
    <t>DLAŽBA ŠEDÁ, HLADKÁ, TVAR OBDÉLNÍK  
LOŽE - KAMENIVO DRŤ 4/8, VÝPLŇ SPÁR PÍSEK</t>
  </si>
  <si>
    <t>plocha z bet.dl.: 12,0m2=12,00 [A]</t>
  </si>
  <si>
    <t>50</t>
  </si>
  <si>
    <t>58271</t>
  </si>
  <si>
    <t>DLÁŽDĚNÉ KRYTY Z DESEK Z KONGLOMER KAMENE DO LOŽE Z KAMENIVA</t>
  </si>
  <si>
    <t>hmatová dlažba (varovné a signální pásy, vodící pásy) z umělého kamene (kompozit)  kontrastní barvy, bílá</t>
  </si>
  <si>
    <t>varovné a signální pásy 
chodník a sjezdy z kamenné mozaiky: 78,0m2+37,0m2=115,00 [A]</t>
  </si>
  <si>
    <t>51</t>
  </si>
  <si>
    <t>587202</t>
  </si>
  <si>
    <t>PŘEDLÁŽDĚNÍ KRYTU Z DROBNÝCH KOSTEK</t>
  </si>
  <si>
    <t>52</t>
  </si>
  <si>
    <t>587206</t>
  </si>
  <si>
    <t>PŘEDLÁŽDĚNÍ KRYTU Z BETONOVÝCH DLAŽDIC SE ZÁMKEM</t>
  </si>
  <si>
    <t>53</t>
  </si>
  <si>
    <t>58920</t>
  </si>
  <si>
    <t>VÝPLŇ SPAR MODIFIKOVANÝM ASFALTEM</t>
  </si>
  <si>
    <t>ošetření parcovní spáry dle TP 115, včetně profrézování spáry, čištění spáry, odhezního nátěru, výplň spar mod. zálivkou za horka, apod.</t>
  </si>
  <si>
    <t>Potrubí</t>
  </si>
  <si>
    <t>54</t>
  </si>
  <si>
    <t>87433</t>
  </si>
  <si>
    <t>POTRUBÍ Z TRUB PLASTOVÝCH ODPADNÍCH DN DO 150MM</t>
  </si>
  <si>
    <t>včetně napojení na stávající kanalizační potrubí nebo šachtu</t>
  </si>
  <si>
    <t>kanalizační přípojky: 48,0=48,00 [A]</t>
  </si>
  <si>
    <t>55</t>
  </si>
  <si>
    <t>87715</t>
  </si>
  <si>
    <t>CHRÁNIČKY PŮLENÉ Z TRUB PLAST DN DO 50MM</t>
  </si>
  <si>
    <t>včetně nasunutí na stávající kabelové trasy</t>
  </si>
  <si>
    <t>56</t>
  </si>
  <si>
    <t>894145</t>
  </si>
  <si>
    <t>ŠACHTY KANALIZAČNÍ Z BETON DÍLCŮ NA POTRUBÍ DN DO 300MM</t>
  </si>
  <si>
    <t>nová šachta na stávající potrubí (KAM 300) - komplet 
prefabrikovaná šachta (dno+skruže+přechod.skruž+vyrovnávací prstenec), s litinovým poklopem D400, se zabudovanými stupadly, 
dno beton C20/25, vč. podkladního lože ŠP tl. 200mm</t>
  </si>
  <si>
    <t>57</t>
  </si>
  <si>
    <t>89712</t>
  </si>
  <si>
    <t>VPUSŤ KANALIZAČNÍ ULIČNÍ KOMPLETNÍ Z BETONOVÝCH DÍLCŮ</t>
  </si>
  <si>
    <t>TYPOVÁ UILNIČNÍ VPUST, SE SBĚRNÝM KOŠEM A KALOVÝM PROSTOREM, LITIN.MŘÍŽÍ, tř.zat. min. D 400 
VČETNĚ ZEMNÍCH PRACÍ, VČETNĚ LOŽNÝCH A PODKLADNÍCH VRSTEV</t>
  </si>
  <si>
    <t>58</t>
  </si>
  <si>
    <t>89921</t>
  </si>
  <si>
    <t>VÝŠKOVÁ ÚPRAVA POKLOPŮ</t>
  </si>
  <si>
    <t>59</t>
  </si>
  <si>
    <t>89922</t>
  </si>
  <si>
    <t>VÝŠKOVÁ ÚPRAVA MŘÍŽÍ</t>
  </si>
  <si>
    <t>60</t>
  </si>
  <si>
    <t>89923</t>
  </si>
  <si>
    <t>VÝŠKOVÁ ÚPRAVA KRYCÍCH HRNCŮ</t>
  </si>
  <si>
    <t>Ostatní konstrukce a práce</t>
  </si>
  <si>
    <t>61</t>
  </si>
  <si>
    <t>914121</t>
  </si>
  <si>
    <t>DOPRAVNÍ ZNAČKY ZÁKLADNÍ VELIKOSTI OCELOVÉ FÓLIE TŘ 1 - DODÁVKA A MONTÁŽ</t>
  </si>
  <si>
    <t>62</t>
  </si>
  <si>
    <t>914122</t>
  </si>
  <si>
    <t>DOPRAVNÍ ZNAČKY ZÁKLADNÍ VELIKOSTI OCELOVÉ FÓLIE TŘ 1 - MONTÁŽ S PŘEMÍSTĚNÍM</t>
  </si>
  <si>
    <t>zpětné osazení DZ</t>
  </si>
  <si>
    <t>63</t>
  </si>
  <si>
    <t>914123</t>
  </si>
  <si>
    <t>DOPRAVNÍ ZNAČKY ZÁKLADNÍ VELIKOSTI OCELOVÉ FÓLIE TŘ 1 - DEMONTÁŽ</t>
  </si>
  <si>
    <t>uložení pro zpětné osazení</t>
  </si>
  <si>
    <t>64</t>
  </si>
  <si>
    <t>914921</t>
  </si>
  <si>
    <t>SLOUPKY A STOJKY DOPRAVNÍCH ZNAČEK Z OCEL TRUBEK DO PATKY - DODÁVKA A MONTÁŽ</t>
  </si>
  <si>
    <t>65</t>
  </si>
  <si>
    <t>916A1</t>
  </si>
  <si>
    <t>PARKOVACÍ SLOUPKY A ZÁBRANY KOVOVÉ</t>
  </si>
  <si>
    <t>s reflexní barvou 
přesný typ a provedení bude určen zástupci investora</t>
  </si>
  <si>
    <t>66</t>
  </si>
  <si>
    <t>917424</t>
  </si>
  <si>
    <t>CHODNÍKOVÉ OBRUBY Z KAMENNÝCH OBRUBNÍKŮ ŠÍŘ 150MM</t>
  </si>
  <si>
    <t>obruba kamenná řezaná 150x300mm - přímé i obloukové 
do zavlhlé betonové směsi C20/25 - XF3</t>
  </si>
  <si>
    <t>67</t>
  </si>
  <si>
    <t>917427</t>
  </si>
  <si>
    <t>CHODNÍKOVÉ OBRUBY Z KAMENNÝCH OBRUBNÍKŮ ŠÍŘ 300MM</t>
  </si>
  <si>
    <t>bez nákupu - použití stáv.obrub z deponie 
včetně betonového lože</t>
  </si>
  <si>
    <t>68</t>
  </si>
  <si>
    <t>91743</t>
  </si>
  <si>
    <t>CHODNÍKOVÉ OBRUBY Z KAMENNÝCH KRAJNÍKŮ</t>
  </si>
  <si>
    <t>100x250mm, do zavlhlé betonové směsi C20/25 - XF3</t>
  </si>
  <si>
    <t>69</t>
  </si>
  <si>
    <t>100x200mm, do zavlhlé betonové směsi C20/25 - XF3</t>
  </si>
  <si>
    <t>70</t>
  </si>
  <si>
    <t>91744</t>
  </si>
  <si>
    <t>CHODNÍK OBRUBY Z KAMEN ŘEZANÝCH STUPŇŮ</t>
  </si>
  <si>
    <t>obruba kamenná řezaná 150x250mm se zkosenou hranou 45°, výšky 60mm 
do zavlhlé betonové směsi C20/25 - XF3</t>
  </si>
  <si>
    <t>71</t>
  </si>
  <si>
    <t>919112</t>
  </si>
  <si>
    <t>ŘEZÁNÍ ASFALTOVÉHO KRYTU VOZOVEK TL DO 100MM</t>
  </si>
  <si>
    <t>72</t>
  </si>
  <si>
    <t>919123</t>
  </si>
  <si>
    <t>ŘEZÁNÍ BETONOVÉHO KRYTU VOZOVEK TL DO 150MM</t>
  </si>
  <si>
    <t>73</t>
  </si>
  <si>
    <t>93753</t>
  </si>
  <si>
    <t>MOBILIÁŘ - KOVOVÉ KOŠE NA ODPADKY</t>
  </si>
  <si>
    <t>dodávka a montáž, včetně pevného kotvení 
55 l, ocelové tělo, zhášeč s popelníkem, s víkem vhazovacího otvoru 
přesný typ koše podléhá schválení zástupce investora - kancelář architektury města Liberce</t>
  </si>
  <si>
    <t>74</t>
  </si>
  <si>
    <t>96687</t>
  </si>
  <si>
    <t>VYBOURÁNÍ ULIČNÍCH VPUSTÍ KOMPLETNÍCH</t>
  </si>
  <si>
    <t>včetně odvozu na skládku</t>
  </si>
  <si>
    <t>75</t>
  </si>
  <si>
    <t>R91701</t>
  </si>
  <si>
    <t>ZÁHONOVÉ OBRUBY Z OCELI</t>
  </si>
  <si>
    <t>Ocelová obruba - pásnice 6 × 100 cm + fixační ocel.trny  
altern. ocelová samofixační obruba</t>
  </si>
  <si>
    <t>Objekt:</t>
  </si>
  <si>
    <t>SO 401</t>
  </si>
  <si>
    <t>VEŘEJNÉ OSVĚTLENÍ</t>
  </si>
  <si>
    <t>O1</t>
  </si>
  <si>
    <t>401</t>
  </si>
  <si>
    <t>Přidružená stavební výroba</t>
  </si>
  <si>
    <t>001</t>
  </si>
  <si>
    <t>DeMontáž stožáru VO vč. základu</t>
  </si>
  <si>
    <t>002</t>
  </si>
  <si>
    <t>DeMontáž stávajícho svítidla</t>
  </si>
  <si>
    <t>003</t>
  </si>
  <si>
    <t>DeMontáž zeMního kabelového vedení VO</t>
  </si>
  <si>
    <t>004</t>
  </si>
  <si>
    <t>Stožár kónický vetknutý výška 6M, 125/60MM, lakovaný RAL 7022, výška počítána od úrovně chodníku ke svítidlu</t>
  </si>
  <si>
    <t>005</t>
  </si>
  <si>
    <t>Stožár stupňovitý pozinkovaný 159/114/89 s oblokovýM výložníkeM délky 2M, celková výška svítidla od vozovky 10M</t>
  </si>
  <si>
    <t>006</t>
  </si>
  <si>
    <t>Stožárová svorkovnice 9.16.4, 1x6A</t>
  </si>
  <si>
    <t>007</t>
  </si>
  <si>
    <t>Pouliční VO svítidlo, LED 32,9W, 3000K, Ra70, elektronický prograMovatelný předřadník s autonoMníM režiMeM stMívání, silniční optický systéM , IP67, IK09, třída ochrany II, tlakově litý hliník, RAL 90</t>
  </si>
  <si>
    <t>07, dle světleně technického výpočtu  
~</t>
  </si>
  <si>
    <t>008</t>
  </si>
  <si>
    <t>Pouliční VO svítidlo, LED 72W, 3000K, Ra70, elektronický prograMovatelný předřadník s autonoMníM režiMeM stMívání, silniční optický systéM , IP67, IK09, třída ochrany II, tlakově litý hliník, RAL 9007</t>
  </si>
  <si>
    <t>, dle světleně technického výpočtu  
~</t>
  </si>
  <si>
    <t>009</t>
  </si>
  <si>
    <t>Kabel CYKY 4x10</t>
  </si>
  <si>
    <t>010</t>
  </si>
  <si>
    <t>Kabel CYKY 3x1,5</t>
  </si>
  <si>
    <t>011</t>
  </si>
  <si>
    <t>ZeMní kabelová spojka do 4x16</t>
  </si>
  <si>
    <t>012</t>
  </si>
  <si>
    <t>ZeMnící pásovina FeZn 30x4</t>
  </si>
  <si>
    <t>013</t>
  </si>
  <si>
    <t>ZeMnící drát FeZn 10MM/PVC</t>
  </si>
  <si>
    <t>014</t>
  </si>
  <si>
    <t>Oko na zeMnící drát M8</t>
  </si>
  <si>
    <t>015</t>
  </si>
  <si>
    <t>Svorka SK</t>
  </si>
  <si>
    <t>016</t>
  </si>
  <si>
    <t>Chránička KOPOFLEX 50</t>
  </si>
  <si>
    <t>017</t>
  </si>
  <si>
    <t>Chránička KOPODUR 110</t>
  </si>
  <si>
    <t>018</t>
  </si>
  <si>
    <t>Chránička HDPE40</t>
  </si>
  <si>
    <t>019</t>
  </si>
  <si>
    <t>Záslepka HDPE40</t>
  </si>
  <si>
    <t>020</t>
  </si>
  <si>
    <t>Výkop pro betonový základ stožáru</t>
  </si>
  <si>
    <t>021</t>
  </si>
  <si>
    <t>Betonový základ pro stožár s pouzdreM</t>
  </si>
  <si>
    <t>022</t>
  </si>
  <si>
    <t>Výkop ruční 30x60</t>
  </si>
  <si>
    <t>023</t>
  </si>
  <si>
    <t>Zához včetně hutnění 30x40</t>
  </si>
  <si>
    <t>024</t>
  </si>
  <si>
    <t>Výkop ruční 50x120</t>
  </si>
  <si>
    <t>025</t>
  </si>
  <si>
    <t>Zához včetně hutnění 50x100</t>
  </si>
  <si>
    <t>026</t>
  </si>
  <si>
    <t>Pískové lože 30x20cM</t>
  </si>
  <si>
    <t>027</t>
  </si>
  <si>
    <t>Provizorní úprava terénu</t>
  </si>
  <si>
    <t>028</t>
  </si>
  <si>
    <t>Spojovací a Montážní Materiál</t>
  </si>
  <si>
    <t>029</t>
  </si>
  <si>
    <t>Napojení na stávající rozvody</t>
  </si>
  <si>
    <t>030</t>
  </si>
  <si>
    <t>Odvoz a likvidace odpadu</t>
  </si>
  <si>
    <t>031</t>
  </si>
  <si>
    <t>PronájeM plošiny</t>
  </si>
  <si>
    <t>032</t>
  </si>
  <si>
    <t>PronájeM jeřábu</t>
  </si>
  <si>
    <t>033</t>
  </si>
  <si>
    <t>Vytýčení stávajcích sítí, aktualizovaná vyjádření</t>
  </si>
  <si>
    <t>034</t>
  </si>
  <si>
    <t>Geodetické zaMěření vč geoMetrického plánu</t>
  </si>
  <si>
    <t>035</t>
  </si>
  <si>
    <t>PrograMování předřadníku svítidla</t>
  </si>
  <si>
    <t>036</t>
  </si>
  <si>
    <t>Doprava</t>
  </si>
  <si>
    <t>037</t>
  </si>
  <si>
    <t>Výchozí revize</t>
  </si>
  <si>
    <t>038</t>
  </si>
  <si>
    <t>Koordinace se správci sítí ČEZ, VO, CETIN</t>
  </si>
  <si>
    <t>039</t>
  </si>
  <si>
    <t>Projektová dokumentace skutečného provedení</t>
  </si>
  <si>
    <t>Kompletní zařízení staveniště pro celou stavbu  včetně zajištění potřebných povolení a rozhodnutí.  
Položka zahrnuje náklady spojené s:   
oplocení a ohrazení staveniště  
prostory pro skladování a manipulaci   
osvětlení prostoru pracoviště  
staveništní přípojky   
zajištění dodávky elektrické energie, rozvody médií po stavbě   
zajištění případných odstávek a náhradního zásobování po dobu odstávky  
kancelářské plochy pro potřeby zhotovitele, technického dozoru stavby a zástupců investora,  
sociální zařízení,  
zajištění skladovacích ploch a prostor pro potřeby stavby  
čerpání vody  
Náklady spojené se záborem veřejného prostranství
Náklady za spotřebované energie a zásobování   
Zajištění údržby veřejných komunikací a komunikací pro pěší v průběhu celé stavby, včetně případné zimní údržby"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</si>
</sst>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4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vertical="center" wrapText="1"/>
    </xf>
    <xf numFmtId="4" fontId="3" fillId="33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vertical="top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PageLayoutView="0"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4"/>
      <c r="B1" s="1"/>
      <c r="C1" s="1"/>
      <c r="D1" s="1"/>
      <c r="E1" s="1"/>
    </row>
    <row r="2" spans="1:5" ht="12.75" customHeight="1">
      <c r="A2" s="34"/>
      <c r="B2" s="35" t="s">
        <v>0</v>
      </c>
      <c r="C2" s="1"/>
      <c r="D2" s="1"/>
      <c r="E2" s="1"/>
    </row>
    <row r="3" spans="1:5" ht="19.5" customHeight="1">
      <c r="A3" s="34"/>
      <c r="B3" s="34"/>
      <c r="C3" s="1"/>
      <c r="D3" s="1"/>
      <c r="E3" s="1"/>
    </row>
    <row r="4" spans="1:5" ht="19.5" customHeight="1">
      <c r="A4" s="1"/>
      <c r="B4" s="36" t="s">
        <v>1</v>
      </c>
      <c r="C4" s="34"/>
      <c r="D4" s="34"/>
      <c r="E4" s="1"/>
    </row>
    <row r="5" spans="1:5" ht="12.75" customHeight="1">
      <c r="A5" s="1"/>
      <c r="B5" s="34" t="s">
        <v>2</v>
      </c>
      <c r="C5" s="34"/>
      <c r="D5" s="34"/>
      <c r="E5" s="1"/>
    </row>
    <row r="6" spans="1:5" ht="12.75" customHeight="1">
      <c r="A6" s="1"/>
      <c r="B6" s="3" t="s">
        <v>3</v>
      </c>
      <c r="C6" s="6">
        <f>SUM(C10:C11)</f>
        <v>0</v>
      </c>
      <c r="D6" s="1"/>
      <c r="E6" s="1"/>
    </row>
    <row r="7" spans="1:5" ht="12.75" customHeight="1">
      <c r="A7" s="1"/>
      <c r="B7" s="3" t="s">
        <v>4</v>
      </c>
      <c r="C7" s="6">
        <f>SUM(E10:E11)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</row>
    <row r="10" spans="1:5" ht="12.75" customHeight="1">
      <c r="A10" s="16" t="s">
        <v>23</v>
      </c>
      <c r="B10" s="16" t="s">
        <v>24</v>
      </c>
      <c r="C10" s="17">
        <f>'SO 101'!I3</f>
        <v>0</v>
      </c>
      <c r="D10" s="17">
        <f>'SO 101'!O2</f>
        <v>0</v>
      </c>
      <c r="E10" s="17">
        <f>C10+D10</f>
        <v>0</v>
      </c>
    </row>
    <row r="11" spans="1:5" ht="12.75" customHeight="1">
      <c r="A11" s="16" t="s">
        <v>351</v>
      </c>
      <c r="B11" s="16" t="s">
        <v>349</v>
      </c>
      <c r="C11" s="17">
        <f>'SO 401_401'!I3</f>
        <v>0</v>
      </c>
      <c r="D11" s="17">
        <f>'SO 401_401'!O2</f>
        <v>0</v>
      </c>
      <c r="E11" s="17">
        <f>C11+D11</f>
        <v>0</v>
      </c>
    </row>
  </sheetData>
  <sheetProtection/>
  <mergeCells count="4">
    <mergeCell ref="A1:A3"/>
    <mergeCell ref="B2:B3"/>
    <mergeCell ref="B4:D4"/>
    <mergeCell ref="B5:D5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9"/>
  <sheetViews>
    <sheetView tabSelected="1" zoomScalePageLayoutView="0" workbookViewId="0" topLeftCell="A1">
      <pane ySplit="7" topLeftCell="A29" activePane="bottomLeft" state="frozen"/>
      <selection pane="topLeft" activeCell="A1" sqref="A1:A3"/>
      <selection pane="bottomLeft" activeCell="L40" sqref="L4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5"/>
      <c r="I2" s="5"/>
      <c r="O2">
        <f>0+O8+O42+O115+O119+O126+O172+O194</f>
        <v>0</v>
      </c>
      <c r="P2" t="s">
        <v>22</v>
      </c>
    </row>
    <row r="3" spans="1:16" ht="15" customHeight="1">
      <c r="A3" t="s">
        <v>11</v>
      </c>
      <c r="B3" s="10" t="s">
        <v>13</v>
      </c>
      <c r="C3" s="38" t="s">
        <v>14</v>
      </c>
      <c r="D3" s="34"/>
      <c r="E3" s="11" t="s">
        <v>15</v>
      </c>
      <c r="F3" s="1"/>
      <c r="G3" s="8"/>
      <c r="H3" s="7" t="s">
        <v>23</v>
      </c>
      <c r="I3" s="33">
        <f>0+I8+I42+I115+I119+I126+I172+I194</f>
        <v>0</v>
      </c>
      <c r="O3" t="s">
        <v>18</v>
      </c>
      <c r="P3" t="s">
        <v>21</v>
      </c>
    </row>
    <row r="4" spans="1:16" ht="15" customHeight="1">
      <c r="A4" t="s">
        <v>16</v>
      </c>
      <c r="B4" s="13" t="s">
        <v>17</v>
      </c>
      <c r="C4" s="39" t="s">
        <v>23</v>
      </c>
      <c r="D4" s="40"/>
      <c r="E4" s="14" t="s">
        <v>24</v>
      </c>
      <c r="F4" s="5"/>
      <c r="G4" s="5"/>
      <c r="H4" s="15"/>
      <c r="I4" s="15"/>
      <c r="O4" t="s">
        <v>19</v>
      </c>
      <c r="P4" t="s">
        <v>21</v>
      </c>
    </row>
    <row r="5" spans="1:16" ht="12.75" customHeight="1">
      <c r="A5" s="37" t="s">
        <v>25</v>
      </c>
      <c r="B5" s="37" t="s">
        <v>27</v>
      </c>
      <c r="C5" s="37" t="s">
        <v>29</v>
      </c>
      <c r="D5" s="37" t="s">
        <v>30</v>
      </c>
      <c r="E5" s="37" t="s">
        <v>31</v>
      </c>
      <c r="F5" s="37" t="s">
        <v>33</v>
      </c>
      <c r="G5" s="37" t="s">
        <v>35</v>
      </c>
      <c r="H5" s="37" t="s">
        <v>37</v>
      </c>
      <c r="I5" s="37"/>
      <c r="O5" t="s">
        <v>20</v>
      </c>
      <c r="P5" t="s">
        <v>21</v>
      </c>
    </row>
    <row r="6" spans="1:9" ht="12.75" customHeight="1">
      <c r="A6" s="37"/>
      <c r="B6" s="37"/>
      <c r="C6" s="37"/>
      <c r="D6" s="37"/>
      <c r="E6" s="37"/>
      <c r="F6" s="37"/>
      <c r="G6" s="37"/>
      <c r="H6" s="12" t="s">
        <v>38</v>
      </c>
      <c r="I6" s="12" t="s">
        <v>40</v>
      </c>
    </row>
    <row r="7" spans="1:9" ht="12.75" customHeight="1">
      <c r="A7" s="12" t="s">
        <v>26</v>
      </c>
      <c r="B7" s="12" t="s">
        <v>28</v>
      </c>
      <c r="C7" s="12" t="s">
        <v>21</v>
      </c>
      <c r="D7" s="12" t="s">
        <v>22</v>
      </c>
      <c r="E7" s="12" t="s">
        <v>32</v>
      </c>
      <c r="F7" s="12" t="s">
        <v>34</v>
      </c>
      <c r="G7" s="12" t="s">
        <v>36</v>
      </c>
      <c r="H7" s="12" t="s">
        <v>39</v>
      </c>
      <c r="I7" s="12" t="s">
        <v>41</v>
      </c>
    </row>
    <row r="8" spans="1:18" ht="12.75" customHeight="1">
      <c r="A8" s="15" t="s">
        <v>42</v>
      </c>
      <c r="B8" s="15"/>
      <c r="C8" s="19" t="s">
        <v>26</v>
      </c>
      <c r="D8" s="15"/>
      <c r="E8" s="20" t="s">
        <v>43</v>
      </c>
      <c r="F8" s="15"/>
      <c r="G8" s="15"/>
      <c r="H8" s="15"/>
      <c r="I8" s="21">
        <f>0+Q8</f>
        <v>0</v>
      </c>
      <c r="O8">
        <f>0+R8</f>
        <v>0</v>
      </c>
      <c r="Q8">
        <f>0+I9+I12+I15+I18+I21+I24+I27+I30+I33+I36+I39</f>
        <v>0</v>
      </c>
      <c r="R8">
        <f>0+O9+O12+O15+O18+O21+O24+O27+O30+O33+O36+O39</f>
        <v>0</v>
      </c>
    </row>
    <row r="9" spans="1:16" ht="12.75">
      <c r="A9" s="18" t="s">
        <v>44</v>
      </c>
      <c r="B9" s="22" t="s">
        <v>28</v>
      </c>
      <c r="C9" s="22" t="s">
        <v>45</v>
      </c>
      <c r="D9" s="18" t="s">
        <v>46</v>
      </c>
      <c r="E9" s="23" t="s">
        <v>47</v>
      </c>
      <c r="F9" s="24" t="s">
        <v>48</v>
      </c>
      <c r="G9" s="25">
        <v>417</v>
      </c>
      <c r="H9" s="25"/>
      <c r="I9" s="25">
        <f>ROUND(ROUND(H9,2)*ROUND(G9,2),2)</f>
        <v>0</v>
      </c>
      <c r="O9">
        <f>(I9*21)/100</f>
        <v>0</v>
      </c>
      <c r="P9" t="s">
        <v>21</v>
      </c>
    </row>
    <row r="10" spans="1:5" ht="12.75">
      <c r="A10" s="26" t="s">
        <v>49</v>
      </c>
      <c r="E10" s="27" t="s">
        <v>50</v>
      </c>
    </row>
    <row r="11" spans="1:5" ht="12.75">
      <c r="A11" s="30" t="s">
        <v>51</v>
      </c>
      <c r="E11" s="29" t="s">
        <v>52</v>
      </c>
    </row>
    <row r="12" spans="1:16" ht="12.75">
      <c r="A12" s="18" t="s">
        <v>44</v>
      </c>
      <c r="B12" s="22" t="s">
        <v>21</v>
      </c>
      <c r="C12" s="22" t="s">
        <v>53</v>
      </c>
      <c r="D12" s="18" t="s">
        <v>46</v>
      </c>
      <c r="E12" s="23" t="s">
        <v>47</v>
      </c>
      <c r="F12" s="24" t="s">
        <v>54</v>
      </c>
      <c r="G12" s="25">
        <v>1291.89</v>
      </c>
      <c r="H12" s="25"/>
      <c r="I12" s="25">
        <f>ROUND(ROUND(H12,2)*ROUND(G12,2),2)</f>
        <v>0</v>
      </c>
      <c r="O12">
        <f>(I12*21)/100</f>
        <v>0</v>
      </c>
      <c r="P12" t="s">
        <v>21</v>
      </c>
    </row>
    <row r="13" spans="1:5" ht="12.75">
      <c r="A13" s="26" t="s">
        <v>49</v>
      </c>
      <c r="E13" s="27" t="s">
        <v>55</v>
      </c>
    </row>
    <row r="14" spans="1:5" ht="102">
      <c r="A14" s="30" t="s">
        <v>51</v>
      </c>
      <c r="E14" s="29" t="s">
        <v>56</v>
      </c>
    </row>
    <row r="15" spans="1:16" ht="12.75">
      <c r="A15" s="18" t="s">
        <v>44</v>
      </c>
      <c r="B15" s="22" t="s">
        <v>22</v>
      </c>
      <c r="C15" s="22" t="s">
        <v>57</v>
      </c>
      <c r="D15" s="18" t="s">
        <v>46</v>
      </c>
      <c r="E15" s="23" t="s">
        <v>58</v>
      </c>
      <c r="F15" s="24" t="s">
        <v>54</v>
      </c>
      <c r="G15" s="25">
        <v>121.55</v>
      </c>
      <c r="H15" s="25"/>
      <c r="I15" s="25">
        <f>ROUND(ROUND(H15,2)*ROUND(G15,2),2)</f>
        <v>0</v>
      </c>
      <c r="O15">
        <f>(I15*21)/100</f>
        <v>0</v>
      </c>
      <c r="P15" t="s">
        <v>21</v>
      </c>
    </row>
    <row r="16" spans="1:5" ht="12.75">
      <c r="A16" s="26" t="s">
        <v>49</v>
      </c>
      <c r="E16" s="27" t="s">
        <v>59</v>
      </c>
    </row>
    <row r="17" spans="1:5" ht="12.75">
      <c r="A17" s="30" t="s">
        <v>51</v>
      </c>
      <c r="E17" s="29" t="s">
        <v>60</v>
      </c>
    </row>
    <row r="18" spans="1:16" ht="12.75">
      <c r="A18" s="18" t="s">
        <v>44</v>
      </c>
      <c r="B18" s="22" t="s">
        <v>32</v>
      </c>
      <c r="C18" s="22" t="s">
        <v>61</v>
      </c>
      <c r="D18" s="18" t="s">
        <v>46</v>
      </c>
      <c r="E18" s="23" t="s">
        <v>62</v>
      </c>
      <c r="F18" s="24" t="s">
        <v>63</v>
      </c>
      <c r="G18" s="25">
        <v>1</v>
      </c>
      <c r="H18" s="25"/>
      <c r="I18" s="25">
        <f>ROUND(ROUND(H18,2)*ROUND(G18,2),2)</f>
        <v>0</v>
      </c>
      <c r="O18">
        <f>(I18*21)/100</f>
        <v>0</v>
      </c>
      <c r="P18" t="s">
        <v>21</v>
      </c>
    </row>
    <row r="19" spans="1:5" ht="12.75">
      <c r="A19" s="26" t="s">
        <v>49</v>
      </c>
      <c r="E19" s="27" t="s">
        <v>64</v>
      </c>
    </row>
    <row r="20" spans="1:5" ht="12.75">
      <c r="A20" s="30" t="s">
        <v>51</v>
      </c>
      <c r="E20" s="29" t="s">
        <v>46</v>
      </c>
    </row>
    <row r="21" spans="1:16" ht="12.75">
      <c r="A21" s="18" t="s">
        <v>44</v>
      </c>
      <c r="B21" s="22" t="s">
        <v>34</v>
      </c>
      <c r="C21" s="22" t="s">
        <v>65</v>
      </c>
      <c r="D21" s="18" t="s">
        <v>66</v>
      </c>
      <c r="E21" s="23" t="s">
        <v>67</v>
      </c>
      <c r="F21" s="24" t="s">
        <v>63</v>
      </c>
      <c r="G21" s="25">
        <v>1</v>
      </c>
      <c r="H21" s="25"/>
      <c r="I21" s="25">
        <f>ROUND(ROUND(H21,2)*ROUND(G21,2),2)</f>
        <v>0</v>
      </c>
      <c r="O21">
        <f>(I21*21)/100</f>
        <v>0</v>
      </c>
      <c r="P21" t="s">
        <v>21</v>
      </c>
    </row>
    <row r="22" spans="1:5" ht="12.75">
      <c r="A22" s="26" t="s">
        <v>49</v>
      </c>
      <c r="E22" s="27" t="s">
        <v>68</v>
      </c>
    </row>
    <row r="23" spans="1:5" ht="12.75">
      <c r="A23" s="30" t="s">
        <v>51</v>
      </c>
      <c r="E23" s="29" t="s">
        <v>46</v>
      </c>
    </row>
    <row r="24" spans="1:16" ht="12.75">
      <c r="A24" s="18" t="s">
        <v>44</v>
      </c>
      <c r="B24" s="22" t="s">
        <v>36</v>
      </c>
      <c r="C24" s="22" t="s">
        <v>65</v>
      </c>
      <c r="D24" s="18" t="s">
        <v>69</v>
      </c>
      <c r="E24" s="23" t="s">
        <v>67</v>
      </c>
      <c r="F24" s="24" t="s">
        <v>63</v>
      </c>
      <c r="G24" s="25">
        <v>1</v>
      </c>
      <c r="H24" s="25"/>
      <c r="I24" s="25">
        <f>ROUND(ROUND(H24,2)*ROUND(G24,2),2)</f>
        <v>0</v>
      </c>
      <c r="O24">
        <f>(I24*21)/100</f>
        <v>0</v>
      </c>
      <c r="P24" t="s">
        <v>21</v>
      </c>
    </row>
    <row r="25" spans="1:5" ht="12.75">
      <c r="A25" s="26" t="s">
        <v>49</v>
      </c>
      <c r="E25" s="27" t="s">
        <v>70</v>
      </c>
    </row>
    <row r="26" spans="1:5" ht="12.75">
      <c r="A26" s="30" t="s">
        <v>51</v>
      </c>
      <c r="E26" s="29" t="s">
        <v>46</v>
      </c>
    </row>
    <row r="27" spans="1:16" ht="12.75">
      <c r="A27" s="18" t="s">
        <v>44</v>
      </c>
      <c r="B27" s="22" t="s">
        <v>71</v>
      </c>
      <c r="C27" s="22" t="s">
        <v>72</v>
      </c>
      <c r="D27" s="18" t="s">
        <v>46</v>
      </c>
      <c r="E27" s="23" t="s">
        <v>73</v>
      </c>
      <c r="F27" s="24" t="s">
        <v>63</v>
      </c>
      <c r="G27" s="25">
        <v>1</v>
      </c>
      <c r="H27" s="25"/>
      <c r="I27" s="25">
        <f>ROUND(ROUND(H27,2)*ROUND(G27,2),2)</f>
        <v>0</v>
      </c>
      <c r="O27">
        <f>(I27*21)/100</f>
        <v>0</v>
      </c>
      <c r="P27" t="s">
        <v>21</v>
      </c>
    </row>
    <row r="28" spans="1:5" ht="102">
      <c r="A28" s="26" t="s">
        <v>49</v>
      </c>
      <c r="E28" s="27" t="s">
        <v>74</v>
      </c>
    </row>
    <row r="29" spans="1:5" ht="12.75">
      <c r="A29" s="30" t="s">
        <v>51</v>
      </c>
      <c r="E29" s="29" t="s">
        <v>46</v>
      </c>
    </row>
    <row r="30" spans="1:16" ht="12.75">
      <c r="A30" s="18" t="s">
        <v>44</v>
      </c>
      <c r="B30" s="22" t="s">
        <v>75</v>
      </c>
      <c r="C30" s="22" t="s">
        <v>76</v>
      </c>
      <c r="D30" s="18" t="s">
        <v>46</v>
      </c>
      <c r="E30" s="23" t="s">
        <v>77</v>
      </c>
      <c r="F30" s="24" t="s">
        <v>63</v>
      </c>
      <c r="G30" s="25">
        <v>1</v>
      </c>
      <c r="H30" s="25"/>
      <c r="I30" s="25">
        <f>ROUND(ROUND(H30,2)*ROUND(G30,2),2)</f>
        <v>0</v>
      </c>
      <c r="O30">
        <f>(I30*21)/100</f>
        <v>0</v>
      </c>
      <c r="P30" t="s">
        <v>21</v>
      </c>
    </row>
    <row r="31" spans="1:5" ht="12.75">
      <c r="A31" s="26" t="s">
        <v>49</v>
      </c>
      <c r="E31" s="27" t="s">
        <v>46</v>
      </c>
    </row>
    <row r="32" spans="1:5" ht="12.75">
      <c r="A32" s="30" t="s">
        <v>51</v>
      </c>
      <c r="E32" s="29" t="s">
        <v>46</v>
      </c>
    </row>
    <row r="33" spans="1:16" ht="12.75">
      <c r="A33" s="18" t="s">
        <v>44</v>
      </c>
      <c r="B33" s="22" t="s">
        <v>39</v>
      </c>
      <c r="C33" s="22" t="s">
        <v>78</v>
      </c>
      <c r="D33" s="18" t="s">
        <v>46</v>
      </c>
      <c r="E33" s="23" t="s">
        <v>79</v>
      </c>
      <c r="F33" s="24" t="s">
        <v>63</v>
      </c>
      <c r="G33" s="25">
        <v>1</v>
      </c>
      <c r="H33" s="25"/>
      <c r="I33" s="25">
        <f>ROUND(ROUND(H33,2)*ROUND(G33,2),2)</f>
        <v>0</v>
      </c>
      <c r="O33">
        <f>(I33*21)/100</f>
        <v>0</v>
      </c>
      <c r="P33" t="s">
        <v>21</v>
      </c>
    </row>
    <row r="34" spans="1:5" ht="12.75">
      <c r="A34" s="26" t="s">
        <v>49</v>
      </c>
      <c r="E34" s="27" t="s">
        <v>80</v>
      </c>
    </row>
    <row r="35" spans="1:5" ht="12.75">
      <c r="A35" s="30" t="s">
        <v>51</v>
      </c>
      <c r="E35" s="29" t="s">
        <v>46</v>
      </c>
    </row>
    <row r="36" spans="1:16" ht="12.75">
      <c r="A36" s="18" t="s">
        <v>44</v>
      </c>
      <c r="B36" s="22" t="s">
        <v>41</v>
      </c>
      <c r="C36" s="22" t="s">
        <v>81</v>
      </c>
      <c r="D36" s="18" t="s">
        <v>46</v>
      </c>
      <c r="E36" s="23" t="s">
        <v>82</v>
      </c>
      <c r="F36" s="24" t="s">
        <v>83</v>
      </c>
      <c r="G36" s="25">
        <v>10</v>
      </c>
      <c r="H36" s="25"/>
      <c r="I36" s="25">
        <f>ROUND(ROUND(H36,2)*ROUND(G36,2),2)</f>
        <v>0</v>
      </c>
      <c r="O36">
        <f>(I36*21)/100</f>
        <v>0</v>
      </c>
      <c r="P36" t="s">
        <v>21</v>
      </c>
    </row>
    <row r="37" spans="1:5" ht="12.75">
      <c r="A37" s="26" t="s">
        <v>49</v>
      </c>
      <c r="E37" s="27" t="s">
        <v>84</v>
      </c>
    </row>
    <row r="38" spans="1:5" ht="12.75">
      <c r="A38" s="30" t="s">
        <v>51</v>
      </c>
      <c r="E38" s="29" t="s">
        <v>46</v>
      </c>
    </row>
    <row r="39" spans="1:16" ht="12.75">
      <c r="A39" s="18" t="s">
        <v>44</v>
      </c>
      <c r="B39" s="22" t="s">
        <v>85</v>
      </c>
      <c r="C39" s="22" t="s">
        <v>86</v>
      </c>
      <c r="D39" s="18" t="s">
        <v>46</v>
      </c>
      <c r="E39" s="23" t="s">
        <v>87</v>
      </c>
      <c r="F39" s="24" t="s">
        <v>63</v>
      </c>
      <c r="G39" s="25">
        <v>1</v>
      </c>
      <c r="H39" s="25"/>
      <c r="I39" s="25">
        <f>ROUND(ROUND(H39,2)*ROUND(G39,2),2)</f>
        <v>0</v>
      </c>
      <c r="O39">
        <f>(I39*21)/100</f>
        <v>0</v>
      </c>
      <c r="P39" t="s">
        <v>21</v>
      </c>
    </row>
    <row r="40" spans="1:5" ht="229.5">
      <c r="A40" s="26" t="s">
        <v>49</v>
      </c>
      <c r="E40" s="27" t="s">
        <v>433</v>
      </c>
    </row>
    <row r="41" spans="1:5" ht="12.75">
      <c r="A41" s="28" t="s">
        <v>51</v>
      </c>
      <c r="E41" s="29" t="s">
        <v>46</v>
      </c>
    </row>
    <row r="42" spans="1:18" ht="12.75" customHeight="1">
      <c r="A42" s="5" t="s">
        <v>42</v>
      </c>
      <c r="B42" s="5"/>
      <c r="C42" s="31" t="s">
        <v>28</v>
      </c>
      <c r="D42" s="5"/>
      <c r="E42" s="20" t="s">
        <v>88</v>
      </c>
      <c r="F42" s="5"/>
      <c r="G42" s="5"/>
      <c r="H42" s="5"/>
      <c r="I42" s="32">
        <f>0+Q42</f>
        <v>0</v>
      </c>
      <c r="O42">
        <f>0+R42</f>
        <v>0</v>
      </c>
      <c r="Q42">
        <f>0+I43+I46+I49+I52+I55+I58+I61+I64+I67+I70+I73+I76+I79+I82+I85+I88+I91+I94+I97+I100+I103+I106+I109+I112</f>
        <v>0</v>
      </c>
      <c r="R42">
        <f>0+O43+O46+O49+O52+O55+O58+O61+O64+O67+O70+O73+O76+O79+O82+O85+O88+O91+O94+O97+O100+O103+O106+O109+O112</f>
        <v>0</v>
      </c>
    </row>
    <row r="43" spans="1:16" ht="12.75">
      <c r="A43" s="18" t="s">
        <v>44</v>
      </c>
      <c r="B43" s="22" t="s">
        <v>89</v>
      </c>
      <c r="C43" s="22" t="s">
        <v>90</v>
      </c>
      <c r="D43" s="18" t="s">
        <v>46</v>
      </c>
      <c r="E43" s="23" t="s">
        <v>91</v>
      </c>
      <c r="F43" s="24" t="s">
        <v>48</v>
      </c>
      <c r="G43" s="25">
        <v>1</v>
      </c>
      <c r="H43" s="25"/>
      <c r="I43" s="25">
        <f>ROUND(ROUND(H43,2)*ROUND(G43,2),2)</f>
        <v>0</v>
      </c>
      <c r="O43">
        <f>(I43*21)/100</f>
        <v>0</v>
      </c>
      <c r="P43" t="s">
        <v>21</v>
      </c>
    </row>
    <row r="44" spans="1:5" ht="12.75">
      <c r="A44" s="26" t="s">
        <v>49</v>
      </c>
      <c r="E44" s="27" t="s">
        <v>46</v>
      </c>
    </row>
    <row r="45" spans="1:5" ht="12.75">
      <c r="A45" s="30" t="s">
        <v>51</v>
      </c>
      <c r="E45" s="29" t="s">
        <v>92</v>
      </c>
    </row>
    <row r="46" spans="1:16" ht="25.5">
      <c r="A46" s="18" t="s">
        <v>44</v>
      </c>
      <c r="B46" s="22" t="s">
        <v>93</v>
      </c>
      <c r="C46" s="22" t="s">
        <v>94</v>
      </c>
      <c r="D46" s="18" t="s">
        <v>46</v>
      </c>
      <c r="E46" s="23" t="s">
        <v>95</v>
      </c>
      <c r="F46" s="24" t="s">
        <v>48</v>
      </c>
      <c r="G46" s="25">
        <v>1.52</v>
      </c>
      <c r="H46" s="25"/>
      <c r="I46" s="25">
        <f>ROUND(ROUND(H46,2)*ROUND(G46,2),2)</f>
        <v>0</v>
      </c>
      <c r="O46">
        <f>(I46*21)/100</f>
        <v>0</v>
      </c>
      <c r="P46" t="s">
        <v>21</v>
      </c>
    </row>
    <row r="47" spans="1:5" ht="12.75">
      <c r="A47" s="26" t="s">
        <v>49</v>
      </c>
      <c r="E47" s="27" t="s">
        <v>96</v>
      </c>
    </row>
    <row r="48" spans="1:5" ht="12.75">
      <c r="A48" s="30" t="s">
        <v>51</v>
      </c>
      <c r="E48" s="29" t="s">
        <v>97</v>
      </c>
    </row>
    <row r="49" spans="1:16" ht="25.5">
      <c r="A49" s="18" t="s">
        <v>44</v>
      </c>
      <c r="B49" s="22" t="s">
        <v>98</v>
      </c>
      <c r="C49" s="22" t="s">
        <v>99</v>
      </c>
      <c r="D49" s="18" t="s">
        <v>46</v>
      </c>
      <c r="E49" s="23" t="s">
        <v>100</v>
      </c>
      <c r="F49" s="24" t="s">
        <v>48</v>
      </c>
      <c r="G49" s="25">
        <v>275.65</v>
      </c>
      <c r="H49" s="25"/>
      <c r="I49" s="25">
        <f>ROUND(ROUND(H49,2)*ROUND(G49,2),2)</f>
        <v>0</v>
      </c>
      <c r="O49">
        <f>(I49*21)/100</f>
        <v>0</v>
      </c>
      <c r="P49" t="s">
        <v>21</v>
      </c>
    </row>
    <row r="50" spans="1:5" ht="12.75">
      <c r="A50" s="26" t="s">
        <v>49</v>
      </c>
      <c r="E50" s="27" t="s">
        <v>46</v>
      </c>
    </row>
    <row r="51" spans="1:5" ht="38.25">
      <c r="A51" s="30" t="s">
        <v>51</v>
      </c>
      <c r="E51" s="29" t="s">
        <v>101</v>
      </c>
    </row>
    <row r="52" spans="1:16" ht="25.5">
      <c r="A52" s="18" t="s">
        <v>44</v>
      </c>
      <c r="B52" s="22" t="s">
        <v>102</v>
      </c>
      <c r="C52" s="22" t="s">
        <v>103</v>
      </c>
      <c r="D52" s="18" t="s">
        <v>46</v>
      </c>
      <c r="E52" s="23" t="s">
        <v>104</v>
      </c>
      <c r="F52" s="24" t="s">
        <v>48</v>
      </c>
      <c r="G52" s="25">
        <v>380.11</v>
      </c>
      <c r="H52" s="25"/>
      <c r="I52" s="25">
        <f>ROUND(ROUND(H52,2)*ROUND(G52,2),2)</f>
        <v>0</v>
      </c>
      <c r="O52">
        <f>(I52*21)/100</f>
        <v>0</v>
      </c>
      <c r="P52" t="s">
        <v>21</v>
      </c>
    </row>
    <row r="53" spans="1:5" ht="38.25">
      <c r="A53" s="26" t="s">
        <v>49</v>
      </c>
      <c r="E53" s="27" t="s">
        <v>105</v>
      </c>
    </row>
    <row r="54" spans="1:5" ht="38.25">
      <c r="A54" s="30" t="s">
        <v>51</v>
      </c>
      <c r="E54" s="29" t="s">
        <v>106</v>
      </c>
    </row>
    <row r="55" spans="1:16" ht="25.5">
      <c r="A55" s="18" t="s">
        <v>44</v>
      </c>
      <c r="B55" s="22" t="s">
        <v>107</v>
      </c>
      <c r="C55" s="22" t="s">
        <v>108</v>
      </c>
      <c r="D55" s="18" t="s">
        <v>46</v>
      </c>
      <c r="E55" s="23" t="s">
        <v>109</v>
      </c>
      <c r="F55" s="24" t="s">
        <v>48</v>
      </c>
      <c r="G55" s="25">
        <v>176.25</v>
      </c>
      <c r="H55" s="25"/>
      <c r="I55" s="25">
        <f>ROUND(ROUND(H55,2)*ROUND(G55,2),2)</f>
        <v>0</v>
      </c>
      <c r="O55">
        <f>(I55*21)/100</f>
        <v>0</v>
      </c>
      <c r="P55" t="s">
        <v>21</v>
      </c>
    </row>
    <row r="56" spans="1:5" ht="12.75">
      <c r="A56" s="26" t="s">
        <v>49</v>
      </c>
      <c r="E56" s="27" t="s">
        <v>46</v>
      </c>
    </row>
    <row r="57" spans="1:5" ht="38.25">
      <c r="A57" s="30" t="s">
        <v>51</v>
      </c>
      <c r="E57" s="29" t="s">
        <v>110</v>
      </c>
    </row>
    <row r="58" spans="1:16" ht="12.75">
      <c r="A58" s="18" t="s">
        <v>44</v>
      </c>
      <c r="B58" s="22" t="s">
        <v>111</v>
      </c>
      <c r="C58" s="22" t="s">
        <v>112</v>
      </c>
      <c r="D58" s="18" t="s">
        <v>46</v>
      </c>
      <c r="E58" s="23" t="s">
        <v>113</v>
      </c>
      <c r="F58" s="24" t="s">
        <v>114</v>
      </c>
      <c r="G58" s="25">
        <v>166</v>
      </c>
      <c r="H58" s="25"/>
      <c r="I58" s="25">
        <f>ROUND(ROUND(H58,2)*ROUND(G58,2),2)</f>
        <v>0</v>
      </c>
      <c r="O58">
        <f>(I58*21)/100</f>
        <v>0</v>
      </c>
      <c r="P58" t="s">
        <v>21</v>
      </c>
    </row>
    <row r="59" spans="1:5" ht="12.75">
      <c r="A59" s="26" t="s">
        <v>49</v>
      </c>
      <c r="E59" s="27" t="s">
        <v>46</v>
      </c>
    </row>
    <row r="60" spans="1:5" ht="12.75">
      <c r="A60" s="30" t="s">
        <v>51</v>
      </c>
      <c r="E60" s="29" t="s">
        <v>46</v>
      </c>
    </row>
    <row r="61" spans="1:16" ht="25.5">
      <c r="A61" s="18" t="s">
        <v>44</v>
      </c>
      <c r="B61" s="22" t="s">
        <v>115</v>
      </c>
      <c r="C61" s="22" t="s">
        <v>116</v>
      </c>
      <c r="D61" s="18" t="s">
        <v>46</v>
      </c>
      <c r="E61" s="23" t="s">
        <v>117</v>
      </c>
      <c r="F61" s="24" t="s">
        <v>114</v>
      </c>
      <c r="G61" s="25">
        <v>39</v>
      </c>
      <c r="H61" s="25"/>
      <c r="I61" s="25">
        <f>ROUND(ROUND(H61,2)*ROUND(G61,2),2)</f>
        <v>0</v>
      </c>
      <c r="O61">
        <f>(I61*21)/100</f>
        <v>0</v>
      </c>
      <c r="P61" t="s">
        <v>21</v>
      </c>
    </row>
    <row r="62" spans="1:5" ht="12.75">
      <c r="A62" s="26" t="s">
        <v>49</v>
      </c>
      <c r="E62" s="27" t="s">
        <v>46</v>
      </c>
    </row>
    <row r="63" spans="1:5" ht="12.75">
      <c r="A63" s="30" t="s">
        <v>51</v>
      </c>
      <c r="E63" s="29" t="s">
        <v>46</v>
      </c>
    </row>
    <row r="64" spans="1:16" ht="12.75">
      <c r="A64" s="18" t="s">
        <v>44</v>
      </c>
      <c r="B64" s="22" t="s">
        <v>118</v>
      </c>
      <c r="C64" s="22" t="s">
        <v>119</v>
      </c>
      <c r="D64" s="18" t="s">
        <v>46</v>
      </c>
      <c r="E64" s="23" t="s">
        <v>120</v>
      </c>
      <c r="F64" s="24" t="s">
        <v>114</v>
      </c>
      <c r="G64" s="25">
        <v>85</v>
      </c>
      <c r="H64" s="25"/>
      <c r="I64" s="25">
        <f>ROUND(ROUND(H64,2)*ROUND(G64,2),2)</f>
        <v>0</v>
      </c>
      <c r="O64">
        <f>(I64*21)/100</f>
        <v>0</v>
      </c>
      <c r="P64" t="s">
        <v>21</v>
      </c>
    </row>
    <row r="65" spans="1:5" ht="12.75">
      <c r="A65" s="26" t="s">
        <v>49</v>
      </c>
      <c r="E65" s="27" t="s">
        <v>121</v>
      </c>
    </row>
    <row r="66" spans="1:5" ht="12.75">
      <c r="A66" s="30" t="s">
        <v>51</v>
      </c>
      <c r="E66" s="29" t="s">
        <v>46</v>
      </c>
    </row>
    <row r="67" spans="1:16" ht="12.75">
      <c r="A67" s="18" t="s">
        <v>44</v>
      </c>
      <c r="B67" s="22" t="s">
        <v>122</v>
      </c>
      <c r="C67" s="22" t="s">
        <v>123</v>
      </c>
      <c r="D67" s="18" t="s">
        <v>46</v>
      </c>
      <c r="E67" s="23" t="s">
        <v>124</v>
      </c>
      <c r="F67" s="24" t="s">
        <v>114</v>
      </c>
      <c r="G67" s="25">
        <v>542</v>
      </c>
      <c r="H67" s="25"/>
      <c r="I67" s="25">
        <f>ROUND(ROUND(H67,2)*ROUND(G67,2),2)</f>
        <v>0</v>
      </c>
      <c r="O67">
        <f>(I67*21)/100</f>
        <v>0</v>
      </c>
      <c r="P67" t="s">
        <v>21</v>
      </c>
    </row>
    <row r="68" spans="1:5" ht="12.75">
      <c r="A68" s="26" t="s">
        <v>49</v>
      </c>
      <c r="E68" s="27" t="s">
        <v>96</v>
      </c>
    </row>
    <row r="69" spans="1:5" ht="12.75">
      <c r="A69" s="30" t="s">
        <v>51</v>
      </c>
      <c r="E69" s="29" t="s">
        <v>125</v>
      </c>
    </row>
    <row r="70" spans="1:16" ht="25.5">
      <c r="A70" s="18" t="s">
        <v>44</v>
      </c>
      <c r="B70" s="22" t="s">
        <v>126</v>
      </c>
      <c r="C70" s="22" t="s">
        <v>127</v>
      </c>
      <c r="D70" s="18" t="s">
        <v>46</v>
      </c>
      <c r="E70" s="23" t="s">
        <v>128</v>
      </c>
      <c r="F70" s="24" t="s">
        <v>48</v>
      </c>
      <c r="G70" s="25">
        <v>24.55</v>
      </c>
      <c r="H70" s="25"/>
      <c r="I70" s="25">
        <f>ROUND(ROUND(H70,2)*ROUND(G70,2),2)</f>
        <v>0</v>
      </c>
      <c r="O70">
        <f>(I70*21)/100</f>
        <v>0</v>
      </c>
      <c r="P70" t="s">
        <v>21</v>
      </c>
    </row>
    <row r="71" spans="1:5" ht="12.75">
      <c r="A71" s="26" t="s">
        <v>49</v>
      </c>
      <c r="E71" s="27" t="s">
        <v>46</v>
      </c>
    </row>
    <row r="72" spans="1:5" ht="12.75">
      <c r="A72" s="30" t="s">
        <v>51</v>
      </c>
      <c r="E72" s="29" t="s">
        <v>129</v>
      </c>
    </row>
    <row r="73" spans="1:16" ht="12.75">
      <c r="A73" s="18" t="s">
        <v>44</v>
      </c>
      <c r="B73" s="22" t="s">
        <v>130</v>
      </c>
      <c r="C73" s="22" t="s">
        <v>131</v>
      </c>
      <c r="D73" s="18" t="s">
        <v>46</v>
      </c>
      <c r="E73" s="23" t="s">
        <v>132</v>
      </c>
      <c r="F73" s="24" t="s">
        <v>48</v>
      </c>
      <c r="G73" s="25">
        <v>395</v>
      </c>
      <c r="H73" s="25"/>
      <c r="I73" s="25">
        <f>ROUND(ROUND(H73,2)*ROUND(G73,2),2)</f>
        <v>0</v>
      </c>
      <c r="O73">
        <f>(I73*21)/100</f>
        <v>0</v>
      </c>
      <c r="P73" t="s">
        <v>21</v>
      </c>
    </row>
    <row r="74" spans="1:5" ht="12.75">
      <c r="A74" s="26" t="s">
        <v>49</v>
      </c>
      <c r="E74" s="27" t="s">
        <v>46</v>
      </c>
    </row>
    <row r="75" spans="1:5" ht="12.75">
      <c r="A75" s="30" t="s">
        <v>51</v>
      </c>
      <c r="E75" s="29" t="s">
        <v>46</v>
      </c>
    </row>
    <row r="76" spans="1:16" ht="12.75">
      <c r="A76" s="18" t="s">
        <v>44</v>
      </c>
      <c r="B76" s="22" t="s">
        <v>133</v>
      </c>
      <c r="C76" s="22" t="s">
        <v>134</v>
      </c>
      <c r="D76" s="18" t="s">
        <v>46</v>
      </c>
      <c r="E76" s="23" t="s">
        <v>135</v>
      </c>
      <c r="F76" s="24" t="s">
        <v>48</v>
      </c>
      <c r="G76" s="25">
        <v>18</v>
      </c>
      <c r="H76" s="25"/>
      <c r="I76" s="25">
        <f>ROUND(ROUND(H76,2)*ROUND(G76,2),2)</f>
        <v>0</v>
      </c>
      <c r="O76">
        <f>(I76*21)/100</f>
        <v>0</v>
      </c>
      <c r="P76" t="s">
        <v>21</v>
      </c>
    </row>
    <row r="77" spans="1:5" ht="12.75">
      <c r="A77" s="26" t="s">
        <v>49</v>
      </c>
      <c r="E77" s="27" t="s">
        <v>136</v>
      </c>
    </row>
    <row r="78" spans="1:5" ht="12.75">
      <c r="A78" s="30" t="s">
        <v>51</v>
      </c>
      <c r="E78" s="29" t="s">
        <v>46</v>
      </c>
    </row>
    <row r="79" spans="1:16" ht="12.75">
      <c r="A79" s="18" t="s">
        <v>44</v>
      </c>
      <c r="B79" s="22" t="s">
        <v>137</v>
      </c>
      <c r="C79" s="22" t="s">
        <v>138</v>
      </c>
      <c r="D79" s="18" t="s">
        <v>66</v>
      </c>
      <c r="E79" s="23" t="s">
        <v>139</v>
      </c>
      <c r="F79" s="24" t="s">
        <v>48</v>
      </c>
      <c r="G79" s="25">
        <v>72</v>
      </c>
      <c r="H79" s="25"/>
      <c r="I79" s="25">
        <f>ROUND(ROUND(H79,2)*ROUND(G79,2),2)</f>
        <v>0</v>
      </c>
      <c r="O79">
        <f>(I79*21)/100</f>
        <v>0</v>
      </c>
      <c r="P79" t="s">
        <v>21</v>
      </c>
    </row>
    <row r="80" spans="1:5" ht="12.75">
      <c r="A80" s="26" t="s">
        <v>49</v>
      </c>
      <c r="E80" s="27" t="s">
        <v>46</v>
      </c>
    </row>
    <row r="81" spans="1:5" ht="12.75">
      <c r="A81" s="30" t="s">
        <v>51</v>
      </c>
      <c r="E81" s="29" t="s">
        <v>140</v>
      </c>
    </row>
    <row r="82" spans="1:16" ht="12.75">
      <c r="A82" s="18" t="s">
        <v>44</v>
      </c>
      <c r="B82" s="22" t="s">
        <v>141</v>
      </c>
      <c r="C82" s="22" t="s">
        <v>138</v>
      </c>
      <c r="D82" s="18" t="s">
        <v>69</v>
      </c>
      <c r="E82" s="23" t="s">
        <v>139</v>
      </c>
      <c r="F82" s="24" t="s">
        <v>48</v>
      </c>
      <c r="G82" s="25">
        <v>16.5</v>
      </c>
      <c r="H82" s="25"/>
      <c r="I82" s="25">
        <f>ROUND(ROUND(H82,2)*ROUND(G82,2),2)</f>
        <v>0</v>
      </c>
      <c r="O82">
        <f>(I82*21)/100</f>
        <v>0</v>
      </c>
      <c r="P82" t="s">
        <v>21</v>
      </c>
    </row>
    <row r="83" spans="1:5" ht="12.75">
      <c r="A83" s="26" t="s">
        <v>49</v>
      </c>
      <c r="E83" s="27" t="s">
        <v>142</v>
      </c>
    </row>
    <row r="84" spans="1:5" ht="12.75">
      <c r="A84" s="30" t="s">
        <v>51</v>
      </c>
      <c r="E84" s="29" t="s">
        <v>143</v>
      </c>
    </row>
    <row r="85" spans="1:16" ht="12.75">
      <c r="A85" s="18" t="s">
        <v>44</v>
      </c>
      <c r="B85" s="22" t="s">
        <v>144</v>
      </c>
      <c r="C85" s="22" t="s">
        <v>145</v>
      </c>
      <c r="D85" s="18" t="s">
        <v>46</v>
      </c>
      <c r="E85" s="23" t="s">
        <v>146</v>
      </c>
      <c r="F85" s="24" t="s">
        <v>48</v>
      </c>
      <c r="G85" s="25">
        <v>467</v>
      </c>
      <c r="H85" s="25"/>
      <c r="I85" s="25">
        <f>ROUND(ROUND(H85,2)*ROUND(G85,2),2)</f>
        <v>0</v>
      </c>
      <c r="O85">
        <f>(I85*21)/100</f>
        <v>0</v>
      </c>
      <c r="P85" t="s">
        <v>21</v>
      </c>
    </row>
    <row r="86" spans="1:5" ht="12.75">
      <c r="A86" s="26" t="s">
        <v>49</v>
      </c>
      <c r="E86" s="27" t="s">
        <v>46</v>
      </c>
    </row>
    <row r="87" spans="1:5" ht="38.25">
      <c r="A87" s="30" t="s">
        <v>51</v>
      </c>
      <c r="E87" s="29" t="s">
        <v>147</v>
      </c>
    </row>
    <row r="88" spans="1:16" ht="12.75">
      <c r="A88" s="18" t="s">
        <v>44</v>
      </c>
      <c r="B88" s="22" t="s">
        <v>148</v>
      </c>
      <c r="C88" s="22" t="s">
        <v>149</v>
      </c>
      <c r="D88" s="18" t="s">
        <v>46</v>
      </c>
      <c r="E88" s="23" t="s">
        <v>150</v>
      </c>
      <c r="F88" s="24" t="s">
        <v>48</v>
      </c>
      <c r="G88" s="25">
        <v>25</v>
      </c>
      <c r="H88" s="25"/>
      <c r="I88" s="25">
        <f>ROUND(ROUND(H88,2)*ROUND(G88,2),2)</f>
        <v>0</v>
      </c>
      <c r="O88">
        <f>(I88*21)/100</f>
        <v>0</v>
      </c>
      <c r="P88" t="s">
        <v>21</v>
      </c>
    </row>
    <row r="89" spans="1:5" ht="25.5">
      <c r="A89" s="26" t="s">
        <v>49</v>
      </c>
      <c r="E89" s="27" t="s">
        <v>151</v>
      </c>
    </row>
    <row r="90" spans="1:5" ht="12.75">
      <c r="A90" s="30" t="s">
        <v>51</v>
      </c>
      <c r="E90" s="29" t="s">
        <v>46</v>
      </c>
    </row>
    <row r="91" spans="1:16" ht="12.75">
      <c r="A91" s="18" t="s">
        <v>44</v>
      </c>
      <c r="B91" s="22" t="s">
        <v>152</v>
      </c>
      <c r="C91" s="22" t="s">
        <v>153</v>
      </c>
      <c r="D91" s="18" t="s">
        <v>46</v>
      </c>
      <c r="E91" s="23" t="s">
        <v>154</v>
      </c>
      <c r="F91" s="24" t="s">
        <v>48</v>
      </c>
      <c r="G91" s="25">
        <v>50</v>
      </c>
      <c r="H91" s="25"/>
      <c r="I91" s="25">
        <f>ROUND(ROUND(H91,2)*ROUND(G91,2),2)</f>
        <v>0</v>
      </c>
      <c r="O91">
        <f>(I91*21)/100</f>
        <v>0</v>
      </c>
      <c r="P91" t="s">
        <v>21</v>
      </c>
    </row>
    <row r="92" spans="1:5" ht="12.75">
      <c r="A92" s="26" t="s">
        <v>49</v>
      </c>
      <c r="E92" s="27" t="s">
        <v>155</v>
      </c>
    </row>
    <row r="93" spans="1:5" ht="12.75">
      <c r="A93" s="30" t="s">
        <v>51</v>
      </c>
      <c r="E93" s="29" t="s">
        <v>46</v>
      </c>
    </row>
    <row r="94" spans="1:16" ht="12.75">
      <c r="A94" s="18" t="s">
        <v>44</v>
      </c>
      <c r="B94" s="22" t="s">
        <v>156</v>
      </c>
      <c r="C94" s="22" t="s">
        <v>157</v>
      </c>
      <c r="D94" s="18" t="s">
        <v>46</v>
      </c>
      <c r="E94" s="23" t="s">
        <v>158</v>
      </c>
      <c r="F94" s="24" t="s">
        <v>48</v>
      </c>
      <c r="G94" s="25">
        <v>16.5</v>
      </c>
      <c r="H94" s="25"/>
      <c r="I94" s="25">
        <f>ROUND(ROUND(H94,2)*ROUND(G94,2),2)</f>
        <v>0</v>
      </c>
      <c r="O94">
        <f>(I94*21)/100</f>
        <v>0</v>
      </c>
      <c r="P94" t="s">
        <v>21</v>
      </c>
    </row>
    <row r="95" spans="1:5" ht="12.75">
      <c r="A95" s="26" t="s">
        <v>49</v>
      </c>
      <c r="E95" s="27" t="s">
        <v>46</v>
      </c>
    </row>
    <row r="96" spans="1:5" ht="12.75">
      <c r="A96" s="30" t="s">
        <v>51</v>
      </c>
      <c r="E96" s="29" t="s">
        <v>159</v>
      </c>
    </row>
    <row r="97" spans="1:16" ht="12.75">
      <c r="A97" s="18" t="s">
        <v>44</v>
      </c>
      <c r="B97" s="22" t="s">
        <v>160</v>
      </c>
      <c r="C97" s="22" t="s">
        <v>161</v>
      </c>
      <c r="D97" s="18" t="s">
        <v>46</v>
      </c>
      <c r="E97" s="23" t="s">
        <v>162</v>
      </c>
      <c r="F97" s="24" t="s">
        <v>48</v>
      </c>
      <c r="G97" s="25">
        <v>43.2</v>
      </c>
      <c r="H97" s="25"/>
      <c r="I97" s="25">
        <f>ROUND(ROUND(H97,2)*ROUND(G97,2),2)</f>
        <v>0</v>
      </c>
      <c r="O97">
        <f>(I97*21)/100</f>
        <v>0</v>
      </c>
      <c r="P97" t="s">
        <v>21</v>
      </c>
    </row>
    <row r="98" spans="1:5" ht="12.75">
      <c r="A98" s="26" t="s">
        <v>49</v>
      </c>
      <c r="E98" s="27" t="s">
        <v>163</v>
      </c>
    </row>
    <row r="99" spans="1:5" ht="12.75">
      <c r="A99" s="30" t="s">
        <v>51</v>
      </c>
      <c r="E99" s="29" t="s">
        <v>164</v>
      </c>
    </row>
    <row r="100" spans="1:16" ht="12.75">
      <c r="A100" s="18" t="s">
        <v>44</v>
      </c>
      <c r="B100" s="22" t="s">
        <v>165</v>
      </c>
      <c r="C100" s="22" t="s">
        <v>166</v>
      </c>
      <c r="D100" s="18" t="s">
        <v>46</v>
      </c>
      <c r="E100" s="23" t="s">
        <v>167</v>
      </c>
      <c r="F100" s="24" t="s">
        <v>48</v>
      </c>
      <c r="G100" s="25">
        <v>21.6</v>
      </c>
      <c r="H100" s="25"/>
      <c r="I100" s="25">
        <f>ROUND(ROUND(H100,2)*ROUND(G100,2),2)</f>
        <v>0</v>
      </c>
      <c r="O100">
        <f>(I100*21)/100</f>
        <v>0</v>
      </c>
      <c r="P100" t="s">
        <v>21</v>
      </c>
    </row>
    <row r="101" spans="1:5" ht="12.75">
      <c r="A101" s="26" t="s">
        <v>49</v>
      </c>
      <c r="E101" s="27" t="s">
        <v>168</v>
      </c>
    </row>
    <row r="102" spans="1:5" ht="12.75">
      <c r="A102" s="30" t="s">
        <v>51</v>
      </c>
      <c r="E102" s="29" t="s">
        <v>169</v>
      </c>
    </row>
    <row r="103" spans="1:16" ht="12.75">
      <c r="A103" s="18" t="s">
        <v>44</v>
      </c>
      <c r="B103" s="22" t="s">
        <v>170</v>
      </c>
      <c r="C103" s="22" t="s">
        <v>171</v>
      </c>
      <c r="D103" s="18" t="s">
        <v>46</v>
      </c>
      <c r="E103" s="23" t="s">
        <v>172</v>
      </c>
      <c r="F103" s="24" t="s">
        <v>173</v>
      </c>
      <c r="G103" s="25">
        <v>3500</v>
      </c>
      <c r="H103" s="25"/>
      <c r="I103" s="25">
        <f>ROUND(ROUND(H103,2)*ROUND(G103,2),2)</f>
        <v>0</v>
      </c>
      <c r="O103">
        <f>(I103*21)/100</f>
        <v>0</v>
      </c>
      <c r="P103" t="s">
        <v>21</v>
      </c>
    </row>
    <row r="104" spans="1:5" ht="12.75">
      <c r="A104" s="26" t="s">
        <v>49</v>
      </c>
      <c r="E104" s="27" t="s">
        <v>46</v>
      </c>
    </row>
    <row r="105" spans="1:5" ht="12.75">
      <c r="A105" s="30" t="s">
        <v>51</v>
      </c>
      <c r="E105" s="29" t="s">
        <v>46</v>
      </c>
    </row>
    <row r="106" spans="1:16" ht="12.75">
      <c r="A106" s="18" t="s">
        <v>44</v>
      </c>
      <c r="B106" s="22" t="s">
        <v>174</v>
      </c>
      <c r="C106" s="22" t="s">
        <v>175</v>
      </c>
      <c r="D106" s="18" t="s">
        <v>46</v>
      </c>
      <c r="E106" s="23" t="s">
        <v>176</v>
      </c>
      <c r="F106" s="24" t="s">
        <v>173</v>
      </c>
      <c r="G106" s="25">
        <v>180</v>
      </c>
      <c r="H106" s="25"/>
      <c r="I106" s="25">
        <f>ROUND(ROUND(H106,2)*ROUND(G106,2),2)</f>
        <v>0</v>
      </c>
      <c r="O106">
        <f>(I106*21)/100</f>
        <v>0</v>
      </c>
      <c r="P106" t="s">
        <v>21</v>
      </c>
    </row>
    <row r="107" spans="1:5" ht="12.75">
      <c r="A107" s="26" t="s">
        <v>49</v>
      </c>
      <c r="E107" s="27" t="s">
        <v>46</v>
      </c>
    </row>
    <row r="108" spans="1:5" ht="12.75">
      <c r="A108" s="30" t="s">
        <v>51</v>
      </c>
      <c r="E108" s="29" t="s">
        <v>46</v>
      </c>
    </row>
    <row r="109" spans="1:16" ht="12.75">
      <c r="A109" s="18" t="s">
        <v>44</v>
      </c>
      <c r="B109" s="22" t="s">
        <v>177</v>
      </c>
      <c r="C109" s="22" t="s">
        <v>178</v>
      </c>
      <c r="D109" s="18" t="s">
        <v>46</v>
      </c>
      <c r="E109" s="23" t="s">
        <v>179</v>
      </c>
      <c r="F109" s="24" t="s">
        <v>173</v>
      </c>
      <c r="G109" s="25">
        <v>180</v>
      </c>
      <c r="H109" s="25"/>
      <c r="I109" s="25">
        <f>ROUND(ROUND(H109,2)*ROUND(G109,2),2)</f>
        <v>0</v>
      </c>
      <c r="O109">
        <f>(I109*21)/100</f>
        <v>0</v>
      </c>
      <c r="P109" t="s">
        <v>21</v>
      </c>
    </row>
    <row r="110" spans="1:5" ht="12.75">
      <c r="A110" s="26" t="s">
        <v>49</v>
      </c>
      <c r="E110" s="27" t="s">
        <v>46</v>
      </c>
    </row>
    <row r="111" spans="1:5" ht="12.75">
      <c r="A111" s="30" t="s">
        <v>51</v>
      </c>
      <c r="E111" s="29" t="s">
        <v>46</v>
      </c>
    </row>
    <row r="112" spans="1:16" ht="25.5">
      <c r="A112" s="18" t="s">
        <v>44</v>
      </c>
      <c r="B112" s="22" t="s">
        <v>180</v>
      </c>
      <c r="C112" s="22" t="s">
        <v>181</v>
      </c>
      <c r="D112" s="18" t="s">
        <v>66</v>
      </c>
      <c r="E112" s="23" t="s">
        <v>182</v>
      </c>
      <c r="F112" s="24" t="s">
        <v>183</v>
      </c>
      <c r="G112" s="25">
        <v>2</v>
      </c>
      <c r="H112" s="25"/>
      <c r="I112" s="25">
        <f>ROUND(ROUND(H112,2)*ROUND(G112,2),2)</f>
        <v>0</v>
      </c>
      <c r="O112">
        <f>(I112*21)/100</f>
        <v>0</v>
      </c>
      <c r="P112" t="s">
        <v>21</v>
      </c>
    </row>
    <row r="113" spans="1:5" ht="63.75">
      <c r="A113" s="26" t="s">
        <v>49</v>
      </c>
      <c r="E113" s="27" t="s">
        <v>184</v>
      </c>
    </row>
    <row r="114" spans="1:5" ht="12.75">
      <c r="A114" s="28" t="s">
        <v>51</v>
      </c>
      <c r="E114" s="29" t="s">
        <v>46</v>
      </c>
    </row>
    <row r="115" spans="1:18" ht="12.75" customHeight="1">
      <c r="A115" s="5" t="s">
        <v>42</v>
      </c>
      <c r="B115" s="5"/>
      <c r="C115" s="31" t="s">
        <v>21</v>
      </c>
      <c r="D115" s="5"/>
      <c r="E115" s="20" t="s">
        <v>185</v>
      </c>
      <c r="F115" s="5"/>
      <c r="G115" s="5"/>
      <c r="H115" s="5"/>
      <c r="I115" s="32">
        <f>0+Q115</f>
        <v>0</v>
      </c>
      <c r="O115">
        <f>0+R115</f>
        <v>0</v>
      </c>
      <c r="Q115">
        <f>0+I116</f>
        <v>0</v>
      </c>
      <c r="R115">
        <f>0+O116</f>
        <v>0</v>
      </c>
    </row>
    <row r="116" spans="1:16" ht="12.75">
      <c r="A116" s="18" t="s">
        <v>44</v>
      </c>
      <c r="B116" s="22" t="s">
        <v>186</v>
      </c>
      <c r="C116" s="22" t="s">
        <v>187</v>
      </c>
      <c r="D116" s="18" t="s">
        <v>46</v>
      </c>
      <c r="E116" s="23" t="s">
        <v>188</v>
      </c>
      <c r="F116" s="24" t="s">
        <v>114</v>
      </c>
      <c r="G116" s="25">
        <v>705</v>
      </c>
      <c r="H116" s="25"/>
      <c r="I116" s="25">
        <f>ROUND(ROUND(H116,2)*ROUND(G116,2),2)</f>
        <v>0</v>
      </c>
      <c r="O116">
        <f>(I116*21)/100</f>
        <v>0</v>
      </c>
      <c r="P116" t="s">
        <v>21</v>
      </c>
    </row>
    <row r="117" spans="1:5" ht="12.75">
      <c r="A117" s="26" t="s">
        <v>49</v>
      </c>
      <c r="E117" s="27" t="s">
        <v>46</v>
      </c>
    </row>
    <row r="118" spans="1:5" ht="12.75">
      <c r="A118" s="28" t="s">
        <v>51</v>
      </c>
      <c r="E118" s="29" t="s">
        <v>46</v>
      </c>
    </row>
    <row r="119" spans="1:18" ht="12.75" customHeight="1">
      <c r="A119" s="5" t="s">
        <v>42</v>
      </c>
      <c r="B119" s="5"/>
      <c r="C119" s="31" t="s">
        <v>32</v>
      </c>
      <c r="D119" s="5"/>
      <c r="E119" s="20" t="s">
        <v>189</v>
      </c>
      <c r="F119" s="5"/>
      <c r="G119" s="5"/>
      <c r="H119" s="5"/>
      <c r="I119" s="32">
        <f>0+Q119</f>
        <v>0</v>
      </c>
      <c r="O119">
        <f>0+R119</f>
        <v>0</v>
      </c>
      <c r="Q119">
        <f>0+I120+I123</f>
        <v>0</v>
      </c>
      <c r="R119">
        <f>0+O120+O123</f>
        <v>0</v>
      </c>
    </row>
    <row r="120" spans="1:16" ht="12.75">
      <c r="A120" s="18" t="s">
        <v>44</v>
      </c>
      <c r="B120" s="22" t="s">
        <v>190</v>
      </c>
      <c r="C120" s="22" t="s">
        <v>191</v>
      </c>
      <c r="D120" s="18" t="s">
        <v>46</v>
      </c>
      <c r="E120" s="23" t="s">
        <v>192</v>
      </c>
      <c r="F120" s="24" t="s">
        <v>48</v>
      </c>
      <c r="G120" s="25">
        <v>7.2</v>
      </c>
      <c r="H120" s="25"/>
      <c r="I120" s="25">
        <f>ROUND(ROUND(H120,2)*ROUND(G120,2),2)</f>
        <v>0</v>
      </c>
      <c r="O120">
        <f>(I120*21)/100</f>
        <v>0</v>
      </c>
      <c r="P120" t="s">
        <v>21</v>
      </c>
    </row>
    <row r="121" spans="1:5" ht="12.75">
      <c r="A121" s="26" t="s">
        <v>49</v>
      </c>
      <c r="E121" s="27" t="s">
        <v>168</v>
      </c>
    </row>
    <row r="122" spans="1:5" ht="12.75">
      <c r="A122" s="30" t="s">
        <v>51</v>
      </c>
      <c r="E122" s="29" t="s">
        <v>193</v>
      </c>
    </row>
    <row r="123" spans="1:16" ht="12.75">
      <c r="A123" s="18" t="s">
        <v>44</v>
      </c>
      <c r="B123" s="22" t="s">
        <v>194</v>
      </c>
      <c r="C123" s="22" t="s">
        <v>195</v>
      </c>
      <c r="D123" s="18" t="s">
        <v>46</v>
      </c>
      <c r="E123" s="23" t="s">
        <v>196</v>
      </c>
      <c r="F123" s="24" t="s">
        <v>48</v>
      </c>
      <c r="G123" s="25">
        <v>7.5</v>
      </c>
      <c r="H123" s="25"/>
      <c r="I123" s="25">
        <f>ROUND(ROUND(H123,2)*ROUND(G123,2),2)</f>
        <v>0</v>
      </c>
      <c r="O123">
        <f>(I123*21)/100</f>
        <v>0</v>
      </c>
      <c r="P123" t="s">
        <v>21</v>
      </c>
    </row>
    <row r="124" spans="1:5" ht="51">
      <c r="A124" s="26" t="s">
        <v>49</v>
      </c>
      <c r="E124" s="27" t="s">
        <v>197</v>
      </c>
    </row>
    <row r="125" spans="1:5" ht="12.75">
      <c r="A125" s="28" t="s">
        <v>51</v>
      </c>
      <c r="E125" s="29" t="s">
        <v>198</v>
      </c>
    </row>
    <row r="126" spans="1:18" ht="12.75" customHeight="1">
      <c r="A126" s="5" t="s">
        <v>42</v>
      </c>
      <c r="B126" s="5"/>
      <c r="C126" s="31" t="s">
        <v>34</v>
      </c>
      <c r="D126" s="5"/>
      <c r="E126" s="20" t="s">
        <v>199</v>
      </c>
      <c r="F126" s="5"/>
      <c r="G126" s="5"/>
      <c r="H126" s="5"/>
      <c r="I126" s="32">
        <f>0+Q126</f>
        <v>0</v>
      </c>
      <c r="O126">
        <f>0+R126</f>
        <v>0</v>
      </c>
      <c r="Q126">
        <f>0+I127+I130+I133+I136+I139+I142+I145+I148+I151+I154+I157+I160+I163+I166+I169</f>
        <v>0</v>
      </c>
      <c r="R126">
        <f>0+O127+O130+O133+O136+O139+O142+O145+O148+O151+O154+O157+O160+O163+O166+O169</f>
        <v>0</v>
      </c>
    </row>
    <row r="127" spans="1:16" ht="12.75">
      <c r="A127" s="18" t="s">
        <v>44</v>
      </c>
      <c r="B127" s="22" t="s">
        <v>200</v>
      </c>
      <c r="C127" s="22" t="s">
        <v>201</v>
      </c>
      <c r="D127" s="18" t="s">
        <v>46</v>
      </c>
      <c r="E127" s="23" t="s">
        <v>202</v>
      </c>
      <c r="F127" s="24" t="s">
        <v>48</v>
      </c>
      <c r="G127" s="25">
        <v>831.18</v>
      </c>
      <c r="H127" s="25"/>
      <c r="I127" s="25">
        <f>ROUND(ROUND(H127,2)*ROUND(G127,2),2)</f>
        <v>0</v>
      </c>
      <c r="O127">
        <f>(I127*21)/100</f>
        <v>0</v>
      </c>
      <c r="P127" t="s">
        <v>21</v>
      </c>
    </row>
    <row r="128" spans="1:5" ht="12.75">
      <c r="A128" s="26" t="s">
        <v>49</v>
      </c>
      <c r="E128" s="27" t="s">
        <v>203</v>
      </c>
    </row>
    <row r="129" spans="1:5" ht="114.75">
      <c r="A129" s="30" t="s">
        <v>51</v>
      </c>
      <c r="E129" s="29" t="s">
        <v>204</v>
      </c>
    </row>
    <row r="130" spans="1:16" ht="12.75">
      <c r="A130" s="18" t="s">
        <v>44</v>
      </c>
      <c r="B130" s="22" t="s">
        <v>205</v>
      </c>
      <c r="C130" s="22" t="s">
        <v>206</v>
      </c>
      <c r="D130" s="18" t="s">
        <v>46</v>
      </c>
      <c r="E130" s="23" t="s">
        <v>207</v>
      </c>
      <c r="F130" s="24" t="s">
        <v>173</v>
      </c>
      <c r="G130" s="25">
        <v>468</v>
      </c>
      <c r="H130" s="25"/>
      <c r="I130" s="25">
        <f>ROUND(ROUND(H130,2)*ROUND(G130,2),2)</f>
        <v>0</v>
      </c>
      <c r="O130">
        <f>(I130*21)/100</f>
        <v>0</v>
      </c>
      <c r="P130" t="s">
        <v>21</v>
      </c>
    </row>
    <row r="131" spans="1:5" ht="12.75">
      <c r="A131" s="26" t="s">
        <v>49</v>
      </c>
      <c r="E131" s="27" t="s">
        <v>46</v>
      </c>
    </row>
    <row r="132" spans="1:5" ht="63.75">
      <c r="A132" s="30" t="s">
        <v>51</v>
      </c>
      <c r="E132" s="29" t="s">
        <v>208</v>
      </c>
    </row>
    <row r="133" spans="1:16" ht="12.75">
      <c r="A133" s="18" t="s">
        <v>44</v>
      </c>
      <c r="B133" s="22" t="s">
        <v>209</v>
      </c>
      <c r="C133" s="22" t="s">
        <v>210</v>
      </c>
      <c r="D133" s="18" t="s">
        <v>46</v>
      </c>
      <c r="E133" s="23" t="s">
        <v>211</v>
      </c>
      <c r="F133" s="24" t="s">
        <v>173</v>
      </c>
      <c r="G133" s="25">
        <v>552</v>
      </c>
      <c r="H133" s="25"/>
      <c r="I133" s="25">
        <f>ROUND(ROUND(H133,2)*ROUND(G133,2),2)</f>
        <v>0</v>
      </c>
      <c r="O133">
        <f>(I133*21)/100</f>
        <v>0</v>
      </c>
      <c r="P133" t="s">
        <v>21</v>
      </c>
    </row>
    <row r="134" spans="1:5" ht="12.75">
      <c r="A134" s="26" t="s">
        <v>49</v>
      </c>
      <c r="E134" s="27" t="s">
        <v>46</v>
      </c>
    </row>
    <row r="135" spans="1:5" ht="51">
      <c r="A135" s="30" t="s">
        <v>51</v>
      </c>
      <c r="E135" s="29" t="s">
        <v>212</v>
      </c>
    </row>
    <row r="136" spans="1:16" ht="12.75">
      <c r="A136" s="18" t="s">
        <v>44</v>
      </c>
      <c r="B136" s="22" t="s">
        <v>213</v>
      </c>
      <c r="C136" s="22" t="s">
        <v>214</v>
      </c>
      <c r="D136" s="18" t="s">
        <v>46</v>
      </c>
      <c r="E136" s="23" t="s">
        <v>215</v>
      </c>
      <c r="F136" s="24" t="s">
        <v>48</v>
      </c>
      <c r="G136" s="25">
        <v>38.2</v>
      </c>
      <c r="H136" s="25"/>
      <c r="I136" s="25">
        <f>ROUND(ROUND(H136,2)*ROUND(G136,2),2)</f>
        <v>0</v>
      </c>
      <c r="O136">
        <f>(I136*21)/100</f>
        <v>0</v>
      </c>
      <c r="P136" t="s">
        <v>21</v>
      </c>
    </row>
    <row r="137" spans="1:5" ht="12.75">
      <c r="A137" s="26" t="s">
        <v>49</v>
      </c>
      <c r="E137" s="27" t="s">
        <v>46</v>
      </c>
    </row>
    <row r="138" spans="1:5" ht="76.5">
      <c r="A138" s="30" t="s">
        <v>51</v>
      </c>
      <c r="E138" s="29" t="s">
        <v>216</v>
      </c>
    </row>
    <row r="139" spans="1:16" ht="12.75">
      <c r="A139" s="18" t="s">
        <v>44</v>
      </c>
      <c r="B139" s="22" t="s">
        <v>217</v>
      </c>
      <c r="C139" s="22" t="s">
        <v>218</v>
      </c>
      <c r="D139" s="18" t="s">
        <v>46</v>
      </c>
      <c r="E139" s="23" t="s">
        <v>219</v>
      </c>
      <c r="F139" s="24" t="s">
        <v>48</v>
      </c>
      <c r="G139" s="25">
        <v>29.43</v>
      </c>
      <c r="H139" s="25"/>
      <c r="I139" s="25">
        <f>ROUND(ROUND(H139,2)*ROUND(G139,2),2)</f>
        <v>0</v>
      </c>
      <c r="O139">
        <f>(I139*21)/100</f>
        <v>0</v>
      </c>
      <c r="P139" t="s">
        <v>21</v>
      </c>
    </row>
    <row r="140" spans="1:5" ht="12.75">
      <c r="A140" s="26" t="s">
        <v>49</v>
      </c>
      <c r="E140" s="27" t="s">
        <v>46</v>
      </c>
    </row>
    <row r="141" spans="1:5" ht="51">
      <c r="A141" s="30" t="s">
        <v>51</v>
      </c>
      <c r="E141" s="29" t="s">
        <v>220</v>
      </c>
    </row>
    <row r="142" spans="1:16" ht="12.75">
      <c r="A142" s="18" t="s">
        <v>44</v>
      </c>
      <c r="B142" s="22" t="s">
        <v>221</v>
      </c>
      <c r="C142" s="22" t="s">
        <v>222</v>
      </c>
      <c r="D142" s="18" t="s">
        <v>46</v>
      </c>
      <c r="E142" s="23" t="s">
        <v>223</v>
      </c>
      <c r="F142" s="24" t="s">
        <v>48</v>
      </c>
      <c r="G142" s="25">
        <v>2.24</v>
      </c>
      <c r="H142" s="25"/>
      <c r="I142" s="25">
        <f>ROUND(ROUND(H142,2)*ROUND(G142,2),2)</f>
        <v>0</v>
      </c>
      <c r="O142">
        <f>(I142*21)/100</f>
        <v>0</v>
      </c>
      <c r="P142" t="s">
        <v>21</v>
      </c>
    </row>
    <row r="143" spans="1:5" ht="12.75">
      <c r="A143" s="26" t="s">
        <v>49</v>
      </c>
      <c r="E143" s="27" t="s">
        <v>46</v>
      </c>
    </row>
    <row r="144" spans="1:5" ht="38.25">
      <c r="A144" s="30" t="s">
        <v>51</v>
      </c>
      <c r="E144" s="29" t="s">
        <v>224</v>
      </c>
    </row>
    <row r="145" spans="1:16" ht="12.75">
      <c r="A145" s="18" t="s">
        <v>44</v>
      </c>
      <c r="B145" s="22" t="s">
        <v>225</v>
      </c>
      <c r="C145" s="22" t="s">
        <v>226</v>
      </c>
      <c r="D145" s="18" t="s">
        <v>66</v>
      </c>
      <c r="E145" s="23" t="s">
        <v>227</v>
      </c>
      <c r="F145" s="24" t="s">
        <v>173</v>
      </c>
      <c r="G145" s="25">
        <v>675</v>
      </c>
      <c r="H145" s="25"/>
      <c r="I145" s="25">
        <f>ROUND(ROUND(H145,2)*ROUND(G145,2),2)</f>
        <v>0</v>
      </c>
      <c r="O145">
        <f>(I145*21)/100</f>
        <v>0</v>
      </c>
      <c r="P145" t="s">
        <v>21</v>
      </c>
    </row>
    <row r="146" spans="1:5" ht="25.5">
      <c r="A146" s="26" t="s">
        <v>49</v>
      </c>
      <c r="E146" s="27" t="s">
        <v>228</v>
      </c>
    </row>
    <row r="147" spans="1:5" ht="12.75">
      <c r="A147" s="30" t="s">
        <v>51</v>
      </c>
      <c r="E147" s="29" t="s">
        <v>229</v>
      </c>
    </row>
    <row r="148" spans="1:16" ht="12.75">
      <c r="A148" s="18" t="s">
        <v>44</v>
      </c>
      <c r="B148" s="22" t="s">
        <v>230</v>
      </c>
      <c r="C148" s="22" t="s">
        <v>231</v>
      </c>
      <c r="D148" s="18" t="s">
        <v>46</v>
      </c>
      <c r="E148" s="23" t="s">
        <v>232</v>
      </c>
      <c r="F148" s="24" t="s">
        <v>173</v>
      </c>
      <c r="G148" s="25">
        <v>910</v>
      </c>
      <c r="H148" s="25"/>
      <c r="I148" s="25">
        <f>ROUND(ROUND(H148,2)*ROUND(G148,2),2)</f>
        <v>0</v>
      </c>
      <c r="O148">
        <f>(I148*21)/100</f>
        <v>0</v>
      </c>
      <c r="P148" t="s">
        <v>21</v>
      </c>
    </row>
    <row r="149" spans="1:5" ht="76.5">
      <c r="A149" s="26" t="s">
        <v>49</v>
      </c>
      <c r="E149" s="27" t="s">
        <v>233</v>
      </c>
    </row>
    <row r="150" spans="1:5" ht="12.75">
      <c r="A150" s="30" t="s">
        <v>51</v>
      </c>
      <c r="E150" s="29" t="s">
        <v>234</v>
      </c>
    </row>
    <row r="151" spans="1:16" ht="25.5">
      <c r="A151" s="18" t="s">
        <v>44</v>
      </c>
      <c r="B151" s="22" t="s">
        <v>235</v>
      </c>
      <c r="C151" s="22" t="s">
        <v>236</v>
      </c>
      <c r="D151" s="18" t="s">
        <v>46</v>
      </c>
      <c r="E151" s="23" t="s">
        <v>237</v>
      </c>
      <c r="F151" s="24" t="s">
        <v>173</v>
      </c>
      <c r="G151" s="25">
        <v>936</v>
      </c>
      <c r="H151" s="25"/>
      <c r="I151" s="25">
        <f>ROUND(ROUND(H151,2)*ROUND(G151,2),2)</f>
        <v>0</v>
      </c>
      <c r="O151">
        <f>(I151*21)/100</f>
        <v>0</v>
      </c>
      <c r="P151" t="s">
        <v>21</v>
      </c>
    </row>
    <row r="152" spans="1:5" ht="63.75">
      <c r="A152" s="26" t="s">
        <v>49</v>
      </c>
      <c r="E152" s="27" t="s">
        <v>238</v>
      </c>
    </row>
    <row r="153" spans="1:5" ht="12.75">
      <c r="A153" s="30" t="s">
        <v>51</v>
      </c>
      <c r="E153" s="29" t="s">
        <v>239</v>
      </c>
    </row>
    <row r="154" spans="1:16" ht="12.75">
      <c r="A154" s="18" t="s">
        <v>44</v>
      </c>
      <c r="B154" s="22" t="s">
        <v>240</v>
      </c>
      <c r="C154" s="22" t="s">
        <v>241</v>
      </c>
      <c r="D154" s="18" t="s">
        <v>46</v>
      </c>
      <c r="E154" s="23" t="s">
        <v>242</v>
      </c>
      <c r="F154" s="24" t="s">
        <v>173</v>
      </c>
      <c r="G154" s="25">
        <v>86</v>
      </c>
      <c r="H154" s="25"/>
      <c r="I154" s="25">
        <f>ROUND(ROUND(H154,2)*ROUND(G154,2),2)</f>
        <v>0</v>
      </c>
      <c r="O154">
        <f>(I154*21)/100</f>
        <v>0</v>
      </c>
      <c r="P154" t="s">
        <v>21</v>
      </c>
    </row>
    <row r="155" spans="1:5" ht="12.75">
      <c r="A155" s="26" t="s">
        <v>49</v>
      </c>
      <c r="E155" s="27" t="s">
        <v>243</v>
      </c>
    </row>
    <row r="156" spans="1:5" ht="12.75">
      <c r="A156" s="30" t="s">
        <v>51</v>
      </c>
      <c r="E156" s="29" t="s">
        <v>244</v>
      </c>
    </row>
    <row r="157" spans="1:16" ht="12.75">
      <c r="A157" s="18" t="s">
        <v>44</v>
      </c>
      <c r="B157" s="22" t="s">
        <v>245</v>
      </c>
      <c r="C157" s="22" t="s">
        <v>246</v>
      </c>
      <c r="D157" s="18" t="s">
        <v>46</v>
      </c>
      <c r="E157" s="23" t="s">
        <v>247</v>
      </c>
      <c r="F157" s="24" t="s">
        <v>173</v>
      </c>
      <c r="G157" s="25">
        <v>12</v>
      </c>
      <c r="H157" s="25"/>
      <c r="I157" s="25">
        <f>ROUND(ROUND(H157,2)*ROUND(G157,2),2)</f>
        <v>0</v>
      </c>
      <c r="O157">
        <f>(I157*21)/100</f>
        <v>0</v>
      </c>
      <c r="P157" t="s">
        <v>21</v>
      </c>
    </row>
    <row r="158" spans="1:5" ht="25.5">
      <c r="A158" s="26" t="s">
        <v>49</v>
      </c>
      <c r="E158" s="27" t="s">
        <v>248</v>
      </c>
    </row>
    <row r="159" spans="1:5" ht="12.75">
      <c r="A159" s="30" t="s">
        <v>51</v>
      </c>
      <c r="E159" s="29" t="s">
        <v>249</v>
      </c>
    </row>
    <row r="160" spans="1:16" ht="25.5">
      <c r="A160" s="18" t="s">
        <v>44</v>
      </c>
      <c r="B160" s="22" t="s">
        <v>250</v>
      </c>
      <c r="C160" s="22" t="s">
        <v>251</v>
      </c>
      <c r="D160" s="18" t="s">
        <v>66</v>
      </c>
      <c r="E160" s="23" t="s">
        <v>252</v>
      </c>
      <c r="F160" s="24" t="s">
        <v>173</v>
      </c>
      <c r="G160" s="25">
        <v>115</v>
      </c>
      <c r="H160" s="25"/>
      <c r="I160" s="25">
        <f>ROUND(ROUND(H160,2)*ROUND(G160,2),2)</f>
        <v>0</v>
      </c>
      <c r="O160">
        <f>(I160*21)/100</f>
        <v>0</v>
      </c>
      <c r="P160" t="s">
        <v>21</v>
      </c>
    </row>
    <row r="161" spans="1:5" ht="25.5">
      <c r="A161" s="26" t="s">
        <v>49</v>
      </c>
      <c r="E161" s="27" t="s">
        <v>253</v>
      </c>
    </row>
    <row r="162" spans="1:5" ht="25.5">
      <c r="A162" s="30" t="s">
        <v>51</v>
      </c>
      <c r="E162" s="29" t="s">
        <v>254</v>
      </c>
    </row>
    <row r="163" spans="1:16" ht="12.75">
      <c r="A163" s="18" t="s">
        <v>44</v>
      </c>
      <c r="B163" s="22" t="s">
        <v>255</v>
      </c>
      <c r="C163" s="22" t="s">
        <v>256</v>
      </c>
      <c r="D163" s="18" t="s">
        <v>46</v>
      </c>
      <c r="E163" s="23" t="s">
        <v>257</v>
      </c>
      <c r="F163" s="24" t="s">
        <v>173</v>
      </c>
      <c r="G163" s="25">
        <v>6</v>
      </c>
      <c r="H163" s="25"/>
      <c r="I163" s="25">
        <f>ROUND(ROUND(H163,2)*ROUND(G163,2),2)</f>
        <v>0</v>
      </c>
      <c r="O163">
        <f>(I163*21)/100</f>
        <v>0</v>
      </c>
      <c r="P163" t="s">
        <v>21</v>
      </c>
    </row>
    <row r="164" spans="1:5" ht="12.75">
      <c r="A164" s="26" t="s">
        <v>49</v>
      </c>
      <c r="E164" s="27" t="s">
        <v>46</v>
      </c>
    </row>
    <row r="165" spans="1:5" ht="12.75">
      <c r="A165" s="30" t="s">
        <v>51</v>
      </c>
      <c r="E165" s="29" t="s">
        <v>46</v>
      </c>
    </row>
    <row r="166" spans="1:16" ht="12.75">
      <c r="A166" s="18" t="s">
        <v>44</v>
      </c>
      <c r="B166" s="22" t="s">
        <v>258</v>
      </c>
      <c r="C166" s="22" t="s">
        <v>259</v>
      </c>
      <c r="D166" s="18" t="s">
        <v>46</v>
      </c>
      <c r="E166" s="23" t="s">
        <v>260</v>
      </c>
      <c r="F166" s="24" t="s">
        <v>173</v>
      </c>
      <c r="G166" s="25">
        <v>22</v>
      </c>
      <c r="H166" s="25"/>
      <c r="I166" s="25">
        <f>ROUND(ROUND(H166,2)*ROUND(G166,2),2)</f>
        <v>0</v>
      </c>
      <c r="O166">
        <f>(I166*21)/100</f>
        <v>0</v>
      </c>
      <c r="P166" t="s">
        <v>21</v>
      </c>
    </row>
    <row r="167" spans="1:5" ht="12.75">
      <c r="A167" s="26" t="s">
        <v>49</v>
      </c>
      <c r="E167" s="27" t="s">
        <v>46</v>
      </c>
    </row>
    <row r="168" spans="1:5" ht="12.75">
      <c r="A168" s="30" t="s">
        <v>51</v>
      </c>
      <c r="E168" s="29" t="s">
        <v>46</v>
      </c>
    </row>
    <row r="169" spans="1:16" ht="12.75">
      <c r="A169" s="18" t="s">
        <v>44</v>
      </c>
      <c r="B169" s="22" t="s">
        <v>261</v>
      </c>
      <c r="C169" s="22" t="s">
        <v>262</v>
      </c>
      <c r="D169" s="18" t="s">
        <v>46</v>
      </c>
      <c r="E169" s="23" t="s">
        <v>263</v>
      </c>
      <c r="F169" s="24" t="s">
        <v>114</v>
      </c>
      <c r="G169" s="25">
        <v>145</v>
      </c>
      <c r="H169" s="25"/>
      <c r="I169" s="25">
        <f>ROUND(ROUND(H169,2)*ROUND(G169,2),2)</f>
        <v>0</v>
      </c>
      <c r="O169">
        <f>(I169*21)/100</f>
        <v>0</v>
      </c>
      <c r="P169" t="s">
        <v>21</v>
      </c>
    </row>
    <row r="170" spans="1:5" ht="25.5">
      <c r="A170" s="26" t="s">
        <v>49</v>
      </c>
      <c r="E170" s="27" t="s">
        <v>264</v>
      </c>
    </row>
    <row r="171" spans="1:5" ht="12.75">
      <c r="A171" s="28" t="s">
        <v>51</v>
      </c>
      <c r="E171" s="29" t="s">
        <v>46</v>
      </c>
    </row>
    <row r="172" spans="1:18" ht="12.75" customHeight="1">
      <c r="A172" s="5" t="s">
        <v>42</v>
      </c>
      <c r="B172" s="5"/>
      <c r="C172" s="31" t="s">
        <v>75</v>
      </c>
      <c r="D172" s="5"/>
      <c r="E172" s="20" t="s">
        <v>265</v>
      </c>
      <c r="F172" s="5"/>
      <c r="G172" s="5"/>
      <c r="H172" s="5"/>
      <c r="I172" s="32">
        <f>0+Q172</f>
        <v>0</v>
      </c>
      <c r="O172">
        <f>0+R172</f>
        <v>0</v>
      </c>
      <c r="Q172">
        <f>0+I173+I176+I179+I182+I185+I188+I191</f>
        <v>0</v>
      </c>
      <c r="R172">
        <f>0+O173+O176+O179+O182+O185+O188+O191</f>
        <v>0</v>
      </c>
    </row>
    <row r="173" spans="1:16" ht="12.75">
      <c r="A173" s="18" t="s">
        <v>44</v>
      </c>
      <c r="B173" s="22" t="s">
        <v>266</v>
      </c>
      <c r="C173" s="22" t="s">
        <v>267</v>
      </c>
      <c r="D173" s="18" t="s">
        <v>46</v>
      </c>
      <c r="E173" s="23" t="s">
        <v>268</v>
      </c>
      <c r="F173" s="24" t="s">
        <v>114</v>
      </c>
      <c r="G173" s="25">
        <v>48</v>
      </c>
      <c r="H173" s="25"/>
      <c r="I173" s="25">
        <f>ROUND(ROUND(H173,2)*ROUND(G173,2),2)</f>
        <v>0</v>
      </c>
      <c r="O173">
        <f>(I173*21)/100</f>
        <v>0</v>
      </c>
      <c r="P173" t="s">
        <v>21</v>
      </c>
    </row>
    <row r="174" spans="1:5" ht="12.75">
      <c r="A174" s="26" t="s">
        <v>49</v>
      </c>
      <c r="E174" s="27" t="s">
        <v>269</v>
      </c>
    </row>
    <row r="175" spans="1:5" ht="12.75">
      <c r="A175" s="30" t="s">
        <v>51</v>
      </c>
      <c r="E175" s="29" t="s">
        <v>270</v>
      </c>
    </row>
    <row r="176" spans="1:16" ht="12.75">
      <c r="A176" s="18" t="s">
        <v>44</v>
      </c>
      <c r="B176" s="22" t="s">
        <v>271</v>
      </c>
      <c r="C176" s="22" t="s">
        <v>272</v>
      </c>
      <c r="D176" s="18" t="s">
        <v>46</v>
      </c>
      <c r="E176" s="23" t="s">
        <v>273</v>
      </c>
      <c r="F176" s="24" t="s">
        <v>114</v>
      </c>
      <c r="G176" s="25">
        <v>66</v>
      </c>
      <c r="H176" s="25"/>
      <c r="I176" s="25">
        <f>ROUND(ROUND(H176,2)*ROUND(G176,2),2)</f>
        <v>0</v>
      </c>
      <c r="O176">
        <f>(I176*21)/100</f>
        <v>0</v>
      </c>
      <c r="P176" t="s">
        <v>21</v>
      </c>
    </row>
    <row r="177" spans="1:5" ht="12.75">
      <c r="A177" s="26" t="s">
        <v>49</v>
      </c>
      <c r="E177" s="27" t="s">
        <v>274</v>
      </c>
    </row>
    <row r="178" spans="1:5" ht="12.75">
      <c r="A178" s="30" t="s">
        <v>51</v>
      </c>
      <c r="E178" s="29" t="s">
        <v>46</v>
      </c>
    </row>
    <row r="179" spans="1:16" ht="12.75">
      <c r="A179" s="18" t="s">
        <v>44</v>
      </c>
      <c r="B179" s="22" t="s">
        <v>275</v>
      </c>
      <c r="C179" s="22" t="s">
        <v>276</v>
      </c>
      <c r="D179" s="18" t="s">
        <v>66</v>
      </c>
      <c r="E179" s="23" t="s">
        <v>277</v>
      </c>
      <c r="F179" s="24" t="s">
        <v>183</v>
      </c>
      <c r="G179" s="25">
        <v>1</v>
      </c>
      <c r="H179" s="25"/>
      <c r="I179" s="25">
        <f>ROUND(ROUND(H179,2)*ROUND(G179,2),2)</f>
        <v>0</v>
      </c>
      <c r="O179">
        <f>(I179*21)/100</f>
        <v>0</v>
      </c>
      <c r="P179" t="s">
        <v>21</v>
      </c>
    </row>
    <row r="180" spans="1:5" ht="51">
      <c r="A180" s="26" t="s">
        <v>49</v>
      </c>
      <c r="E180" s="27" t="s">
        <v>278</v>
      </c>
    </row>
    <row r="181" spans="1:5" ht="12.75">
      <c r="A181" s="30" t="s">
        <v>51</v>
      </c>
      <c r="E181" s="29" t="s">
        <v>46</v>
      </c>
    </row>
    <row r="182" spans="1:16" ht="12.75">
      <c r="A182" s="18" t="s">
        <v>44</v>
      </c>
      <c r="B182" s="22" t="s">
        <v>279</v>
      </c>
      <c r="C182" s="22" t="s">
        <v>280</v>
      </c>
      <c r="D182" s="18" t="s">
        <v>66</v>
      </c>
      <c r="E182" s="23" t="s">
        <v>281</v>
      </c>
      <c r="F182" s="24" t="s">
        <v>183</v>
      </c>
      <c r="G182" s="25">
        <v>24</v>
      </c>
      <c r="H182" s="25"/>
      <c r="I182" s="25">
        <f>ROUND(ROUND(H182,2)*ROUND(G182,2),2)</f>
        <v>0</v>
      </c>
      <c r="O182">
        <f>(I182*21)/100</f>
        <v>0</v>
      </c>
      <c r="P182" t="s">
        <v>21</v>
      </c>
    </row>
    <row r="183" spans="1:5" ht="38.25">
      <c r="A183" s="26" t="s">
        <v>49</v>
      </c>
      <c r="E183" s="27" t="s">
        <v>282</v>
      </c>
    </row>
    <row r="184" spans="1:5" ht="12.75">
      <c r="A184" s="30" t="s">
        <v>51</v>
      </c>
      <c r="E184" s="29" t="s">
        <v>46</v>
      </c>
    </row>
    <row r="185" spans="1:16" ht="12.75">
      <c r="A185" s="18" t="s">
        <v>44</v>
      </c>
      <c r="B185" s="22" t="s">
        <v>283</v>
      </c>
      <c r="C185" s="22" t="s">
        <v>284</v>
      </c>
      <c r="D185" s="18" t="s">
        <v>46</v>
      </c>
      <c r="E185" s="23" t="s">
        <v>285</v>
      </c>
      <c r="F185" s="24" t="s">
        <v>183</v>
      </c>
      <c r="G185" s="25">
        <v>22</v>
      </c>
      <c r="H185" s="25"/>
      <c r="I185" s="25">
        <f>ROUND(ROUND(H185,2)*ROUND(G185,2),2)</f>
        <v>0</v>
      </c>
      <c r="O185">
        <f>(I185*21)/100</f>
        <v>0</v>
      </c>
      <c r="P185" t="s">
        <v>21</v>
      </c>
    </row>
    <row r="186" spans="1:5" ht="12.75">
      <c r="A186" s="26" t="s">
        <v>49</v>
      </c>
      <c r="E186" s="27" t="s">
        <v>46</v>
      </c>
    </row>
    <row r="187" spans="1:5" ht="12.75">
      <c r="A187" s="30" t="s">
        <v>51</v>
      </c>
      <c r="E187" s="29" t="s">
        <v>46</v>
      </c>
    </row>
    <row r="188" spans="1:16" ht="12.75">
      <c r="A188" s="18" t="s">
        <v>44</v>
      </c>
      <c r="B188" s="22" t="s">
        <v>286</v>
      </c>
      <c r="C188" s="22" t="s">
        <v>287</v>
      </c>
      <c r="D188" s="18" t="s">
        <v>46</v>
      </c>
      <c r="E188" s="23" t="s">
        <v>288</v>
      </c>
      <c r="F188" s="24" t="s">
        <v>183</v>
      </c>
      <c r="G188" s="25">
        <v>2</v>
      </c>
      <c r="H188" s="25"/>
      <c r="I188" s="25">
        <f>ROUND(ROUND(H188,2)*ROUND(G188,2),2)</f>
        <v>0</v>
      </c>
      <c r="O188">
        <f>(I188*21)/100</f>
        <v>0</v>
      </c>
      <c r="P188" t="s">
        <v>21</v>
      </c>
    </row>
    <row r="189" spans="1:5" ht="12.75">
      <c r="A189" s="26" t="s">
        <v>49</v>
      </c>
      <c r="E189" s="27" t="s">
        <v>46</v>
      </c>
    </row>
    <row r="190" spans="1:5" ht="12.75">
      <c r="A190" s="30" t="s">
        <v>51</v>
      </c>
      <c r="E190" s="29" t="s">
        <v>46</v>
      </c>
    </row>
    <row r="191" spans="1:16" ht="12.75">
      <c r="A191" s="18" t="s">
        <v>44</v>
      </c>
      <c r="B191" s="22" t="s">
        <v>289</v>
      </c>
      <c r="C191" s="22" t="s">
        <v>290</v>
      </c>
      <c r="D191" s="18" t="s">
        <v>46</v>
      </c>
      <c r="E191" s="23" t="s">
        <v>291</v>
      </c>
      <c r="F191" s="24" t="s">
        <v>183</v>
      </c>
      <c r="G191" s="25">
        <v>41</v>
      </c>
      <c r="H191" s="25"/>
      <c r="I191" s="25">
        <f>ROUND(ROUND(H191,2)*ROUND(G191,2),2)</f>
        <v>0</v>
      </c>
      <c r="O191">
        <f>(I191*21)/100</f>
        <v>0</v>
      </c>
      <c r="P191" t="s">
        <v>21</v>
      </c>
    </row>
    <row r="192" spans="1:5" ht="12.75">
      <c r="A192" s="26" t="s">
        <v>49</v>
      </c>
      <c r="E192" s="27" t="s">
        <v>46</v>
      </c>
    </row>
    <row r="193" spans="1:5" ht="12.75">
      <c r="A193" s="28" t="s">
        <v>51</v>
      </c>
      <c r="E193" s="29" t="s">
        <v>46</v>
      </c>
    </row>
    <row r="194" spans="1:18" ht="12.75" customHeight="1">
      <c r="A194" s="5" t="s">
        <v>42</v>
      </c>
      <c r="B194" s="5"/>
      <c r="C194" s="31" t="s">
        <v>39</v>
      </c>
      <c r="D194" s="5"/>
      <c r="E194" s="20" t="s">
        <v>292</v>
      </c>
      <c r="F194" s="5"/>
      <c r="G194" s="5"/>
      <c r="H194" s="5"/>
      <c r="I194" s="32">
        <f>0+Q194</f>
        <v>0</v>
      </c>
      <c r="O194">
        <f>0+R194</f>
        <v>0</v>
      </c>
      <c r="Q194">
        <f>0+I195+I198+I201+I204+I207+I210+I213+I216+I219+I222+I225+I228+I231+I234+I237</f>
        <v>0</v>
      </c>
      <c r="R194">
        <f>0+O195+O198+O201+O204+O207+O210+O213+O216+O219+O222+O225+O228+O231+O234+O237</f>
        <v>0</v>
      </c>
    </row>
    <row r="195" spans="1:16" ht="25.5">
      <c r="A195" s="18" t="s">
        <v>44</v>
      </c>
      <c r="B195" s="22" t="s">
        <v>293</v>
      </c>
      <c r="C195" s="22" t="s">
        <v>294</v>
      </c>
      <c r="D195" s="18" t="s">
        <v>46</v>
      </c>
      <c r="E195" s="23" t="s">
        <v>295</v>
      </c>
      <c r="F195" s="24" t="s">
        <v>183</v>
      </c>
      <c r="G195" s="25">
        <v>15</v>
      </c>
      <c r="H195" s="25"/>
      <c r="I195" s="25">
        <f>ROUND(ROUND(H195,2)*ROUND(G195,2),2)</f>
        <v>0</v>
      </c>
      <c r="O195">
        <f>(I195*21)/100</f>
        <v>0</v>
      </c>
      <c r="P195" t="s">
        <v>21</v>
      </c>
    </row>
    <row r="196" spans="1:5" ht="12.75">
      <c r="A196" s="26" t="s">
        <v>49</v>
      </c>
      <c r="E196" s="27" t="s">
        <v>46</v>
      </c>
    </row>
    <row r="197" spans="1:5" ht="12.75">
      <c r="A197" s="30" t="s">
        <v>51</v>
      </c>
      <c r="E197" s="29" t="s">
        <v>46</v>
      </c>
    </row>
    <row r="198" spans="1:16" ht="25.5">
      <c r="A198" s="18" t="s">
        <v>44</v>
      </c>
      <c r="B198" s="22" t="s">
        <v>296</v>
      </c>
      <c r="C198" s="22" t="s">
        <v>297</v>
      </c>
      <c r="D198" s="18" t="s">
        <v>46</v>
      </c>
      <c r="E198" s="23" t="s">
        <v>298</v>
      </c>
      <c r="F198" s="24" t="s">
        <v>183</v>
      </c>
      <c r="G198" s="25">
        <v>5</v>
      </c>
      <c r="H198" s="25"/>
      <c r="I198" s="25">
        <f>ROUND(ROUND(H198,2)*ROUND(G198,2),2)</f>
        <v>0</v>
      </c>
      <c r="O198">
        <f>(I198*21)/100</f>
        <v>0</v>
      </c>
      <c r="P198" t="s">
        <v>21</v>
      </c>
    </row>
    <row r="199" spans="1:5" ht="12.75">
      <c r="A199" s="26" t="s">
        <v>49</v>
      </c>
      <c r="E199" s="27" t="s">
        <v>299</v>
      </c>
    </row>
    <row r="200" spans="1:5" ht="12.75">
      <c r="A200" s="30" t="s">
        <v>51</v>
      </c>
      <c r="E200" s="29" t="s">
        <v>46</v>
      </c>
    </row>
    <row r="201" spans="1:16" ht="25.5">
      <c r="A201" s="18" t="s">
        <v>44</v>
      </c>
      <c r="B201" s="22" t="s">
        <v>300</v>
      </c>
      <c r="C201" s="22" t="s">
        <v>301</v>
      </c>
      <c r="D201" s="18" t="s">
        <v>46</v>
      </c>
      <c r="E201" s="23" t="s">
        <v>302</v>
      </c>
      <c r="F201" s="24" t="s">
        <v>183</v>
      </c>
      <c r="G201" s="25">
        <v>5</v>
      </c>
      <c r="H201" s="25"/>
      <c r="I201" s="25">
        <f>ROUND(ROUND(H201,2)*ROUND(G201,2),2)</f>
        <v>0</v>
      </c>
      <c r="O201">
        <f>(I201*21)/100</f>
        <v>0</v>
      </c>
      <c r="P201" t="s">
        <v>21</v>
      </c>
    </row>
    <row r="202" spans="1:5" ht="12.75">
      <c r="A202" s="26" t="s">
        <v>49</v>
      </c>
      <c r="E202" s="27" t="s">
        <v>303</v>
      </c>
    </row>
    <row r="203" spans="1:5" ht="12.75">
      <c r="A203" s="30" t="s">
        <v>51</v>
      </c>
      <c r="E203" s="29" t="s">
        <v>46</v>
      </c>
    </row>
    <row r="204" spans="1:16" ht="25.5">
      <c r="A204" s="18" t="s">
        <v>44</v>
      </c>
      <c r="B204" s="22" t="s">
        <v>304</v>
      </c>
      <c r="C204" s="22" t="s">
        <v>305</v>
      </c>
      <c r="D204" s="18" t="s">
        <v>46</v>
      </c>
      <c r="E204" s="23" t="s">
        <v>306</v>
      </c>
      <c r="F204" s="24" t="s">
        <v>183</v>
      </c>
      <c r="G204" s="25">
        <v>11</v>
      </c>
      <c r="H204" s="25"/>
      <c r="I204" s="25">
        <f>ROUND(ROUND(H204,2)*ROUND(G204,2),2)</f>
        <v>0</v>
      </c>
      <c r="O204">
        <f>(I204*21)/100</f>
        <v>0</v>
      </c>
      <c r="P204" t="s">
        <v>21</v>
      </c>
    </row>
    <row r="205" spans="1:5" ht="12.75">
      <c r="A205" s="26" t="s">
        <v>49</v>
      </c>
      <c r="E205" s="27" t="s">
        <v>46</v>
      </c>
    </row>
    <row r="206" spans="1:5" ht="12.75">
      <c r="A206" s="30" t="s">
        <v>51</v>
      </c>
      <c r="E206" s="29" t="s">
        <v>46</v>
      </c>
    </row>
    <row r="207" spans="1:16" ht="12.75">
      <c r="A207" s="18" t="s">
        <v>44</v>
      </c>
      <c r="B207" s="22" t="s">
        <v>307</v>
      </c>
      <c r="C207" s="22" t="s">
        <v>308</v>
      </c>
      <c r="D207" s="18" t="s">
        <v>46</v>
      </c>
      <c r="E207" s="23" t="s">
        <v>309</v>
      </c>
      <c r="F207" s="24" t="s">
        <v>183</v>
      </c>
      <c r="G207" s="25">
        <v>6</v>
      </c>
      <c r="H207" s="25"/>
      <c r="I207" s="25">
        <f>ROUND(ROUND(H207,2)*ROUND(G207,2),2)</f>
        <v>0</v>
      </c>
      <c r="O207">
        <f>(I207*21)/100</f>
        <v>0</v>
      </c>
      <c r="P207" t="s">
        <v>21</v>
      </c>
    </row>
    <row r="208" spans="1:5" ht="25.5">
      <c r="A208" s="26" t="s">
        <v>49</v>
      </c>
      <c r="E208" s="27" t="s">
        <v>310</v>
      </c>
    </row>
    <row r="209" spans="1:5" ht="12.75">
      <c r="A209" s="30" t="s">
        <v>51</v>
      </c>
      <c r="E209" s="29" t="s">
        <v>46</v>
      </c>
    </row>
    <row r="210" spans="1:16" ht="12.75">
      <c r="A210" s="18" t="s">
        <v>44</v>
      </c>
      <c r="B210" s="22" t="s">
        <v>311</v>
      </c>
      <c r="C210" s="22" t="s">
        <v>312</v>
      </c>
      <c r="D210" s="18" t="s">
        <v>66</v>
      </c>
      <c r="E210" s="23" t="s">
        <v>313</v>
      </c>
      <c r="F210" s="24" t="s">
        <v>114</v>
      </c>
      <c r="G210" s="25">
        <v>632</v>
      </c>
      <c r="H210" s="25"/>
      <c r="I210" s="25">
        <f>ROUND(ROUND(H210,2)*ROUND(G210,2),2)</f>
        <v>0</v>
      </c>
      <c r="O210">
        <f>(I210*21)/100</f>
        <v>0</v>
      </c>
      <c r="P210" t="s">
        <v>21</v>
      </c>
    </row>
    <row r="211" spans="1:5" ht="25.5">
      <c r="A211" s="26" t="s">
        <v>49</v>
      </c>
      <c r="E211" s="27" t="s">
        <v>314</v>
      </c>
    </row>
    <row r="212" spans="1:5" ht="12.75">
      <c r="A212" s="30" t="s">
        <v>51</v>
      </c>
      <c r="E212" s="29" t="s">
        <v>46</v>
      </c>
    </row>
    <row r="213" spans="1:16" ht="12.75">
      <c r="A213" s="18" t="s">
        <v>44</v>
      </c>
      <c r="B213" s="22" t="s">
        <v>315</v>
      </c>
      <c r="C213" s="22" t="s">
        <v>316</v>
      </c>
      <c r="D213" s="18" t="s">
        <v>66</v>
      </c>
      <c r="E213" s="23" t="s">
        <v>317</v>
      </c>
      <c r="F213" s="24" t="s">
        <v>114</v>
      </c>
      <c r="G213" s="25">
        <v>85</v>
      </c>
      <c r="H213" s="25"/>
      <c r="I213" s="25">
        <f>ROUND(ROUND(H213,2)*ROUND(G213,2),2)</f>
        <v>0</v>
      </c>
      <c r="O213">
        <f>(I213*21)/100</f>
        <v>0</v>
      </c>
      <c r="P213" t="s">
        <v>21</v>
      </c>
    </row>
    <row r="214" spans="1:5" ht="25.5">
      <c r="A214" s="26" t="s">
        <v>49</v>
      </c>
      <c r="E214" s="27" t="s">
        <v>318</v>
      </c>
    </row>
    <row r="215" spans="1:5" ht="12.75">
      <c r="A215" s="30" t="s">
        <v>51</v>
      </c>
      <c r="E215" s="29" t="s">
        <v>46</v>
      </c>
    </row>
    <row r="216" spans="1:16" ht="12.75">
      <c r="A216" s="18" t="s">
        <v>44</v>
      </c>
      <c r="B216" s="22" t="s">
        <v>319</v>
      </c>
      <c r="C216" s="22" t="s">
        <v>320</v>
      </c>
      <c r="D216" s="18" t="s">
        <v>66</v>
      </c>
      <c r="E216" s="23" t="s">
        <v>321</v>
      </c>
      <c r="F216" s="24" t="s">
        <v>114</v>
      </c>
      <c r="G216" s="25">
        <v>352</v>
      </c>
      <c r="H216" s="25"/>
      <c r="I216" s="25">
        <f>ROUND(ROUND(H216,2)*ROUND(G216,2),2)</f>
        <v>0</v>
      </c>
      <c r="O216">
        <f>(I216*21)/100</f>
        <v>0</v>
      </c>
      <c r="P216" t="s">
        <v>21</v>
      </c>
    </row>
    <row r="217" spans="1:5" ht="12.75">
      <c r="A217" s="26" t="s">
        <v>49</v>
      </c>
      <c r="E217" s="27" t="s">
        <v>322</v>
      </c>
    </row>
    <row r="218" spans="1:5" ht="12.75">
      <c r="A218" s="30" t="s">
        <v>51</v>
      </c>
      <c r="E218" s="29" t="s">
        <v>46</v>
      </c>
    </row>
    <row r="219" spans="1:16" ht="12.75">
      <c r="A219" s="18" t="s">
        <v>44</v>
      </c>
      <c r="B219" s="22" t="s">
        <v>323</v>
      </c>
      <c r="C219" s="22" t="s">
        <v>320</v>
      </c>
      <c r="D219" s="18" t="s">
        <v>69</v>
      </c>
      <c r="E219" s="23" t="s">
        <v>321</v>
      </c>
      <c r="F219" s="24" t="s">
        <v>114</v>
      </c>
      <c r="G219" s="25">
        <v>142</v>
      </c>
      <c r="H219" s="25"/>
      <c r="I219" s="25">
        <f>ROUND(ROUND(H219,2)*ROUND(G219,2),2)</f>
        <v>0</v>
      </c>
      <c r="O219">
        <f>(I219*21)/100</f>
        <v>0</v>
      </c>
      <c r="P219" t="s">
        <v>21</v>
      </c>
    </row>
    <row r="220" spans="1:5" ht="12.75">
      <c r="A220" s="26" t="s">
        <v>49</v>
      </c>
      <c r="E220" s="27" t="s">
        <v>324</v>
      </c>
    </row>
    <row r="221" spans="1:5" ht="12.75">
      <c r="A221" s="30" t="s">
        <v>51</v>
      </c>
      <c r="E221" s="29" t="s">
        <v>46</v>
      </c>
    </row>
    <row r="222" spans="1:16" ht="12.75">
      <c r="A222" s="18" t="s">
        <v>44</v>
      </c>
      <c r="B222" s="22" t="s">
        <v>325</v>
      </c>
      <c r="C222" s="22" t="s">
        <v>326</v>
      </c>
      <c r="D222" s="18" t="s">
        <v>46</v>
      </c>
      <c r="E222" s="23" t="s">
        <v>327</v>
      </c>
      <c r="F222" s="24" t="s">
        <v>114</v>
      </c>
      <c r="G222" s="25">
        <v>12</v>
      </c>
      <c r="H222" s="25"/>
      <c r="I222" s="25">
        <f>ROUND(ROUND(H222,2)*ROUND(G222,2),2)</f>
        <v>0</v>
      </c>
      <c r="O222">
        <f>(I222*21)/100</f>
        <v>0</v>
      </c>
      <c r="P222" t="s">
        <v>21</v>
      </c>
    </row>
    <row r="223" spans="1:5" ht="25.5">
      <c r="A223" s="26" t="s">
        <v>49</v>
      </c>
      <c r="E223" s="27" t="s">
        <v>328</v>
      </c>
    </row>
    <row r="224" spans="1:5" ht="12.75">
      <c r="A224" s="30" t="s">
        <v>51</v>
      </c>
      <c r="E224" s="29" t="s">
        <v>46</v>
      </c>
    </row>
    <row r="225" spans="1:16" ht="12.75">
      <c r="A225" s="18" t="s">
        <v>44</v>
      </c>
      <c r="B225" s="22" t="s">
        <v>329</v>
      </c>
      <c r="C225" s="22" t="s">
        <v>330</v>
      </c>
      <c r="D225" s="18" t="s">
        <v>46</v>
      </c>
      <c r="E225" s="23" t="s">
        <v>331</v>
      </c>
      <c r="F225" s="24" t="s">
        <v>114</v>
      </c>
      <c r="G225" s="25">
        <v>145</v>
      </c>
      <c r="H225" s="25"/>
      <c r="I225" s="25">
        <f>ROUND(ROUND(H225,2)*ROUND(G225,2),2)</f>
        <v>0</v>
      </c>
      <c r="O225">
        <f>(I225*21)/100</f>
        <v>0</v>
      </c>
      <c r="P225" t="s">
        <v>21</v>
      </c>
    </row>
    <row r="226" spans="1:5" ht="12.75">
      <c r="A226" s="26" t="s">
        <v>49</v>
      </c>
      <c r="E226" s="27" t="s">
        <v>46</v>
      </c>
    </row>
    <row r="227" spans="1:5" ht="12.75">
      <c r="A227" s="30" t="s">
        <v>51</v>
      </c>
      <c r="E227" s="29" t="s">
        <v>46</v>
      </c>
    </row>
    <row r="228" spans="1:16" ht="12.75">
      <c r="A228" s="18" t="s">
        <v>44</v>
      </c>
      <c r="B228" s="22" t="s">
        <v>332</v>
      </c>
      <c r="C228" s="22" t="s">
        <v>333</v>
      </c>
      <c r="D228" s="18" t="s">
        <v>46</v>
      </c>
      <c r="E228" s="23" t="s">
        <v>334</v>
      </c>
      <c r="F228" s="24" t="s">
        <v>114</v>
      </c>
      <c r="G228" s="25">
        <v>25</v>
      </c>
      <c r="H228" s="25"/>
      <c r="I228" s="25">
        <f>ROUND(ROUND(H228,2)*ROUND(G228,2),2)</f>
        <v>0</v>
      </c>
      <c r="O228">
        <f>(I228*21)/100</f>
        <v>0</v>
      </c>
      <c r="P228" t="s">
        <v>21</v>
      </c>
    </row>
    <row r="229" spans="1:5" ht="12.75">
      <c r="A229" s="26" t="s">
        <v>49</v>
      </c>
      <c r="E229" s="27" t="s">
        <v>46</v>
      </c>
    </row>
    <row r="230" spans="1:5" ht="12.75">
      <c r="A230" s="30" t="s">
        <v>51</v>
      </c>
      <c r="E230" s="29" t="s">
        <v>46</v>
      </c>
    </row>
    <row r="231" spans="1:16" ht="12.75">
      <c r="A231" s="18" t="s">
        <v>44</v>
      </c>
      <c r="B231" s="22" t="s">
        <v>335</v>
      </c>
      <c r="C231" s="22" t="s">
        <v>336</v>
      </c>
      <c r="D231" s="18" t="s">
        <v>46</v>
      </c>
      <c r="E231" s="23" t="s">
        <v>337</v>
      </c>
      <c r="F231" s="24" t="s">
        <v>183</v>
      </c>
      <c r="G231" s="25">
        <v>3</v>
      </c>
      <c r="H231" s="25"/>
      <c r="I231" s="25">
        <f>ROUND(ROUND(H231,2)*ROUND(G231,2),2)</f>
        <v>0</v>
      </c>
      <c r="O231">
        <f>(I231*21)/100</f>
        <v>0</v>
      </c>
      <c r="P231" t="s">
        <v>21</v>
      </c>
    </row>
    <row r="232" spans="1:5" ht="51">
      <c r="A232" s="26" t="s">
        <v>49</v>
      </c>
      <c r="E232" s="27" t="s">
        <v>338</v>
      </c>
    </row>
    <row r="233" spans="1:5" ht="12.75">
      <c r="A233" s="30" t="s">
        <v>51</v>
      </c>
      <c r="E233" s="29" t="s">
        <v>46</v>
      </c>
    </row>
    <row r="234" spans="1:16" ht="12.75">
      <c r="A234" s="18" t="s">
        <v>44</v>
      </c>
      <c r="B234" s="22" t="s">
        <v>339</v>
      </c>
      <c r="C234" s="22" t="s">
        <v>340</v>
      </c>
      <c r="D234" s="18" t="s">
        <v>46</v>
      </c>
      <c r="E234" s="23" t="s">
        <v>341</v>
      </c>
      <c r="F234" s="24" t="s">
        <v>183</v>
      </c>
      <c r="G234" s="25">
        <v>23</v>
      </c>
      <c r="H234" s="25"/>
      <c r="I234" s="25">
        <f>ROUND(ROUND(H234,2)*ROUND(G234,2),2)</f>
        <v>0</v>
      </c>
      <c r="O234">
        <f>(I234*21)/100</f>
        <v>0</v>
      </c>
      <c r="P234" t="s">
        <v>21</v>
      </c>
    </row>
    <row r="235" spans="1:5" ht="12.75">
      <c r="A235" s="26" t="s">
        <v>49</v>
      </c>
      <c r="E235" s="27" t="s">
        <v>342</v>
      </c>
    </row>
    <row r="236" spans="1:5" ht="12.75">
      <c r="A236" s="30" t="s">
        <v>51</v>
      </c>
      <c r="E236" s="29" t="s">
        <v>46</v>
      </c>
    </row>
    <row r="237" spans="1:16" ht="12.75">
      <c r="A237" s="18" t="s">
        <v>44</v>
      </c>
      <c r="B237" s="22" t="s">
        <v>343</v>
      </c>
      <c r="C237" s="22" t="s">
        <v>344</v>
      </c>
      <c r="D237" s="18" t="s">
        <v>46</v>
      </c>
      <c r="E237" s="23" t="s">
        <v>345</v>
      </c>
      <c r="F237" s="24" t="s">
        <v>114</v>
      </c>
      <c r="G237" s="25">
        <v>8</v>
      </c>
      <c r="H237" s="25"/>
      <c r="I237" s="25">
        <f>ROUND(ROUND(H237,2)*ROUND(G237,2),2)</f>
        <v>0</v>
      </c>
      <c r="O237">
        <f>(I237*21)/100</f>
        <v>0</v>
      </c>
      <c r="P237" t="s">
        <v>21</v>
      </c>
    </row>
    <row r="238" spans="1:5" ht="25.5">
      <c r="A238" s="26" t="s">
        <v>49</v>
      </c>
      <c r="E238" s="27" t="s">
        <v>346</v>
      </c>
    </row>
    <row r="239" spans="1:5" ht="12.75">
      <c r="A239" s="28" t="s">
        <v>51</v>
      </c>
      <c r="E239" s="29" t="s">
        <v>46</v>
      </c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6"/>
  <sheetViews>
    <sheetView zoomScalePageLayoutView="0" workbookViewId="0" topLeftCell="A1">
      <pane ySplit="8" topLeftCell="A9" activePane="bottomLeft" state="frozen"/>
      <selection pane="topLeft" activeCell="A1" sqref="A1:A3"/>
      <selection pane="bottomLeft" activeCell="A1" sqref="A1:A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5"/>
      <c r="I2" s="5"/>
      <c r="O2">
        <f>0+O9</f>
        <v>0</v>
      </c>
      <c r="P2" t="s">
        <v>22</v>
      </c>
    </row>
    <row r="3" spans="1:16" ht="15" customHeight="1">
      <c r="A3" t="s">
        <v>11</v>
      </c>
      <c r="B3" s="10" t="s">
        <v>13</v>
      </c>
      <c r="C3" s="38" t="s">
        <v>14</v>
      </c>
      <c r="D3" s="34"/>
      <c r="E3" s="11" t="s">
        <v>15</v>
      </c>
      <c r="F3" s="1"/>
      <c r="G3" s="8"/>
      <c r="H3" s="7" t="s">
        <v>351</v>
      </c>
      <c r="I3" s="33">
        <f>0+I9</f>
        <v>0</v>
      </c>
      <c r="O3" t="s">
        <v>18</v>
      </c>
      <c r="P3" t="s">
        <v>21</v>
      </c>
    </row>
    <row r="4" spans="1:16" ht="15" customHeight="1">
      <c r="A4" t="s">
        <v>16</v>
      </c>
      <c r="B4" s="10" t="s">
        <v>347</v>
      </c>
      <c r="C4" s="38" t="s">
        <v>348</v>
      </c>
      <c r="D4" s="34"/>
      <c r="E4" s="11" t="s">
        <v>349</v>
      </c>
      <c r="F4" s="1"/>
      <c r="G4" s="1"/>
      <c r="H4" s="9"/>
      <c r="I4" s="9"/>
      <c r="O4" t="s">
        <v>19</v>
      </c>
      <c r="P4" t="s">
        <v>21</v>
      </c>
    </row>
    <row r="5" spans="1:16" ht="12.75" customHeight="1">
      <c r="A5" t="s">
        <v>350</v>
      </c>
      <c r="B5" s="13" t="s">
        <v>17</v>
      </c>
      <c r="C5" s="39" t="s">
        <v>351</v>
      </c>
      <c r="D5" s="40"/>
      <c r="E5" s="14" t="s">
        <v>349</v>
      </c>
      <c r="F5" s="5"/>
      <c r="G5" s="5"/>
      <c r="H5" s="5"/>
      <c r="I5" s="5"/>
      <c r="O5" t="s">
        <v>20</v>
      </c>
      <c r="P5" t="s">
        <v>21</v>
      </c>
    </row>
    <row r="6" spans="1:9" ht="12.75" customHeight="1">
      <c r="A6" s="37" t="s">
        <v>25</v>
      </c>
      <c r="B6" s="37" t="s">
        <v>27</v>
      </c>
      <c r="C6" s="37" t="s">
        <v>29</v>
      </c>
      <c r="D6" s="37" t="s">
        <v>30</v>
      </c>
      <c r="E6" s="37" t="s">
        <v>31</v>
      </c>
      <c r="F6" s="37" t="s">
        <v>33</v>
      </c>
      <c r="G6" s="37" t="s">
        <v>35</v>
      </c>
      <c r="H6" s="37" t="s">
        <v>37</v>
      </c>
      <c r="I6" s="37"/>
    </row>
    <row r="7" spans="1:9" ht="12.75" customHeight="1">
      <c r="A7" s="37"/>
      <c r="B7" s="37"/>
      <c r="C7" s="37"/>
      <c r="D7" s="37"/>
      <c r="E7" s="37"/>
      <c r="F7" s="37"/>
      <c r="G7" s="37"/>
      <c r="H7" s="12" t="s">
        <v>38</v>
      </c>
      <c r="I7" s="12" t="s">
        <v>40</v>
      </c>
    </row>
    <row r="8" spans="1:9" ht="12.75" customHeight="1">
      <c r="A8" s="12" t="s">
        <v>26</v>
      </c>
      <c r="B8" s="12" t="s">
        <v>28</v>
      </c>
      <c r="C8" s="12" t="s">
        <v>21</v>
      </c>
      <c r="D8" s="12" t="s">
        <v>22</v>
      </c>
      <c r="E8" s="12" t="s">
        <v>32</v>
      </c>
      <c r="F8" s="12" t="s">
        <v>34</v>
      </c>
      <c r="G8" s="12" t="s">
        <v>36</v>
      </c>
      <c r="H8" s="12" t="s">
        <v>39</v>
      </c>
      <c r="I8" s="12" t="s">
        <v>41</v>
      </c>
    </row>
    <row r="9" spans="1:18" ht="12.75" customHeight="1">
      <c r="A9" s="15" t="s">
        <v>42</v>
      </c>
      <c r="B9" s="15"/>
      <c r="C9" s="19" t="s">
        <v>71</v>
      </c>
      <c r="D9" s="15"/>
      <c r="E9" s="20" t="s">
        <v>352</v>
      </c>
      <c r="F9" s="15"/>
      <c r="G9" s="15"/>
      <c r="H9" s="15"/>
      <c r="I9" s="21">
        <f>0+Q9</f>
        <v>0</v>
      </c>
      <c r="O9">
        <f>0+R9</f>
        <v>0</v>
      </c>
      <c r="Q9">
        <f>0+I10+I13+I16+I19+I22+I25+I28+I31+I34+I37+I40+I43+I46+I49+I52+I55+I58+I61+I64+I67+I70+I73+I76+I79+I82+I85+I88+I91+I94+I97+I100+I103+I106+I109+I112+I115+I118+I121+I124</f>
        <v>0</v>
      </c>
      <c r="R9">
        <f>0+O10+O13+O16+O19+O22+O25+O28+O31+O34+O37+O40+O43+O46+O49+O52+O55+O58+O61+O64+O67+O70+O73+O76+O79+O82+O85+O88+O91+O94+O97+O100+O103+O106+O109+O112+O115+O118+O121+O124</f>
        <v>0</v>
      </c>
    </row>
    <row r="10" spans="1:16" ht="12.75">
      <c r="A10" s="18" t="s">
        <v>44</v>
      </c>
      <c r="B10" s="22" t="s">
        <v>28</v>
      </c>
      <c r="C10" s="22" t="s">
        <v>353</v>
      </c>
      <c r="D10" s="18" t="s">
        <v>46</v>
      </c>
      <c r="E10" s="23" t="s">
        <v>354</v>
      </c>
      <c r="F10" s="24" t="s">
        <v>183</v>
      </c>
      <c r="G10" s="25">
        <v>10</v>
      </c>
      <c r="H10" s="25"/>
      <c r="I10" s="25">
        <f>ROUND(ROUND(H10,2)*ROUND(G10,2),2)</f>
        <v>0</v>
      </c>
      <c r="O10">
        <f>(I10*21)/100</f>
        <v>0</v>
      </c>
      <c r="P10" t="s">
        <v>21</v>
      </c>
    </row>
    <row r="11" spans="1:5" ht="12.75">
      <c r="A11" s="26" t="s">
        <v>49</v>
      </c>
      <c r="E11" s="27" t="s">
        <v>46</v>
      </c>
    </row>
    <row r="12" spans="1:5" ht="12.75">
      <c r="A12" s="30" t="s">
        <v>51</v>
      </c>
      <c r="E12" s="29" t="s">
        <v>46</v>
      </c>
    </row>
    <row r="13" spans="1:16" ht="12.75">
      <c r="A13" s="18" t="s">
        <v>44</v>
      </c>
      <c r="B13" s="22" t="s">
        <v>21</v>
      </c>
      <c r="C13" s="22" t="s">
        <v>355</v>
      </c>
      <c r="D13" s="18" t="s">
        <v>46</v>
      </c>
      <c r="E13" s="23" t="s">
        <v>356</v>
      </c>
      <c r="F13" s="24" t="s">
        <v>183</v>
      </c>
      <c r="G13" s="25">
        <v>10</v>
      </c>
      <c r="H13" s="25"/>
      <c r="I13" s="25">
        <f>ROUND(ROUND(H13,2)*ROUND(G13,2),2)</f>
        <v>0</v>
      </c>
      <c r="O13">
        <f>(I13*21)/100</f>
        <v>0</v>
      </c>
      <c r="P13" t="s">
        <v>21</v>
      </c>
    </row>
    <row r="14" spans="1:5" ht="12.75">
      <c r="A14" s="26" t="s">
        <v>49</v>
      </c>
      <c r="E14" s="27" t="s">
        <v>46</v>
      </c>
    </row>
    <row r="15" spans="1:5" ht="12.75">
      <c r="A15" s="30" t="s">
        <v>51</v>
      </c>
      <c r="E15" s="29" t="s">
        <v>46</v>
      </c>
    </row>
    <row r="16" spans="1:16" ht="12.75">
      <c r="A16" s="18" t="s">
        <v>44</v>
      </c>
      <c r="B16" s="22" t="s">
        <v>22</v>
      </c>
      <c r="C16" s="22" t="s">
        <v>357</v>
      </c>
      <c r="D16" s="18" t="s">
        <v>46</v>
      </c>
      <c r="E16" s="23" t="s">
        <v>358</v>
      </c>
      <c r="F16" s="24" t="s">
        <v>114</v>
      </c>
      <c r="G16" s="25">
        <v>380</v>
      </c>
      <c r="H16" s="25"/>
      <c r="I16" s="25">
        <f>ROUND(ROUND(H16,2)*ROUND(G16,2),2)</f>
        <v>0</v>
      </c>
      <c r="O16">
        <f>(I16*21)/100</f>
        <v>0</v>
      </c>
      <c r="P16" t="s">
        <v>21</v>
      </c>
    </row>
    <row r="17" spans="1:5" ht="12.75">
      <c r="A17" s="26" t="s">
        <v>49</v>
      </c>
      <c r="E17" s="27" t="s">
        <v>46</v>
      </c>
    </row>
    <row r="18" spans="1:5" ht="12.75">
      <c r="A18" s="30" t="s">
        <v>51</v>
      </c>
      <c r="E18" s="29" t="s">
        <v>46</v>
      </c>
    </row>
    <row r="19" spans="1:16" ht="25.5">
      <c r="A19" s="18" t="s">
        <v>44</v>
      </c>
      <c r="B19" s="22" t="s">
        <v>32</v>
      </c>
      <c r="C19" s="22" t="s">
        <v>359</v>
      </c>
      <c r="D19" s="18" t="s">
        <v>46</v>
      </c>
      <c r="E19" s="23" t="s">
        <v>360</v>
      </c>
      <c r="F19" s="24" t="s">
        <v>183</v>
      </c>
      <c r="G19" s="25">
        <v>10</v>
      </c>
      <c r="H19" s="25"/>
      <c r="I19" s="25">
        <f>ROUND(ROUND(H19,2)*ROUND(G19,2),2)</f>
        <v>0</v>
      </c>
      <c r="O19">
        <f>(I19*21)/100</f>
        <v>0</v>
      </c>
      <c r="P19" t="s">
        <v>21</v>
      </c>
    </row>
    <row r="20" spans="1:5" ht="12.75">
      <c r="A20" s="26" t="s">
        <v>49</v>
      </c>
      <c r="E20" s="27" t="s">
        <v>46</v>
      </c>
    </row>
    <row r="21" spans="1:5" ht="12.75">
      <c r="A21" s="30" t="s">
        <v>51</v>
      </c>
      <c r="E21" s="29" t="s">
        <v>46</v>
      </c>
    </row>
    <row r="22" spans="1:16" ht="25.5">
      <c r="A22" s="18" t="s">
        <v>44</v>
      </c>
      <c r="B22" s="22" t="s">
        <v>34</v>
      </c>
      <c r="C22" s="22" t="s">
        <v>361</v>
      </c>
      <c r="D22" s="18" t="s">
        <v>46</v>
      </c>
      <c r="E22" s="23" t="s">
        <v>362</v>
      </c>
      <c r="F22" s="24" t="s">
        <v>183</v>
      </c>
      <c r="G22" s="25">
        <v>1</v>
      </c>
      <c r="H22" s="25"/>
      <c r="I22" s="25">
        <f>ROUND(ROUND(H22,2)*ROUND(G22,2),2)</f>
        <v>0</v>
      </c>
      <c r="O22">
        <f>(I22*21)/100</f>
        <v>0</v>
      </c>
      <c r="P22" t="s">
        <v>21</v>
      </c>
    </row>
    <row r="23" spans="1:5" ht="12.75">
      <c r="A23" s="26" t="s">
        <v>49</v>
      </c>
      <c r="E23" s="27" t="s">
        <v>46</v>
      </c>
    </row>
    <row r="24" spans="1:5" ht="12.75">
      <c r="A24" s="30" t="s">
        <v>51</v>
      </c>
      <c r="E24" s="29" t="s">
        <v>46</v>
      </c>
    </row>
    <row r="25" spans="1:16" ht="12.75">
      <c r="A25" s="18" t="s">
        <v>44</v>
      </c>
      <c r="B25" s="22" t="s">
        <v>36</v>
      </c>
      <c r="C25" s="22" t="s">
        <v>363</v>
      </c>
      <c r="D25" s="18" t="s">
        <v>46</v>
      </c>
      <c r="E25" s="23" t="s">
        <v>364</v>
      </c>
      <c r="F25" s="24" t="s">
        <v>183</v>
      </c>
      <c r="G25" s="25">
        <v>11</v>
      </c>
      <c r="H25" s="25"/>
      <c r="I25" s="25">
        <f>ROUND(ROUND(H25,2)*ROUND(G25,2),2)</f>
        <v>0</v>
      </c>
      <c r="O25">
        <f>(I25*21)/100</f>
        <v>0</v>
      </c>
      <c r="P25" t="s">
        <v>21</v>
      </c>
    </row>
    <row r="26" spans="1:5" ht="12.75">
      <c r="A26" s="26" t="s">
        <v>49</v>
      </c>
      <c r="E26" s="27" t="s">
        <v>46</v>
      </c>
    </row>
    <row r="27" spans="1:5" ht="12.75">
      <c r="A27" s="30" t="s">
        <v>51</v>
      </c>
      <c r="E27" s="29" t="s">
        <v>46</v>
      </c>
    </row>
    <row r="28" spans="1:16" ht="38.25">
      <c r="A28" s="18" t="s">
        <v>44</v>
      </c>
      <c r="B28" s="22" t="s">
        <v>71</v>
      </c>
      <c r="C28" s="22" t="s">
        <v>365</v>
      </c>
      <c r="D28" s="18" t="s">
        <v>46</v>
      </c>
      <c r="E28" s="23" t="s">
        <v>366</v>
      </c>
      <c r="F28" s="24" t="s">
        <v>183</v>
      </c>
      <c r="G28" s="25">
        <v>10</v>
      </c>
      <c r="H28" s="25"/>
      <c r="I28" s="25">
        <f>ROUND(ROUND(H28,2)*ROUND(G28,2),2)</f>
        <v>0</v>
      </c>
      <c r="O28">
        <f>(I28*21)/100</f>
        <v>0</v>
      </c>
      <c r="P28" t="s">
        <v>21</v>
      </c>
    </row>
    <row r="29" spans="1:5" ht="25.5">
      <c r="A29" s="26" t="s">
        <v>49</v>
      </c>
      <c r="E29" s="27" t="s">
        <v>367</v>
      </c>
    </row>
    <row r="30" spans="1:5" ht="12.75">
      <c r="A30" s="30" t="s">
        <v>51</v>
      </c>
      <c r="E30" s="29" t="s">
        <v>46</v>
      </c>
    </row>
    <row r="31" spans="1:16" ht="38.25">
      <c r="A31" s="18" t="s">
        <v>44</v>
      </c>
      <c r="B31" s="22" t="s">
        <v>75</v>
      </c>
      <c r="C31" s="22" t="s">
        <v>368</v>
      </c>
      <c r="D31" s="18" t="s">
        <v>46</v>
      </c>
      <c r="E31" s="23" t="s">
        <v>369</v>
      </c>
      <c r="F31" s="24" t="s">
        <v>183</v>
      </c>
      <c r="G31" s="25">
        <v>1</v>
      </c>
      <c r="H31" s="25"/>
      <c r="I31" s="25">
        <f>ROUND(ROUND(H31,2)*ROUND(G31,2),2)</f>
        <v>0</v>
      </c>
      <c r="O31">
        <f>(I31*21)/100</f>
        <v>0</v>
      </c>
      <c r="P31" t="s">
        <v>21</v>
      </c>
    </row>
    <row r="32" spans="1:5" ht="25.5">
      <c r="A32" s="26" t="s">
        <v>49</v>
      </c>
      <c r="E32" s="27" t="s">
        <v>370</v>
      </c>
    </row>
    <row r="33" spans="1:5" ht="12.75">
      <c r="A33" s="30" t="s">
        <v>51</v>
      </c>
      <c r="E33" s="29" t="s">
        <v>46</v>
      </c>
    </row>
    <row r="34" spans="1:16" ht="12.75">
      <c r="A34" s="18" t="s">
        <v>44</v>
      </c>
      <c r="B34" s="22" t="s">
        <v>39</v>
      </c>
      <c r="C34" s="22" t="s">
        <v>371</v>
      </c>
      <c r="D34" s="18" t="s">
        <v>46</v>
      </c>
      <c r="E34" s="23" t="s">
        <v>372</v>
      </c>
      <c r="F34" s="24" t="s">
        <v>114</v>
      </c>
      <c r="G34" s="25">
        <v>500</v>
      </c>
      <c r="H34" s="25"/>
      <c r="I34" s="25">
        <f>ROUND(ROUND(H34,2)*ROUND(G34,2),2)</f>
        <v>0</v>
      </c>
      <c r="O34">
        <f>(I34*21)/100</f>
        <v>0</v>
      </c>
      <c r="P34" t="s">
        <v>21</v>
      </c>
    </row>
    <row r="35" spans="1:5" ht="12.75">
      <c r="A35" s="26" t="s">
        <v>49</v>
      </c>
      <c r="E35" s="27" t="s">
        <v>46</v>
      </c>
    </row>
    <row r="36" spans="1:5" ht="12.75">
      <c r="A36" s="30" t="s">
        <v>51</v>
      </c>
      <c r="E36" s="29" t="s">
        <v>46</v>
      </c>
    </row>
    <row r="37" spans="1:16" ht="12.75">
      <c r="A37" s="18" t="s">
        <v>44</v>
      </c>
      <c r="B37" s="22" t="s">
        <v>41</v>
      </c>
      <c r="C37" s="22" t="s">
        <v>373</v>
      </c>
      <c r="D37" s="18" t="s">
        <v>46</v>
      </c>
      <c r="E37" s="23" t="s">
        <v>374</v>
      </c>
      <c r="F37" s="24" t="s">
        <v>114</v>
      </c>
      <c r="G37" s="25">
        <v>80</v>
      </c>
      <c r="H37" s="25"/>
      <c r="I37" s="25">
        <f>ROUND(ROUND(H37,2)*ROUND(G37,2),2)</f>
        <v>0</v>
      </c>
      <c r="O37">
        <f>(I37*21)/100</f>
        <v>0</v>
      </c>
      <c r="P37" t="s">
        <v>21</v>
      </c>
    </row>
    <row r="38" spans="1:5" ht="12.75">
      <c r="A38" s="26" t="s">
        <v>49</v>
      </c>
      <c r="E38" s="27" t="s">
        <v>46</v>
      </c>
    </row>
    <row r="39" spans="1:5" ht="12.75">
      <c r="A39" s="30" t="s">
        <v>51</v>
      </c>
      <c r="E39" s="29" t="s">
        <v>46</v>
      </c>
    </row>
    <row r="40" spans="1:16" ht="12.75">
      <c r="A40" s="18" t="s">
        <v>44</v>
      </c>
      <c r="B40" s="22" t="s">
        <v>85</v>
      </c>
      <c r="C40" s="22" t="s">
        <v>375</v>
      </c>
      <c r="D40" s="18" t="s">
        <v>46</v>
      </c>
      <c r="E40" s="23" t="s">
        <v>376</v>
      </c>
      <c r="F40" s="24" t="s">
        <v>183</v>
      </c>
      <c r="G40" s="25">
        <v>1</v>
      </c>
      <c r="H40" s="25"/>
      <c r="I40" s="25">
        <f>ROUND(ROUND(H40,2)*ROUND(G40,2),2)</f>
        <v>0</v>
      </c>
      <c r="O40">
        <f>(I40*21)/100</f>
        <v>0</v>
      </c>
      <c r="P40" t="s">
        <v>21</v>
      </c>
    </row>
    <row r="41" spans="1:5" ht="12.75">
      <c r="A41" s="26" t="s">
        <v>49</v>
      </c>
      <c r="E41" s="27" t="s">
        <v>46</v>
      </c>
    </row>
    <row r="42" spans="1:5" ht="12.75">
      <c r="A42" s="30" t="s">
        <v>51</v>
      </c>
      <c r="E42" s="29" t="s">
        <v>46</v>
      </c>
    </row>
    <row r="43" spans="1:16" ht="12.75">
      <c r="A43" s="18" t="s">
        <v>44</v>
      </c>
      <c r="B43" s="22" t="s">
        <v>89</v>
      </c>
      <c r="C43" s="22" t="s">
        <v>377</v>
      </c>
      <c r="D43" s="18" t="s">
        <v>46</v>
      </c>
      <c r="E43" s="23" t="s">
        <v>378</v>
      </c>
      <c r="F43" s="24" t="s">
        <v>114</v>
      </c>
      <c r="G43" s="25">
        <v>380</v>
      </c>
      <c r="H43" s="25"/>
      <c r="I43" s="25">
        <f>ROUND(ROUND(H43,2)*ROUND(G43,2),2)</f>
        <v>0</v>
      </c>
      <c r="O43">
        <f>(I43*21)/100</f>
        <v>0</v>
      </c>
      <c r="P43" t="s">
        <v>21</v>
      </c>
    </row>
    <row r="44" spans="1:5" ht="12.75">
      <c r="A44" s="26" t="s">
        <v>49</v>
      </c>
      <c r="E44" s="27" t="s">
        <v>46</v>
      </c>
    </row>
    <row r="45" spans="1:5" ht="12.75">
      <c r="A45" s="30" t="s">
        <v>51</v>
      </c>
      <c r="E45" s="29" t="s">
        <v>46</v>
      </c>
    </row>
    <row r="46" spans="1:16" ht="12.75">
      <c r="A46" s="18" t="s">
        <v>44</v>
      </c>
      <c r="B46" s="22" t="s">
        <v>93</v>
      </c>
      <c r="C46" s="22" t="s">
        <v>379</v>
      </c>
      <c r="D46" s="18" t="s">
        <v>46</v>
      </c>
      <c r="E46" s="23" t="s">
        <v>380</v>
      </c>
      <c r="F46" s="24" t="s">
        <v>114</v>
      </c>
      <c r="G46" s="25">
        <v>25</v>
      </c>
      <c r="H46" s="25"/>
      <c r="I46" s="25">
        <f>ROUND(ROUND(H46,2)*ROUND(G46,2),2)</f>
        <v>0</v>
      </c>
      <c r="O46">
        <f>(I46*21)/100</f>
        <v>0</v>
      </c>
      <c r="P46" t="s">
        <v>21</v>
      </c>
    </row>
    <row r="47" spans="1:5" ht="12.75">
      <c r="A47" s="26" t="s">
        <v>49</v>
      </c>
      <c r="E47" s="27" t="s">
        <v>46</v>
      </c>
    </row>
    <row r="48" spans="1:5" ht="12.75">
      <c r="A48" s="30" t="s">
        <v>51</v>
      </c>
      <c r="E48" s="29" t="s">
        <v>46</v>
      </c>
    </row>
    <row r="49" spans="1:16" ht="12.75">
      <c r="A49" s="18" t="s">
        <v>44</v>
      </c>
      <c r="B49" s="22" t="s">
        <v>98</v>
      </c>
      <c r="C49" s="22" t="s">
        <v>381</v>
      </c>
      <c r="D49" s="18" t="s">
        <v>46</v>
      </c>
      <c r="E49" s="23" t="s">
        <v>382</v>
      </c>
      <c r="F49" s="24" t="s">
        <v>183</v>
      </c>
      <c r="G49" s="25">
        <v>11</v>
      </c>
      <c r="H49" s="25"/>
      <c r="I49" s="25">
        <f>ROUND(ROUND(H49,2)*ROUND(G49,2),2)</f>
        <v>0</v>
      </c>
      <c r="O49">
        <f>(I49*21)/100</f>
        <v>0</v>
      </c>
      <c r="P49" t="s">
        <v>21</v>
      </c>
    </row>
    <row r="50" spans="1:5" ht="12.75">
      <c r="A50" s="26" t="s">
        <v>49</v>
      </c>
      <c r="E50" s="27" t="s">
        <v>46</v>
      </c>
    </row>
    <row r="51" spans="1:5" ht="12.75">
      <c r="A51" s="30" t="s">
        <v>51</v>
      </c>
      <c r="E51" s="29" t="s">
        <v>46</v>
      </c>
    </row>
    <row r="52" spans="1:16" ht="12.75">
      <c r="A52" s="18" t="s">
        <v>44</v>
      </c>
      <c r="B52" s="22" t="s">
        <v>102</v>
      </c>
      <c r="C52" s="22" t="s">
        <v>383</v>
      </c>
      <c r="D52" s="18" t="s">
        <v>46</v>
      </c>
      <c r="E52" s="23" t="s">
        <v>384</v>
      </c>
      <c r="F52" s="24" t="s">
        <v>183</v>
      </c>
      <c r="G52" s="25">
        <v>30</v>
      </c>
      <c r="H52" s="25"/>
      <c r="I52" s="25">
        <f>ROUND(ROUND(H52,2)*ROUND(G52,2),2)</f>
        <v>0</v>
      </c>
      <c r="O52">
        <f>(I52*21)/100</f>
        <v>0</v>
      </c>
      <c r="P52" t="s">
        <v>21</v>
      </c>
    </row>
    <row r="53" spans="1:5" ht="12.75">
      <c r="A53" s="26" t="s">
        <v>49</v>
      </c>
      <c r="E53" s="27" t="s">
        <v>46</v>
      </c>
    </row>
    <row r="54" spans="1:5" ht="12.75">
      <c r="A54" s="30" t="s">
        <v>51</v>
      </c>
      <c r="E54" s="29" t="s">
        <v>46</v>
      </c>
    </row>
    <row r="55" spans="1:16" ht="12.75">
      <c r="A55" s="18" t="s">
        <v>44</v>
      </c>
      <c r="B55" s="22" t="s">
        <v>107</v>
      </c>
      <c r="C55" s="22" t="s">
        <v>385</v>
      </c>
      <c r="D55" s="18" t="s">
        <v>46</v>
      </c>
      <c r="E55" s="23" t="s">
        <v>386</v>
      </c>
      <c r="F55" s="24" t="s">
        <v>114</v>
      </c>
      <c r="G55" s="25">
        <v>450</v>
      </c>
      <c r="H55" s="25"/>
      <c r="I55" s="25">
        <f>ROUND(ROUND(H55,2)*ROUND(G55,2),2)</f>
        <v>0</v>
      </c>
      <c r="O55">
        <f>(I55*21)/100</f>
        <v>0</v>
      </c>
      <c r="P55" t="s">
        <v>21</v>
      </c>
    </row>
    <row r="56" spans="1:5" ht="12.75">
      <c r="A56" s="26" t="s">
        <v>49</v>
      </c>
      <c r="E56" s="27" t="s">
        <v>46</v>
      </c>
    </row>
    <row r="57" spans="1:5" ht="12.75">
      <c r="A57" s="30" t="s">
        <v>51</v>
      </c>
      <c r="E57" s="29" t="s">
        <v>46</v>
      </c>
    </row>
    <row r="58" spans="1:16" ht="12.75">
      <c r="A58" s="18" t="s">
        <v>44</v>
      </c>
      <c r="B58" s="22" t="s">
        <v>111</v>
      </c>
      <c r="C58" s="22" t="s">
        <v>387</v>
      </c>
      <c r="D58" s="18" t="s">
        <v>46</v>
      </c>
      <c r="E58" s="23" t="s">
        <v>388</v>
      </c>
      <c r="F58" s="24" t="s">
        <v>114</v>
      </c>
      <c r="G58" s="25">
        <v>100</v>
      </c>
      <c r="H58" s="25"/>
      <c r="I58" s="25">
        <f>ROUND(ROUND(H58,2)*ROUND(G58,2),2)</f>
        <v>0</v>
      </c>
      <c r="O58">
        <f>(I58*21)/100</f>
        <v>0</v>
      </c>
      <c r="P58" t="s">
        <v>21</v>
      </c>
    </row>
    <row r="59" spans="1:5" ht="12.75">
      <c r="A59" s="26" t="s">
        <v>49</v>
      </c>
      <c r="E59" s="27" t="s">
        <v>46</v>
      </c>
    </row>
    <row r="60" spans="1:5" ht="12.75">
      <c r="A60" s="30" t="s">
        <v>51</v>
      </c>
      <c r="E60" s="29" t="s">
        <v>46</v>
      </c>
    </row>
    <row r="61" spans="1:16" ht="12.75">
      <c r="A61" s="18" t="s">
        <v>44</v>
      </c>
      <c r="B61" s="22" t="s">
        <v>115</v>
      </c>
      <c r="C61" s="22" t="s">
        <v>389</v>
      </c>
      <c r="D61" s="18" t="s">
        <v>46</v>
      </c>
      <c r="E61" s="23" t="s">
        <v>390</v>
      </c>
      <c r="F61" s="24" t="s">
        <v>114</v>
      </c>
      <c r="G61" s="25">
        <v>350</v>
      </c>
      <c r="H61" s="25"/>
      <c r="I61" s="25">
        <f>ROUND(ROUND(H61,2)*ROUND(G61,2),2)</f>
        <v>0</v>
      </c>
      <c r="O61">
        <f>(I61*21)/100</f>
        <v>0</v>
      </c>
      <c r="P61" t="s">
        <v>21</v>
      </c>
    </row>
    <row r="62" spans="1:5" ht="12.75">
      <c r="A62" s="26" t="s">
        <v>49</v>
      </c>
      <c r="E62" s="27" t="s">
        <v>46</v>
      </c>
    </row>
    <row r="63" spans="1:5" ht="12.75">
      <c r="A63" s="30" t="s">
        <v>51</v>
      </c>
      <c r="E63" s="29" t="s">
        <v>46</v>
      </c>
    </row>
    <row r="64" spans="1:16" ht="12.75">
      <c r="A64" s="18" t="s">
        <v>44</v>
      </c>
      <c r="B64" s="22" t="s">
        <v>118</v>
      </c>
      <c r="C64" s="22" t="s">
        <v>391</v>
      </c>
      <c r="D64" s="18" t="s">
        <v>46</v>
      </c>
      <c r="E64" s="23" t="s">
        <v>392</v>
      </c>
      <c r="F64" s="24" t="s">
        <v>183</v>
      </c>
      <c r="G64" s="25">
        <v>2</v>
      </c>
      <c r="H64" s="25"/>
      <c r="I64" s="25">
        <f>ROUND(ROUND(H64,2)*ROUND(G64,2),2)</f>
        <v>0</v>
      </c>
      <c r="O64">
        <f>(I64*21)/100</f>
        <v>0</v>
      </c>
      <c r="P64" t="s">
        <v>21</v>
      </c>
    </row>
    <row r="65" spans="1:5" ht="12.75">
      <c r="A65" s="26" t="s">
        <v>49</v>
      </c>
      <c r="E65" s="27" t="s">
        <v>46</v>
      </c>
    </row>
    <row r="66" spans="1:5" ht="12.75">
      <c r="A66" s="30" t="s">
        <v>51</v>
      </c>
      <c r="E66" s="29" t="s">
        <v>46</v>
      </c>
    </row>
    <row r="67" spans="1:16" ht="12.75">
      <c r="A67" s="18" t="s">
        <v>44</v>
      </c>
      <c r="B67" s="22" t="s">
        <v>122</v>
      </c>
      <c r="C67" s="22" t="s">
        <v>393</v>
      </c>
      <c r="D67" s="18" t="s">
        <v>46</v>
      </c>
      <c r="E67" s="23" t="s">
        <v>394</v>
      </c>
      <c r="F67" s="24" t="s">
        <v>183</v>
      </c>
      <c r="G67" s="25">
        <v>11</v>
      </c>
      <c r="H67" s="25"/>
      <c r="I67" s="25">
        <f>ROUND(ROUND(H67,2)*ROUND(G67,2),2)</f>
        <v>0</v>
      </c>
      <c r="O67">
        <f>(I67*21)/100</f>
        <v>0</v>
      </c>
      <c r="P67" t="s">
        <v>21</v>
      </c>
    </row>
    <row r="68" spans="1:5" ht="12.75">
      <c r="A68" s="26" t="s">
        <v>49</v>
      </c>
      <c r="E68" s="27" t="s">
        <v>46</v>
      </c>
    </row>
    <row r="69" spans="1:5" ht="12.75">
      <c r="A69" s="30" t="s">
        <v>51</v>
      </c>
      <c r="E69" s="29" t="s">
        <v>46</v>
      </c>
    </row>
    <row r="70" spans="1:16" ht="12.75">
      <c r="A70" s="18" t="s">
        <v>44</v>
      </c>
      <c r="B70" s="22" t="s">
        <v>126</v>
      </c>
      <c r="C70" s="22" t="s">
        <v>395</v>
      </c>
      <c r="D70" s="18" t="s">
        <v>46</v>
      </c>
      <c r="E70" s="23" t="s">
        <v>396</v>
      </c>
      <c r="F70" s="24" t="s">
        <v>183</v>
      </c>
      <c r="G70" s="25">
        <v>11</v>
      </c>
      <c r="H70" s="25"/>
      <c r="I70" s="25">
        <f>ROUND(ROUND(H70,2)*ROUND(G70,2),2)</f>
        <v>0</v>
      </c>
      <c r="O70">
        <f>(I70*21)/100</f>
        <v>0</v>
      </c>
      <c r="P70" t="s">
        <v>21</v>
      </c>
    </row>
    <row r="71" spans="1:5" ht="12.75">
      <c r="A71" s="26" t="s">
        <v>49</v>
      </c>
      <c r="E71" s="27" t="s">
        <v>46</v>
      </c>
    </row>
    <row r="72" spans="1:5" ht="12.75">
      <c r="A72" s="30" t="s">
        <v>51</v>
      </c>
      <c r="E72" s="29" t="s">
        <v>46</v>
      </c>
    </row>
    <row r="73" spans="1:16" ht="12.75">
      <c r="A73" s="18" t="s">
        <v>44</v>
      </c>
      <c r="B73" s="22" t="s">
        <v>130</v>
      </c>
      <c r="C73" s="22" t="s">
        <v>397</v>
      </c>
      <c r="D73" s="18" t="s">
        <v>46</v>
      </c>
      <c r="E73" s="23" t="s">
        <v>398</v>
      </c>
      <c r="F73" s="24" t="s">
        <v>114</v>
      </c>
      <c r="G73" s="25">
        <v>330</v>
      </c>
      <c r="H73" s="25"/>
      <c r="I73" s="25">
        <f>ROUND(ROUND(H73,2)*ROUND(G73,2),2)</f>
        <v>0</v>
      </c>
      <c r="O73">
        <f>(I73*21)/100</f>
        <v>0</v>
      </c>
      <c r="P73" t="s">
        <v>21</v>
      </c>
    </row>
    <row r="74" spans="1:5" ht="12.75">
      <c r="A74" s="26" t="s">
        <v>49</v>
      </c>
      <c r="E74" s="27" t="s">
        <v>46</v>
      </c>
    </row>
    <row r="75" spans="1:5" ht="12.75">
      <c r="A75" s="30" t="s">
        <v>51</v>
      </c>
      <c r="E75" s="29" t="s">
        <v>46</v>
      </c>
    </row>
    <row r="76" spans="1:16" ht="12.75">
      <c r="A76" s="18" t="s">
        <v>44</v>
      </c>
      <c r="B76" s="22" t="s">
        <v>133</v>
      </c>
      <c r="C76" s="22" t="s">
        <v>399</v>
      </c>
      <c r="D76" s="18" t="s">
        <v>46</v>
      </c>
      <c r="E76" s="23" t="s">
        <v>400</v>
      </c>
      <c r="F76" s="24" t="s">
        <v>114</v>
      </c>
      <c r="G76" s="25">
        <v>330</v>
      </c>
      <c r="H76" s="25"/>
      <c r="I76" s="25">
        <f>ROUND(ROUND(H76,2)*ROUND(G76,2),2)</f>
        <v>0</v>
      </c>
      <c r="O76">
        <f>(I76*21)/100</f>
        <v>0</v>
      </c>
      <c r="P76" t="s">
        <v>21</v>
      </c>
    </row>
    <row r="77" spans="1:5" ht="12.75">
      <c r="A77" s="26" t="s">
        <v>49</v>
      </c>
      <c r="E77" s="27" t="s">
        <v>46</v>
      </c>
    </row>
    <row r="78" spans="1:5" ht="12.75">
      <c r="A78" s="30" t="s">
        <v>51</v>
      </c>
      <c r="E78" s="29" t="s">
        <v>46</v>
      </c>
    </row>
    <row r="79" spans="1:16" ht="12.75">
      <c r="A79" s="18" t="s">
        <v>44</v>
      </c>
      <c r="B79" s="22" t="s">
        <v>137</v>
      </c>
      <c r="C79" s="22" t="s">
        <v>401</v>
      </c>
      <c r="D79" s="18" t="s">
        <v>46</v>
      </c>
      <c r="E79" s="23" t="s">
        <v>402</v>
      </c>
      <c r="F79" s="24" t="s">
        <v>114</v>
      </c>
      <c r="G79" s="25">
        <v>50</v>
      </c>
      <c r="H79" s="25"/>
      <c r="I79" s="25">
        <f>ROUND(ROUND(H79,2)*ROUND(G79,2),2)</f>
        <v>0</v>
      </c>
      <c r="O79">
        <f>(I79*21)/100</f>
        <v>0</v>
      </c>
      <c r="P79" t="s">
        <v>21</v>
      </c>
    </row>
    <row r="80" spans="1:5" ht="12.75">
      <c r="A80" s="26" t="s">
        <v>49</v>
      </c>
      <c r="E80" s="27" t="s">
        <v>46</v>
      </c>
    </row>
    <row r="81" spans="1:5" ht="12.75">
      <c r="A81" s="30" t="s">
        <v>51</v>
      </c>
      <c r="E81" s="29" t="s">
        <v>46</v>
      </c>
    </row>
    <row r="82" spans="1:16" ht="12.75">
      <c r="A82" s="18" t="s">
        <v>44</v>
      </c>
      <c r="B82" s="22" t="s">
        <v>141</v>
      </c>
      <c r="C82" s="22" t="s">
        <v>403</v>
      </c>
      <c r="D82" s="18" t="s">
        <v>46</v>
      </c>
      <c r="E82" s="23" t="s">
        <v>404</v>
      </c>
      <c r="F82" s="24" t="s">
        <v>114</v>
      </c>
      <c r="G82" s="25">
        <v>50</v>
      </c>
      <c r="H82" s="25"/>
      <c r="I82" s="25">
        <f>ROUND(ROUND(H82,2)*ROUND(G82,2),2)</f>
        <v>0</v>
      </c>
      <c r="O82">
        <f>(I82*21)/100</f>
        <v>0</v>
      </c>
      <c r="P82" t="s">
        <v>21</v>
      </c>
    </row>
    <row r="83" spans="1:5" ht="12.75">
      <c r="A83" s="26" t="s">
        <v>49</v>
      </c>
      <c r="E83" s="27" t="s">
        <v>46</v>
      </c>
    </row>
    <row r="84" spans="1:5" ht="12.75">
      <c r="A84" s="30" t="s">
        <v>51</v>
      </c>
      <c r="E84" s="29" t="s">
        <v>46</v>
      </c>
    </row>
    <row r="85" spans="1:16" ht="12.75">
      <c r="A85" s="18" t="s">
        <v>44</v>
      </c>
      <c r="B85" s="22" t="s">
        <v>144</v>
      </c>
      <c r="C85" s="22" t="s">
        <v>405</v>
      </c>
      <c r="D85" s="18" t="s">
        <v>46</v>
      </c>
      <c r="E85" s="23" t="s">
        <v>406</v>
      </c>
      <c r="F85" s="24" t="s">
        <v>114</v>
      </c>
      <c r="G85" s="25">
        <v>380</v>
      </c>
      <c r="H85" s="25"/>
      <c r="I85" s="25">
        <f>ROUND(ROUND(H85,2)*ROUND(G85,2),2)</f>
        <v>0</v>
      </c>
      <c r="O85">
        <f>(I85*21)/100</f>
        <v>0</v>
      </c>
      <c r="P85" t="s">
        <v>21</v>
      </c>
    </row>
    <row r="86" spans="1:5" ht="12.75">
      <c r="A86" s="26" t="s">
        <v>49</v>
      </c>
      <c r="E86" s="27" t="s">
        <v>46</v>
      </c>
    </row>
    <row r="87" spans="1:5" ht="12.75">
      <c r="A87" s="30" t="s">
        <v>51</v>
      </c>
      <c r="E87" s="29" t="s">
        <v>46</v>
      </c>
    </row>
    <row r="88" spans="1:16" ht="12.75">
      <c r="A88" s="18" t="s">
        <v>44</v>
      </c>
      <c r="B88" s="22" t="s">
        <v>148</v>
      </c>
      <c r="C88" s="22" t="s">
        <v>407</v>
      </c>
      <c r="D88" s="18" t="s">
        <v>46</v>
      </c>
      <c r="E88" s="23" t="s">
        <v>408</v>
      </c>
      <c r="F88" s="24" t="s">
        <v>173</v>
      </c>
      <c r="G88" s="25">
        <v>190</v>
      </c>
      <c r="H88" s="25"/>
      <c r="I88" s="25">
        <f>ROUND(ROUND(H88,2)*ROUND(G88,2),2)</f>
        <v>0</v>
      </c>
      <c r="O88">
        <f>(I88*21)/100</f>
        <v>0</v>
      </c>
      <c r="P88" t="s">
        <v>21</v>
      </c>
    </row>
    <row r="89" spans="1:5" ht="12.75">
      <c r="A89" s="26" t="s">
        <v>49</v>
      </c>
      <c r="E89" s="27" t="s">
        <v>46</v>
      </c>
    </row>
    <row r="90" spans="1:5" ht="12.75">
      <c r="A90" s="30" t="s">
        <v>51</v>
      </c>
      <c r="E90" s="29" t="s">
        <v>46</v>
      </c>
    </row>
    <row r="91" spans="1:16" ht="12.75">
      <c r="A91" s="18" t="s">
        <v>44</v>
      </c>
      <c r="B91" s="22" t="s">
        <v>152</v>
      </c>
      <c r="C91" s="22" t="s">
        <v>409</v>
      </c>
      <c r="D91" s="18" t="s">
        <v>46</v>
      </c>
      <c r="E91" s="23" t="s">
        <v>410</v>
      </c>
      <c r="F91" s="24" t="s">
        <v>63</v>
      </c>
      <c r="G91" s="25">
        <v>1</v>
      </c>
      <c r="H91" s="25"/>
      <c r="I91" s="25">
        <f>ROUND(ROUND(H91,2)*ROUND(G91,2),2)</f>
        <v>0</v>
      </c>
      <c r="O91">
        <f>(I91*21)/100</f>
        <v>0</v>
      </c>
      <c r="P91" t="s">
        <v>21</v>
      </c>
    </row>
    <row r="92" spans="1:5" ht="12.75">
      <c r="A92" s="26" t="s">
        <v>49</v>
      </c>
      <c r="E92" s="27" t="s">
        <v>46</v>
      </c>
    </row>
    <row r="93" spans="1:5" ht="12.75">
      <c r="A93" s="30" t="s">
        <v>51</v>
      </c>
      <c r="E93" s="29" t="s">
        <v>46</v>
      </c>
    </row>
    <row r="94" spans="1:16" ht="12.75">
      <c r="A94" s="18" t="s">
        <v>44</v>
      </c>
      <c r="B94" s="22" t="s">
        <v>156</v>
      </c>
      <c r="C94" s="22" t="s">
        <v>411</v>
      </c>
      <c r="D94" s="18" t="s">
        <v>46</v>
      </c>
      <c r="E94" s="23" t="s">
        <v>412</v>
      </c>
      <c r="F94" s="24" t="s">
        <v>183</v>
      </c>
      <c r="G94" s="25">
        <v>8</v>
      </c>
      <c r="H94" s="25"/>
      <c r="I94" s="25">
        <f>ROUND(ROUND(H94,2)*ROUND(G94,2),2)</f>
        <v>0</v>
      </c>
      <c r="O94">
        <f>(I94*21)/100</f>
        <v>0</v>
      </c>
      <c r="P94" t="s">
        <v>21</v>
      </c>
    </row>
    <row r="95" spans="1:5" ht="12.75">
      <c r="A95" s="26" t="s">
        <v>49</v>
      </c>
      <c r="E95" s="27" t="s">
        <v>46</v>
      </c>
    </row>
    <row r="96" spans="1:5" ht="12.75">
      <c r="A96" s="30" t="s">
        <v>51</v>
      </c>
      <c r="E96" s="29" t="s">
        <v>46</v>
      </c>
    </row>
    <row r="97" spans="1:16" ht="12.75">
      <c r="A97" s="18" t="s">
        <v>44</v>
      </c>
      <c r="B97" s="22" t="s">
        <v>160</v>
      </c>
      <c r="C97" s="22" t="s">
        <v>413</v>
      </c>
      <c r="D97" s="18" t="s">
        <v>46</v>
      </c>
      <c r="E97" s="23" t="s">
        <v>414</v>
      </c>
      <c r="F97" s="24" t="s">
        <v>63</v>
      </c>
      <c r="G97" s="25">
        <v>1</v>
      </c>
      <c r="H97" s="25"/>
      <c r="I97" s="25">
        <f>ROUND(ROUND(H97,2)*ROUND(G97,2),2)</f>
        <v>0</v>
      </c>
      <c r="O97">
        <f>(I97*21)/100</f>
        <v>0</v>
      </c>
      <c r="P97" t="s">
        <v>21</v>
      </c>
    </row>
    <row r="98" spans="1:5" ht="12.75">
      <c r="A98" s="26" t="s">
        <v>49</v>
      </c>
      <c r="E98" s="27" t="s">
        <v>46</v>
      </c>
    </row>
    <row r="99" spans="1:5" ht="12.75">
      <c r="A99" s="30" t="s">
        <v>51</v>
      </c>
      <c r="E99" s="29" t="s">
        <v>46</v>
      </c>
    </row>
    <row r="100" spans="1:16" ht="12.75">
      <c r="A100" s="18" t="s">
        <v>44</v>
      </c>
      <c r="B100" s="22" t="s">
        <v>165</v>
      </c>
      <c r="C100" s="22" t="s">
        <v>415</v>
      </c>
      <c r="D100" s="18" t="s">
        <v>46</v>
      </c>
      <c r="E100" s="23" t="s">
        <v>416</v>
      </c>
      <c r="F100" s="24" t="s">
        <v>83</v>
      </c>
      <c r="G100" s="25">
        <v>20</v>
      </c>
      <c r="H100" s="25"/>
      <c r="I100" s="25">
        <f>ROUND(ROUND(H100,2)*ROUND(G100,2),2)</f>
        <v>0</v>
      </c>
      <c r="O100">
        <f>(I100*21)/100</f>
        <v>0</v>
      </c>
      <c r="P100" t="s">
        <v>21</v>
      </c>
    </row>
    <row r="101" spans="1:5" ht="12.75">
      <c r="A101" s="26" t="s">
        <v>49</v>
      </c>
      <c r="E101" s="27" t="s">
        <v>46</v>
      </c>
    </row>
    <row r="102" spans="1:5" ht="12.75">
      <c r="A102" s="30" t="s">
        <v>51</v>
      </c>
      <c r="E102" s="29" t="s">
        <v>46</v>
      </c>
    </row>
    <row r="103" spans="1:16" ht="12.75">
      <c r="A103" s="18" t="s">
        <v>44</v>
      </c>
      <c r="B103" s="22" t="s">
        <v>170</v>
      </c>
      <c r="C103" s="22" t="s">
        <v>417</v>
      </c>
      <c r="D103" s="18" t="s">
        <v>46</v>
      </c>
      <c r="E103" s="23" t="s">
        <v>418</v>
      </c>
      <c r="F103" s="24" t="s">
        <v>83</v>
      </c>
      <c r="G103" s="25">
        <v>3</v>
      </c>
      <c r="H103" s="25"/>
      <c r="I103" s="25">
        <f>ROUND(ROUND(H103,2)*ROUND(G103,2),2)</f>
        <v>0</v>
      </c>
      <c r="O103">
        <f>(I103*21)/100</f>
        <v>0</v>
      </c>
      <c r="P103" t="s">
        <v>21</v>
      </c>
    </row>
    <row r="104" spans="1:5" ht="12.75">
      <c r="A104" s="26" t="s">
        <v>49</v>
      </c>
      <c r="E104" s="27" t="s">
        <v>46</v>
      </c>
    </row>
    <row r="105" spans="1:5" ht="12.75">
      <c r="A105" s="30" t="s">
        <v>51</v>
      </c>
      <c r="E105" s="29" t="s">
        <v>46</v>
      </c>
    </row>
    <row r="106" spans="1:16" ht="12.75">
      <c r="A106" s="18" t="s">
        <v>44</v>
      </c>
      <c r="B106" s="22" t="s">
        <v>174</v>
      </c>
      <c r="C106" s="22" t="s">
        <v>419</v>
      </c>
      <c r="D106" s="18" t="s">
        <v>46</v>
      </c>
      <c r="E106" s="23" t="s">
        <v>420</v>
      </c>
      <c r="F106" s="24" t="s">
        <v>83</v>
      </c>
      <c r="G106" s="25">
        <v>4</v>
      </c>
      <c r="H106" s="25"/>
      <c r="I106" s="25">
        <f>ROUND(ROUND(H106,2)*ROUND(G106,2),2)</f>
        <v>0</v>
      </c>
      <c r="O106">
        <f>(I106*21)/100</f>
        <v>0</v>
      </c>
      <c r="P106" t="s">
        <v>21</v>
      </c>
    </row>
    <row r="107" spans="1:5" ht="12.75">
      <c r="A107" s="26" t="s">
        <v>49</v>
      </c>
      <c r="E107" s="27" t="s">
        <v>46</v>
      </c>
    </row>
    <row r="108" spans="1:5" ht="12.75">
      <c r="A108" s="30" t="s">
        <v>51</v>
      </c>
      <c r="E108" s="29" t="s">
        <v>46</v>
      </c>
    </row>
    <row r="109" spans="1:16" ht="12.75">
      <c r="A109" s="18" t="s">
        <v>44</v>
      </c>
      <c r="B109" s="22" t="s">
        <v>177</v>
      </c>
      <c r="C109" s="22" t="s">
        <v>421</v>
      </c>
      <c r="D109" s="18" t="s">
        <v>46</v>
      </c>
      <c r="E109" s="23" t="s">
        <v>422</v>
      </c>
      <c r="F109" s="24" t="s">
        <v>63</v>
      </c>
      <c r="G109" s="25">
        <v>1</v>
      </c>
      <c r="H109" s="25"/>
      <c r="I109" s="25">
        <f>ROUND(ROUND(H109,2)*ROUND(G109,2),2)</f>
        <v>0</v>
      </c>
      <c r="O109">
        <f>(I109*21)/100</f>
        <v>0</v>
      </c>
      <c r="P109" t="s">
        <v>21</v>
      </c>
    </row>
    <row r="110" spans="1:5" ht="12.75">
      <c r="A110" s="26" t="s">
        <v>49</v>
      </c>
      <c r="E110" s="27" t="s">
        <v>46</v>
      </c>
    </row>
    <row r="111" spans="1:5" ht="12.75">
      <c r="A111" s="30" t="s">
        <v>51</v>
      </c>
      <c r="E111" s="29" t="s">
        <v>46</v>
      </c>
    </row>
    <row r="112" spans="1:16" ht="12.75">
      <c r="A112" s="18" t="s">
        <v>44</v>
      </c>
      <c r="B112" s="22" t="s">
        <v>180</v>
      </c>
      <c r="C112" s="22" t="s">
        <v>423</v>
      </c>
      <c r="D112" s="18" t="s">
        <v>46</v>
      </c>
      <c r="E112" s="23" t="s">
        <v>424</v>
      </c>
      <c r="F112" s="24" t="s">
        <v>183</v>
      </c>
      <c r="G112" s="25">
        <v>11</v>
      </c>
      <c r="H112" s="25"/>
      <c r="I112" s="25">
        <f>ROUND(ROUND(H112,2)*ROUND(G112,2),2)</f>
        <v>0</v>
      </c>
      <c r="O112">
        <f>(I112*21)/100</f>
        <v>0</v>
      </c>
      <c r="P112" t="s">
        <v>21</v>
      </c>
    </row>
    <row r="113" spans="1:5" ht="12.75">
      <c r="A113" s="26" t="s">
        <v>49</v>
      </c>
      <c r="E113" s="27" t="s">
        <v>46</v>
      </c>
    </row>
    <row r="114" spans="1:5" ht="12.75">
      <c r="A114" s="30" t="s">
        <v>51</v>
      </c>
      <c r="E114" s="29" t="s">
        <v>46</v>
      </c>
    </row>
    <row r="115" spans="1:16" ht="12.75">
      <c r="A115" s="18" t="s">
        <v>44</v>
      </c>
      <c r="B115" s="22" t="s">
        <v>186</v>
      </c>
      <c r="C115" s="22" t="s">
        <v>425</v>
      </c>
      <c r="D115" s="18" t="s">
        <v>46</v>
      </c>
      <c r="E115" s="23" t="s">
        <v>426</v>
      </c>
      <c r="F115" s="24" t="s">
        <v>63</v>
      </c>
      <c r="G115" s="25">
        <v>1</v>
      </c>
      <c r="H115" s="25"/>
      <c r="I115" s="25">
        <f>ROUND(ROUND(H115,2)*ROUND(G115,2),2)</f>
        <v>0</v>
      </c>
      <c r="O115">
        <f>(I115*21)/100</f>
        <v>0</v>
      </c>
      <c r="P115" t="s">
        <v>21</v>
      </c>
    </row>
    <row r="116" spans="1:5" ht="12.75">
      <c r="A116" s="26" t="s">
        <v>49</v>
      </c>
      <c r="E116" s="27" t="s">
        <v>46</v>
      </c>
    </row>
    <row r="117" spans="1:5" ht="12.75">
      <c r="A117" s="30" t="s">
        <v>51</v>
      </c>
      <c r="E117" s="29" t="s">
        <v>46</v>
      </c>
    </row>
    <row r="118" spans="1:16" ht="12.75">
      <c r="A118" s="18" t="s">
        <v>44</v>
      </c>
      <c r="B118" s="22" t="s">
        <v>190</v>
      </c>
      <c r="C118" s="22" t="s">
        <v>427</v>
      </c>
      <c r="D118" s="18" t="s">
        <v>46</v>
      </c>
      <c r="E118" s="23" t="s">
        <v>428</v>
      </c>
      <c r="F118" s="24" t="s">
        <v>183</v>
      </c>
      <c r="G118" s="25">
        <v>1</v>
      </c>
      <c r="H118" s="25"/>
      <c r="I118" s="25">
        <f>ROUND(ROUND(H118,2)*ROUND(G118,2),2)</f>
        <v>0</v>
      </c>
      <c r="O118">
        <f>(I118*21)/100</f>
        <v>0</v>
      </c>
      <c r="P118" t="s">
        <v>21</v>
      </c>
    </row>
    <row r="119" spans="1:5" ht="12.75">
      <c r="A119" s="26" t="s">
        <v>49</v>
      </c>
      <c r="E119" s="27" t="s">
        <v>46</v>
      </c>
    </row>
    <row r="120" spans="1:5" ht="12.75">
      <c r="A120" s="30" t="s">
        <v>51</v>
      </c>
      <c r="E120" s="29" t="s">
        <v>46</v>
      </c>
    </row>
    <row r="121" spans="1:16" ht="12.75">
      <c r="A121" s="18" t="s">
        <v>44</v>
      </c>
      <c r="B121" s="22" t="s">
        <v>194</v>
      </c>
      <c r="C121" s="22" t="s">
        <v>429</v>
      </c>
      <c r="D121" s="18" t="s">
        <v>46</v>
      </c>
      <c r="E121" s="23" t="s">
        <v>430</v>
      </c>
      <c r="F121" s="24" t="s">
        <v>83</v>
      </c>
      <c r="G121" s="25">
        <v>2</v>
      </c>
      <c r="H121" s="25"/>
      <c r="I121" s="25">
        <f>ROUND(ROUND(H121,2)*ROUND(G121,2),2)</f>
        <v>0</v>
      </c>
      <c r="O121">
        <f>(I121*21)/100</f>
        <v>0</v>
      </c>
      <c r="P121" t="s">
        <v>21</v>
      </c>
    </row>
    <row r="122" spans="1:5" ht="12.75">
      <c r="A122" s="26" t="s">
        <v>49</v>
      </c>
      <c r="E122" s="27" t="s">
        <v>46</v>
      </c>
    </row>
    <row r="123" spans="1:5" ht="12.75">
      <c r="A123" s="30" t="s">
        <v>51</v>
      </c>
      <c r="E123" s="29" t="s">
        <v>46</v>
      </c>
    </row>
    <row r="124" spans="1:16" ht="12.75">
      <c r="A124" s="18" t="s">
        <v>44</v>
      </c>
      <c r="B124" s="22" t="s">
        <v>200</v>
      </c>
      <c r="C124" s="22" t="s">
        <v>431</v>
      </c>
      <c r="D124" s="18" t="s">
        <v>46</v>
      </c>
      <c r="E124" s="23" t="s">
        <v>432</v>
      </c>
      <c r="F124" s="24" t="s">
        <v>183</v>
      </c>
      <c r="G124" s="25">
        <v>1</v>
      </c>
      <c r="H124" s="25"/>
      <c r="I124" s="25">
        <f>ROUND(ROUND(H124,2)*ROUND(G124,2),2)</f>
        <v>0</v>
      </c>
      <c r="O124">
        <f>(I124*21)/100</f>
        <v>0</v>
      </c>
      <c r="P124" t="s">
        <v>21</v>
      </c>
    </row>
    <row r="125" spans="1:5" ht="12.75">
      <c r="A125" s="26" t="s">
        <v>49</v>
      </c>
      <c r="E125" s="27" t="s">
        <v>46</v>
      </c>
    </row>
    <row r="126" spans="1:5" ht="12.75">
      <c r="A126" s="28" t="s">
        <v>51</v>
      </c>
      <c r="E126" s="29" t="s">
        <v>46</v>
      </c>
    </row>
  </sheetData>
  <sheetProtection/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 Vasickova</dc:creator>
  <cp:keywords/>
  <dc:description/>
  <cp:lastModifiedBy>Katerina Vasickova</cp:lastModifiedBy>
  <cp:lastPrinted>2020-11-11T08:50:18Z</cp:lastPrinted>
  <dcterms:created xsi:type="dcterms:W3CDTF">2020-11-11T08:49:24Z</dcterms:created>
  <dcterms:modified xsi:type="dcterms:W3CDTF">2020-11-19T10:48:47Z</dcterms:modified>
  <cp:category/>
  <cp:version/>
  <cp:contentType/>
  <cp:contentStatus/>
</cp:coreProperties>
</file>