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rycí list" sheetId="1" r:id="rId1"/>
    <sheet name="Česká" sheetId="2" r:id="rId2"/>
    <sheet name="Gagarinova" sheetId="3" r:id="rId3"/>
    <sheet name="U Potůčku" sheetId="4" r:id="rId4"/>
    <sheet name="Borový vrch" sheetId="5" r:id="rId5"/>
    <sheet name="Olbrachtova" sheetId="6" r:id="rId6"/>
  </sheets>
  <definedNames/>
  <calcPr fullCalcOnLoad="1"/>
</workbook>
</file>

<file path=xl/sharedStrings.xml><?xml version="1.0" encoding="utf-8"?>
<sst xmlns="http://schemas.openxmlformats.org/spreadsheetml/2006/main" count="551" uniqueCount="124">
  <si>
    <t>ASPE10</t>
  </si>
  <si>
    <t>S</t>
  </si>
  <si>
    <t>Příloha k formuláři pro ocenění nabídky</t>
  </si>
  <si>
    <t>Stavba:</t>
  </si>
  <si>
    <t>O</t>
  </si>
  <si>
    <t>Rozpočet:</t>
  </si>
  <si>
    <t>0,00</t>
  </si>
  <si>
    <t>15,00</t>
  </si>
  <si>
    <t>21,00</t>
  </si>
  <si>
    <t>3</t>
  </si>
  <si>
    <t>2</t>
  </si>
  <si>
    <t>Dětské hřiště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</si>
  <si>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</si>
  <si>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</si>
  <si>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</si>
  <si>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</si>
  <si>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</si>
  <si>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</si>
  <si>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</si>
  <si>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</si>
  <si>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</si>
  <si>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</si>
  <si>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</si>
  <si>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</si>
  <si>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</si>
  <si>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</si>
  <si>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</si>
  <si>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</si>
  <si>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</si>
  <si>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</si>
  <si>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</si>
  <si>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</si>
  <si>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</si>
  <si>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</si>
  <si>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</si>
  <si>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</si>
  <si>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</si>
  <si>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opatření proti vstupu na staveniště</t>
  </si>
  <si>
    <t>VV</t>
  </si>
  <si>
    <t>TS</t>
  </si>
  <si>
    <t>zahrnuje veškeré náklady spojené s objednatelem požadovanými zařízeními</t>
  </si>
  <si>
    <t>02730</t>
  </si>
  <si>
    <t>POMOC PRÁCE ZŘÍZ NEBO ZAJIŠŤ OCHRANU INŽENÝRSKÝCH SÍTÍ</t>
  </si>
  <si>
    <t>uplatněno pouze v případě nutnosti a potřeby ochránit některé sítě - vyvolané po vytyčení správcem, odsouhlasí TDI, stavba - odhad</t>
  </si>
  <si>
    <t>Zemní práce</t>
  </si>
  <si>
    <t>M3</t>
  </si>
  <si>
    <t>tkm</t>
  </si>
  <si>
    <t>Položka zahrnuje samostatnou dopravu suti a vybouraných hmot. Množství se určí jako součin hmotnosti [t] a požadované vzdálenosti [km].</t>
  </si>
  <si>
    <t>15</t>
  </si>
  <si>
    <t>17680</t>
  </si>
  <si>
    <t>VÝPLNĚ Z NAKUPOVANÝCH MATERIÁLŮ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</si>
  <si>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</si>
  <si>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16</t>
  </si>
  <si>
    <t>18090</t>
  </si>
  <si>
    <t>VŠEOBECNÉ ÚPRAVY OSTATNÍCH PLOCH</t>
  </si>
  <si>
    <t>M2</t>
  </si>
  <si>
    <t>modelace terénu a zbytkových plch před ohumusováním a zatravněním - upřesní se dle skutečnosti - odborný odhad</t>
  </si>
  <si>
    <t>Všeobecné úpravy musí zahrnovat úpravu území po uskutečnění stavby, tak jak je požadováno v zadávací dokumentaci s výjimkou těch prací, pro které jsou uvedeny samostatné položky.</t>
  </si>
  <si>
    <t>17</t>
  </si>
  <si>
    <t>18110</t>
  </si>
  <si>
    <t>ÚPRAVA PLÁNĚ SE ZHUTNĚNÍM V HORNINĚ TŘ. I</t>
  </si>
  <si>
    <t>19</t>
  </si>
  <si>
    <t>18230</t>
  </si>
  <si>
    <t>ROZPROSTŘENÍ ORNICE V ROVINĚ</t>
  </si>
  <si>
    <t>20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</si>
  <si>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</si>
  <si>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</si>
  <si>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</si>
  <si>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Ostatní konstrukce a práce</t>
  </si>
  <si>
    <t>Položka zahrnuje: 
- montáž, osazení a dodávku kompletního zařízení, předepsaného zadávací dokumentací 
- mimostavništní a vnitrostaveništní dopravu 
- nezbytné zemní práce a základové konstrukce 
- předepsanou povrchovou úpravu (nátěry a pod.) 
Pozn.: materiál uvedený v textu představuje rozhodující podíl ve výrobku</t>
  </si>
  <si>
    <t>32</t>
  </si>
  <si>
    <t>93798</t>
  </si>
  <si>
    <t>MOBILIÁŘ - VYBAVENÍ DĚTSKÝCH HŘIŠŤ</t>
  </si>
  <si>
    <t>položka zahrnuje očištění předepsaným způsobem včetně odklizení vzniklého odpadu</t>
  </si>
  <si>
    <t>35</t>
  </si>
  <si>
    <t>96715A</t>
  </si>
  <si>
    <t>VYBOURÁNÍ ČÁSTÍ KONSTRUKCÍ BETON - BEZ DOPRAVY</t>
  </si>
  <si>
    <t>včetně skládkovného - základ kolotoče</t>
  </si>
  <si>
    <t>- položka zahrnuje veškerou manipulaci s vybouranou sutí a hmotami, kromě vodorovné dopravy,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</si>
  <si>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36</t>
  </si>
  <si>
    <t>96715B</t>
  </si>
  <si>
    <t>VYBOURÁNÍ ČÁSTÍ KONSTRUKCÍ BETON - DOPRAVA</t>
  </si>
  <si>
    <t>37</t>
  </si>
  <si>
    <t>96718A</t>
  </si>
  <si>
    <t>VYBOURÁNÍ ČÁSTÍ KONSTRUKCÍ KOVOVÝCH - BEZ DOPRAVY</t>
  </si>
  <si>
    <t>1kus</t>
  </si>
  <si>
    <t>38</t>
  </si>
  <si>
    <t>96718B</t>
  </si>
  <si>
    <t>VYBOURÁNÍ ČÁSTÍ KONSTRUKCÍ KOVOVÝCH - DOPRAVA</t>
  </si>
  <si>
    <t xml:space="preserve">Firma: </t>
  </si>
  <si>
    <t>SO 2</t>
  </si>
  <si>
    <t>2*2,1*12=50,4000 [A]</t>
  </si>
  <si>
    <t>SO 4</t>
  </si>
  <si>
    <t>5 km - kovošrot nebo určené místo investorem- sestava, koš</t>
  </si>
  <si>
    <t>200*0,1*5=100,0000 [A]</t>
  </si>
  <si>
    <t>pískoviště v tl. 0,3 m frakce 0/4, certifikovaný dodavatel, pískoviště 5% navíc</t>
  </si>
  <si>
    <t>12*0,3*1,05=3,9600 [A]</t>
  </si>
  <si>
    <t>položka zahrnuje: 
dodávku orníce, nutné přemístění ornice z dočasných skládek vzdálených do 50m 
rozprostření ornice v předepsané tloušťce v rovině a ve svahu do 1:5</t>
  </si>
  <si>
    <t xml:space="preserve">položka zahrnuje úpravu pláně včetně vyrovnání výškových rozdílů. </t>
  </si>
  <si>
    <t>SO 5</t>
  </si>
  <si>
    <t>DH</t>
  </si>
  <si>
    <t>Celkem bez DPH</t>
  </si>
  <si>
    <t>Celkem s DPH 21%</t>
  </si>
  <si>
    <t>vahadlová houpačka</t>
  </si>
  <si>
    <t>Liberec DH Olbrachtova</t>
  </si>
  <si>
    <t>Liberec DH U Potůčku</t>
  </si>
  <si>
    <t>případná položka - odsouhlasí TDI</t>
  </si>
  <si>
    <t>Olbrachtova</t>
  </si>
  <si>
    <t>U Potůčku</t>
  </si>
  <si>
    <t>Liberec DH Gagarinova</t>
  </si>
  <si>
    <t>Gagarinova</t>
  </si>
  <si>
    <t>Liberec DH Česká</t>
  </si>
  <si>
    <t>houpačka hnízdo D+M franko staveniště,</t>
  </si>
  <si>
    <t>Česká</t>
  </si>
  <si>
    <t>kolotoč D+M franko staveniště,</t>
  </si>
  <si>
    <t>Borový vrch</t>
  </si>
  <si>
    <t>5x5=25,0000 [A]</t>
  </si>
  <si>
    <t>D+M nakoupený zahradnický substrát - ohumusování celé plochy, pro hřiště vhodné složení pro účely využití</t>
  </si>
  <si>
    <t>stávající kolotoč</t>
  </si>
  <si>
    <t>včetně skládkovného - základ skluzavky, sestavy a koše</t>
  </si>
  <si>
    <t>pískoviště ze skladu objednatele - pouze montáž</t>
  </si>
  <si>
    <t>pružinová houpadla ze skladu objednatele - pouze montáž</t>
  </si>
  <si>
    <t>Liberec DH Borový vrch</t>
  </si>
  <si>
    <t>0,5*2,1*12=25,2000 [A]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</si>
</sst>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[$-405]d\.\ mmmm\ yyyy"/>
  </numFmts>
  <fonts count="46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44" fontId="0" fillId="0" borderId="0" xfId="38" applyFont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4" fontId="0" fillId="33" borderId="12" xfId="0" applyNumberForma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right" vertical="center"/>
      <protection/>
    </xf>
    <xf numFmtId="0" fontId="4" fillId="33" borderId="13" xfId="0" applyFont="1" applyFill="1" applyBorder="1" applyAlignment="1" applyProtection="1">
      <alignment vertical="center" wrapText="1"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66" fontId="0" fillId="0" borderId="12" xfId="0" applyNumberFormat="1" applyFont="1" applyBorder="1" applyAlignment="1" applyProtection="1">
      <alignment horizontal="center" vertical="center"/>
      <protection/>
    </xf>
    <xf numFmtId="4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top"/>
      <protection/>
    </xf>
    <xf numFmtId="0" fontId="0" fillId="0" borderId="0" xfId="0" applyFont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top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66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4" fontId="0" fillId="0" borderId="12" xfId="0" applyNumberFormat="1" applyFont="1" applyBorder="1" applyAlignment="1" applyProtection="1">
      <alignment horizontal="center" vertical="center"/>
      <protection locked="0"/>
    </xf>
    <xf numFmtId="4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right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166" fontId="0" fillId="0" borderId="12" xfId="0" applyNumberFormat="1" applyFill="1" applyBorder="1" applyAlignment="1" applyProtection="1">
      <alignment horizontal="center" vertical="center"/>
      <protection/>
    </xf>
    <xf numFmtId="4" fontId="0" fillId="0" borderId="12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66" fontId="0" fillId="0" borderId="12" xfId="0" applyNumberFormat="1" applyBorder="1" applyAlignment="1" applyProtection="1">
      <alignment horizontal="center" vertical="center"/>
      <protection/>
    </xf>
    <xf numFmtId="4" fontId="0" fillId="0" borderId="12" xfId="0" applyNumberForma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0" fillId="0" borderId="12" xfId="0" applyNumberFormat="1" applyFill="1" applyBorder="1" applyAlignment="1" applyProtection="1">
      <alignment horizontal="center" vertical="center"/>
      <protection locked="0"/>
    </xf>
    <xf numFmtId="4" fontId="0" fillId="0" borderId="12" xfId="0" applyNumberFormat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right" vertical="center"/>
      <protection/>
    </xf>
    <xf numFmtId="0" fontId="0" fillId="33" borderId="10" xfId="0" applyFill="1" applyBorder="1" applyAlignment="1" applyProtection="1">
      <alignment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9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4.421875" style="2" customWidth="1"/>
    <col min="2" max="2" width="29.28125" style="2" customWidth="1"/>
    <col min="3" max="3" width="17.28125" style="2" customWidth="1"/>
    <col min="4" max="16384" width="9.140625" style="2" customWidth="1"/>
  </cols>
  <sheetData>
    <row r="4" ht="15.75">
      <c r="B4" s="1" t="s">
        <v>100</v>
      </c>
    </row>
    <row r="6" spans="2:3" ht="15.75">
      <c r="B6" s="1" t="s">
        <v>113</v>
      </c>
      <c r="C6" s="3">
        <f>SUM(Česká!I3)</f>
        <v>0</v>
      </c>
    </row>
    <row r="7" spans="2:3" ht="15.75">
      <c r="B7" s="1" t="s">
        <v>110</v>
      </c>
      <c r="C7" s="3">
        <f>SUM(Gagarinova!I3)</f>
        <v>0</v>
      </c>
    </row>
    <row r="8" spans="2:3" ht="15.75">
      <c r="B8" s="1" t="s">
        <v>108</v>
      </c>
      <c r="C8" s="3">
        <f>SUM('U Potůčku'!I3)</f>
        <v>0</v>
      </c>
    </row>
    <row r="9" spans="2:3" ht="15.75">
      <c r="B9" s="1" t="s">
        <v>115</v>
      </c>
      <c r="C9" s="3">
        <f>SUM('Borový vrch'!I3)</f>
        <v>0</v>
      </c>
    </row>
    <row r="10" spans="2:3" ht="15.75">
      <c r="B10" s="1" t="s">
        <v>107</v>
      </c>
      <c r="C10" s="3">
        <f>SUM(Olbrachtova!I3)</f>
        <v>0</v>
      </c>
    </row>
    <row r="13" spans="2:3" ht="15">
      <c r="B13" s="4" t="s">
        <v>101</v>
      </c>
      <c r="C13" s="3">
        <f>SUM(C6:C10)</f>
        <v>0</v>
      </c>
    </row>
    <row r="14" spans="2:3" ht="15.75">
      <c r="B14" s="1" t="s">
        <v>102</v>
      </c>
      <c r="C14" s="5">
        <f>SUM(C13*1.21)</f>
        <v>0</v>
      </c>
    </row>
    <row r="19" ht="12.75">
      <c r="C19" s="6"/>
    </row>
  </sheetData>
  <sheetProtection password="C65C" sheet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B1">
      <pane ySplit="7" topLeftCell="A14" activePane="bottomLeft" state="frozen"/>
      <selection pane="topLeft" activeCell="A1" sqref="A1"/>
      <selection pane="bottomLeft" activeCell="H32" sqref="H3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s="2" t="s">
        <v>0</v>
      </c>
      <c r="B1" s="7"/>
      <c r="C1" s="7"/>
      <c r="D1" s="7"/>
      <c r="E1" s="7" t="s">
        <v>89</v>
      </c>
      <c r="F1" s="7"/>
      <c r="G1" s="7"/>
      <c r="H1" s="7"/>
      <c r="I1" s="7"/>
      <c r="P1" t="s">
        <v>9</v>
      </c>
    </row>
    <row r="2" spans="1:16" ht="24.75" customHeight="1">
      <c r="A2" s="2"/>
      <c r="B2" s="7"/>
      <c r="C2" s="7"/>
      <c r="D2" s="7"/>
      <c r="E2" s="8" t="s">
        <v>2</v>
      </c>
      <c r="F2" s="7"/>
      <c r="G2" s="7"/>
      <c r="H2" s="9"/>
      <c r="I2" s="9"/>
      <c r="P2" t="s">
        <v>9</v>
      </c>
    </row>
    <row r="3" spans="1:16" ht="15" customHeight="1">
      <c r="A3" s="2" t="s">
        <v>1</v>
      </c>
      <c r="B3" s="10" t="s">
        <v>3</v>
      </c>
      <c r="C3" s="68"/>
      <c r="D3" s="69"/>
      <c r="E3" s="11" t="s">
        <v>111</v>
      </c>
      <c r="F3" s="7"/>
      <c r="G3" s="12"/>
      <c r="H3" s="13" t="s">
        <v>90</v>
      </c>
      <c r="I3" s="14">
        <f>0+I8+I17+I22</f>
        <v>0</v>
      </c>
      <c r="O3" t="s">
        <v>6</v>
      </c>
      <c r="P3" t="s">
        <v>10</v>
      </c>
    </row>
    <row r="4" spans="1:16" ht="15" customHeight="1">
      <c r="A4" s="2" t="s">
        <v>4</v>
      </c>
      <c r="B4" s="15" t="s">
        <v>5</v>
      </c>
      <c r="C4" s="70"/>
      <c r="D4" s="71"/>
      <c r="E4" s="16" t="s">
        <v>11</v>
      </c>
      <c r="F4" s="9"/>
      <c r="G4" s="9"/>
      <c r="H4" s="17"/>
      <c r="I4" s="17"/>
      <c r="O4" t="s">
        <v>7</v>
      </c>
      <c r="P4" t="s">
        <v>10</v>
      </c>
    </row>
    <row r="5" spans="1:16" ht="12.75" customHeight="1">
      <c r="A5" s="67" t="s">
        <v>12</v>
      </c>
      <c r="B5" s="67" t="s">
        <v>14</v>
      </c>
      <c r="C5" s="67" t="s">
        <v>16</v>
      </c>
      <c r="D5" s="67" t="s">
        <v>17</v>
      </c>
      <c r="E5" s="67" t="s">
        <v>18</v>
      </c>
      <c r="F5" s="67" t="s">
        <v>20</v>
      </c>
      <c r="G5" s="67" t="s">
        <v>22</v>
      </c>
      <c r="H5" s="67" t="s">
        <v>24</v>
      </c>
      <c r="I5" s="67"/>
      <c r="O5" t="s">
        <v>8</v>
      </c>
      <c r="P5" t="s">
        <v>10</v>
      </c>
    </row>
    <row r="6" spans="1:9" ht="12.75" customHeight="1">
      <c r="A6" s="67"/>
      <c r="B6" s="67"/>
      <c r="C6" s="67"/>
      <c r="D6" s="67"/>
      <c r="E6" s="67"/>
      <c r="F6" s="67"/>
      <c r="G6" s="67"/>
      <c r="H6" s="18" t="s">
        <v>25</v>
      </c>
      <c r="I6" s="18" t="s">
        <v>27</v>
      </c>
    </row>
    <row r="7" spans="1:9" ht="12.75" customHeight="1">
      <c r="A7" s="18" t="s">
        <v>13</v>
      </c>
      <c r="B7" s="18" t="s">
        <v>15</v>
      </c>
      <c r="C7" s="18" t="s">
        <v>10</v>
      </c>
      <c r="D7" s="18" t="s">
        <v>9</v>
      </c>
      <c r="E7" s="18" t="s">
        <v>19</v>
      </c>
      <c r="F7" s="18" t="s">
        <v>21</v>
      </c>
      <c r="G7" s="18" t="s">
        <v>23</v>
      </c>
      <c r="H7" s="18" t="s">
        <v>26</v>
      </c>
      <c r="I7" s="18" t="s">
        <v>28</v>
      </c>
    </row>
    <row r="8" spans="1:9" ht="12.75" customHeight="1">
      <c r="A8" s="17" t="s">
        <v>29</v>
      </c>
      <c r="B8" s="17"/>
      <c r="C8" s="19" t="s">
        <v>13</v>
      </c>
      <c r="D8" s="17"/>
      <c r="E8" s="20" t="s">
        <v>30</v>
      </c>
      <c r="F8" s="17"/>
      <c r="G8" s="17"/>
      <c r="H8" s="17"/>
      <c r="I8" s="21">
        <f>0+I9+I13</f>
        <v>0</v>
      </c>
    </row>
    <row r="9" spans="1:16" ht="12.75" customHeight="1">
      <c r="A9" s="22" t="s">
        <v>31</v>
      </c>
      <c r="B9" s="23" t="s">
        <v>15</v>
      </c>
      <c r="C9" s="23" t="s">
        <v>32</v>
      </c>
      <c r="D9" s="24" t="s">
        <v>33</v>
      </c>
      <c r="E9" s="25" t="s">
        <v>34</v>
      </c>
      <c r="F9" s="26" t="s">
        <v>35</v>
      </c>
      <c r="G9" s="27">
        <v>1</v>
      </c>
      <c r="H9" s="46"/>
      <c r="I9" s="28">
        <f>ROUND(ROUND(H9,2)*ROUND(G9,3),2)</f>
        <v>0</v>
      </c>
      <c r="O9">
        <f>(I9*21)/100</f>
        <v>0</v>
      </c>
      <c r="P9" t="s">
        <v>10</v>
      </c>
    </row>
    <row r="10" spans="1:9" ht="12.75" customHeight="1">
      <c r="A10" s="29" t="s">
        <v>36</v>
      </c>
      <c r="B10" s="30"/>
      <c r="C10" s="30"/>
      <c r="D10" s="30"/>
      <c r="E10" s="31" t="s">
        <v>37</v>
      </c>
      <c r="F10" s="30"/>
      <c r="G10" s="30"/>
      <c r="H10" s="30"/>
      <c r="I10" s="30"/>
    </row>
    <row r="11" spans="1:9" ht="12.75" customHeight="1">
      <c r="A11" s="32" t="s">
        <v>38</v>
      </c>
      <c r="B11" s="30"/>
      <c r="C11" s="30"/>
      <c r="D11" s="30"/>
      <c r="E11" s="33" t="s">
        <v>33</v>
      </c>
      <c r="F11" s="30"/>
      <c r="G11" s="30"/>
      <c r="H11" s="30"/>
      <c r="I11" s="30"/>
    </row>
    <row r="12" spans="1:9" ht="12.75" customHeight="1">
      <c r="A12" s="2" t="s">
        <v>39</v>
      </c>
      <c r="B12" s="30"/>
      <c r="C12" s="30"/>
      <c r="D12" s="30"/>
      <c r="E12" s="31" t="s">
        <v>40</v>
      </c>
      <c r="F12" s="30"/>
      <c r="G12" s="30"/>
      <c r="H12" s="30"/>
      <c r="I12" s="30"/>
    </row>
    <row r="13" spans="1:16" ht="12.75" customHeight="1">
      <c r="A13" s="22" t="s">
        <v>31</v>
      </c>
      <c r="B13" s="23" t="s">
        <v>10</v>
      </c>
      <c r="C13" s="23" t="s">
        <v>41</v>
      </c>
      <c r="D13" s="24" t="s">
        <v>33</v>
      </c>
      <c r="E13" s="25" t="s">
        <v>42</v>
      </c>
      <c r="F13" s="26" t="s">
        <v>35</v>
      </c>
      <c r="G13" s="27">
        <v>1</v>
      </c>
      <c r="H13" s="46"/>
      <c r="I13" s="28">
        <f>ROUND(ROUND(H13,2)*ROUND(G13,3),2)</f>
        <v>0</v>
      </c>
      <c r="O13">
        <f>(I13*21)/100</f>
        <v>0</v>
      </c>
      <c r="P13" t="s">
        <v>10</v>
      </c>
    </row>
    <row r="14" spans="1:9" ht="12.75" customHeight="1">
      <c r="A14" s="29" t="s">
        <v>36</v>
      </c>
      <c r="B14" s="30"/>
      <c r="C14" s="30"/>
      <c r="D14" s="30"/>
      <c r="E14" s="31" t="s">
        <v>43</v>
      </c>
      <c r="F14" s="30"/>
      <c r="G14" s="30"/>
      <c r="H14" s="30"/>
      <c r="I14" s="30"/>
    </row>
    <row r="15" spans="1:9" ht="12.75" customHeight="1">
      <c r="A15" s="32" t="s">
        <v>38</v>
      </c>
      <c r="B15" s="30"/>
      <c r="C15" s="30"/>
      <c r="D15" s="30"/>
      <c r="E15" s="33" t="s">
        <v>33</v>
      </c>
      <c r="F15" s="30"/>
      <c r="G15" s="30"/>
      <c r="H15" s="30"/>
      <c r="I15" s="30"/>
    </row>
    <row r="16" spans="1:9" ht="12.75" customHeight="1">
      <c r="A16" s="2" t="s">
        <v>39</v>
      </c>
      <c r="B16" s="30"/>
      <c r="C16" s="30"/>
      <c r="D16" s="30"/>
      <c r="E16" s="31" t="s">
        <v>40</v>
      </c>
      <c r="F16" s="30"/>
      <c r="G16" s="30"/>
      <c r="H16" s="30"/>
      <c r="I16" s="30"/>
    </row>
    <row r="17" spans="1:9" ht="12.75" customHeight="1">
      <c r="A17" s="9" t="s">
        <v>29</v>
      </c>
      <c r="B17" s="9"/>
      <c r="C17" s="34" t="s">
        <v>15</v>
      </c>
      <c r="D17" s="9"/>
      <c r="E17" s="20" t="s">
        <v>44</v>
      </c>
      <c r="F17" s="9"/>
      <c r="G17" s="9"/>
      <c r="H17" s="9"/>
      <c r="I17" s="35">
        <f>0+SUM(I18)</f>
        <v>0</v>
      </c>
    </row>
    <row r="18" spans="1:9" ht="12.75" customHeight="1">
      <c r="A18" s="2"/>
      <c r="B18" s="23" t="s">
        <v>48</v>
      </c>
      <c r="C18" s="23" t="s">
        <v>49</v>
      </c>
      <c r="D18" s="24" t="s">
        <v>33</v>
      </c>
      <c r="E18" s="25" t="s">
        <v>50</v>
      </c>
      <c r="F18" s="26" t="s">
        <v>45</v>
      </c>
      <c r="G18" s="27">
        <v>3.96</v>
      </c>
      <c r="H18" s="46"/>
      <c r="I18" s="28">
        <f>ROUND(ROUND(H18,2)*ROUND(G18,3),2)</f>
        <v>0</v>
      </c>
    </row>
    <row r="19" spans="1:9" ht="12.75" customHeight="1">
      <c r="A19" s="2"/>
      <c r="B19" s="30"/>
      <c r="C19" s="30"/>
      <c r="D19" s="30"/>
      <c r="E19" s="31" t="s">
        <v>95</v>
      </c>
      <c r="F19" s="30"/>
      <c r="G19" s="30"/>
      <c r="H19" s="30"/>
      <c r="I19" s="30"/>
    </row>
    <row r="20" spans="1:9" ht="12.75" customHeight="1">
      <c r="A20" s="2"/>
      <c r="B20" s="30"/>
      <c r="C20" s="30"/>
      <c r="D20" s="30"/>
      <c r="E20" s="33" t="s">
        <v>96</v>
      </c>
      <c r="F20" s="30"/>
      <c r="G20" s="30"/>
      <c r="H20" s="30"/>
      <c r="I20" s="30"/>
    </row>
    <row r="21" spans="1:9" ht="84" customHeight="1">
      <c r="A21" s="2"/>
      <c r="B21" s="30"/>
      <c r="C21" s="30"/>
      <c r="D21" s="30"/>
      <c r="E21" s="31" t="s">
        <v>51</v>
      </c>
      <c r="F21" s="30"/>
      <c r="G21" s="30"/>
      <c r="H21" s="30"/>
      <c r="I21" s="30"/>
    </row>
    <row r="22" spans="1:9" ht="12.75" customHeight="1">
      <c r="A22" s="9" t="s">
        <v>29</v>
      </c>
      <c r="B22" s="9"/>
      <c r="C22" s="34" t="s">
        <v>26</v>
      </c>
      <c r="D22" s="9"/>
      <c r="E22" s="20" t="s">
        <v>68</v>
      </c>
      <c r="F22" s="9"/>
      <c r="G22" s="9"/>
      <c r="H22" s="9"/>
      <c r="I22" s="35">
        <f>0+I23+I27+I32</f>
        <v>0</v>
      </c>
    </row>
    <row r="23" spans="1:16" ht="12.75" customHeight="1">
      <c r="A23" s="22" t="s">
        <v>31</v>
      </c>
      <c r="B23" s="36" t="s">
        <v>70</v>
      </c>
      <c r="C23" s="36" t="s">
        <v>71</v>
      </c>
      <c r="D23" s="37" t="s">
        <v>33</v>
      </c>
      <c r="E23" s="38" t="s">
        <v>72</v>
      </c>
      <c r="F23" s="39" t="s">
        <v>35</v>
      </c>
      <c r="G23" s="40">
        <v>1</v>
      </c>
      <c r="H23" s="47"/>
      <c r="I23" s="41">
        <f>ROUND(ROUND(H23,2)*ROUND(G23,3),2)</f>
        <v>0</v>
      </c>
      <c r="O23">
        <f>(I23*21)/100</f>
        <v>0</v>
      </c>
      <c r="P23" t="s">
        <v>10</v>
      </c>
    </row>
    <row r="24" spans="1:9" ht="12.75" customHeight="1">
      <c r="A24" s="29" t="s">
        <v>36</v>
      </c>
      <c r="B24" s="42"/>
      <c r="C24" s="42"/>
      <c r="D24" s="42"/>
      <c r="E24" s="43" t="s">
        <v>120</v>
      </c>
      <c r="F24" s="42"/>
      <c r="G24" s="42"/>
      <c r="H24" s="42"/>
      <c r="I24" s="42"/>
    </row>
    <row r="25" spans="1:9" ht="12.75" customHeight="1">
      <c r="A25" s="32" t="s">
        <v>38</v>
      </c>
      <c r="B25" s="42"/>
      <c r="C25" s="42"/>
      <c r="D25" s="42"/>
      <c r="E25" s="44" t="s">
        <v>33</v>
      </c>
      <c r="F25" s="42"/>
      <c r="G25" s="42"/>
      <c r="H25" s="42"/>
      <c r="I25" s="42"/>
    </row>
    <row r="26" spans="1:9" ht="76.5" customHeight="1">
      <c r="A26" s="2" t="s">
        <v>39</v>
      </c>
      <c r="B26" s="42"/>
      <c r="C26" s="42"/>
      <c r="D26" s="42"/>
      <c r="E26" s="43" t="s">
        <v>69</v>
      </c>
      <c r="F26" s="42"/>
      <c r="G26" s="42"/>
      <c r="H26" s="42"/>
      <c r="I26" s="42"/>
    </row>
    <row r="27" spans="1:9" ht="12" customHeight="1">
      <c r="A27" s="2"/>
      <c r="B27" s="36">
        <v>33</v>
      </c>
      <c r="C27" s="36" t="s">
        <v>71</v>
      </c>
      <c r="D27" s="37" t="s">
        <v>33</v>
      </c>
      <c r="E27" s="38" t="s">
        <v>72</v>
      </c>
      <c r="F27" s="39" t="s">
        <v>35</v>
      </c>
      <c r="G27" s="40">
        <v>1</v>
      </c>
      <c r="H27" s="47"/>
      <c r="I27" s="41">
        <f>ROUND(ROUND(H27,2)*ROUND(G27,3),2)</f>
        <v>0</v>
      </c>
    </row>
    <row r="28" spans="1:16" ht="12.75" customHeight="1">
      <c r="A28" s="22" t="s">
        <v>31</v>
      </c>
      <c r="B28" s="42"/>
      <c r="C28" s="42"/>
      <c r="D28" s="42"/>
      <c r="E28" s="43" t="s">
        <v>112</v>
      </c>
      <c r="F28" s="42"/>
      <c r="G28" s="42"/>
      <c r="H28" s="42"/>
      <c r="I28" s="42"/>
      <c r="O28">
        <f>(I28*21)/100</f>
        <v>0</v>
      </c>
      <c r="P28" t="s">
        <v>10</v>
      </c>
    </row>
    <row r="29" spans="1:9" ht="12.75" customHeight="1">
      <c r="A29" s="29" t="s">
        <v>36</v>
      </c>
      <c r="B29" s="42"/>
      <c r="C29" s="42"/>
      <c r="D29" s="42"/>
      <c r="E29" s="44" t="s">
        <v>33</v>
      </c>
      <c r="F29" s="42"/>
      <c r="G29" s="42"/>
      <c r="H29" s="42"/>
      <c r="I29" s="42"/>
    </row>
    <row r="30" spans="1:9" ht="12.75" customHeight="1">
      <c r="A30" s="32" t="s">
        <v>38</v>
      </c>
      <c r="B30" s="42"/>
      <c r="C30" s="42"/>
      <c r="D30" s="42"/>
      <c r="E30" s="43" t="s">
        <v>69</v>
      </c>
      <c r="F30" s="42"/>
      <c r="G30" s="42"/>
      <c r="H30" s="42"/>
      <c r="I30" s="42"/>
    </row>
    <row r="31" spans="1:9" ht="12.75" customHeight="1">
      <c r="A31" s="2" t="s">
        <v>39</v>
      </c>
      <c r="B31" s="2"/>
      <c r="C31" s="2"/>
      <c r="D31" s="2"/>
      <c r="E31" s="45" t="s">
        <v>73</v>
      </c>
      <c r="F31" s="2"/>
      <c r="G31" s="2"/>
      <c r="H31" s="2"/>
      <c r="I31" s="2"/>
    </row>
    <row r="32" spans="1:9" ht="12.75" customHeight="1">
      <c r="A32" s="2"/>
      <c r="B32" s="36">
        <v>33</v>
      </c>
      <c r="C32" s="36" t="s">
        <v>71</v>
      </c>
      <c r="D32" s="37" t="s">
        <v>33</v>
      </c>
      <c r="E32" s="38" t="s">
        <v>72</v>
      </c>
      <c r="F32" s="39" t="s">
        <v>35</v>
      </c>
      <c r="G32" s="40">
        <v>2</v>
      </c>
      <c r="H32" s="47"/>
      <c r="I32" s="41">
        <f>ROUND(ROUND(H32,2)*ROUND(G32,3),2)</f>
        <v>0</v>
      </c>
    </row>
    <row r="33" spans="1:9" ht="12.75" customHeight="1">
      <c r="A33" s="2"/>
      <c r="B33" s="42"/>
      <c r="C33" s="42"/>
      <c r="D33" s="42"/>
      <c r="E33" s="43" t="s">
        <v>121</v>
      </c>
      <c r="F33" s="42"/>
      <c r="G33" s="42"/>
      <c r="H33" s="42"/>
      <c r="I33" s="42"/>
    </row>
    <row r="34" spans="1:9" ht="12.75" customHeight="1">
      <c r="A34" s="2"/>
      <c r="B34" s="42"/>
      <c r="C34" s="42"/>
      <c r="D34" s="42"/>
      <c r="E34" s="44" t="s">
        <v>33</v>
      </c>
      <c r="F34" s="42"/>
      <c r="G34" s="42"/>
      <c r="H34" s="42"/>
      <c r="I34" s="42"/>
    </row>
    <row r="35" spans="1:16" ht="12.75" customHeight="1">
      <c r="A35" s="22" t="s">
        <v>31</v>
      </c>
      <c r="B35" s="42"/>
      <c r="C35" s="42"/>
      <c r="D35" s="42"/>
      <c r="E35" s="43" t="s">
        <v>69</v>
      </c>
      <c r="F35" s="42"/>
      <c r="G35" s="42"/>
      <c r="H35" s="42"/>
      <c r="I35" s="42"/>
      <c r="O35">
        <f>(I35*21)/100</f>
        <v>0</v>
      </c>
      <c r="P35" t="s">
        <v>10</v>
      </c>
    </row>
    <row r="36" spans="1:9" ht="12.75" customHeight="1">
      <c r="A36" s="29" t="s">
        <v>36</v>
      </c>
      <c r="B36" s="2"/>
      <c r="C36" s="2"/>
      <c r="D36" s="2"/>
      <c r="E36" s="45" t="s">
        <v>73</v>
      </c>
      <c r="F36" s="2"/>
      <c r="G36" s="2"/>
      <c r="H36" s="2"/>
      <c r="I36" s="2"/>
    </row>
  </sheetData>
  <sheetProtection password="C65C" sheet="1" selectLockedCells="1"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="85" zoomScaleNormal="85" zoomScalePageLayoutView="0" workbookViewId="0" topLeftCell="B1">
      <pane ySplit="7" topLeftCell="A8" activePane="bottomLeft" state="frozen"/>
      <selection pane="topLeft" activeCell="A1" sqref="A1"/>
      <selection pane="bottomLeft" activeCell="H13" sqref="H13"/>
    </sheetView>
  </sheetViews>
  <sheetFormatPr defaultColWidth="9.140625" defaultRowHeight="12.75" customHeight="1"/>
  <cols>
    <col min="1" max="1" width="9.140625" style="2" hidden="1" customWidth="1"/>
    <col min="2" max="2" width="11.7109375" style="2" customWidth="1"/>
    <col min="3" max="3" width="14.7109375" style="2" customWidth="1"/>
    <col min="4" max="4" width="9.7109375" style="2" customWidth="1"/>
    <col min="5" max="5" width="70.7109375" style="2" customWidth="1"/>
    <col min="6" max="6" width="11.7109375" style="2" customWidth="1"/>
    <col min="7" max="9" width="16.7109375" style="2" customWidth="1"/>
    <col min="10" max="14" width="9.140625" style="2" customWidth="1"/>
    <col min="15" max="16" width="9.140625" style="2" hidden="1" customWidth="1"/>
    <col min="17" max="16384" width="9.140625" style="2" customWidth="1"/>
  </cols>
  <sheetData>
    <row r="1" spans="1:16" ht="12.75" customHeight="1">
      <c r="A1" s="2" t="s">
        <v>0</v>
      </c>
      <c r="B1" s="7"/>
      <c r="C1" s="7"/>
      <c r="D1" s="7"/>
      <c r="E1" s="7" t="s">
        <v>89</v>
      </c>
      <c r="F1" s="7"/>
      <c r="G1" s="7"/>
      <c r="H1" s="7"/>
      <c r="I1" s="7"/>
      <c r="P1" s="2" t="s">
        <v>9</v>
      </c>
    </row>
    <row r="2" spans="2:16" ht="24.75" customHeight="1">
      <c r="B2" s="7"/>
      <c r="C2" s="7"/>
      <c r="D2" s="7"/>
      <c r="E2" s="8" t="s">
        <v>2</v>
      </c>
      <c r="F2" s="7"/>
      <c r="G2" s="7"/>
      <c r="H2" s="9"/>
      <c r="I2" s="9"/>
      <c r="P2" s="2" t="s">
        <v>9</v>
      </c>
    </row>
    <row r="3" spans="1:16" ht="15" customHeight="1">
      <c r="A3" s="2" t="s">
        <v>1</v>
      </c>
      <c r="B3" s="10" t="s">
        <v>3</v>
      </c>
      <c r="C3" s="68"/>
      <c r="D3" s="69"/>
      <c r="E3" s="48" t="s">
        <v>109</v>
      </c>
      <c r="F3" s="7"/>
      <c r="G3" s="12"/>
      <c r="H3" s="49" t="s">
        <v>92</v>
      </c>
      <c r="I3" s="14">
        <f>0+I8+I12</f>
        <v>0</v>
      </c>
      <c r="O3" s="2" t="s">
        <v>6</v>
      </c>
      <c r="P3" s="2" t="s">
        <v>10</v>
      </c>
    </row>
    <row r="4" spans="1:16" ht="15" customHeight="1">
      <c r="A4" s="2" t="s">
        <v>4</v>
      </c>
      <c r="B4" s="15" t="s">
        <v>5</v>
      </c>
      <c r="C4" s="70"/>
      <c r="D4" s="71"/>
      <c r="E4" s="16" t="s">
        <v>11</v>
      </c>
      <c r="F4" s="9"/>
      <c r="G4" s="9"/>
      <c r="H4" s="17"/>
      <c r="I4" s="17"/>
      <c r="O4" s="2" t="s">
        <v>7</v>
      </c>
      <c r="P4" s="2" t="s">
        <v>10</v>
      </c>
    </row>
    <row r="5" spans="1:16" ht="12.75" customHeight="1">
      <c r="A5" s="67" t="s">
        <v>12</v>
      </c>
      <c r="B5" s="67" t="s">
        <v>14</v>
      </c>
      <c r="C5" s="67" t="s">
        <v>16</v>
      </c>
      <c r="D5" s="67" t="s">
        <v>17</v>
      </c>
      <c r="E5" s="67" t="s">
        <v>18</v>
      </c>
      <c r="F5" s="67" t="s">
        <v>20</v>
      </c>
      <c r="G5" s="67" t="s">
        <v>22</v>
      </c>
      <c r="H5" s="67" t="s">
        <v>24</v>
      </c>
      <c r="I5" s="67"/>
      <c r="O5" s="2" t="s">
        <v>8</v>
      </c>
      <c r="P5" s="2" t="s">
        <v>10</v>
      </c>
    </row>
    <row r="6" spans="1:9" ht="12.75" customHeight="1">
      <c r="A6" s="67"/>
      <c r="B6" s="67"/>
      <c r="C6" s="67"/>
      <c r="D6" s="67"/>
      <c r="E6" s="67"/>
      <c r="F6" s="67"/>
      <c r="G6" s="67"/>
      <c r="H6" s="18" t="s">
        <v>25</v>
      </c>
      <c r="I6" s="18" t="s">
        <v>27</v>
      </c>
    </row>
    <row r="7" spans="1:9" ht="12.75" customHeight="1">
      <c r="A7" s="18" t="s">
        <v>13</v>
      </c>
      <c r="B7" s="18" t="s">
        <v>15</v>
      </c>
      <c r="C7" s="18" t="s">
        <v>10</v>
      </c>
      <c r="D7" s="18" t="s">
        <v>9</v>
      </c>
      <c r="E7" s="18" t="s">
        <v>19</v>
      </c>
      <c r="F7" s="18" t="s">
        <v>21</v>
      </c>
      <c r="G7" s="18" t="s">
        <v>23</v>
      </c>
      <c r="H7" s="18" t="s">
        <v>26</v>
      </c>
      <c r="I7" s="18" t="s">
        <v>28</v>
      </c>
    </row>
    <row r="8" spans="1:9" ht="12.75" customHeight="1">
      <c r="A8" s="17" t="s">
        <v>29</v>
      </c>
      <c r="B8" s="17"/>
      <c r="C8" s="19" t="s">
        <v>13</v>
      </c>
      <c r="D8" s="17"/>
      <c r="E8" s="20" t="s">
        <v>30</v>
      </c>
      <c r="F8" s="17"/>
      <c r="G8" s="17"/>
      <c r="H8" s="17"/>
      <c r="I8" s="21">
        <f>0+I9</f>
        <v>0</v>
      </c>
    </row>
    <row r="9" spans="1:16" ht="12.75" customHeight="1">
      <c r="A9" s="22" t="s">
        <v>31</v>
      </c>
      <c r="B9" s="23" t="s">
        <v>15</v>
      </c>
      <c r="C9" s="23" t="s">
        <v>32</v>
      </c>
      <c r="D9" s="24" t="s">
        <v>33</v>
      </c>
      <c r="E9" s="25" t="s">
        <v>34</v>
      </c>
      <c r="F9" s="26" t="s">
        <v>35</v>
      </c>
      <c r="G9" s="27">
        <v>1</v>
      </c>
      <c r="H9" s="46"/>
      <c r="I9" s="28">
        <f>ROUND(ROUND(H9,2)*ROUND(G9,3),2)</f>
        <v>0</v>
      </c>
      <c r="O9" s="2">
        <f>(I9*21)/100</f>
        <v>0</v>
      </c>
      <c r="P9" s="2" t="s">
        <v>10</v>
      </c>
    </row>
    <row r="10" spans="1:9" ht="12.75" customHeight="1">
      <c r="A10" s="29" t="s">
        <v>36</v>
      </c>
      <c r="B10" s="30"/>
      <c r="C10" s="30"/>
      <c r="D10" s="30"/>
      <c r="E10" s="31" t="s">
        <v>37</v>
      </c>
      <c r="F10" s="30"/>
      <c r="G10" s="30"/>
      <c r="H10" s="30"/>
      <c r="I10" s="30"/>
    </row>
    <row r="11" spans="1:9" ht="12.75" customHeight="1">
      <c r="A11" s="32" t="s">
        <v>38</v>
      </c>
      <c r="B11" s="30"/>
      <c r="C11" s="30"/>
      <c r="D11" s="30"/>
      <c r="E11" s="33" t="s">
        <v>33</v>
      </c>
      <c r="F11" s="30"/>
      <c r="G11" s="30"/>
      <c r="H11" s="30"/>
      <c r="I11" s="30"/>
    </row>
    <row r="12" spans="1:9" ht="12.75" customHeight="1">
      <c r="A12" s="9" t="s">
        <v>29</v>
      </c>
      <c r="B12" s="9"/>
      <c r="C12" s="34" t="s">
        <v>26</v>
      </c>
      <c r="D12" s="9"/>
      <c r="E12" s="20" t="s">
        <v>68</v>
      </c>
      <c r="F12" s="9"/>
      <c r="G12" s="9"/>
      <c r="H12" s="9"/>
      <c r="I12" s="35">
        <f>0+I13</f>
        <v>0</v>
      </c>
    </row>
    <row r="13" spans="1:16" ht="12.75" customHeight="1">
      <c r="A13" s="22" t="s">
        <v>31</v>
      </c>
      <c r="B13" s="36" t="s">
        <v>70</v>
      </c>
      <c r="C13" s="36" t="s">
        <v>71</v>
      </c>
      <c r="D13" s="37" t="s">
        <v>33</v>
      </c>
      <c r="E13" s="38" t="s">
        <v>72</v>
      </c>
      <c r="F13" s="39" t="s">
        <v>35</v>
      </c>
      <c r="G13" s="40">
        <v>1</v>
      </c>
      <c r="H13" s="47"/>
      <c r="I13" s="41">
        <f>ROUND(ROUND(H13,2)*ROUND(G13,3),2)</f>
        <v>0</v>
      </c>
      <c r="O13" s="2">
        <f>(I13*21)/100</f>
        <v>0</v>
      </c>
      <c r="P13" s="2" t="s">
        <v>10</v>
      </c>
    </row>
    <row r="14" spans="1:9" ht="12.75" customHeight="1">
      <c r="A14" s="29" t="s">
        <v>36</v>
      </c>
      <c r="B14" s="42"/>
      <c r="C14" s="42"/>
      <c r="D14" s="42"/>
      <c r="E14" s="43" t="s">
        <v>114</v>
      </c>
      <c r="F14" s="42"/>
      <c r="G14" s="42"/>
      <c r="H14" s="42"/>
      <c r="I14" s="42"/>
    </row>
    <row r="15" spans="1:9" ht="12.75" customHeight="1">
      <c r="A15" s="32" t="s">
        <v>38</v>
      </c>
      <c r="B15" s="42"/>
      <c r="C15" s="42"/>
      <c r="D15" s="42"/>
      <c r="E15" s="44" t="s">
        <v>33</v>
      </c>
      <c r="F15" s="42"/>
      <c r="G15" s="42"/>
      <c r="H15" s="42"/>
      <c r="I15" s="42"/>
    </row>
    <row r="16" spans="1:9" ht="76.5" customHeight="1">
      <c r="A16" s="2" t="s">
        <v>39</v>
      </c>
      <c r="B16" s="42"/>
      <c r="C16" s="42"/>
      <c r="D16" s="42"/>
      <c r="E16" s="43" t="s">
        <v>69</v>
      </c>
      <c r="F16" s="42"/>
      <c r="G16" s="42"/>
      <c r="H16" s="42"/>
      <c r="I16" s="42"/>
    </row>
  </sheetData>
  <sheetProtection password="C65C" sheet="1" selectLockedCells="1"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="85" zoomScaleNormal="85" zoomScalePageLayoutView="0" workbookViewId="0" topLeftCell="B1">
      <pane ySplit="7" topLeftCell="A8" activePane="bottomLeft" state="frozen"/>
      <selection pane="topLeft" activeCell="A1" sqref="A1"/>
      <selection pane="bottomLeft" activeCell="H21" sqref="H21"/>
    </sheetView>
  </sheetViews>
  <sheetFormatPr defaultColWidth="9.140625" defaultRowHeight="12.75" customHeight="1"/>
  <cols>
    <col min="1" max="1" width="9.140625" style="2" hidden="1" customWidth="1"/>
    <col min="2" max="2" width="11.7109375" style="2" customWidth="1"/>
    <col min="3" max="3" width="14.7109375" style="2" customWidth="1"/>
    <col min="4" max="4" width="9.7109375" style="2" customWidth="1"/>
    <col min="5" max="5" width="70.7109375" style="2" customWidth="1"/>
    <col min="6" max="6" width="11.7109375" style="2" customWidth="1"/>
    <col min="7" max="9" width="16.7109375" style="2" customWidth="1"/>
    <col min="10" max="14" width="9.140625" style="2" customWidth="1"/>
    <col min="15" max="16" width="9.140625" style="2" hidden="1" customWidth="1"/>
    <col min="17" max="16384" width="9.140625" style="2" customWidth="1"/>
  </cols>
  <sheetData>
    <row r="1" spans="1:16" ht="12.75" customHeight="1">
      <c r="A1" s="2" t="s">
        <v>0</v>
      </c>
      <c r="B1" s="7"/>
      <c r="C1" s="7"/>
      <c r="D1" s="7"/>
      <c r="E1" s="7" t="s">
        <v>89</v>
      </c>
      <c r="F1" s="7"/>
      <c r="G1" s="7"/>
      <c r="H1" s="7"/>
      <c r="I1" s="7"/>
      <c r="P1" s="2" t="s">
        <v>9</v>
      </c>
    </row>
    <row r="2" spans="2:16" ht="24.75" customHeight="1">
      <c r="B2" s="7"/>
      <c r="C2" s="7"/>
      <c r="D2" s="7"/>
      <c r="E2" s="8" t="s">
        <v>2</v>
      </c>
      <c r="F2" s="7"/>
      <c r="G2" s="7"/>
      <c r="H2" s="9"/>
      <c r="I2" s="9"/>
      <c r="P2" s="2" t="s">
        <v>9</v>
      </c>
    </row>
    <row r="3" spans="1:16" ht="15" customHeight="1">
      <c r="A3" s="2" t="s">
        <v>1</v>
      </c>
      <c r="B3" s="10" t="s">
        <v>3</v>
      </c>
      <c r="C3" s="68"/>
      <c r="D3" s="69"/>
      <c r="E3" s="48" t="s">
        <v>105</v>
      </c>
      <c r="F3" s="7"/>
      <c r="G3" s="12"/>
      <c r="H3" s="49" t="s">
        <v>92</v>
      </c>
      <c r="I3" s="14">
        <f>0+I8+I12</f>
        <v>0</v>
      </c>
      <c r="O3" s="2" t="s">
        <v>6</v>
      </c>
      <c r="P3" s="2" t="s">
        <v>10</v>
      </c>
    </row>
    <row r="4" spans="1:16" ht="15" customHeight="1">
      <c r="A4" s="2" t="s">
        <v>4</v>
      </c>
      <c r="B4" s="15" t="s">
        <v>5</v>
      </c>
      <c r="C4" s="70"/>
      <c r="D4" s="71"/>
      <c r="E4" s="16" t="s">
        <v>11</v>
      </c>
      <c r="F4" s="9"/>
      <c r="G4" s="9"/>
      <c r="H4" s="17"/>
      <c r="I4" s="17"/>
      <c r="O4" s="2" t="s">
        <v>7</v>
      </c>
      <c r="P4" s="2" t="s">
        <v>10</v>
      </c>
    </row>
    <row r="5" spans="1:16" ht="12.75" customHeight="1">
      <c r="A5" s="67" t="s">
        <v>12</v>
      </c>
      <c r="B5" s="67" t="s">
        <v>14</v>
      </c>
      <c r="C5" s="67" t="s">
        <v>16</v>
      </c>
      <c r="D5" s="67" t="s">
        <v>17</v>
      </c>
      <c r="E5" s="67" t="s">
        <v>18</v>
      </c>
      <c r="F5" s="67" t="s">
        <v>20</v>
      </c>
      <c r="G5" s="67" t="s">
        <v>22</v>
      </c>
      <c r="H5" s="67" t="s">
        <v>24</v>
      </c>
      <c r="I5" s="67"/>
      <c r="O5" s="2" t="s">
        <v>8</v>
      </c>
      <c r="P5" s="2" t="s">
        <v>10</v>
      </c>
    </row>
    <row r="6" spans="1:9" ht="12.75" customHeight="1">
      <c r="A6" s="67"/>
      <c r="B6" s="67"/>
      <c r="C6" s="67"/>
      <c r="D6" s="67"/>
      <c r="E6" s="67"/>
      <c r="F6" s="67"/>
      <c r="G6" s="67"/>
      <c r="H6" s="18" t="s">
        <v>25</v>
      </c>
      <c r="I6" s="18" t="s">
        <v>27</v>
      </c>
    </row>
    <row r="7" spans="1:9" ht="12.75" customHeight="1">
      <c r="A7" s="18" t="s">
        <v>13</v>
      </c>
      <c r="B7" s="18" t="s">
        <v>15</v>
      </c>
      <c r="C7" s="18" t="s">
        <v>10</v>
      </c>
      <c r="D7" s="18" t="s">
        <v>9</v>
      </c>
      <c r="E7" s="18" t="s">
        <v>19</v>
      </c>
      <c r="F7" s="18" t="s">
        <v>21</v>
      </c>
      <c r="G7" s="18" t="s">
        <v>23</v>
      </c>
      <c r="H7" s="18" t="s">
        <v>26</v>
      </c>
      <c r="I7" s="18" t="s">
        <v>28</v>
      </c>
    </row>
    <row r="8" spans="1:9" ht="12.75" customHeight="1">
      <c r="A8" s="17" t="s">
        <v>29</v>
      </c>
      <c r="B8" s="17"/>
      <c r="C8" s="19" t="s">
        <v>13</v>
      </c>
      <c r="D8" s="17"/>
      <c r="E8" s="20" t="s">
        <v>30</v>
      </c>
      <c r="F8" s="17"/>
      <c r="G8" s="17"/>
      <c r="H8" s="17"/>
      <c r="I8" s="21">
        <f>0+I9</f>
        <v>0</v>
      </c>
    </row>
    <row r="9" spans="1:16" ht="12.75" customHeight="1">
      <c r="A9" s="22" t="s">
        <v>31</v>
      </c>
      <c r="B9" s="23" t="s">
        <v>15</v>
      </c>
      <c r="C9" s="23" t="s">
        <v>32</v>
      </c>
      <c r="D9" s="24" t="s">
        <v>33</v>
      </c>
      <c r="E9" s="25" t="s">
        <v>34</v>
      </c>
      <c r="F9" s="26" t="s">
        <v>35</v>
      </c>
      <c r="G9" s="27">
        <v>1</v>
      </c>
      <c r="H9" s="46"/>
      <c r="I9" s="28">
        <f>ROUND(ROUND(H9,2)*ROUND(G9,3),2)</f>
        <v>0</v>
      </c>
      <c r="O9" s="2">
        <f>(I9*21)/100</f>
        <v>0</v>
      </c>
      <c r="P9" s="2" t="s">
        <v>10</v>
      </c>
    </row>
    <row r="10" spans="1:9" ht="12.75" customHeight="1">
      <c r="A10" s="29" t="s">
        <v>36</v>
      </c>
      <c r="B10" s="30"/>
      <c r="C10" s="30"/>
      <c r="D10" s="30"/>
      <c r="E10" s="31" t="s">
        <v>37</v>
      </c>
      <c r="F10" s="30"/>
      <c r="G10" s="30"/>
      <c r="H10" s="30"/>
      <c r="I10" s="30"/>
    </row>
    <row r="11" spans="1:9" ht="12.75" customHeight="1">
      <c r="A11" s="32" t="s">
        <v>38</v>
      </c>
      <c r="B11" s="30"/>
      <c r="C11" s="30"/>
      <c r="D11" s="30"/>
      <c r="E11" s="33" t="s">
        <v>33</v>
      </c>
      <c r="F11" s="30"/>
      <c r="G11" s="30"/>
      <c r="H11" s="30"/>
      <c r="I11" s="30"/>
    </row>
    <row r="12" spans="1:9" ht="12.75" customHeight="1">
      <c r="A12" s="9" t="s">
        <v>29</v>
      </c>
      <c r="B12" s="9"/>
      <c r="C12" s="34" t="s">
        <v>26</v>
      </c>
      <c r="D12" s="9"/>
      <c r="E12" s="20" t="s">
        <v>68</v>
      </c>
      <c r="F12" s="9"/>
      <c r="G12" s="9"/>
      <c r="H12" s="9"/>
      <c r="I12" s="35">
        <f>0+I13+I17+I21</f>
        <v>0</v>
      </c>
    </row>
    <row r="13" spans="1:16" ht="12.75" customHeight="1">
      <c r="A13" s="22" t="s">
        <v>31</v>
      </c>
      <c r="B13" s="36" t="s">
        <v>70</v>
      </c>
      <c r="C13" s="36" t="s">
        <v>71</v>
      </c>
      <c r="D13" s="37" t="s">
        <v>33</v>
      </c>
      <c r="E13" s="38" t="s">
        <v>72</v>
      </c>
      <c r="F13" s="39" t="s">
        <v>35</v>
      </c>
      <c r="G13" s="40">
        <v>1</v>
      </c>
      <c r="H13" s="47"/>
      <c r="I13" s="41">
        <f>ROUND(ROUND(H13,2)*ROUND(G13,3),2)</f>
        <v>0</v>
      </c>
      <c r="O13" s="2">
        <f>(I13*21)/100</f>
        <v>0</v>
      </c>
      <c r="P13" s="2" t="s">
        <v>10</v>
      </c>
    </row>
    <row r="14" spans="1:9" ht="12.75" customHeight="1">
      <c r="A14" s="29" t="s">
        <v>36</v>
      </c>
      <c r="B14" s="42"/>
      <c r="C14" s="42"/>
      <c r="D14" s="42"/>
      <c r="E14" s="43" t="s">
        <v>114</v>
      </c>
      <c r="F14" s="42"/>
      <c r="G14" s="42"/>
      <c r="H14" s="42"/>
      <c r="I14" s="42"/>
    </row>
    <row r="15" spans="1:9" ht="12.75" customHeight="1">
      <c r="A15" s="32" t="s">
        <v>38</v>
      </c>
      <c r="B15" s="42"/>
      <c r="C15" s="42"/>
      <c r="D15" s="42"/>
      <c r="E15" s="44" t="s">
        <v>33</v>
      </c>
      <c r="F15" s="42"/>
      <c r="G15" s="42"/>
      <c r="H15" s="42"/>
      <c r="I15" s="42"/>
    </row>
    <row r="16" spans="1:9" ht="76.5" customHeight="1">
      <c r="A16" s="2" t="s">
        <v>39</v>
      </c>
      <c r="B16" s="42"/>
      <c r="C16" s="42"/>
      <c r="D16" s="42"/>
      <c r="E16" s="43" t="s">
        <v>69</v>
      </c>
      <c r="F16" s="42"/>
      <c r="G16" s="42"/>
      <c r="H16" s="42"/>
      <c r="I16" s="42"/>
    </row>
    <row r="17" spans="1:16" ht="12.75" customHeight="1">
      <c r="A17" s="22" t="s">
        <v>31</v>
      </c>
      <c r="B17" s="50" t="s">
        <v>74</v>
      </c>
      <c r="C17" s="50" t="s">
        <v>75</v>
      </c>
      <c r="D17" s="51" t="s">
        <v>33</v>
      </c>
      <c r="E17" s="52" t="s">
        <v>76</v>
      </c>
      <c r="F17" s="53" t="s">
        <v>45</v>
      </c>
      <c r="G17" s="54">
        <v>0.5</v>
      </c>
      <c r="H17" s="65"/>
      <c r="I17" s="55">
        <f>ROUND(ROUND(H17,2)*ROUND(G17,3),2)</f>
        <v>0</v>
      </c>
      <c r="O17" s="2">
        <f>(I17*21)/100</f>
        <v>0</v>
      </c>
      <c r="P17" s="2" t="s">
        <v>10</v>
      </c>
    </row>
    <row r="18" spans="1:9" ht="12.75" customHeight="1">
      <c r="A18" s="29" t="s">
        <v>36</v>
      </c>
      <c r="B18" s="56"/>
      <c r="C18" s="56"/>
      <c r="D18" s="56"/>
      <c r="E18" s="43" t="s">
        <v>77</v>
      </c>
      <c r="F18" s="56"/>
      <c r="G18" s="56"/>
      <c r="H18" s="56"/>
      <c r="I18" s="56"/>
    </row>
    <row r="19" spans="1:9" ht="12.75" customHeight="1">
      <c r="A19" s="32" t="s">
        <v>38</v>
      </c>
      <c r="B19" s="56"/>
      <c r="C19" s="56"/>
      <c r="D19" s="56"/>
      <c r="E19" s="57" t="s">
        <v>106</v>
      </c>
      <c r="F19" s="56"/>
      <c r="G19" s="56"/>
      <c r="H19" s="56"/>
      <c r="I19" s="56"/>
    </row>
    <row r="20" spans="1:9" ht="99.75" customHeight="1">
      <c r="A20" s="2" t="s">
        <v>39</v>
      </c>
      <c r="B20" s="56"/>
      <c r="C20" s="56"/>
      <c r="D20" s="56"/>
      <c r="E20" s="58" t="s">
        <v>78</v>
      </c>
      <c r="F20" s="56"/>
      <c r="G20" s="56"/>
      <c r="H20" s="56"/>
      <c r="I20" s="56"/>
    </row>
    <row r="21" spans="1:16" ht="12.75" customHeight="1">
      <c r="A21" s="22" t="s">
        <v>31</v>
      </c>
      <c r="B21" s="59" t="s">
        <v>79</v>
      </c>
      <c r="C21" s="59" t="s">
        <v>80</v>
      </c>
      <c r="D21" s="22" t="s">
        <v>33</v>
      </c>
      <c r="E21" s="60" t="s">
        <v>81</v>
      </c>
      <c r="F21" s="61" t="s">
        <v>46</v>
      </c>
      <c r="G21" s="62">
        <v>25.2</v>
      </c>
      <c r="H21" s="66"/>
      <c r="I21" s="63">
        <f>ROUND(ROUND(H21,2)*ROUND(G21,3),2)</f>
        <v>0</v>
      </c>
      <c r="O21" s="2">
        <f>(I21*21)/100</f>
        <v>0</v>
      </c>
      <c r="P21" s="2" t="s">
        <v>10</v>
      </c>
    </row>
    <row r="22" spans="1:5" ht="12.75" customHeight="1">
      <c r="A22" s="29" t="s">
        <v>36</v>
      </c>
      <c r="E22" s="45" t="s">
        <v>33</v>
      </c>
    </row>
    <row r="23" spans="1:5" ht="12.75" customHeight="1">
      <c r="A23" s="32" t="s">
        <v>38</v>
      </c>
      <c r="E23" s="64" t="s">
        <v>123</v>
      </c>
    </row>
    <row r="24" spans="1:5" ht="12.75" customHeight="1">
      <c r="A24" s="2" t="s">
        <v>39</v>
      </c>
      <c r="E24" s="45" t="s">
        <v>47</v>
      </c>
    </row>
  </sheetData>
  <sheetProtection password="C65C" sheet="1" selectLockedCells="1"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B1">
      <pane ySplit="7" topLeftCell="A41" activePane="bottomLeft" state="frozen"/>
      <selection pane="topLeft" activeCell="A1" sqref="A1"/>
      <selection pane="bottomLeft" activeCell="H52" sqref="H52"/>
    </sheetView>
  </sheetViews>
  <sheetFormatPr defaultColWidth="9.140625" defaultRowHeight="12.75" customHeight="1"/>
  <cols>
    <col min="1" max="1" width="9.140625" style="2" hidden="1" customWidth="1"/>
    <col min="2" max="2" width="11.7109375" style="2" customWidth="1"/>
    <col min="3" max="3" width="14.7109375" style="2" customWidth="1"/>
    <col min="4" max="4" width="9.7109375" style="2" customWidth="1"/>
    <col min="5" max="5" width="70.7109375" style="2" customWidth="1"/>
    <col min="6" max="6" width="11.7109375" style="2" customWidth="1"/>
    <col min="7" max="9" width="16.7109375" style="2" customWidth="1"/>
    <col min="10" max="14" width="9.140625" style="2" customWidth="1"/>
    <col min="15" max="16" width="9.140625" style="2" hidden="1" customWidth="1"/>
    <col min="17" max="16384" width="9.140625" style="2" customWidth="1"/>
  </cols>
  <sheetData>
    <row r="1" spans="1:16" ht="12.75" customHeight="1">
      <c r="A1" s="2" t="s">
        <v>0</v>
      </c>
      <c r="B1" s="7"/>
      <c r="C1" s="7"/>
      <c r="D1" s="7"/>
      <c r="E1" s="7" t="s">
        <v>89</v>
      </c>
      <c r="F1" s="7"/>
      <c r="G1" s="7"/>
      <c r="H1" s="7"/>
      <c r="I1" s="7"/>
      <c r="P1" s="2" t="s">
        <v>9</v>
      </c>
    </row>
    <row r="2" spans="2:16" ht="24.75" customHeight="1">
      <c r="B2" s="7"/>
      <c r="C2" s="7"/>
      <c r="D2" s="7"/>
      <c r="E2" s="8" t="s">
        <v>2</v>
      </c>
      <c r="F2" s="7"/>
      <c r="G2" s="7"/>
      <c r="H2" s="9"/>
      <c r="I2" s="9"/>
      <c r="P2" s="2" t="s">
        <v>9</v>
      </c>
    </row>
    <row r="3" spans="1:16" ht="15" customHeight="1">
      <c r="A3" s="2" t="s">
        <v>1</v>
      </c>
      <c r="B3" s="10" t="s">
        <v>3</v>
      </c>
      <c r="C3" s="68"/>
      <c r="D3" s="69"/>
      <c r="E3" s="11" t="s">
        <v>122</v>
      </c>
      <c r="F3" s="7"/>
      <c r="G3" s="12"/>
      <c r="H3" s="13" t="s">
        <v>90</v>
      </c>
      <c r="I3" s="14">
        <f>0+I8+I17+I34</f>
        <v>0</v>
      </c>
      <c r="O3" s="2" t="s">
        <v>6</v>
      </c>
      <c r="P3" s="2" t="s">
        <v>10</v>
      </c>
    </row>
    <row r="4" spans="1:16" ht="15" customHeight="1">
      <c r="A4" s="2" t="s">
        <v>4</v>
      </c>
      <c r="B4" s="15" t="s">
        <v>5</v>
      </c>
      <c r="C4" s="70"/>
      <c r="D4" s="71"/>
      <c r="E4" s="16" t="s">
        <v>11</v>
      </c>
      <c r="F4" s="9"/>
      <c r="G4" s="9"/>
      <c r="H4" s="17"/>
      <c r="I4" s="17"/>
      <c r="O4" s="2" t="s">
        <v>7</v>
      </c>
      <c r="P4" s="2" t="s">
        <v>10</v>
      </c>
    </row>
    <row r="5" spans="1:16" ht="12.75" customHeight="1">
      <c r="A5" s="67" t="s">
        <v>12</v>
      </c>
      <c r="B5" s="67" t="s">
        <v>14</v>
      </c>
      <c r="C5" s="67" t="s">
        <v>16</v>
      </c>
      <c r="D5" s="67" t="s">
        <v>17</v>
      </c>
      <c r="E5" s="67" t="s">
        <v>18</v>
      </c>
      <c r="F5" s="67" t="s">
        <v>20</v>
      </c>
      <c r="G5" s="67" t="s">
        <v>22</v>
      </c>
      <c r="H5" s="67" t="s">
        <v>24</v>
      </c>
      <c r="I5" s="67"/>
      <c r="O5" s="2" t="s">
        <v>8</v>
      </c>
      <c r="P5" s="2" t="s">
        <v>10</v>
      </c>
    </row>
    <row r="6" spans="1:9" ht="12.75" customHeight="1">
      <c r="A6" s="67"/>
      <c r="B6" s="67"/>
      <c r="C6" s="67"/>
      <c r="D6" s="67"/>
      <c r="E6" s="67"/>
      <c r="F6" s="67"/>
      <c r="G6" s="67"/>
      <c r="H6" s="18" t="s">
        <v>25</v>
      </c>
      <c r="I6" s="18" t="s">
        <v>27</v>
      </c>
    </row>
    <row r="7" spans="1:9" ht="12.75" customHeight="1">
      <c r="A7" s="18" t="s">
        <v>13</v>
      </c>
      <c r="B7" s="18" t="s">
        <v>15</v>
      </c>
      <c r="C7" s="18" t="s">
        <v>10</v>
      </c>
      <c r="D7" s="18" t="s">
        <v>9</v>
      </c>
      <c r="E7" s="18" t="s">
        <v>19</v>
      </c>
      <c r="F7" s="18" t="s">
        <v>21</v>
      </c>
      <c r="G7" s="18" t="s">
        <v>23</v>
      </c>
      <c r="H7" s="18" t="s">
        <v>26</v>
      </c>
      <c r="I7" s="18" t="s">
        <v>28</v>
      </c>
    </row>
    <row r="8" spans="1:9" ht="12.75" customHeight="1">
      <c r="A8" s="17" t="s">
        <v>29</v>
      </c>
      <c r="B8" s="17"/>
      <c r="C8" s="19" t="s">
        <v>13</v>
      </c>
      <c r="D8" s="17"/>
      <c r="E8" s="20" t="s">
        <v>30</v>
      </c>
      <c r="F8" s="17"/>
      <c r="G8" s="17"/>
      <c r="H8" s="17"/>
      <c r="I8" s="21">
        <f>0+I9+I13</f>
        <v>0</v>
      </c>
    </row>
    <row r="9" spans="1:16" ht="12.75" customHeight="1">
      <c r="A9" s="22" t="s">
        <v>31</v>
      </c>
      <c r="B9" s="23" t="s">
        <v>15</v>
      </c>
      <c r="C9" s="23" t="s">
        <v>32</v>
      </c>
      <c r="D9" s="24" t="s">
        <v>33</v>
      </c>
      <c r="E9" s="25" t="s">
        <v>34</v>
      </c>
      <c r="F9" s="26" t="s">
        <v>35</v>
      </c>
      <c r="G9" s="27">
        <v>1</v>
      </c>
      <c r="H9" s="46"/>
      <c r="I9" s="28">
        <f>ROUND(ROUND(H9,2)*ROUND(G9,3),2)</f>
        <v>0</v>
      </c>
      <c r="O9" s="2">
        <f>(I9*21)/100</f>
        <v>0</v>
      </c>
      <c r="P9" s="2" t="s">
        <v>10</v>
      </c>
    </row>
    <row r="10" spans="1:9" ht="12.75" customHeight="1">
      <c r="A10" s="29" t="s">
        <v>36</v>
      </c>
      <c r="B10" s="30"/>
      <c r="C10" s="30"/>
      <c r="D10" s="30"/>
      <c r="E10" s="31" t="s">
        <v>37</v>
      </c>
      <c r="F10" s="30"/>
      <c r="G10" s="30"/>
      <c r="H10" s="30"/>
      <c r="I10" s="30"/>
    </row>
    <row r="11" spans="1:9" ht="12.75" customHeight="1">
      <c r="A11" s="32" t="s">
        <v>38</v>
      </c>
      <c r="B11" s="30"/>
      <c r="C11" s="30"/>
      <c r="D11" s="30"/>
      <c r="E11" s="33" t="s">
        <v>33</v>
      </c>
      <c r="F11" s="30"/>
      <c r="G11" s="30"/>
      <c r="H11" s="30"/>
      <c r="I11" s="30"/>
    </row>
    <row r="12" spans="1:9" ht="12.75" customHeight="1">
      <c r="A12" s="2" t="s">
        <v>39</v>
      </c>
      <c r="B12" s="30"/>
      <c r="C12" s="30"/>
      <c r="D12" s="30"/>
      <c r="E12" s="31" t="s">
        <v>40</v>
      </c>
      <c r="F12" s="30"/>
      <c r="G12" s="30"/>
      <c r="H12" s="30"/>
      <c r="I12" s="30"/>
    </row>
    <row r="13" spans="1:16" ht="12.75" customHeight="1">
      <c r="A13" s="22" t="s">
        <v>31</v>
      </c>
      <c r="B13" s="23" t="s">
        <v>10</v>
      </c>
      <c r="C13" s="23" t="s">
        <v>41</v>
      </c>
      <c r="D13" s="24" t="s">
        <v>33</v>
      </c>
      <c r="E13" s="25" t="s">
        <v>42</v>
      </c>
      <c r="F13" s="26" t="s">
        <v>35</v>
      </c>
      <c r="G13" s="27">
        <v>1</v>
      </c>
      <c r="H13" s="46"/>
      <c r="I13" s="28">
        <f>ROUND(ROUND(H13,2)*ROUND(G13,3),2)</f>
        <v>0</v>
      </c>
      <c r="O13" s="2">
        <f>(I13*21)/100</f>
        <v>0</v>
      </c>
      <c r="P13" s="2" t="s">
        <v>10</v>
      </c>
    </row>
    <row r="14" spans="1:9" ht="12.75" customHeight="1">
      <c r="A14" s="29" t="s">
        <v>36</v>
      </c>
      <c r="B14" s="30"/>
      <c r="C14" s="30"/>
      <c r="D14" s="30"/>
      <c r="E14" s="31" t="s">
        <v>43</v>
      </c>
      <c r="F14" s="30"/>
      <c r="G14" s="30"/>
      <c r="H14" s="30"/>
      <c r="I14" s="30"/>
    </row>
    <row r="15" spans="1:9" ht="12.75" customHeight="1">
      <c r="A15" s="32" t="s">
        <v>38</v>
      </c>
      <c r="B15" s="30"/>
      <c r="C15" s="30"/>
      <c r="D15" s="30"/>
      <c r="E15" s="33" t="s">
        <v>33</v>
      </c>
      <c r="F15" s="30"/>
      <c r="G15" s="30"/>
      <c r="H15" s="30"/>
      <c r="I15" s="30"/>
    </row>
    <row r="16" spans="1:9" ht="12.75" customHeight="1">
      <c r="A16" s="2" t="s">
        <v>39</v>
      </c>
      <c r="B16" s="30"/>
      <c r="C16" s="30"/>
      <c r="D16" s="30"/>
      <c r="E16" s="31" t="s">
        <v>40</v>
      </c>
      <c r="F16" s="30"/>
      <c r="G16" s="30"/>
      <c r="H16" s="30"/>
      <c r="I16" s="30"/>
    </row>
    <row r="17" spans="1:9" ht="12.75" customHeight="1">
      <c r="A17" s="9" t="s">
        <v>29</v>
      </c>
      <c r="B17" s="9"/>
      <c r="C17" s="34" t="s">
        <v>15</v>
      </c>
      <c r="D17" s="9"/>
      <c r="E17" s="20" t="s">
        <v>44</v>
      </c>
      <c r="F17" s="9"/>
      <c r="G17" s="9"/>
      <c r="H17" s="9"/>
      <c r="I17" s="35">
        <f>0+I18+I22+I26+I30</f>
        <v>0</v>
      </c>
    </row>
    <row r="18" spans="1:16" ht="12.75" customHeight="1">
      <c r="A18" s="22" t="s">
        <v>31</v>
      </c>
      <c r="B18" s="23" t="s">
        <v>52</v>
      </c>
      <c r="C18" s="23" t="s">
        <v>53</v>
      </c>
      <c r="D18" s="24" t="s">
        <v>33</v>
      </c>
      <c r="E18" s="25" t="s">
        <v>54</v>
      </c>
      <c r="F18" s="26" t="s">
        <v>55</v>
      </c>
      <c r="G18" s="27">
        <v>25</v>
      </c>
      <c r="H18" s="46"/>
      <c r="I18" s="28">
        <f>ROUND(ROUND(H18,2)*ROUND(G18,3),2)</f>
        <v>0</v>
      </c>
      <c r="O18" s="2">
        <f>(I18*21)/100</f>
        <v>0</v>
      </c>
      <c r="P18" s="2" t="s">
        <v>10</v>
      </c>
    </row>
    <row r="19" spans="1:9" ht="12.75" customHeight="1">
      <c r="A19" s="29" t="s">
        <v>36</v>
      </c>
      <c r="B19" s="30"/>
      <c r="C19" s="30"/>
      <c r="D19" s="30"/>
      <c r="E19" s="31" t="s">
        <v>56</v>
      </c>
      <c r="F19" s="30"/>
      <c r="G19" s="30"/>
      <c r="H19" s="30"/>
      <c r="I19" s="30"/>
    </row>
    <row r="20" spans="1:9" ht="12.75" customHeight="1">
      <c r="A20" s="32" t="s">
        <v>38</v>
      </c>
      <c r="B20" s="30"/>
      <c r="C20" s="30"/>
      <c r="D20" s="30"/>
      <c r="E20" s="33" t="s">
        <v>33</v>
      </c>
      <c r="F20" s="30"/>
      <c r="G20" s="30"/>
      <c r="H20" s="30"/>
      <c r="I20" s="30"/>
    </row>
    <row r="21" spans="1:9" ht="12.75" customHeight="1">
      <c r="A21" s="2" t="s">
        <v>39</v>
      </c>
      <c r="B21" s="30"/>
      <c r="C21" s="30"/>
      <c r="D21" s="30"/>
      <c r="E21" s="31" t="s">
        <v>57</v>
      </c>
      <c r="F21" s="30"/>
      <c r="G21" s="30"/>
      <c r="H21" s="30"/>
      <c r="I21" s="30"/>
    </row>
    <row r="22" spans="1:16" ht="12.75" customHeight="1">
      <c r="A22" s="22" t="s">
        <v>31</v>
      </c>
      <c r="B22" s="23" t="s">
        <v>58</v>
      </c>
      <c r="C22" s="23" t="s">
        <v>59</v>
      </c>
      <c r="D22" s="24" t="s">
        <v>33</v>
      </c>
      <c r="E22" s="25" t="s">
        <v>60</v>
      </c>
      <c r="F22" s="26" t="s">
        <v>55</v>
      </c>
      <c r="G22" s="27">
        <v>25</v>
      </c>
      <c r="H22" s="46"/>
      <c r="I22" s="28">
        <f>ROUND(ROUND(H22,2)*ROUND(G22,3),2)</f>
        <v>0</v>
      </c>
      <c r="O22" s="2">
        <f>(I22*21)/100</f>
        <v>0</v>
      </c>
      <c r="P22" s="2" t="s">
        <v>10</v>
      </c>
    </row>
    <row r="23" spans="1:9" ht="12.75" customHeight="1">
      <c r="A23" s="29" t="s">
        <v>36</v>
      </c>
      <c r="B23" s="30"/>
      <c r="C23" s="30"/>
      <c r="D23" s="30"/>
      <c r="E23" s="31" t="s">
        <v>33</v>
      </c>
      <c r="F23" s="30"/>
      <c r="G23" s="30"/>
      <c r="H23" s="30"/>
      <c r="I23" s="30"/>
    </row>
    <row r="24" spans="1:9" ht="12.75" customHeight="1">
      <c r="A24" s="32" t="s">
        <v>38</v>
      </c>
      <c r="B24" s="30"/>
      <c r="C24" s="30"/>
      <c r="D24" s="30"/>
      <c r="E24" s="33" t="s">
        <v>116</v>
      </c>
      <c r="F24" s="30"/>
      <c r="G24" s="30"/>
      <c r="H24" s="30"/>
      <c r="I24" s="30"/>
    </row>
    <row r="25" spans="1:9" ht="12.75" customHeight="1">
      <c r="A25" s="2" t="s">
        <v>39</v>
      </c>
      <c r="B25" s="30"/>
      <c r="C25" s="30"/>
      <c r="D25" s="30"/>
      <c r="E25" s="31" t="s">
        <v>98</v>
      </c>
      <c r="F25" s="30"/>
      <c r="G25" s="30"/>
      <c r="H25" s="30"/>
      <c r="I25" s="30"/>
    </row>
    <row r="26" spans="1:16" ht="12.75" customHeight="1">
      <c r="A26" s="22" t="s">
        <v>31</v>
      </c>
      <c r="B26" s="23" t="s">
        <v>61</v>
      </c>
      <c r="C26" s="23" t="s">
        <v>62</v>
      </c>
      <c r="D26" s="24" t="s">
        <v>33</v>
      </c>
      <c r="E26" s="25" t="s">
        <v>63</v>
      </c>
      <c r="F26" s="26" t="s">
        <v>45</v>
      </c>
      <c r="G26" s="27">
        <v>3</v>
      </c>
      <c r="H26" s="46"/>
      <c r="I26" s="28">
        <f>ROUND(ROUND(H26,2)*ROUND(G26,3),2)</f>
        <v>0</v>
      </c>
      <c r="O26" s="2">
        <f>(I26*21)/100</f>
        <v>0</v>
      </c>
      <c r="P26" s="2" t="s">
        <v>10</v>
      </c>
    </row>
    <row r="27" spans="1:9" ht="12.75" customHeight="1">
      <c r="A27" s="29" t="s">
        <v>36</v>
      </c>
      <c r="B27" s="30"/>
      <c r="C27" s="30"/>
      <c r="D27" s="30"/>
      <c r="E27" s="31" t="s">
        <v>117</v>
      </c>
      <c r="F27" s="30"/>
      <c r="G27" s="30"/>
      <c r="H27" s="30"/>
      <c r="I27" s="30"/>
    </row>
    <row r="28" spans="1:9" ht="12.75" customHeight="1">
      <c r="A28" s="32" t="s">
        <v>38</v>
      </c>
      <c r="B28" s="30"/>
      <c r="C28" s="30"/>
      <c r="D28" s="30"/>
      <c r="E28" s="33"/>
      <c r="F28" s="30"/>
      <c r="G28" s="30"/>
      <c r="H28" s="30"/>
      <c r="I28" s="30"/>
    </row>
    <row r="29" spans="1:9" ht="38.25" customHeight="1">
      <c r="A29" s="2" t="s">
        <v>39</v>
      </c>
      <c r="B29" s="30"/>
      <c r="C29" s="30"/>
      <c r="D29" s="30"/>
      <c r="E29" s="31" t="s">
        <v>97</v>
      </c>
      <c r="F29" s="30"/>
      <c r="G29" s="30"/>
      <c r="H29" s="30"/>
      <c r="I29" s="30"/>
    </row>
    <row r="30" spans="1:16" ht="12.75" customHeight="1">
      <c r="A30" s="22" t="s">
        <v>31</v>
      </c>
      <c r="B30" s="23" t="s">
        <v>64</v>
      </c>
      <c r="C30" s="23" t="s">
        <v>65</v>
      </c>
      <c r="D30" s="24" t="s">
        <v>33</v>
      </c>
      <c r="E30" s="25" t="s">
        <v>66</v>
      </c>
      <c r="F30" s="26" t="s">
        <v>55</v>
      </c>
      <c r="G30" s="27">
        <v>50</v>
      </c>
      <c r="H30" s="46"/>
      <c r="I30" s="28">
        <f>ROUND(ROUND(H30,2)*ROUND(G30,3),2)</f>
        <v>0</v>
      </c>
      <c r="O30" s="2">
        <f>(I30*21)/100</f>
        <v>0</v>
      </c>
      <c r="P30" s="2" t="s">
        <v>10</v>
      </c>
    </row>
    <row r="31" spans="1:9" ht="12.75" customHeight="1">
      <c r="A31" s="29" t="s">
        <v>36</v>
      </c>
      <c r="B31" s="30"/>
      <c r="C31" s="30"/>
      <c r="D31" s="30"/>
      <c r="E31" s="31" t="s">
        <v>33</v>
      </c>
      <c r="F31" s="30"/>
      <c r="G31" s="30"/>
      <c r="H31" s="30"/>
      <c r="I31" s="30"/>
    </row>
    <row r="32" spans="1:9" ht="12.75" customHeight="1">
      <c r="A32" s="32" t="s">
        <v>38</v>
      </c>
      <c r="B32" s="30"/>
      <c r="C32" s="30"/>
      <c r="D32" s="30"/>
      <c r="E32" s="33" t="s">
        <v>33</v>
      </c>
      <c r="F32" s="30"/>
      <c r="G32" s="30"/>
      <c r="H32" s="30"/>
      <c r="I32" s="30"/>
    </row>
    <row r="33" spans="1:9" ht="12.75" customHeight="1">
      <c r="A33" s="2" t="s">
        <v>39</v>
      </c>
      <c r="B33" s="30"/>
      <c r="C33" s="30"/>
      <c r="D33" s="30"/>
      <c r="E33" s="31" t="s">
        <v>67</v>
      </c>
      <c r="F33" s="30"/>
      <c r="G33" s="30"/>
      <c r="H33" s="30"/>
      <c r="I33" s="30"/>
    </row>
    <row r="34" spans="1:9" ht="12.75" customHeight="1">
      <c r="A34" s="9" t="s">
        <v>29</v>
      </c>
      <c r="B34" s="9"/>
      <c r="C34" s="34" t="s">
        <v>26</v>
      </c>
      <c r="D34" s="9"/>
      <c r="E34" s="20" t="s">
        <v>68</v>
      </c>
      <c r="F34" s="9"/>
      <c r="G34" s="9"/>
      <c r="H34" s="9"/>
      <c r="I34" s="35">
        <f>SUM(I35+I40+I44+I48+I52)</f>
        <v>0</v>
      </c>
    </row>
    <row r="35" spans="2:9" ht="12" customHeight="1">
      <c r="B35" s="36">
        <v>33</v>
      </c>
      <c r="C35" s="36" t="s">
        <v>71</v>
      </c>
      <c r="D35" s="37" t="s">
        <v>33</v>
      </c>
      <c r="E35" s="38" t="s">
        <v>72</v>
      </c>
      <c r="F35" s="39" t="s">
        <v>35</v>
      </c>
      <c r="G35" s="40">
        <v>1</v>
      </c>
      <c r="H35" s="47"/>
      <c r="I35" s="41">
        <f>ROUND(ROUND(H35,2)*ROUND(G35,3),2)</f>
        <v>0</v>
      </c>
    </row>
    <row r="36" spans="1:16" ht="12.75" customHeight="1">
      <c r="A36" s="22" t="s">
        <v>31</v>
      </c>
      <c r="B36" s="42"/>
      <c r="C36" s="42"/>
      <c r="D36" s="42"/>
      <c r="E36" s="43" t="s">
        <v>114</v>
      </c>
      <c r="F36" s="42"/>
      <c r="G36" s="42"/>
      <c r="H36" s="42"/>
      <c r="I36" s="42"/>
      <c r="O36" s="2">
        <f>(I36*21)/100</f>
        <v>0</v>
      </c>
      <c r="P36" s="2" t="s">
        <v>10</v>
      </c>
    </row>
    <row r="37" spans="1:9" ht="12.75" customHeight="1">
      <c r="A37" s="29" t="s">
        <v>36</v>
      </c>
      <c r="B37" s="42"/>
      <c r="C37" s="42"/>
      <c r="D37" s="42"/>
      <c r="E37" s="44" t="s">
        <v>33</v>
      </c>
      <c r="F37" s="42"/>
      <c r="G37" s="42"/>
      <c r="H37" s="42"/>
      <c r="I37" s="42"/>
    </row>
    <row r="38" spans="1:9" ht="12.75" customHeight="1">
      <c r="A38" s="32" t="s">
        <v>38</v>
      </c>
      <c r="B38" s="42"/>
      <c r="C38" s="42"/>
      <c r="D38" s="42"/>
      <c r="E38" s="43" t="s">
        <v>69</v>
      </c>
      <c r="F38" s="42"/>
      <c r="G38" s="42"/>
      <c r="H38" s="42"/>
      <c r="I38" s="42"/>
    </row>
    <row r="39" spans="1:5" ht="12.75" customHeight="1">
      <c r="A39" s="2" t="s">
        <v>39</v>
      </c>
      <c r="E39" s="45" t="s">
        <v>73</v>
      </c>
    </row>
    <row r="40" spans="2:9" ht="12.75" customHeight="1">
      <c r="B40" s="50" t="s">
        <v>74</v>
      </c>
      <c r="C40" s="50" t="s">
        <v>75</v>
      </c>
      <c r="D40" s="51" t="s">
        <v>33</v>
      </c>
      <c r="E40" s="52" t="s">
        <v>76</v>
      </c>
      <c r="F40" s="53" t="s">
        <v>45</v>
      </c>
      <c r="G40" s="54">
        <v>2</v>
      </c>
      <c r="H40" s="65"/>
      <c r="I40" s="55">
        <f>ROUND(ROUND(H40,2)*ROUND(G40,3),2)</f>
        <v>0</v>
      </c>
    </row>
    <row r="41" spans="2:9" ht="12.75" customHeight="1">
      <c r="B41" s="56"/>
      <c r="C41" s="56"/>
      <c r="D41" s="56"/>
      <c r="E41" s="43" t="s">
        <v>119</v>
      </c>
      <c r="F41" s="56"/>
      <c r="G41" s="56"/>
      <c r="H41" s="56"/>
      <c r="I41" s="56"/>
    </row>
    <row r="42" spans="2:9" ht="12.75" customHeight="1">
      <c r="B42" s="56"/>
      <c r="C42" s="56"/>
      <c r="D42" s="56"/>
      <c r="E42" s="57" t="s">
        <v>33</v>
      </c>
      <c r="F42" s="56"/>
      <c r="G42" s="56"/>
      <c r="H42" s="56"/>
      <c r="I42" s="56"/>
    </row>
    <row r="43" spans="2:9" ht="12.75" customHeight="1">
      <c r="B43" s="56"/>
      <c r="C43" s="56"/>
      <c r="D43" s="56"/>
      <c r="E43" s="58" t="s">
        <v>78</v>
      </c>
      <c r="F43" s="56"/>
      <c r="G43" s="56"/>
      <c r="H43" s="56"/>
      <c r="I43" s="56"/>
    </row>
    <row r="44" spans="1:16" ht="12.75" customHeight="1">
      <c r="A44" s="22" t="s">
        <v>31</v>
      </c>
      <c r="B44" s="59" t="s">
        <v>79</v>
      </c>
      <c r="C44" s="59" t="s">
        <v>80</v>
      </c>
      <c r="D44" s="22" t="s">
        <v>33</v>
      </c>
      <c r="E44" s="60" t="s">
        <v>81</v>
      </c>
      <c r="F44" s="61" t="s">
        <v>46</v>
      </c>
      <c r="G44" s="62">
        <v>50.4</v>
      </c>
      <c r="H44" s="66"/>
      <c r="I44" s="63">
        <f>ROUND(ROUND(H44,2)*ROUND(G44,3),2)</f>
        <v>0</v>
      </c>
      <c r="O44" s="2">
        <f>(I44*21)/100</f>
        <v>0</v>
      </c>
      <c r="P44" s="2" t="s">
        <v>10</v>
      </c>
    </row>
    <row r="45" spans="1:5" ht="12.75" customHeight="1">
      <c r="A45" s="29" t="s">
        <v>36</v>
      </c>
      <c r="E45" s="45" t="s">
        <v>33</v>
      </c>
    </row>
    <row r="46" spans="1:5" ht="12.75" customHeight="1">
      <c r="A46" s="32" t="s">
        <v>38</v>
      </c>
      <c r="E46" s="64" t="s">
        <v>91</v>
      </c>
    </row>
    <row r="47" spans="1:5" ht="12.75" customHeight="1">
      <c r="A47" s="2" t="s">
        <v>39</v>
      </c>
      <c r="E47" s="45" t="s">
        <v>47</v>
      </c>
    </row>
    <row r="48" spans="1:16" ht="12.75" customHeight="1">
      <c r="A48" s="22" t="s">
        <v>31</v>
      </c>
      <c r="B48" s="50" t="s">
        <v>82</v>
      </c>
      <c r="C48" s="50" t="s">
        <v>83</v>
      </c>
      <c r="D48" s="51" t="s">
        <v>33</v>
      </c>
      <c r="E48" s="52" t="s">
        <v>84</v>
      </c>
      <c r="F48" s="53" t="s">
        <v>85</v>
      </c>
      <c r="G48" s="54">
        <v>1</v>
      </c>
      <c r="H48" s="65"/>
      <c r="I48" s="55">
        <f>ROUND(ROUND(H48,2)*ROUND(G48,3),2)</f>
        <v>0</v>
      </c>
      <c r="O48" s="2">
        <f>(I48*21)/100</f>
        <v>0</v>
      </c>
      <c r="P48" s="2" t="s">
        <v>10</v>
      </c>
    </row>
    <row r="49" spans="1:9" ht="12.75" customHeight="1">
      <c r="A49" s="29" t="s">
        <v>36</v>
      </c>
      <c r="B49" s="56"/>
      <c r="C49" s="56"/>
      <c r="D49" s="56"/>
      <c r="E49" s="43" t="s">
        <v>118</v>
      </c>
      <c r="F49" s="56"/>
      <c r="G49" s="56"/>
      <c r="H49" s="56"/>
      <c r="I49" s="56"/>
    </row>
    <row r="50" spans="1:9" ht="12.75" customHeight="1">
      <c r="A50" s="32" t="s">
        <v>38</v>
      </c>
      <c r="B50" s="56"/>
      <c r="C50" s="56"/>
      <c r="D50" s="56"/>
      <c r="E50" s="57" t="s">
        <v>33</v>
      </c>
      <c r="F50" s="56"/>
      <c r="G50" s="56"/>
      <c r="H50" s="56"/>
      <c r="I50" s="56"/>
    </row>
    <row r="51" spans="1:9" ht="25.5" customHeight="1">
      <c r="A51" s="2" t="s">
        <v>39</v>
      </c>
      <c r="B51" s="56"/>
      <c r="C51" s="56"/>
      <c r="D51" s="56"/>
      <c r="E51" s="58" t="s">
        <v>78</v>
      </c>
      <c r="F51" s="56"/>
      <c r="G51" s="56"/>
      <c r="H51" s="56"/>
      <c r="I51" s="56"/>
    </row>
    <row r="52" spans="1:16" ht="12.75" customHeight="1">
      <c r="A52" s="22" t="s">
        <v>31</v>
      </c>
      <c r="B52" s="59" t="s">
        <v>86</v>
      </c>
      <c r="C52" s="59" t="s">
        <v>87</v>
      </c>
      <c r="D52" s="22" t="s">
        <v>33</v>
      </c>
      <c r="E52" s="60" t="s">
        <v>88</v>
      </c>
      <c r="F52" s="61" t="s">
        <v>46</v>
      </c>
      <c r="G52" s="62">
        <v>100</v>
      </c>
      <c r="H52" s="66"/>
      <c r="I52" s="63">
        <f>ROUND(ROUND(H52,2)*ROUND(G52,3),2)</f>
        <v>0</v>
      </c>
      <c r="O52" s="2">
        <f>(I52*21)/100</f>
        <v>0</v>
      </c>
      <c r="P52" s="2" t="s">
        <v>10</v>
      </c>
    </row>
    <row r="53" spans="1:5" ht="12.75" customHeight="1">
      <c r="A53" s="29" t="s">
        <v>36</v>
      </c>
      <c r="E53" s="31" t="s">
        <v>93</v>
      </c>
    </row>
    <row r="54" spans="1:5" ht="12.75" customHeight="1">
      <c r="A54" s="32" t="s">
        <v>38</v>
      </c>
      <c r="E54" s="33" t="s">
        <v>94</v>
      </c>
    </row>
    <row r="55" spans="1:5" ht="12.75" customHeight="1">
      <c r="A55" s="2" t="s">
        <v>39</v>
      </c>
      <c r="E55" s="45" t="s">
        <v>47</v>
      </c>
    </row>
  </sheetData>
  <sheetProtection password="C65C" sheet="1" selectLockedCells="1"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H9" sqref="H9"/>
    </sheetView>
  </sheetViews>
  <sheetFormatPr defaultColWidth="9.140625" defaultRowHeight="12.75" customHeight="1"/>
  <cols>
    <col min="1" max="1" width="9.140625" style="2" hidden="1" customWidth="1"/>
    <col min="2" max="2" width="11.7109375" style="2" customWidth="1"/>
    <col min="3" max="3" width="14.7109375" style="2" customWidth="1"/>
    <col min="4" max="4" width="9.7109375" style="2" customWidth="1"/>
    <col min="5" max="5" width="70.7109375" style="2" customWidth="1"/>
    <col min="6" max="6" width="11.7109375" style="2" customWidth="1"/>
    <col min="7" max="9" width="16.7109375" style="2" customWidth="1"/>
    <col min="10" max="14" width="9.140625" style="2" customWidth="1"/>
    <col min="15" max="16" width="9.140625" style="2" hidden="1" customWidth="1"/>
    <col min="17" max="16384" width="9.140625" style="2" customWidth="1"/>
  </cols>
  <sheetData>
    <row r="1" spans="1:16" ht="12.75" customHeight="1">
      <c r="A1" s="2" t="s">
        <v>0</v>
      </c>
      <c r="B1" s="7"/>
      <c r="C1" s="7"/>
      <c r="D1" s="7"/>
      <c r="E1" s="7" t="s">
        <v>89</v>
      </c>
      <c r="F1" s="7"/>
      <c r="G1" s="7"/>
      <c r="H1" s="7"/>
      <c r="I1" s="7"/>
      <c r="P1" s="2" t="s">
        <v>9</v>
      </c>
    </row>
    <row r="2" spans="2:16" ht="24.75" customHeight="1">
      <c r="B2" s="7"/>
      <c r="C2" s="7"/>
      <c r="D2" s="7"/>
      <c r="E2" s="8" t="s">
        <v>2</v>
      </c>
      <c r="F2" s="7"/>
      <c r="G2" s="7"/>
      <c r="H2" s="9"/>
      <c r="I2" s="9"/>
      <c r="P2" s="2" t="s">
        <v>9</v>
      </c>
    </row>
    <row r="3" spans="1:16" ht="15" customHeight="1">
      <c r="A3" s="2" t="s">
        <v>1</v>
      </c>
      <c r="B3" s="10" t="s">
        <v>3</v>
      </c>
      <c r="C3" s="68"/>
      <c r="D3" s="69"/>
      <c r="E3" s="48" t="s">
        <v>104</v>
      </c>
      <c r="F3" s="7"/>
      <c r="G3" s="12"/>
      <c r="H3" s="49" t="s">
        <v>99</v>
      </c>
      <c r="I3" s="14">
        <f>0+I8+I12+I17</f>
        <v>0</v>
      </c>
      <c r="O3" s="2" t="s">
        <v>6</v>
      </c>
      <c r="P3" s="2" t="s">
        <v>10</v>
      </c>
    </row>
    <row r="4" spans="1:16" ht="15" customHeight="1">
      <c r="A4" s="2" t="s">
        <v>4</v>
      </c>
      <c r="B4" s="15" t="s">
        <v>5</v>
      </c>
      <c r="C4" s="70"/>
      <c r="D4" s="71"/>
      <c r="E4" s="16" t="s">
        <v>11</v>
      </c>
      <c r="F4" s="9"/>
      <c r="G4" s="9"/>
      <c r="H4" s="17"/>
      <c r="I4" s="17"/>
      <c r="O4" s="2" t="s">
        <v>7</v>
      </c>
      <c r="P4" s="2" t="s">
        <v>10</v>
      </c>
    </row>
    <row r="5" spans="1:16" ht="12.75" customHeight="1">
      <c r="A5" s="67" t="s">
        <v>12</v>
      </c>
      <c r="B5" s="67" t="s">
        <v>14</v>
      </c>
      <c r="C5" s="67" t="s">
        <v>16</v>
      </c>
      <c r="D5" s="67" t="s">
        <v>17</v>
      </c>
      <c r="E5" s="67" t="s">
        <v>18</v>
      </c>
      <c r="F5" s="67" t="s">
        <v>20</v>
      </c>
      <c r="G5" s="67" t="s">
        <v>22</v>
      </c>
      <c r="H5" s="67" t="s">
        <v>24</v>
      </c>
      <c r="I5" s="67"/>
      <c r="O5" s="2" t="s">
        <v>8</v>
      </c>
      <c r="P5" s="2" t="s">
        <v>10</v>
      </c>
    </row>
    <row r="6" spans="1:9" ht="12.75" customHeight="1">
      <c r="A6" s="67"/>
      <c r="B6" s="67"/>
      <c r="C6" s="67"/>
      <c r="D6" s="67"/>
      <c r="E6" s="67"/>
      <c r="F6" s="67"/>
      <c r="G6" s="67"/>
      <c r="H6" s="18" t="s">
        <v>25</v>
      </c>
      <c r="I6" s="18" t="s">
        <v>27</v>
      </c>
    </row>
    <row r="7" spans="1:9" ht="12.75" customHeight="1">
      <c r="A7" s="18" t="s">
        <v>13</v>
      </c>
      <c r="B7" s="18" t="s">
        <v>15</v>
      </c>
      <c r="C7" s="18" t="s">
        <v>10</v>
      </c>
      <c r="D7" s="18" t="s">
        <v>9</v>
      </c>
      <c r="E7" s="18" t="s">
        <v>19</v>
      </c>
      <c r="F7" s="18" t="s">
        <v>21</v>
      </c>
      <c r="G7" s="18" t="s">
        <v>23</v>
      </c>
      <c r="H7" s="18" t="s">
        <v>26</v>
      </c>
      <c r="I7" s="18" t="s">
        <v>28</v>
      </c>
    </row>
    <row r="8" spans="1:9" ht="12.75" customHeight="1">
      <c r="A8" s="17" t="s">
        <v>29</v>
      </c>
      <c r="B8" s="17"/>
      <c r="C8" s="19" t="s">
        <v>13</v>
      </c>
      <c r="D8" s="17"/>
      <c r="E8" s="20" t="s">
        <v>30</v>
      </c>
      <c r="F8" s="17"/>
      <c r="G8" s="17"/>
      <c r="H8" s="17"/>
      <c r="I8" s="21">
        <f>0+I9</f>
        <v>0</v>
      </c>
    </row>
    <row r="9" spans="1:16" ht="12.75" customHeight="1">
      <c r="A9" s="22" t="s">
        <v>31</v>
      </c>
      <c r="B9" s="23" t="s">
        <v>15</v>
      </c>
      <c r="C9" s="23" t="s">
        <v>32</v>
      </c>
      <c r="D9" s="24" t="s">
        <v>33</v>
      </c>
      <c r="E9" s="25" t="s">
        <v>34</v>
      </c>
      <c r="F9" s="26" t="s">
        <v>35</v>
      </c>
      <c r="G9" s="27">
        <v>1</v>
      </c>
      <c r="H9" s="46"/>
      <c r="I9" s="28">
        <f>ROUND(ROUND(H9,2)*ROUND(G9,3),2)</f>
        <v>0</v>
      </c>
      <c r="O9" s="2">
        <f>(I9*21)/100</f>
        <v>0</v>
      </c>
      <c r="P9" s="2" t="s">
        <v>10</v>
      </c>
    </row>
    <row r="10" spans="1:9" ht="12.75" customHeight="1">
      <c r="A10" s="29" t="s">
        <v>36</v>
      </c>
      <c r="B10" s="30"/>
      <c r="C10" s="30"/>
      <c r="D10" s="30"/>
      <c r="E10" s="31" t="s">
        <v>37</v>
      </c>
      <c r="F10" s="30"/>
      <c r="G10" s="30"/>
      <c r="H10" s="30"/>
      <c r="I10" s="30"/>
    </row>
    <row r="11" spans="1:9" ht="12.75" customHeight="1">
      <c r="A11" s="32" t="s">
        <v>38</v>
      </c>
      <c r="B11" s="30"/>
      <c r="C11" s="30"/>
      <c r="D11" s="30"/>
      <c r="E11" s="33" t="s">
        <v>33</v>
      </c>
      <c r="F11" s="30"/>
      <c r="G11" s="30"/>
      <c r="H11" s="30"/>
      <c r="I11" s="30"/>
    </row>
    <row r="12" spans="1:9" ht="12.75" customHeight="1">
      <c r="A12" s="9" t="s">
        <v>29</v>
      </c>
      <c r="B12" s="9"/>
      <c r="C12" s="34" t="s">
        <v>15</v>
      </c>
      <c r="D12" s="9"/>
      <c r="E12" s="20" t="s">
        <v>44</v>
      </c>
      <c r="F12" s="9"/>
      <c r="G12" s="9"/>
      <c r="H12" s="9"/>
      <c r="I12" s="35">
        <f>0+I13</f>
        <v>0</v>
      </c>
    </row>
    <row r="13" spans="1:16" ht="12.75" customHeight="1">
      <c r="A13" s="22" t="s">
        <v>31</v>
      </c>
      <c r="B13" s="23" t="s">
        <v>52</v>
      </c>
      <c r="C13" s="23" t="s">
        <v>53</v>
      </c>
      <c r="D13" s="24" t="s">
        <v>33</v>
      </c>
      <c r="E13" s="25" t="s">
        <v>54</v>
      </c>
      <c r="F13" s="26" t="s">
        <v>55</v>
      </c>
      <c r="G13" s="27">
        <v>4</v>
      </c>
      <c r="H13" s="46"/>
      <c r="I13" s="28">
        <f>ROUND(ROUND(H13,2)*ROUND(G13,3),2)</f>
        <v>0</v>
      </c>
      <c r="O13" s="2">
        <f>(I13*21)/100</f>
        <v>0</v>
      </c>
      <c r="P13" s="2" t="s">
        <v>10</v>
      </c>
    </row>
    <row r="14" spans="1:9" ht="12.75" customHeight="1">
      <c r="A14" s="29" t="s">
        <v>36</v>
      </c>
      <c r="B14" s="30"/>
      <c r="C14" s="30"/>
      <c r="D14" s="30"/>
      <c r="E14" s="31" t="s">
        <v>56</v>
      </c>
      <c r="F14" s="30"/>
      <c r="G14" s="30"/>
      <c r="H14" s="30"/>
      <c r="I14" s="30"/>
    </row>
    <row r="15" spans="1:9" ht="12.75" customHeight="1">
      <c r="A15" s="32" t="s">
        <v>38</v>
      </c>
      <c r="B15" s="30"/>
      <c r="C15" s="30"/>
      <c r="D15" s="30"/>
      <c r="E15" s="33" t="s">
        <v>33</v>
      </c>
      <c r="F15" s="30"/>
      <c r="G15" s="30"/>
      <c r="H15" s="30"/>
      <c r="I15" s="30"/>
    </row>
    <row r="16" spans="1:9" ht="12.75" customHeight="1">
      <c r="A16" s="2" t="s">
        <v>39</v>
      </c>
      <c r="B16" s="30"/>
      <c r="C16" s="30"/>
      <c r="D16" s="30"/>
      <c r="E16" s="31" t="s">
        <v>57</v>
      </c>
      <c r="F16" s="30"/>
      <c r="G16" s="30"/>
      <c r="H16" s="30"/>
      <c r="I16" s="30"/>
    </row>
    <row r="17" spans="1:9" ht="12.75" customHeight="1">
      <c r="A17" s="9" t="s">
        <v>29</v>
      </c>
      <c r="B17" s="9"/>
      <c r="C17" s="34" t="s">
        <v>26</v>
      </c>
      <c r="D17" s="9"/>
      <c r="E17" s="20" t="s">
        <v>68</v>
      </c>
      <c r="F17" s="9"/>
      <c r="G17" s="9"/>
      <c r="H17" s="9"/>
      <c r="I17" s="35">
        <f>0+I18</f>
        <v>0</v>
      </c>
    </row>
    <row r="18" spans="1:16" ht="12.75" customHeight="1">
      <c r="A18" s="22" t="s">
        <v>31</v>
      </c>
      <c r="B18" s="36" t="s">
        <v>70</v>
      </c>
      <c r="C18" s="36" t="s">
        <v>71</v>
      </c>
      <c r="D18" s="37" t="s">
        <v>33</v>
      </c>
      <c r="E18" s="38" t="s">
        <v>72</v>
      </c>
      <c r="F18" s="39" t="s">
        <v>35</v>
      </c>
      <c r="G18" s="40">
        <v>1</v>
      </c>
      <c r="H18" s="47"/>
      <c r="I18" s="41">
        <f>ROUND(ROUND(H18,2)*ROUND(G18,3),2)</f>
        <v>0</v>
      </c>
      <c r="O18" s="2">
        <f>(I18*21)/100</f>
        <v>0</v>
      </c>
      <c r="P18" s="2" t="s">
        <v>10</v>
      </c>
    </row>
    <row r="19" spans="1:9" ht="12.75" customHeight="1">
      <c r="A19" s="29" t="s">
        <v>36</v>
      </c>
      <c r="B19" s="42"/>
      <c r="C19" s="42"/>
      <c r="D19" s="42"/>
      <c r="E19" s="43" t="s">
        <v>103</v>
      </c>
      <c r="F19" s="42"/>
      <c r="G19" s="42"/>
      <c r="H19" s="42"/>
      <c r="I19" s="42"/>
    </row>
    <row r="20" spans="1:9" ht="12.75" customHeight="1">
      <c r="A20" s="32" t="s">
        <v>38</v>
      </c>
      <c r="B20" s="42"/>
      <c r="C20" s="42"/>
      <c r="D20" s="42"/>
      <c r="E20" s="44" t="s">
        <v>33</v>
      </c>
      <c r="F20" s="42"/>
      <c r="G20" s="42"/>
      <c r="H20" s="42"/>
      <c r="I20" s="42"/>
    </row>
    <row r="21" spans="1:9" ht="120" customHeight="1">
      <c r="A21" s="2" t="s">
        <v>39</v>
      </c>
      <c r="B21" s="42"/>
      <c r="C21" s="42"/>
      <c r="D21" s="42"/>
      <c r="E21" s="43" t="s">
        <v>69</v>
      </c>
      <c r="F21" s="42"/>
      <c r="G21" s="42"/>
      <c r="H21" s="42"/>
      <c r="I21" s="42"/>
    </row>
  </sheetData>
  <sheetProtection password="C65C" sheet="1" selectLockedCells="1"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Trejbal Tomáš</cp:lastModifiedBy>
  <dcterms:modified xsi:type="dcterms:W3CDTF">2021-08-04T12:55:03Z</dcterms:modified>
  <cp:category/>
  <cp:version/>
  <cp:contentType/>
  <cp:contentStatus/>
</cp:coreProperties>
</file>