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0335" windowHeight="4710" activeTab="11"/>
  </bookViews>
  <sheets>
    <sheet name="D1.2.03-09 úpravy stropů" sheetId="1" r:id="rId1"/>
    <sheet name="D1.2.11 úprava rámů sever" sheetId="2" r:id="rId2"/>
    <sheet name="D1.2.12 úprava rámů jih" sheetId="3" r:id="rId3"/>
    <sheet name="D1.2.13 úprava rámů východ" sheetId="4" r:id="rId4"/>
    <sheet name="D1.2.13 úprava rámů západ" sheetId="5" r:id="rId5"/>
    <sheet name="D1.2.16+17 plechy fasády" sheetId="6" r:id="rId6"/>
    <sheet name="D1.2.16-17 konstrukce opláštění" sheetId="7" r:id="rId7"/>
    <sheet name="D1.2.18 atika-půdorys" sheetId="8" r:id="rId8"/>
    <sheet name="D1.2.20 markýza" sheetId="9" r:id="rId9"/>
    <sheet name="kotvy" sheetId="10" r:id="rId10"/>
    <sheet name="atika-detaily" sheetId="11" r:id="rId11"/>
    <sheet name="rohové dílce" sheetId="12" r:id="rId12"/>
  </sheets>
  <definedNames>
    <definedName name="_xlnm.Print_Area" localSheetId="10">'atika-detaily'!$B$4:$J$21</definedName>
    <definedName name="_xlnm.Print_Area" localSheetId="0">'D1.2.03-09 úpravy stropů'!$B$3:$J$53</definedName>
    <definedName name="_xlnm.Print_Area" localSheetId="1">'D1.2.11 úprava rámů sever'!$B$3:$J$41</definedName>
    <definedName name="_xlnm.Print_Area" localSheetId="2">'D1.2.12 úprava rámů jih'!$B$3:$J$61</definedName>
    <definedName name="_xlnm.Print_Area" localSheetId="3">'D1.2.13 úprava rámů východ'!$B$3:$J$54</definedName>
    <definedName name="_xlnm.Print_Area" localSheetId="4">'D1.2.13 úprava rámů západ'!$B$3:$J$60</definedName>
    <definedName name="_xlnm.Print_Area" localSheetId="5">'D1.2.16+17 plechy fasády'!$B$3:$J$64</definedName>
    <definedName name="_xlnm.Print_Area" localSheetId="6">'D1.2.16-17 konstrukce opláštění'!$B$3:$J$77</definedName>
    <definedName name="_xlnm.Print_Area" localSheetId="7">'D1.2.18 atika-půdorys'!$B$3:$J$38</definedName>
    <definedName name="_xlnm.Print_Area" localSheetId="8">'D1.2.20 markýza'!$B$3:$J$31</definedName>
    <definedName name="_xlnm.Print_Area" localSheetId="9">'kotvy'!$B$4:$J$17</definedName>
    <definedName name="_xlnm.Print_Area" localSheetId="11">'rohové dílce'!$B$4:$J$17</definedName>
  </definedNames>
  <calcPr fullCalcOnLoad="1"/>
</workbook>
</file>

<file path=xl/sharedStrings.xml><?xml version="1.0" encoding="utf-8"?>
<sst xmlns="http://schemas.openxmlformats.org/spreadsheetml/2006/main" count="1704" uniqueCount="355">
  <si>
    <t>HMOTNOST</t>
  </si>
  <si>
    <t>CELKEM</t>
  </si>
  <si>
    <t>-</t>
  </si>
  <si>
    <t xml:space="preserve"> </t>
  </si>
  <si>
    <t>ZNAČKA OCELI</t>
  </si>
  <si>
    <t>DÉLKA PRVKU</t>
  </si>
  <si>
    <t>NÁZEV  PRVKU</t>
  </si>
  <si>
    <t>POČET</t>
  </si>
  <si>
    <t>[ks]</t>
  </si>
  <si>
    <t>[kg]</t>
  </si>
  <si>
    <t>CELKEM [kg]:</t>
  </si>
  <si>
    <t>HMOTNOST 1ks</t>
  </si>
  <si>
    <t>č.p.</t>
  </si>
  <si>
    <t>PLOCHA</t>
  </si>
  <si>
    <r>
      <t>[kg/m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>]</t>
    </r>
  </si>
  <si>
    <r>
      <t>[m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>]</t>
    </r>
  </si>
  <si>
    <t>Rezerva 5% na konstrukční materiál. prořez atd..</t>
  </si>
  <si>
    <r>
      <t>[m]/[m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>]</t>
    </r>
  </si>
  <si>
    <r>
      <t>[kg/m]/[kg/m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>]</t>
    </r>
  </si>
  <si>
    <t>S235</t>
  </si>
  <si>
    <t>VÝKAZ OCELI</t>
  </si>
  <si>
    <t>S320</t>
  </si>
  <si>
    <t>POZN.: PLOCHA PLECHŮ JE UVEDENA BEZ PODÉLNÝCH I PŘÍČNÝCH PŘESAHŮ !!!</t>
  </si>
  <si>
    <t>T100</t>
  </si>
  <si>
    <t>IPE 220</t>
  </si>
  <si>
    <t>IPE 270</t>
  </si>
  <si>
    <t>TR 50/250/1,00</t>
  </si>
  <si>
    <t>IPE 140</t>
  </si>
  <si>
    <t>IPE 100</t>
  </si>
  <si>
    <t>STROP 1.NP</t>
  </si>
  <si>
    <t>STROP 2.NP</t>
  </si>
  <si>
    <t>ÚPRAVY STROPŮ</t>
  </si>
  <si>
    <t>STROP 3.NP</t>
  </si>
  <si>
    <t>STROP 4.NP</t>
  </si>
  <si>
    <t>IPE 120</t>
  </si>
  <si>
    <t>STROP 5.NP</t>
  </si>
  <si>
    <t>STROP 6.NP</t>
  </si>
  <si>
    <t>VÝKAZ TRAPÉZOVÝCH PLECHŮ</t>
  </si>
  <si>
    <t>STROP 7.NP</t>
  </si>
  <si>
    <t>MARKÝZA NAD VCHODEM</t>
  </si>
  <si>
    <t>HEA 200</t>
  </si>
  <si>
    <t>sloup</t>
  </si>
  <si>
    <t>konzola</t>
  </si>
  <si>
    <t>HEB 200</t>
  </si>
  <si>
    <t>P10-250x250</t>
  </si>
  <si>
    <t>patní deska</t>
  </si>
  <si>
    <t>P10-160x150</t>
  </si>
  <si>
    <t>kotvení ke sloupu</t>
  </si>
  <si>
    <t>P10-295x100</t>
  </si>
  <si>
    <t>P8-225x80</t>
  </si>
  <si>
    <t>UPE 160</t>
  </si>
  <si>
    <t>nosníky střechy</t>
  </si>
  <si>
    <t>P8-60x120</t>
  </si>
  <si>
    <t>přípoj čelního nosníku</t>
  </si>
  <si>
    <t>P12-160x120</t>
  </si>
  <si>
    <t>přípoj zadního nosníku</t>
  </si>
  <si>
    <t>P8-160x120</t>
  </si>
  <si>
    <t>rohové výztuhy</t>
  </si>
  <si>
    <t>P10-95x170</t>
  </si>
  <si>
    <t>P15-95x170</t>
  </si>
  <si>
    <t>ATIKA STŘECHY NAD 7.NP</t>
  </si>
  <si>
    <t>P10-100x200</t>
  </si>
  <si>
    <t>P10-150x200</t>
  </si>
  <si>
    <t>kotevní desky</t>
  </si>
  <si>
    <t>P8-30x105</t>
  </si>
  <si>
    <t>P8-50x105</t>
  </si>
  <si>
    <t>P12-130x520</t>
  </si>
  <si>
    <t>L80x60x6</t>
  </si>
  <si>
    <t>L60x60x6</t>
  </si>
  <si>
    <t>Jä 80x50x5</t>
  </si>
  <si>
    <t>P8-80x50</t>
  </si>
  <si>
    <t>UPE 80</t>
  </si>
  <si>
    <t>P10-290x80</t>
  </si>
  <si>
    <t>L 80x60x6</t>
  </si>
  <si>
    <t>spodní paždík</t>
  </si>
  <si>
    <t>horní paždík</t>
  </si>
  <si>
    <t>TR 89/8</t>
  </si>
  <si>
    <t>trubka pro horolezce</t>
  </si>
  <si>
    <t>P5-100x105</t>
  </si>
  <si>
    <t>P8-175x130</t>
  </si>
  <si>
    <t>severní fasáda</t>
  </si>
  <si>
    <t>jižní fasáda</t>
  </si>
  <si>
    <t>východní fasáda</t>
  </si>
  <si>
    <t>západní fasáda</t>
  </si>
  <si>
    <t>??????</t>
  </si>
  <si>
    <t>L40x40x3</t>
  </si>
  <si>
    <t>Z80/50/3</t>
  </si>
  <si>
    <t>OBKLADOVÝ PLECH P3 POZINK</t>
  </si>
  <si>
    <t>VÝKAZ TRAPÉZOVÝCH PLECHŮ - ATIKA</t>
  </si>
  <si>
    <t>Z v běžném parapetu</t>
  </si>
  <si>
    <t>Z v nadpraží 7NP</t>
  </si>
  <si>
    <t>Z v meziokenním pilíři</t>
  </si>
  <si>
    <t>rohový dílec v úrovni parapetu</t>
  </si>
  <si>
    <t>rohový dílec v úrovni okna</t>
  </si>
  <si>
    <t>rohový dílec v úrovni nadpraží</t>
  </si>
  <si>
    <t>Z průběžný</t>
  </si>
  <si>
    <t>Z v úrovni okna</t>
  </si>
  <si>
    <t>Z v úrovni parapetu</t>
  </si>
  <si>
    <t>Z v úrovni nadpraží 7NP</t>
  </si>
  <si>
    <t>východní fasáda 1</t>
  </si>
  <si>
    <t>Z vedle okna</t>
  </si>
  <si>
    <t>KONSTRUKCE OPLÁŠTĚNÍ</t>
  </si>
  <si>
    <t>Rohové dílce b=0,7m</t>
  </si>
  <si>
    <t>východní fasáda 2</t>
  </si>
  <si>
    <t>jižní fasáda osa 1</t>
  </si>
  <si>
    <t>Kotvy</t>
  </si>
  <si>
    <t>VÝKAZ OCELI - KOTVA K1</t>
  </si>
  <si>
    <t>P12-215x80</t>
  </si>
  <si>
    <t>P12-80x240</t>
  </si>
  <si>
    <t>P15-60x60</t>
  </si>
  <si>
    <t>VÝKAZ OCELI - KOTVA K2</t>
  </si>
  <si>
    <t>P12-80x80</t>
  </si>
  <si>
    <t>VÝKAZ OCELI - KOTVA K3</t>
  </si>
  <si>
    <t>P12-90x80</t>
  </si>
  <si>
    <t>VÝKAZ OCELI - KOTVA K4</t>
  </si>
  <si>
    <t>VÝKAZ OCELI - KOTVA K5</t>
  </si>
  <si>
    <t>P12-80x580</t>
  </si>
  <si>
    <t>ÚPRAVA RÁMŮ FASÁDY - SEVERNÍ</t>
  </si>
  <si>
    <t>KOTVA K1</t>
  </si>
  <si>
    <t>KOTVA K2</t>
  </si>
  <si>
    <t>KOTVA K3</t>
  </si>
  <si>
    <t>KOTVA K4</t>
  </si>
  <si>
    <t>UPE 100</t>
  </si>
  <si>
    <t>P4-90x240</t>
  </si>
  <si>
    <t>P4-90x400</t>
  </si>
  <si>
    <t>P4-90x230</t>
  </si>
  <si>
    <t>P4-90x470</t>
  </si>
  <si>
    <t>P4-90x160</t>
  </si>
  <si>
    <t>P4-80x160</t>
  </si>
  <si>
    <t>P4-90x585</t>
  </si>
  <si>
    <t>DETAIL 7</t>
  </si>
  <si>
    <t>P4-90x500</t>
  </si>
  <si>
    <t>ÚPRAVA RÁMŮ FASÁDY - VÝCHOD</t>
  </si>
  <si>
    <t>P4-90x570</t>
  </si>
  <si>
    <t>P4-90x640</t>
  </si>
  <si>
    <t>P4-90x330</t>
  </si>
  <si>
    <t>ÚPRAVA RÁMŮ FASÁDY - JIH</t>
  </si>
  <si>
    <t>P8-50x200</t>
  </si>
  <si>
    <t>P8-100x80</t>
  </si>
  <si>
    <t>P8-50x50</t>
  </si>
  <si>
    <t>VÝKAZ OCELI - BĚŽNÝ SLOUPEK AS1</t>
  </si>
  <si>
    <t>VÝKAZ OCELI - ROHOVÝ SLOUPEK AS2</t>
  </si>
  <si>
    <t>AS1 - běžný</t>
  </si>
  <si>
    <t>AS2 - rohový</t>
  </si>
  <si>
    <t>P4-40x140</t>
  </si>
  <si>
    <t>VÝKAZ OCELI - RD1 (PARAPETNÍ)</t>
  </si>
  <si>
    <t>VÝKAZ OCELI - RD2 (OKENNÍ)</t>
  </si>
  <si>
    <t>VÝKAZ OCELI - RD3 (NADPRAŽÍ)</t>
  </si>
  <si>
    <t>L50x40x5</t>
  </si>
  <si>
    <t xml:space="preserve">RD1 roh parapet </t>
  </si>
  <si>
    <t>RD2 roh okenní</t>
  </si>
  <si>
    <t>RD3 roh nadpraží</t>
  </si>
  <si>
    <t>RD1 roh parapet</t>
  </si>
  <si>
    <t>DETAIL 1 (100x)</t>
  </si>
  <si>
    <t>DETAIL 1A (75x)</t>
  </si>
  <si>
    <t>DETAIL 1B (25x)</t>
  </si>
  <si>
    <t>DETAIL 2 (100x)</t>
  </si>
  <si>
    <t>DETAIL 2A (75x)</t>
  </si>
  <si>
    <t>DETAIL 2B (25x)</t>
  </si>
  <si>
    <t>DETAIL 3 (20x)</t>
  </si>
  <si>
    <t>DETAIL 3A (15x)</t>
  </si>
  <si>
    <t>DETAIL 3B (5x)</t>
  </si>
  <si>
    <t>DETAIL 4 (12x)</t>
  </si>
  <si>
    <t>DETAIL 4B (1x)</t>
  </si>
  <si>
    <t>DETAIL 6 (20x)</t>
  </si>
  <si>
    <t>DETAIL 6A (15x)</t>
  </si>
  <si>
    <t>DETAIL 6B (5x)</t>
  </si>
  <si>
    <t>DETAIL 13 (6x)</t>
  </si>
  <si>
    <t>DETAIL 1 (25x)</t>
  </si>
  <si>
    <t>DETAIL 1A (20x)</t>
  </si>
  <si>
    <t>DETAIL 2 (25x)</t>
  </si>
  <si>
    <t>DETAIL 2A (20x)</t>
  </si>
  <si>
    <t>DETAIL 3 (5x)</t>
  </si>
  <si>
    <t>DETAIL 3A (4x)</t>
  </si>
  <si>
    <t>DETAIL 3B (1x)</t>
  </si>
  <si>
    <t>výztuha + uchycení spodního paždíku</t>
  </si>
  <si>
    <t>výztuhy u konzoly pro tyč</t>
  </si>
  <si>
    <t>konzola pro tyč</t>
  </si>
  <si>
    <t>výztuhy rohové a pro konzolu</t>
  </si>
  <si>
    <t>rohová svislice</t>
  </si>
  <si>
    <t>výztuha v horním paždíku</t>
  </si>
  <si>
    <t>konzola na horním paždíku</t>
  </si>
  <si>
    <t>čelní deska na konzole horního paždíku</t>
  </si>
  <si>
    <t>přeplátování přerušeného IPE</t>
  </si>
  <si>
    <t>čelní deska horního paždíku</t>
  </si>
  <si>
    <t>čelní deska trubky pro horolezce</t>
  </si>
  <si>
    <t>P3-1790x3290</t>
  </si>
  <si>
    <t>P3-1790x1568</t>
  </si>
  <si>
    <t>meziokenní T</t>
  </si>
  <si>
    <t>P3-1460x3290</t>
  </si>
  <si>
    <t>rohové L</t>
  </si>
  <si>
    <t>P3-1790x2402</t>
  </si>
  <si>
    <t>P3-1790x680</t>
  </si>
  <si>
    <t>P3-1460x2402</t>
  </si>
  <si>
    <t>meziokenní T 7.NP</t>
  </si>
  <si>
    <t>nadpraží</t>
  </si>
  <si>
    <t>nadpraží 7.NP</t>
  </si>
  <si>
    <t>rohové L 7.NP</t>
  </si>
  <si>
    <t>Z v meziokenním pilíři 7.NP</t>
  </si>
  <si>
    <t>vodor. výztuha v meziokenním pilíři</t>
  </si>
  <si>
    <t>čelní deska vodorovné výztuhy</t>
  </si>
  <si>
    <t>P3-1460-3290</t>
  </si>
  <si>
    <t>rohové L osa 1</t>
  </si>
  <si>
    <t>P3-1148-3290</t>
  </si>
  <si>
    <t>rohové L osa 1´</t>
  </si>
  <si>
    <t>P3-1460-2402</t>
  </si>
  <si>
    <t>P3-1148-2402</t>
  </si>
  <si>
    <t>rohové L osa 1, 7.NP</t>
  </si>
  <si>
    <t>rohové L osa 1´, 7.NP</t>
  </si>
  <si>
    <t>P3-2752x1712</t>
  </si>
  <si>
    <t>výplň okna</t>
  </si>
  <si>
    <t>P3-480x1568</t>
  </si>
  <si>
    <t>napraží u osy 7</t>
  </si>
  <si>
    <t>napraží u osy 7, 7.NP</t>
  </si>
  <si>
    <t>P3-480x680</t>
  </si>
  <si>
    <t>Z průběžný, osy 8-10</t>
  </si>
  <si>
    <t>Z průběžný 7.NP, osy 8-10</t>
  </si>
  <si>
    <t>jižní fasáda osa 7-10</t>
  </si>
  <si>
    <t>jižní fasáda osa 10-11</t>
  </si>
  <si>
    <t>Z svislý</t>
  </si>
  <si>
    <t>Z pod prostupem 2.NP</t>
  </si>
  <si>
    <t>P3-390x3290</t>
  </si>
  <si>
    <t>boční pásek</t>
  </si>
  <si>
    <t>boční pásek 7.NP</t>
  </si>
  <si>
    <t>P3-390x2402</t>
  </si>
  <si>
    <t>P3-1860x3290</t>
  </si>
  <si>
    <t>P3-1855x3290</t>
  </si>
  <si>
    <t>L vedle okna levý</t>
  </si>
  <si>
    <t>L vedle okna pravý</t>
  </si>
  <si>
    <t xml:space="preserve">L vedle okna pravý, 7.NP </t>
  </si>
  <si>
    <t>P3-1890x680</t>
  </si>
  <si>
    <t>P3-1860x2402</t>
  </si>
  <si>
    <t>P3-1855x2402</t>
  </si>
  <si>
    <t>L vedle okna levý 7.NP</t>
  </si>
  <si>
    <t>P3-1790-1568</t>
  </si>
  <si>
    <t>nadpraží okna</t>
  </si>
  <si>
    <t>nadpraží okna 7.NP</t>
  </si>
  <si>
    <t>P3-1695x3290</t>
  </si>
  <si>
    <t>L vedle okna osa C</t>
  </si>
  <si>
    <t>L vedle okna osa C 7.NP</t>
  </si>
  <si>
    <t>P3-1695x2402</t>
  </si>
  <si>
    <t>P3-2070x3290</t>
  </si>
  <si>
    <t>T mezi okny</t>
  </si>
  <si>
    <t>T mezi okny 7.NP</t>
  </si>
  <si>
    <t>P3-2070x2402</t>
  </si>
  <si>
    <t>P3-3540x1712</t>
  </si>
  <si>
    <t>P3-2570x1568</t>
  </si>
  <si>
    <t>P3-2570x680</t>
  </si>
  <si>
    <t>L vedle okna osa A</t>
  </si>
  <si>
    <t>L vedle okna osa A 7.NP</t>
  </si>
  <si>
    <t>P3-1631x3290</t>
  </si>
  <si>
    <t>P3-1631x2402</t>
  </si>
  <si>
    <t>P3-3560x1712</t>
  </si>
  <si>
    <t>P3-2600x1568</t>
  </si>
  <si>
    <t>P3-2600x680</t>
  </si>
  <si>
    <t>P3-2065x3290</t>
  </si>
  <si>
    <t>P3-2065x2402</t>
  </si>
  <si>
    <t>P3-3550x1712</t>
  </si>
  <si>
    <t>P3-2590x1568</t>
  </si>
  <si>
    <t>P3-2590x680</t>
  </si>
  <si>
    <t>P3-924x3290</t>
  </si>
  <si>
    <t>P3-924x2402</t>
  </si>
  <si>
    <t>P5/100</t>
  </si>
  <si>
    <t>lemování prostupu VZT</t>
  </si>
  <si>
    <t>Rohové dílce b=1,5m</t>
  </si>
  <si>
    <t>VÝKAZ OCELI - RD4 (PARAPETNÍ)</t>
  </si>
  <si>
    <t>L40x40x4</t>
  </si>
  <si>
    <t>L50x50x5</t>
  </si>
  <si>
    <t>VÝKAZ OCELI - RD5 (OKENNÍ)</t>
  </si>
  <si>
    <t>VÝKAZ OCELI - RD6 (NADPRAŽÍ)</t>
  </si>
  <si>
    <t>RD4 roh parapet</t>
  </si>
  <si>
    <t>RD5 roh okenní</t>
  </si>
  <si>
    <t>RD6 roh nadpraží</t>
  </si>
  <si>
    <t>Z vedle prostupu</t>
  </si>
  <si>
    <t>DETAIL 1B   (5x)</t>
  </si>
  <si>
    <t>DETAIL 2B   (5x)</t>
  </si>
  <si>
    <t>napojení na K4</t>
  </si>
  <si>
    <t>napojení na K1</t>
  </si>
  <si>
    <t>ÚPRAVA RÁMŮ FASÁDY - ZÁPADNÍ</t>
  </si>
  <si>
    <t>KOTVA K5</t>
  </si>
  <si>
    <t>DETAIL 1B (5x)</t>
  </si>
  <si>
    <t>DETAIL 2 (7x)</t>
  </si>
  <si>
    <t>DETAIL 2 (32x)</t>
  </si>
  <si>
    <t>Jä 80x50x2</t>
  </si>
  <si>
    <t>DETAIL 2A (3x)</t>
  </si>
  <si>
    <t>DETAIL 2B (4x)</t>
  </si>
  <si>
    <t>L 50x50x4</t>
  </si>
  <si>
    <t>U 90x50x4</t>
  </si>
  <si>
    <t>L 40x40x3</t>
  </si>
  <si>
    <t>Jä 90x40x3</t>
  </si>
  <si>
    <t>Jä 120x80x3</t>
  </si>
  <si>
    <t>DETAIL 6B (1x)</t>
  </si>
  <si>
    <t>DETAIL 7 (2x)</t>
  </si>
  <si>
    <t>DETAIL 8 (5x)</t>
  </si>
  <si>
    <t>DETAIL 8A (2x)</t>
  </si>
  <si>
    <t>DETAIL 8B (3x)</t>
  </si>
  <si>
    <t>DETAIL 9 (6x)</t>
  </si>
  <si>
    <t>P5-90x3100</t>
  </si>
  <si>
    <t>DETAIL 12 (12x)</t>
  </si>
  <si>
    <t>napojení na K3</t>
  </si>
  <si>
    <t>DETAIL 13 (20x)</t>
  </si>
  <si>
    <t>DETAIL 14 (2x)</t>
  </si>
  <si>
    <t>DETAIL 15 (1x)</t>
  </si>
  <si>
    <t>plus jedna deska dle D15</t>
  </si>
  <si>
    <t>ÚPLNĚ NOVÝ (3x)</t>
  </si>
  <si>
    <t>ÚPLNĚ NOVÝ (2x)</t>
  </si>
  <si>
    <t>DETAIL 1 (30x)</t>
  </si>
  <si>
    <t>DETAIL 1A (15x)</t>
  </si>
  <si>
    <t>DETAIL 1B (15x)</t>
  </si>
  <si>
    <t>DETAIL 2A (16x)</t>
  </si>
  <si>
    <t>DETAIL 2B (16x)</t>
  </si>
  <si>
    <t>DETAIL 3 (6x)</t>
  </si>
  <si>
    <t>DETAIL 3A (3x)</t>
  </si>
  <si>
    <t>DETAIL 3B (3x)</t>
  </si>
  <si>
    <t>DETAIL 4 (6x)</t>
  </si>
  <si>
    <t>DETAIL 5 (18x)</t>
  </si>
  <si>
    <t>DETAIL 6 (6x)</t>
  </si>
  <si>
    <t>DETAIL 6A (3x)</t>
  </si>
  <si>
    <t>DETAIL 6B (3x)</t>
  </si>
  <si>
    <t>DETAIL 7 (5x)</t>
  </si>
  <si>
    <t>DETAIL 8 (3x)</t>
  </si>
  <si>
    <t>DETAIL 8B (1x)</t>
  </si>
  <si>
    <t>DETAIL 10 (6x)</t>
  </si>
  <si>
    <t>plus 6x dle D10</t>
  </si>
  <si>
    <t>DETAIL 11 (6x)</t>
  </si>
  <si>
    <t>D1.2.20</t>
  </si>
  <si>
    <t>D1.2.03, 04, 05, 06, 07, 08, 09</t>
  </si>
  <si>
    <t>D1.2.18</t>
  </si>
  <si>
    <t>D1.2.11</t>
  </si>
  <si>
    <t>D1.2.12</t>
  </si>
  <si>
    <t>D1.2.13</t>
  </si>
  <si>
    <t>D1.2.16, 17</t>
  </si>
  <si>
    <t>POMOCNÝ VÝKAZ DÍLCŮ</t>
  </si>
  <si>
    <t>VÝKAZ OCELI - SLOUPEK AS3</t>
  </si>
  <si>
    <t>P12-130x240</t>
  </si>
  <si>
    <t>AS3</t>
  </si>
  <si>
    <t>P4-90x300</t>
  </si>
  <si>
    <t>DETAIL 16 (8x)</t>
  </si>
  <si>
    <t>DETAIL 13 (15x)</t>
  </si>
  <si>
    <t>VÝKAZ OCELI - DÍLEC "A"</t>
  </si>
  <si>
    <t>L50x40x4</t>
  </si>
  <si>
    <t>P3-50x50</t>
  </si>
  <si>
    <t>dílec písmene</t>
  </si>
  <si>
    <t>P4-90x490</t>
  </si>
  <si>
    <t>DETAIL 5B (4x)</t>
  </si>
  <si>
    <t>DETAIL 5A (14x)</t>
  </si>
  <si>
    <t>DETAIL 5B (30x)</t>
  </si>
  <si>
    <t>DETAIL 5 (36x)</t>
  </si>
  <si>
    <t>DETAIL 5A (28x)</t>
  </si>
  <si>
    <t>DETAIL 5B (8x)</t>
  </si>
  <si>
    <t>DETAIL 6 (5x)</t>
  </si>
  <si>
    <t>DETAIL 6A (4x)</t>
  </si>
  <si>
    <t>DETAIL 8 (6x)</t>
  </si>
  <si>
    <t>DETAIL 8A (5x)</t>
  </si>
  <si>
    <t>DETAIL 13 (2x)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</si>
</sst>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,&quot;m^2&quot;"/>
    <numFmt numFmtId="168" formatCode=".00,&quot;m^2&quot;"/>
    <numFmt numFmtId="169" formatCode="00.00,&quot;m^2&quot;"/>
    <numFmt numFmtId="170" formatCode="#,##0.00&quot;m^2&quot;"/>
    <numFmt numFmtId="171" formatCode="#,##0.00&quot;m2&quot;"/>
    <numFmt numFmtId="172" formatCode="#,##0.00,&quot;m2&quot;"/>
    <numFmt numFmtId="173" formatCode="#,##0.00&quot; m2&quot;"/>
    <numFmt numFmtId="174" formatCode="0.000"/>
    <numFmt numFmtId="175" formatCode="0.0000"/>
    <numFmt numFmtId="176" formatCode="0.00000"/>
    <numFmt numFmtId="177" formatCode="0.000000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6"/>
      <name val="Arial CE"/>
      <family val="0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name val="Arial CE"/>
      <family val="0"/>
    </font>
    <font>
      <b/>
      <u val="single"/>
      <sz val="14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 horizontal="left"/>
    </xf>
    <xf numFmtId="2" fontId="0" fillId="0" borderId="13" xfId="0" applyNumberForma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2" fontId="0" fillId="0" borderId="12" xfId="0" applyNumberForma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166" fontId="5" fillId="0" borderId="13" xfId="0" applyNumberFormat="1" applyFont="1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7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11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2" fontId="0" fillId="0" borderId="10" xfId="0" applyNumberForma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3">
      <selection activeCell="P45" sqref="P45"/>
    </sheetView>
  </sheetViews>
  <sheetFormatPr defaultColWidth="9.00390625" defaultRowHeight="12.75"/>
  <cols>
    <col min="1" max="1" width="18.25390625" style="0" customWidth="1"/>
    <col min="2" max="2" width="4.00390625" style="0" customWidth="1"/>
    <col min="3" max="3" width="14.875" style="0" customWidth="1"/>
    <col min="4" max="4" width="13.875" style="0" customWidth="1"/>
    <col min="5" max="5" width="10.25390625" style="9" customWidth="1"/>
    <col min="6" max="6" width="8.25390625" style="0" customWidth="1"/>
    <col min="7" max="7" width="13.25390625" style="4" customWidth="1"/>
    <col min="8" max="8" width="12.125" style="11" customWidth="1"/>
    <col min="9" max="9" width="11.125" style="0" customWidth="1"/>
  </cols>
  <sheetData>
    <row r="1" spans="2:9" ht="18">
      <c r="B1" s="83" t="s">
        <v>31</v>
      </c>
      <c r="C1" s="84"/>
      <c r="D1" s="84"/>
      <c r="E1" s="84"/>
      <c r="F1" s="84"/>
      <c r="G1" s="84"/>
      <c r="H1" s="84"/>
      <c r="I1" s="85"/>
    </row>
    <row r="2" spans="2:9" ht="18">
      <c r="B2" s="70" t="s">
        <v>326</v>
      </c>
      <c r="C2" s="67"/>
      <c r="D2" s="67"/>
      <c r="E2" s="67"/>
      <c r="F2" s="67"/>
      <c r="G2" s="67"/>
      <c r="H2" s="67"/>
      <c r="I2" s="68"/>
    </row>
    <row r="3" spans="2:10" ht="27.75" customHeight="1">
      <c r="B3" s="29" t="s">
        <v>20</v>
      </c>
      <c r="C3" s="30"/>
      <c r="D3" s="30"/>
      <c r="E3" s="31"/>
      <c r="F3" s="30"/>
      <c r="G3" s="32"/>
      <c r="H3" s="33"/>
      <c r="I3" s="22"/>
      <c r="J3" s="3"/>
    </row>
    <row r="4" spans="2:10" ht="29.25" customHeight="1">
      <c r="B4" s="12" t="s">
        <v>12</v>
      </c>
      <c r="C4" s="12" t="s">
        <v>6</v>
      </c>
      <c r="D4" s="12" t="s">
        <v>4</v>
      </c>
      <c r="E4" s="13" t="s">
        <v>5</v>
      </c>
      <c r="F4" s="12" t="s">
        <v>7</v>
      </c>
      <c r="G4" s="15" t="s">
        <v>0</v>
      </c>
      <c r="H4" s="14" t="s">
        <v>11</v>
      </c>
      <c r="I4" s="12" t="s">
        <v>1</v>
      </c>
      <c r="J4" s="2"/>
    </row>
    <row r="5" spans="2:10" ht="17.25" customHeight="1">
      <c r="B5" s="25"/>
      <c r="C5" s="26" t="s">
        <v>2</v>
      </c>
      <c r="D5" s="26" t="s">
        <v>2</v>
      </c>
      <c r="E5" s="27" t="s">
        <v>17</v>
      </c>
      <c r="F5" s="26" t="s">
        <v>8</v>
      </c>
      <c r="G5" s="28" t="s">
        <v>18</v>
      </c>
      <c r="H5" s="34" t="s">
        <v>9</v>
      </c>
      <c r="I5" s="26" t="s">
        <v>9</v>
      </c>
      <c r="J5" s="2"/>
    </row>
    <row r="6" spans="2:10" ht="3.75" customHeight="1">
      <c r="B6" s="35"/>
      <c r="C6" s="36"/>
      <c r="D6" s="36"/>
      <c r="E6" s="37"/>
      <c r="F6" s="36"/>
      <c r="G6" s="38"/>
      <c r="H6" s="39"/>
      <c r="I6" s="40"/>
      <c r="J6" s="2"/>
    </row>
    <row r="7" spans="1:10" ht="14.25" customHeight="1">
      <c r="A7" t="s">
        <v>29</v>
      </c>
      <c r="B7" s="1">
        <v>1</v>
      </c>
      <c r="C7" s="46" t="s">
        <v>23</v>
      </c>
      <c r="D7" s="1" t="s">
        <v>19</v>
      </c>
      <c r="E7" s="16">
        <v>5</v>
      </c>
      <c r="F7" s="1">
        <v>1</v>
      </c>
      <c r="G7" s="7">
        <v>16.4</v>
      </c>
      <c r="H7" s="7">
        <f aca="true" t="shared" si="0" ref="H7:I23">G7*E7</f>
        <v>82</v>
      </c>
      <c r="I7" s="16">
        <f t="shared" si="0"/>
        <v>82</v>
      </c>
      <c r="J7" s="5"/>
    </row>
    <row r="8" spans="2:10" ht="14.25" customHeight="1">
      <c r="B8" s="1">
        <v>2</v>
      </c>
      <c r="C8" s="47" t="s">
        <v>24</v>
      </c>
      <c r="D8" s="1" t="s">
        <v>19</v>
      </c>
      <c r="E8" s="16">
        <v>6.1</v>
      </c>
      <c r="F8" s="1">
        <v>1</v>
      </c>
      <c r="G8" s="7">
        <v>26.2</v>
      </c>
      <c r="H8" s="7">
        <f t="shared" si="0"/>
        <v>159.82</v>
      </c>
      <c r="I8" s="16">
        <f t="shared" si="0"/>
        <v>159.82</v>
      </c>
      <c r="J8" s="5"/>
    </row>
    <row r="9" spans="2:10" ht="14.25" customHeight="1">
      <c r="B9" s="1">
        <v>3</v>
      </c>
      <c r="C9" s="47" t="s">
        <v>25</v>
      </c>
      <c r="D9" s="1" t="s">
        <v>19</v>
      </c>
      <c r="E9" s="16">
        <v>6.1</v>
      </c>
      <c r="F9" s="1">
        <v>1</v>
      </c>
      <c r="G9" s="7">
        <v>36.1</v>
      </c>
      <c r="H9" s="7">
        <f t="shared" si="0"/>
        <v>220.21</v>
      </c>
      <c r="I9" s="16">
        <f t="shared" si="0"/>
        <v>220.21</v>
      </c>
      <c r="J9" s="5"/>
    </row>
    <row r="10" spans="1:10" ht="14.25" customHeight="1">
      <c r="A10" t="s">
        <v>30</v>
      </c>
      <c r="B10" s="1">
        <v>4</v>
      </c>
      <c r="C10" s="47" t="s">
        <v>23</v>
      </c>
      <c r="D10" s="1" t="s">
        <v>19</v>
      </c>
      <c r="E10" s="16">
        <v>5</v>
      </c>
      <c r="F10" s="1">
        <v>2</v>
      </c>
      <c r="G10" s="7">
        <v>16.4</v>
      </c>
      <c r="H10" s="7">
        <f t="shared" si="0"/>
        <v>82</v>
      </c>
      <c r="I10" s="16">
        <f t="shared" si="0"/>
        <v>164</v>
      </c>
      <c r="J10" s="5"/>
    </row>
    <row r="11" spans="2:10" ht="14.25" customHeight="1">
      <c r="B11" s="1">
        <v>5</v>
      </c>
      <c r="C11" s="47" t="s">
        <v>27</v>
      </c>
      <c r="D11" s="1" t="s">
        <v>19</v>
      </c>
      <c r="E11" s="16">
        <v>3.57</v>
      </c>
      <c r="F11" s="1">
        <v>2</v>
      </c>
      <c r="G11" s="7">
        <v>12.9</v>
      </c>
      <c r="H11" s="7">
        <f t="shared" si="0"/>
        <v>46.053</v>
      </c>
      <c r="I11" s="16">
        <f t="shared" si="0"/>
        <v>92.106</v>
      </c>
      <c r="J11" s="5"/>
    </row>
    <row r="12" spans="2:10" ht="14.25" customHeight="1">
      <c r="B12" s="1">
        <v>6</v>
      </c>
      <c r="C12" s="47" t="s">
        <v>28</v>
      </c>
      <c r="D12" s="1" t="s">
        <v>19</v>
      </c>
      <c r="E12" s="16">
        <v>1.58</v>
      </c>
      <c r="F12" s="1">
        <v>1</v>
      </c>
      <c r="G12" s="7">
        <v>8.1</v>
      </c>
      <c r="H12" s="7">
        <f t="shared" si="0"/>
        <v>12.798</v>
      </c>
      <c r="I12" s="16">
        <f t="shared" si="0"/>
        <v>12.798</v>
      </c>
      <c r="J12" s="5"/>
    </row>
    <row r="13" spans="2:10" ht="14.25" customHeight="1">
      <c r="B13" s="1">
        <v>7</v>
      </c>
      <c r="C13" s="47" t="s">
        <v>138</v>
      </c>
      <c r="D13" s="1" t="s">
        <v>19</v>
      </c>
      <c r="E13" s="16">
        <v>0.008</v>
      </c>
      <c r="F13" s="1">
        <v>4</v>
      </c>
      <c r="G13" s="7">
        <v>62.8</v>
      </c>
      <c r="H13" s="7">
        <f t="shared" si="0"/>
        <v>0.5024</v>
      </c>
      <c r="I13" s="16">
        <f t="shared" si="0"/>
        <v>2.0096</v>
      </c>
      <c r="J13" s="5"/>
    </row>
    <row r="14" spans="2:10" ht="14.25" customHeight="1">
      <c r="B14" s="1">
        <v>8</v>
      </c>
      <c r="C14" s="47" t="s">
        <v>139</v>
      </c>
      <c r="D14" s="1" t="s">
        <v>19</v>
      </c>
      <c r="E14" s="16">
        <v>0.004</v>
      </c>
      <c r="F14" s="1">
        <v>2</v>
      </c>
      <c r="G14" s="7">
        <v>62.8</v>
      </c>
      <c r="H14" s="7">
        <f t="shared" si="0"/>
        <v>0.2512</v>
      </c>
      <c r="I14" s="16">
        <f t="shared" si="0"/>
        <v>0.5024</v>
      </c>
      <c r="J14" s="5"/>
    </row>
    <row r="15" spans="1:10" ht="14.25" customHeight="1">
      <c r="A15" t="s">
        <v>32</v>
      </c>
      <c r="B15" s="1">
        <v>9</v>
      </c>
      <c r="C15" s="47" t="s">
        <v>23</v>
      </c>
      <c r="D15" s="1" t="s">
        <v>19</v>
      </c>
      <c r="E15" s="16">
        <v>5</v>
      </c>
      <c r="F15" s="1">
        <v>2</v>
      </c>
      <c r="G15" s="7">
        <v>16.4</v>
      </c>
      <c r="H15" s="7">
        <f t="shared" si="0"/>
        <v>82</v>
      </c>
      <c r="I15" s="16">
        <f t="shared" si="0"/>
        <v>164</v>
      </c>
      <c r="J15" s="5"/>
    </row>
    <row r="16" spans="1:10" ht="14.25" customHeight="1">
      <c r="A16" t="s">
        <v>33</v>
      </c>
      <c r="B16" s="1">
        <v>10</v>
      </c>
      <c r="C16" s="47" t="s">
        <v>23</v>
      </c>
      <c r="D16" s="1" t="s">
        <v>19</v>
      </c>
      <c r="E16" s="16">
        <v>5</v>
      </c>
      <c r="F16" s="1">
        <v>2</v>
      </c>
      <c r="G16" s="7">
        <v>16.4</v>
      </c>
      <c r="H16" s="7">
        <f t="shared" si="0"/>
        <v>82</v>
      </c>
      <c r="I16" s="16">
        <f t="shared" si="0"/>
        <v>164</v>
      </c>
      <c r="J16" s="5"/>
    </row>
    <row r="17" spans="2:10" ht="14.25" customHeight="1">
      <c r="B17" s="1">
        <v>11</v>
      </c>
      <c r="C17" s="47" t="s">
        <v>27</v>
      </c>
      <c r="D17" s="1" t="s">
        <v>19</v>
      </c>
      <c r="E17" s="16">
        <v>3.57</v>
      </c>
      <c r="F17" s="1">
        <v>2</v>
      </c>
      <c r="G17" s="7">
        <v>12.9</v>
      </c>
      <c r="H17" s="7">
        <f t="shared" si="0"/>
        <v>46.053</v>
      </c>
      <c r="I17" s="16">
        <f t="shared" si="0"/>
        <v>92.106</v>
      </c>
      <c r="J17" s="5"/>
    </row>
    <row r="18" spans="2:10" ht="14.25" customHeight="1">
      <c r="B18" s="1">
        <v>12</v>
      </c>
      <c r="C18" s="47" t="s">
        <v>28</v>
      </c>
      <c r="D18" s="1" t="s">
        <v>19</v>
      </c>
      <c r="E18" s="16">
        <v>1.58</v>
      </c>
      <c r="F18" s="1">
        <v>1</v>
      </c>
      <c r="G18" s="7">
        <v>8.1</v>
      </c>
      <c r="H18" s="7">
        <f t="shared" si="0"/>
        <v>12.798</v>
      </c>
      <c r="I18" s="16">
        <f t="shared" si="0"/>
        <v>12.798</v>
      </c>
      <c r="J18" s="5"/>
    </row>
    <row r="19" spans="2:10" ht="14.25" customHeight="1">
      <c r="B19" s="1">
        <v>13</v>
      </c>
      <c r="C19" s="47" t="s">
        <v>138</v>
      </c>
      <c r="D19" s="1" t="s">
        <v>19</v>
      </c>
      <c r="E19" s="16">
        <v>0.008</v>
      </c>
      <c r="F19" s="1">
        <v>4</v>
      </c>
      <c r="G19" s="7">
        <v>62.8</v>
      </c>
      <c r="H19" s="7">
        <f t="shared" si="0"/>
        <v>0.5024</v>
      </c>
      <c r="I19" s="16">
        <f t="shared" si="0"/>
        <v>2.0096</v>
      </c>
      <c r="J19" s="5"/>
    </row>
    <row r="20" spans="2:10" ht="14.25" customHeight="1">
      <c r="B20" s="1">
        <v>14</v>
      </c>
      <c r="C20" s="47" t="s">
        <v>139</v>
      </c>
      <c r="D20" s="1" t="s">
        <v>19</v>
      </c>
      <c r="E20" s="16">
        <v>0.004</v>
      </c>
      <c r="F20" s="1">
        <v>2</v>
      </c>
      <c r="G20" s="7">
        <v>62.8</v>
      </c>
      <c r="H20" s="7">
        <f t="shared" si="0"/>
        <v>0.2512</v>
      </c>
      <c r="I20" s="16">
        <f t="shared" si="0"/>
        <v>0.5024</v>
      </c>
      <c r="J20" s="5"/>
    </row>
    <row r="21" spans="1:10" ht="14.25" customHeight="1">
      <c r="A21" t="s">
        <v>35</v>
      </c>
      <c r="B21" s="1">
        <v>15</v>
      </c>
      <c r="C21" s="47" t="s">
        <v>23</v>
      </c>
      <c r="D21" s="1" t="s">
        <v>19</v>
      </c>
      <c r="E21" s="16">
        <v>5</v>
      </c>
      <c r="F21" s="1">
        <v>2</v>
      </c>
      <c r="G21" s="7">
        <v>16.4</v>
      </c>
      <c r="H21" s="7">
        <f t="shared" si="0"/>
        <v>82</v>
      </c>
      <c r="I21" s="16">
        <f t="shared" si="0"/>
        <v>164</v>
      </c>
      <c r="J21" s="5"/>
    </row>
    <row r="22" spans="2:10" ht="14.25" customHeight="1">
      <c r="B22" s="1">
        <v>16</v>
      </c>
      <c r="C22" s="47" t="s">
        <v>27</v>
      </c>
      <c r="D22" s="1" t="s">
        <v>19</v>
      </c>
      <c r="E22" s="16">
        <v>3.57</v>
      </c>
      <c r="F22" s="1">
        <v>2</v>
      </c>
      <c r="G22" s="7">
        <v>12.9</v>
      </c>
      <c r="H22" s="7">
        <f t="shared" si="0"/>
        <v>46.053</v>
      </c>
      <c r="I22" s="16">
        <f t="shared" si="0"/>
        <v>92.106</v>
      </c>
      <c r="J22" s="5"/>
    </row>
    <row r="23" spans="2:10" ht="14.25" customHeight="1">
      <c r="B23" s="1">
        <v>17</v>
      </c>
      <c r="C23" s="47" t="s">
        <v>28</v>
      </c>
      <c r="D23" s="1" t="s">
        <v>19</v>
      </c>
      <c r="E23" s="16">
        <v>1.58</v>
      </c>
      <c r="F23" s="1">
        <v>1</v>
      </c>
      <c r="G23" s="7">
        <v>8.1</v>
      </c>
      <c r="H23" s="7">
        <f t="shared" si="0"/>
        <v>12.798</v>
      </c>
      <c r="I23" s="16">
        <f t="shared" si="0"/>
        <v>12.798</v>
      </c>
      <c r="J23" s="5"/>
    </row>
    <row r="24" spans="2:10" ht="14.25" customHeight="1">
      <c r="B24" s="1">
        <v>18</v>
      </c>
      <c r="C24" s="47" t="s">
        <v>138</v>
      </c>
      <c r="D24" s="1" t="s">
        <v>19</v>
      </c>
      <c r="E24" s="16">
        <v>0.008</v>
      </c>
      <c r="F24" s="1">
        <v>4</v>
      </c>
      <c r="G24" s="7">
        <v>62.8</v>
      </c>
      <c r="H24" s="7">
        <f aca="true" t="shared" si="1" ref="H24:H31">G24*E24</f>
        <v>0.5024</v>
      </c>
      <c r="I24" s="16">
        <f aca="true" t="shared" si="2" ref="I24:I31">H24*F24</f>
        <v>2.0096</v>
      </c>
      <c r="J24" s="5"/>
    </row>
    <row r="25" spans="2:10" ht="14.25" customHeight="1">
      <c r="B25" s="1">
        <v>19</v>
      </c>
      <c r="C25" s="47" t="s">
        <v>139</v>
      </c>
      <c r="D25" s="1" t="s">
        <v>19</v>
      </c>
      <c r="E25" s="16">
        <v>0.004</v>
      </c>
      <c r="F25" s="1">
        <v>2</v>
      </c>
      <c r="G25" s="7">
        <v>62.8</v>
      </c>
      <c r="H25" s="7">
        <f t="shared" si="1"/>
        <v>0.2512</v>
      </c>
      <c r="I25" s="16">
        <f t="shared" si="2"/>
        <v>0.5024</v>
      </c>
      <c r="J25" s="5"/>
    </row>
    <row r="26" spans="1:10" ht="14.25" customHeight="1">
      <c r="A26" t="s">
        <v>36</v>
      </c>
      <c r="B26" s="1">
        <v>20</v>
      </c>
      <c r="C26" s="47" t="s">
        <v>23</v>
      </c>
      <c r="D26" s="1" t="s">
        <v>19</v>
      </c>
      <c r="E26" s="16">
        <v>5</v>
      </c>
      <c r="F26" s="1">
        <v>2</v>
      </c>
      <c r="G26" s="7">
        <v>16.4</v>
      </c>
      <c r="H26" s="7">
        <f t="shared" si="1"/>
        <v>82</v>
      </c>
      <c r="I26" s="16">
        <f t="shared" si="2"/>
        <v>164</v>
      </c>
      <c r="J26" s="5"/>
    </row>
    <row r="27" spans="2:10" ht="14.25" customHeight="1">
      <c r="B27" s="1">
        <v>21</v>
      </c>
      <c r="C27" s="47" t="s">
        <v>27</v>
      </c>
      <c r="D27" s="1" t="s">
        <v>19</v>
      </c>
      <c r="E27" s="16">
        <v>3.57</v>
      </c>
      <c r="F27" s="1">
        <v>2</v>
      </c>
      <c r="G27" s="7">
        <v>12.9</v>
      </c>
      <c r="H27" s="7">
        <f t="shared" si="1"/>
        <v>46.053</v>
      </c>
      <c r="I27" s="16">
        <f t="shared" si="2"/>
        <v>92.106</v>
      </c>
      <c r="J27" s="5"/>
    </row>
    <row r="28" spans="2:10" ht="14.25" customHeight="1">
      <c r="B28" s="1">
        <v>22</v>
      </c>
      <c r="C28" s="47" t="s">
        <v>28</v>
      </c>
      <c r="D28" s="1" t="s">
        <v>19</v>
      </c>
      <c r="E28" s="16">
        <v>1.58</v>
      </c>
      <c r="F28" s="1">
        <v>1</v>
      </c>
      <c r="G28" s="7">
        <v>8.1</v>
      </c>
      <c r="H28" s="7">
        <f t="shared" si="1"/>
        <v>12.798</v>
      </c>
      <c r="I28" s="16">
        <f t="shared" si="2"/>
        <v>12.798</v>
      </c>
      <c r="J28" s="5"/>
    </row>
    <row r="29" spans="2:10" ht="14.25" customHeight="1">
      <c r="B29" s="1">
        <v>23</v>
      </c>
      <c r="C29" s="47" t="s">
        <v>138</v>
      </c>
      <c r="D29" s="1" t="s">
        <v>19</v>
      </c>
      <c r="E29" s="16">
        <v>0.008</v>
      </c>
      <c r="F29" s="1">
        <v>4</v>
      </c>
      <c r="G29" s="7">
        <v>62.8</v>
      </c>
      <c r="H29" s="7">
        <f t="shared" si="1"/>
        <v>0.5024</v>
      </c>
      <c r="I29" s="16">
        <f t="shared" si="2"/>
        <v>2.0096</v>
      </c>
      <c r="J29" s="5"/>
    </row>
    <row r="30" spans="2:10" ht="14.25" customHeight="1">
      <c r="B30" s="1">
        <v>24</v>
      </c>
      <c r="C30" s="47" t="s">
        <v>139</v>
      </c>
      <c r="D30" s="1" t="s">
        <v>19</v>
      </c>
      <c r="E30" s="16">
        <v>0.004</v>
      </c>
      <c r="F30" s="1">
        <v>2</v>
      </c>
      <c r="G30" s="7">
        <v>62.8</v>
      </c>
      <c r="H30" s="7">
        <f t="shared" si="1"/>
        <v>0.2512</v>
      </c>
      <c r="I30" s="16">
        <f t="shared" si="2"/>
        <v>0.5024</v>
      </c>
      <c r="J30" s="5"/>
    </row>
    <row r="31" spans="1:10" ht="14.25" customHeight="1">
      <c r="A31" t="s">
        <v>38</v>
      </c>
      <c r="B31" s="1">
        <v>25</v>
      </c>
      <c r="C31" s="47" t="s">
        <v>23</v>
      </c>
      <c r="D31" s="1" t="s">
        <v>19</v>
      </c>
      <c r="E31" s="16">
        <v>5</v>
      </c>
      <c r="F31" s="1">
        <v>2</v>
      </c>
      <c r="G31" s="7">
        <v>16.4</v>
      </c>
      <c r="H31" s="7">
        <f t="shared" si="1"/>
        <v>82</v>
      </c>
      <c r="I31" s="16">
        <f t="shared" si="2"/>
        <v>164</v>
      </c>
      <c r="J31" s="5"/>
    </row>
    <row r="32" spans="2:10" ht="14.25" customHeight="1">
      <c r="B32" s="1">
        <v>26</v>
      </c>
      <c r="C32" s="44"/>
      <c r="D32" s="1" t="s">
        <v>19</v>
      </c>
      <c r="E32" s="16"/>
      <c r="F32" s="1"/>
      <c r="G32" s="7"/>
      <c r="H32" s="7">
        <f aca="true" t="shared" si="3" ref="H32:I35">G32*E32</f>
        <v>0</v>
      </c>
      <c r="I32" s="16">
        <f t="shared" si="3"/>
        <v>0</v>
      </c>
      <c r="J32" s="5"/>
    </row>
    <row r="33" spans="2:10" ht="14.25" customHeight="1">
      <c r="B33" s="1">
        <v>27</v>
      </c>
      <c r="C33" s="44"/>
      <c r="D33" s="1" t="s">
        <v>19</v>
      </c>
      <c r="E33" s="16"/>
      <c r="F33" s="1"/>
      <c r="G33" s="7"/>
      <c r="H33" s="7">
        <f t="shared" si="3"/>
        <v>0</v>
      </c>
      <c r="I33" s="16">
        <f t="shared" si="3"/>
        <v>0</v>
      </c>
      <c r="J33" s="5"/>
    </row>
    <row r="34" spans="2:10" ht="14.25" customHeight="1">
      <c r="B34" s="1">
        <v>28</v>
      </c>
      <c r="C34" s="44"/>
      <c r="D34" s="1" t="s">
        <v>19</v>
      </c>
      <c r="E34" s="16"/>
      <c r="F34" s="1"/>
      <c r="G34" s="7"/>
      <c r="H34" s="7">
        <f t="shared" si="3"/>
        <v>0</v>
      </c>
      <c r="I34" s="16">
        <f t="shared" si="3"/>
        <v>0</v>
      </c>
      <c r="J34" s="5"/>
    </row>
    <row r="35" spans="2:10" ht="14.25" customHeight="1">
      <c r="B35" s="1"/>
      <c r="C35" s="46"/>
      <c r="D35" s="1"/>
      <c r="E35" s="43"/>
      <c r="F35" s="1"/>
      <c r="G35" s="16"/>
      <c r="H35" s="7">
        <f t="shared" si="3"/>
        <v>0</v>
      </c>
      <c r="I35" s="16">
        <f t="shared" si="3"/>
        <v>0</v>
      </c>
      <c r="J35" s="2"/>
    </row>
    <row r="36" spans="2:10" ht="14.25" customHeight="1">
      <c r="B36" s="23"/>
      <c r="C36" s="17"/>
      <c r="D36" s="18"/>
      <c r="E36" s="19"/>
      <c r="F36" s="18"/>
      <c r="G36" s="20"/>
      <c r="H36" s="21"/>
      <c r="I36" s="24"/>
      <c r="J36" s="2"/>
    </row>
    <row r="37" spans="2:10" ht="14.25" customHeight="1">
      <c r="B37" s="23" t="s">
        <v>16</v>
      </c>
      <c r="C37" s="17"/>
      <c r="D37" s="18"/>
      <c r="E37" s="19"/>
      <c r="F37" s="18"/>
      <c r="G37" s="20"/>
      <c r="H37" s="21"/>
      <c r="I37" s="24">
        <f>SUM(I7:I35)*0.05</f>
        <v>93.78470000000003</v>
      </c>
      <c r="J37" s="2"/>
    </row>
    <row r="38" spans="2:10" ht="14.25" customHeight="1">
      <c r="B38" s="23"/>
      <c r="C38" s="17"/>
      <c r="D38" s="18"/>
      <c r="E38" s="19"/>
      <c r="F38" s="18"/>
      <c r="G38" s="20"/>
      <c r="H38" s="21"/>
      <c r="I38" s="24"/>
      <c r="J38" s="2"/>
    </row>
    <row r="39" spans="2:10" ht="14.25" customHeight="1">
      <c r="B39" s="41" t="s">
        <v>10</v>
      </c>
      <c r="C39" s="30"/>
      <c r="D39" s="1" t="s">
        <v>19</v>
      </c>
      <c r="E39" s="19"/>
      <c r="F39" s="18"/>
      <c r="G39" s="20" t="s">
        <v>3</v>
      </c>
      <c r="H39" s="21"/>
      <c r="I39" s="42">
        <f>SUM(I7:I37)</f>
        <v>1969.4787000000003</v>
      </c>
      <c r="J39" s="2"/>
    </row>
    <row r="40" spans="2:10" ht="14.25" customHeight="1">
      <c r="B40" s="3"/>
      <c r="C40" s="2"/>
      <c r="D40" s="2"/>
      <c r="E40" s="8"/>
      <c r="F40" s="2"/>
      <c r="G40" s="6"/>
      <c r="H40" s="10"/>
      <c r="I40" s="2"/>
      <c r="J40" s="2"/>
    </row>
    <row r="41" spans="10:11" ht="12.75">
      <c r="J41" s="2"/>
      <c r="K41" s="3"/>
    </row>
    <row r="42" spans="10:11" ht="12.75">
      <c r="J42" s="2"/>
      <c r="K42" s="3"/>
    </row>
    <row r="43" spans="2:11" ht="20.25">
      <c r="B43" s="29" t="s">
        <v>37</v>
      </c>
      <c r="C43" s="30"/>
      <c r="D43" s="30"/>
      <c r="E43" s="31"/>
      <c r="F43" s="30"/>
      <c r="G43" s="32"/>
      <c r="H43" s="33"/>
      <c r="I43" s="22"/>
      <c r="J43" s="45"/>
      <c r="K43" s="3"/>
    </row>
    <row r="44" spans="2:11" ht="25.5">
      <c r="B44" s="12" t="s">
        <v>12</v>
      </c>
      <c r="C44" s="12" t="s">
        <v>6</v>
      </c>
      <c r="D44" s="12" t="s">
        <v>4</v>
      </c>
      <c r="E44" s="13" t="s">
        <v>13</v>
      </c>
      <c r="F44" s="12" t="s">
        <v>7</v>
      </c>
      <c r="G44" s="15" t="s">
        <v>0</v>
      </c>
      <c r="H44" s="14" t="s">
        <v>11</v>
      </c>
      <c r="I44" s="12" t="s">
        <v>1</v>
      </c>
      <c r="J44" s="3"/>
      <c r="K44" s="3"/>
    </row>
    <row r="45" spans="2:11" ht="14.25">
      <c r="B45" s="25"/>
      <c r="C45" s="26" t="s">
        <v>2</v>
      </c>
      <c r="D45" s="26" t="s">
        <v>2</v>
      </c>
      <c r="E45" s="27" t="s">
        <v>15</v>
      </c>
      <c r="F45" s="26" t="s">
        <v>8</v>
      </c>
      <c r="G45" s="28" t="s">
        <v>14</v>
      </c>
      <c r="H45" s="34" t="s">
        <v>9</v>
      </c>
      <c r="I45" s="26" t="s">
        <v>9</v>
      </c>
      <c r="J45" s="3"/>
      <c r="K45" s="3"/>
    </row>
    <row r="46" spans="2:11" ht="12.75">
      <c r="B46" s="35"/>
      <c r="C46" s="36"/>
      <c r="D46" s="36"/>
      <c r="E46" s="37"/>
      <c r="F46" s="36"/>
      <c r="G46" s="38"/>
      <c r="H46" s="39"/>
      <c r="I46" s="40"/>
      <c r="J46" s="3"/>
      <c r="K46" s="3"/>
    </row>
    <row r="47" spans="1:11" ht="12.75">
      <c r="A47" t="s">
        <v>29</v>
      </c>
      <c r="B47" s="1">
        <v>40</v>
      </c>
      <c r="C47" s="46" t="s">
        <v>26</v>
      </c>
      <c r="D47" s="1" t="s">
        <v>21</v>
      </c>
      <c r="E47" s="16">
        <v>19.6</v>
      </c>
      <c r="F47" s="1">
        <v>1</v>
      </c>
      <c r="G47" s="16">
        <v>10.07</v>
      </c>
      <c r="H47" s="7">
        <f>G47*E47</f>
        <v>197.372</v>
      </c>
      <c r="I47" s="16">
        <f>H47*F47</f>
        <v>197.372</v>
      </c>
      <c r="J47" s="5"/>
      <c r="K47" s="3"/>
    </row>
    <row r="48" spans="2:11" ht="12.75">
      <c r="B48" s="1">
        <v>41</v>
      </c>
      <c r="C48" s="44"/>
      <c r="D48" s="1"/>
      <c r="E48" s="16"/>
      <c r="F48" s="1"/>
      <c r="G48" s="16"/>
      <c r="H48" s="7">
        <f>G48*E48</f>
        <v>0</v>
      </c>
      <c r="I48" s="16">
        <f>H48*F48</f>
        <v>0</v>
      </c>
      <c r="J48" s="5"/>
      <c r="K48" s="3"/>
    </row>
    <row r="49" spans="2:9" ht="12.75">
      <c r="B49" s="1"/>
      <c r="C49" s="46"/>
      <c r="D49" s="1"/>
      <c r="E49" s="43"/>
      <c r="F49" s="1"/>
      <c r="G49" s="16"/>
      <c r="H49" s="7"/>
      <c r="I49" s="16"/>
    </row>
    <row r="50" spans="2:9" ht="12.75">
      <c r="B50" s="23"/>
      <c r="C50" s="17"/>
      <c r="D50" s="18"/>
      <c r="E50" s="19"/>
      <c r="F50" s="18"/>
      <c r="G50" s="20"/>
      <c r="H50" s="21"/>
      <c r="I50" s="24"/>
    </row>
    <row r="51" spans="2:9" ht="12.75">
      <c r="B51" s="23" t="s">
        <v>22</v>
      </c>
      <c r="C51" s="17"/>
      <c r="D51" s="18"/>
      <c r="E51" s="19"/>
      <c r="F51" s="18"/>
      <c r="G51" s="20"/>
      <c r="H51" s="21"/>
      <c r="I51" s="24"/>
    </row>
    <row r="52" spans="2:9" ht="12.75">
      <c r="B52" s="23"/>
      <c r="C52" s="17"/>
      <c r="D52" s="18"/>
      <c r="E52" s="19"/>
      <c r="F52" s="18"/>
      <c r="G52" s="20"/>
      <c r="H52" s="21"/>
      <c r="I52" s="24"/>
    </row>
    <row r="53" spans="2:9" ht="15.75">
      <c r="B53" s="41" t="s">
        <v>10</v>
      </c>
      <c r="C53" s="30"/>
      <c r="D53" s="1" t="s">
        <v>21</v>
      </c>
      <c r="E53" s="19"/>
      <c r="F53" s="18"/>
      <c r="G53" s="20" t="s">
        <v>3</v>
      </c>
      <c r="H53" s="21"/>
      <c r="I53" s="42">
        <f>SUM(I47:I51)</f>
        <v>197.372</v>
      </c>
    </row>
  </sheetData>
  <sheetProtection/>
  <mergeCells count="1">
    <mergeCell ref="B1:I1"/>
  </mergeCells>
  <printOptions horizontalCentered="1"/>
  <pageMargins left="0.5905511811023623" right="0.5905511811023623" top="0.8661417322834646" bottom="0.4724409448818898" header="0" footer="0.4724409448818898"/>
  <pageSetup fitToHeight="1" fitToWidth="1"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J7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8.25390625" style="0" customWidth="1"/>
    <col min="2" max="2" width="4.00390625" style="0" customWidth="1"/>
    <col min="3" max="3" width="14.875" style="0" customWidth="1"/>
    <col min="4" max="4" width="13.875" style="0" customWidth="1"/>
    <col min="5" max="5" width="10.25390625" style="9" customWidth="1"/>
    <col min="6" max="6" width="8.25390625" style="0" customWidth="1"/>
    <col min="7" max="7" width="13.25390625" style="4" customWidth="1"/>
    <col min="8" max="8" width="12.125" style="11" customWidth="1"/>
    <col min="9" max="9" width="11.125" style="0" customWidth="1"/>
  </cols>
  <sheetData>
    <row r="1" ht="12.75">
      <c r="A1" s="71" t="s">
        <v>332</v>
      </c>
    </row>
    <row r="3" spans="2:9" ht="18">
      <c r="B3" s="83" t="s">
        <v>105</v>
      </c>
      <c r="C3" s="84"/>
      <c r="D3" s="84"/>
      <c r="E3" s="84"/>
      <c r="F3" s="84"/>
      <c r="G3" s="84"/>
      <c r="H3" s="84"/>
      <c r="I3" s="85"/>
    </row>
    <row r="4" spans="2:10" ht="27.75" customHeight="1">
      <c r="B4" s="29" t="s">
        <v>106</v>
      </c>
      <c r="C4" s="30"/>
      <c r="D4" s="30"/>
      <c r="E4" s="31"/>
      <c r="F4" s="30"/>
      <c r="G4" s="32"/>
      <c r="H4" s="33"/>
      <c r="I4" s="22"/>
      <c r="J4" s="3"/>
    </row>
    <row r="5" spans="2:10" ht="29.25" customHeight="1">
      <c r="B5" s="12" t="s">
        <v>12</v>
      </c>
      <c r="C5" s="12" t="s">
        <v>6</v>
      </c>
      <c r="D5" s="12" t="s">
        <v>4</v>
      </c>
      <c r="E5" s="13" t="s">
        <v>5</v>
      </c>
      <c r="F5" s="12" t="s">
        <v>7</v>
      </c>
      <c r="G5" s="15" t="s">
        <v>0</v>
      </c>
      <c r="H5" s="14" t="s">
        <v>11</v>
      </c>
      <c r="I5" s="12" t="s">
        <v>1</v>
      </c>
      <c r="J5" s="2"/>
    </row>
    <row r="6" spans="2:10" ht="17.25" customHeight="1">
      <c r="B6" s="25"/>
      <c r="C6" s="26" t="s">
        <v>2</v>
      </c>
      <c r="D6" s="26" t="s">
        <v>2</v>
      </c>
      <c r="E6" s="27" t="s">
        <v>17</v>
      </c>
      <c r="F6" s="26" t="s">
        <v>8</v>
      </c>
      <c r="G6" s="28" t="s">
        <v>18</v>
      </c>
      <c r="H6" s="34" t="s">
        <v>9</v>
      </c>
      <c r="I6" s="26" t="s">
        <v>9</v>
      </c>
      <c r="J6" s="2"/>
    </row>
    <row r="7" spans="2:10" ht="3.75" customHeight="1">
      <c r="B7" s="35"/>
      <c r="C7" s="36"/>
      <c r="D7" s="36"/>
      <c r="E7" s="37"/>
      <c r="F7" s="36"/>
      <c r="G7" s="38"/>
      <c r="H7" s="39"/>
      <c r="I7" s="40"/>
      <c r="J7" s="2"/>
    </row>
    <row r="8" spans="2:10" ht="14.25" customHeight="1">
      <c r="B8" s="1">
        <v>1</v>
      </c>
      <c r="C8" s="46" t="s">
        <v>107</v>
      </c>
      <c r="D8" s="1" t="s">
        <v>19</v>
      </c>
      <c r="E8" s="48">
        <v>0.0172</v>
      </c>
      <c r="F8" s="1">
        <v>1</v>
      </c>
      <c r="G8" s="7">
        <v>94.2</v>
      </c>
      <c r="H8" s="7">
        <f aca="true" t="shared" si="0" ref="H8:I12">G8*E8</f>
        <v>1.6202400000000001</v>
      </c>
      <c r="I8" s="16">
        <f t="shared" si="0"/>
        <v>1.6202400000000001</v>
      </c>
      <c r="J8" s="5"/>
    </row>
    <row r="9" spans="2:10" ht="14.25" customHeight="1">
      <c r="B9" s="1">
        <v>2</v>
      </c>
      <c r="C9" s="47" t="s">
        <v>108</v>
      </c>
      <c r="D9" s="1" t="s">
        <v>19</v>
      </c>
      <c r="E9" s="48">
        <v>0.0192</v>
      </c>
      <c r="F9" s="1">
        <v>1</v>
      </c>
      <c r="G9" s="7">
        <v>94.2</v>
      </c>
      <c r="H9" s="7">
        <f t="shared" si="0"/>
        <v>1.8086399999999998</v>
      </c>
      <c r="I9" s="16">
        <f t="shared" si="0"/>
        <v>1.8086399999999998</v>
      </c>
      <c r="J9" s="5"/>
    </row>
    <row r="10" spans="2:10" ht="14.25" customHeight="1">
      <c r="B10" s="1">
        <v>3</v>
      </c>
      <c r="C10" s="47" t="s">
        <v>109</v>
      </c>
      <c r="D10" s="1" t="s">
        <v>19</v>
      </c>
      <c r="E10" s="48">
        <v>0.0036</v>
      </c>
      <c r="F10" s="1">
        <v>4</v>
      </c>
      <c r="G10" s="7">
        <v>117.8</v>
      </c>
      <c r="H10" s="7">
        <f t="shared" si="0"/>
        <v>0.42407999999999996</v>
      </c>
      <c r="I10" s="16">
        <f t="shared" si="0"/>
        <v>1.6963199999999998</v>
      </c>
      <c r="J10" s="5"/>
    </row>
    <row r="11" spans="2:10" ht="14.25" customHeight="1">
      <c r="B11" s="1">
        <v>4</v>
      </c>
      <c r="C11" s="47"/>
      <c r="D11" s="1" t="s">
        <v>19</v>
      </c>
      <c r="E11" s="16"/>
      <c r="F11" s="1"/>
      <c r="G11" s="7"/>
      <c r="H11" s="7">
        <f t="shared" si="0"/>
        <v>0</v>
      </c>
      <c r="I11" s="16">
        <f t="shared" si="0"/>
        <v>0</v>
      </c>
      <c r="J11" s="5"/>
    </row>
    <row r="12" spans="2:10" ht="14.25" customHeight="1">
      <c r="B12" s="1">
        <v>5</v>
      </c>
      <c r="C12" s="47"/>
      <c r="D12" s="1" t="s">
        <v>19</v>
      </c>
      <c r="E12" s="16"/>
      <c r="F12" s="1"/>
      <c r="G12" s="7"/>
      <c r="H12" s="7">
        <f t="shared" si="0"/>
        <v>0</v>
      </c>
      <c r="I12" s="16">
        <f t="shared" si="0"/>
        <v>0</v>
      </c>
      <c r="J12" s="5"/>
    </row>
    <row r="13" spans="2:10" ht="14.25" customHeight="1">
      <c r="B13" s="23"/>
      <c r="C13" s="17"/>
      <c r="D13" s="18"/>
      <c r="E13" s="19"/>
      <c r="F13" s="18"/>
      <c r="G13" s="20"/>
      <c r="H13" s="21"/>
      <c r="I13" s="24"/>
      <c r="J13" s="2"/>
    </row>
    <row r="14" spans="2:10" ht="14.25" customHeight="1">
      <c r="B14" s="23" t="s">
        <v>16</v>
      </c>
      <c r="C14" s="17"/>
      <c r="D14" s="18"/>
      <c r="E14" s="19"/>
      <c r="F14" s="18"/>
      <c r="G14" s="20"/>
      <c r="H14" s="21"/>
      <c r="I14" s="24">
        <f>SUM(I8:I12)*0.05</f>
        <v>0.25626</v>
      </c>
      <c r="J14" s="2"/>
    </row>
    <row r="15" spans="2:10" ht="14.25" customHeight="1">
      <c r="B15" s="23"/>
      <c r="C15" s="17"/>
      <c r="D15" s="18"/>
      <c r="E15" s="19"/>
      <c r="F15" s="18"/>
      <c r="G15" s="20"/>
      <c r="H15" s="21"/>
      <c r="I15" s="24"/>
      <c r="J15" s="2"/>
    </row>
    <row r="16" spans="2:10" ht="14.25" customHeight="1">
      <c r="B16" s="41" t="s">
        <v>10</v>
      </c>
      <c r="C16" s="30"/>
      <c r="D16" s="1" t="s">
        <v>19</v>
      </c>
      <c r="E16" s="19"/>
      <c r="F16" s="18"/>
      <c r="G16" s="20" t="s">
        <v>3</v>
      </c>
      <c r="H16" s="21"/>
      <c r="I16" s="42">
        <f>SUM(I8:I14)</f>
        <v>5.38146</v>
      </c>
      <c r="J16" s="2"/>
    </row>
    <row r="17" spans="2:10" ht="14.25" customHeight="1">
      <c r="B17" s="3"/>
      <c r="C17" s="2"/>
      <c r="D17" s="2"/>
      <c r="E17" s="8"/>
      <c r="F17" s="2"/>
      <c r="G17" s="6"/>
      <c r="H17" s="10"/>
      <c r="I17" s="2"/>
      <c r="J17" s="2"/>
    </row>
    <row r="19" spans="2:9" ht="20.25">
      <c r="B19" s="29" t="s">
        <v>110</v>
      </c>
      <c r="C19" s="30"/>
      <c r="D19" s="30"/>
      <c r="E19" s="31"/>
      <c r="F19" s="30"/>
      <c r="G19" s="32"/>
      <c r="H19" s="33"/>
      <c r="I19" s="22"/>
    </row>
    <row r="20" spans="2:9" ht="25.5">
      <c r="B20" s="12" t="s">
        <v>12</v>
      </c>
      <c r="C20" s="12" t="s">
        <v>6</v>
      </c>
      <c r="D20" s="12" t="s">
        <v>4</v>
      </c>
      <c r="E20" s="13" t="s">
        <v>5</v>
      </c>
      <c r="F20" s="12" t="s">
        <v>7</v>
      </c>
      <c r="G20" s="15" t="s">
        <v>0</v>
      </c>
      <c r="H20" s="14" t="s">
        <v>11</v>
      </c>
      <c r="I20" s="12" t="s">
        <v>1</v>
      </c>
    </row>
    <row r="21" spans="2:9" ht="14.25">
      <c r="B21" s="25"/>
      <c r="C21" s="26" t="s">
        <v>2</v>
      </c>
      <c r="D21" s="26" t="s">
        <v>2</v>
      </c>
      <c r="E21" s="27" t="s">
        <v>17</v>
      </c>
      <c r="F21" s="26" t="s">
        <v>8</v>
      </c>
      <c r="G21" s="28" t="s">
        <v>18</v>
      </c>
      <c r="H21" s="34" t="s">
        <v>9</v>
      </c>
      <c r="I21" s="26" t="s">
        <v>9</v>
      </c>
    </row>
    <row r="22" spans="2:9" ht="12.75">
      <c r="B22" s="35"/>
      <c r="C22" s="36"/>
      <c r="D22" s="36"/>
      <c r="E22" s="37"/>
      <c r="F22" s="36"/>
      <c r="G22" s="38"/>
      <c r="H22" s="39"/>
      <c r="I22" s="40"/>
    </row>
    <row r="23" spans="2:9" ht="12.75">
      <c r="B23" s="1">
        <v>1</v>
      </c>
      <c r="C23" s="46" t="s">
        <v>111</v>
      </c>
      <c r="D23" s="1" t="s">
        <v>19</v>
      </c>
      <c r="E23" s="48">
        <v>0.0064</v>
      </c>
      <c r="F23" s="1">
        <v>1</v>
      </c>
      <c r="G23" s="7">
        <v>94.2</v>
      </c>
      <c r="H23" s="7">
        <f aca="true" t="shared" si="1" ref="H23:I27">G23*E23</f>
        <v>0.6028800000000001</v>
      </c>
      <c r="I23" s="16">
        <f t="shared" si="1"/>
        <v>0.6028800000000001</v>
      </c>
    </row>
    <row r="24" spans="2:9" ht="12.75">
      <c r="B24" s="1">
        <v>2</v>
      </c>
      <c r="C24" s="47" t="s">
        <v>108</v>
      </c>
      <c r="D24" s="1" t="s">
        <v>19</v>
      </c>
      <c r="E24" s="48">
        <v>0.0192</v>
      </c>
      <c r="F24" s="1">
        <v>1</v>
      </c>
      <c r="G24" s="7">
        <v>94.2</v>
      </c>
      <c r="H24" s="7">
        <f t="shared" si="1"/>
        <v>1.8086399999999998</v>
      </c>
      <c r="I24" s="16">
        <f t="shared" si="1"/>
        <v>1.8086399999999998</v>
      </c>
    </row>
    <row r="25" spans="2:9" ht="12.75">
      <c r="B25" s="1">
        <v>3</v>
      </c>
      <c r="C25" s="47"/>
      <c r="D25" s="1" t="s">
        <v>19</v>
      </c>
      <c r="E25" s="16"/>
      <c r="F25" s="1"/>
      <c r="G25" s="7"/>
      <c r="H25" s="7">
        <f t="shared" si="1"/>
        <v>0</v>
      </c>
      <c r="I25" s="16">
        <f t="shared" si="1"/>
        <v>0</v>
      </c>
    </row>
    <row r="26" spans="2:9" ht="12.75">
      <c r="B26" s="1">
        <v>4</v>
      </c>
      <c r="C26" s="47"/>
      <c r="D26" s="1" t="s">
        <v>19</v>
      </c>
      <c r="E26" s="16"/>
      <c r="F26" s="1"/>
      <c r="G26" s="7"/>
      <c r="H26" s="7">
        <f t="shared" si="1"/>
        <v>0</v>
      </c>
      <c r="I26" s="16">
        <f t="shared" si="1"/>
        <v>0</v>
      </c>
    </row>
    <row r="27" spans="2:9" ht="12.75">
      <c r="B27" s="1">
        <v>5</v>
      </c>
      <c r="C27" s="47"/>
      <c r="D27" s="1" t="s">
        <v>19</v>
      </c>
      <c r="E27" s="16"/>
      <c r="F27" s="1"/>
      <c r="G27" s="7"/>
      <c r="H27" s="7">
        <f t="shared" si="1"/>
        <v>0</v>
      </c>
      <c r="I27" s="16">
        <f t="shared" si="1"/>
        <v>0</v>
      </c>
    </row>
    <row r="28" spans="2:9" ht="12.75">
      <c r="B28" s="23"/>
      <c r="C28" s="17"/>
      <c r="D28" s="18"/>
      <c r="E28" s="19"/>
      <c r="F28" s="18"/>
      <c r="G28" s="20"/>
      <c r="H28" s="21"/>
      <c r="I28" s="24"/>
    </row>
    <row r="29" spans="2:9" ht="12.75">
      <c r="B29" s="23" t="s">
        <v>16</v>
      </c>
      <c r="C29" s="17"/>
      <c r="D29" s="18"/>
      <c r="E29" s="19"/>
      <c r="F29" s="18"/>
      <c r="G29" s="20"/>
      <c r="H29" s="21"/>
      <c r="I29" s="24">
        <f>SUM(I23:I27)*0.05</f>
        <v>0.120576</v>
      </c>
    </row>
    <row r="30" spans="2:9" ht="12.75">
      <c r="B30" s="23"/>
      <c r="C30" s="17"/>
      <c r="D30" s="18"/>
      <c r="E30" s="19"/>
      <c r="F30" s="18"/>
      <c r="G30" s="20"/>
      <c r="H30" s="21"/>
      <c r="I30" s="24"/>
    </row>
    <row r="31" spans="2:9" ht="15.75">
      <c r="B31" s="41" t="s">
        <v>10</v>
      </c>
      <c r="C31" s="30"/>
      <c r="D31" s="1" t="s">
        <v>19</v>
      </c>
      <c r="E31" s="19"/>
      <c r="F31" s="18"/>
      <c r="G31" s="20" t="s">
        <v>3</v>
      </c>
      <c r="H31" s="21"/>
      <c r="I31" s="42">
        <f>SUM(I23:I29)</f>
        <v>2.5320959999999997</v>
      </c>
    </row>
    <row r="34" spans="2:9" ht="20.25">
      <c r="B34" s="29" t="s">
        <v>112</v>
      </c>
      <c r="C34" s="30"/>
      <c r="D34" s="30"/>
      <c r="E34" s="31"/>
      <c r="F34" s="30"/>
      <c r="G34" s="32"/>
      <c r="H34" s="33"/>
      <c r="I34" s="22"/>
    </row>
    <row r="35" spans="2:9" ht="25.5">
      <c r="B35" s="12" t="s">
        <v>12</v>
      </c>
      <c r="C35" s="12" t="s">
        <v>6</v>
      </c>
      <c r="D35" s="12" t="s">
        <v>4</v>
      </c>
      <c r="E35" s="13" t="s">
        <v>5</v>
      </c>
      <c r="F35" s="12" t="s">
        <v>7</v>
      </c>
      <c r="G35" s="15" t="s">
        <v>0</v>
      </c>
      <c r="H35" s="14" t="s">
        <v>11</v>
      </c>
      <c r="I35" s="12" t="s">
        <v>1</v>
      </c>
    </row>
    <row r="36" spans="2:9" ht="14.25">
      <c r="B36" s="25"/>
      <c r="C36" s="26" t="s">
        <v>2</v>
      </c>
      <c r="D36" s="26" t="s">
        <v>2</v>
      </c>
      <c r="E36" s="27" t="s">
        <v>17</v>
      </c>
      <c r="F36" s="26" t="s">
        <v>8</v>
      </c>
      <c r="G36" s="28" t="s">
        <v>18</v>
      </c>
      <c r="H36" s="34" t="s">
        <v>9</v>
      </c>
      <c r="I36" s="26" t="s">
        <v>9</v>
      </c>
    </row>
    <row r="37" spans="2:9" ht="12.75">
      <c r="B37" s="35"/>
      <c r="C37" s="36"/>
      <c r="D37" s="36"/>
      <c r="E37" s="37"/>
      <c r="F37" s="36"/>
      <c r="G37" s="38"/>
      <c r="H37" s="39"/>
      <c r="I37" s="40"/>
    </row>
    <row r="38" spans="2:9" ht="12.75">
      <c r="B38" s="1">
        <v>1</v>
      </c>
      <c r="C38" s="46" t="s">
        <v>113</v>
      </c>
      <c r="D38" s="1" t="s">
        <v>19</v>
      </c>
      <c r="E38" s="48">
        <v>0.0072</v>
      </c>
      <c r="F38" s="1">
        <v>1</v>
      </c>
      <c r="G38" s="7">
        <v>94.2</v>
      </c>
      <c r="H38" s="7">
        <f aca="true" t="shared" si="2" ref="H38:I42">G38*E38</f>
        <v>0.67824</v>
      </c>
      <c r="I38" s="16">
        <f t="shared" si="2"/>
        <v>0.67824</v>
      </c>
    </row>
    <row r="39" spans="2:9" ht="12.75">
      <c r="B39" s="1">
        <v>2</v>
      </c>
      <c r="C39" s="47" t="s">
        <v>108</v>
      </c>
      <c r="D39" s="1" t="s">
        <v>19</v>
      </c>
      <c r="E39" s="48">
        <v>0.0192</v>
      </c>
      <c r="F39" s="1">
        <v>1</v>
      </c>
      <c r="G39" s="7">
        <v>94.2</v>
      </c>
      <c r="H39" s="7">
        <f t="shared" si="2"/>
        <v>1.8086399999999998</v>
      </c>
      <c r="I39" s="16">
        <f t="shared" si="2"/>
        <v>1.8086399999999998</v>
      </c>
    </row>
    <row r="40" spans="2:9" ht="12.75">
      <c r="B40" s="1">
        <v>3</v>
      </c>
      <c r="C40" s="47" t="s">
        <v>109</v>
      </c>
      <c r="D40" s="1" t="s">
        <v>19</v>
      </c>
      <c r="E40" s="48">
        <v>0.0036</v>
      </c>
      <c r="F40" s="1">
        <v>4</v>
      </c>
      <c r="G40" s="7">
        <v>117.8</v>
      </c>
      <c r="H40" s="7">
        <f t="shared" si="2"/>
        <v>0.42407999999999996</v>
      </c>
      <c r="I40" s="16">
        <f t="shared" si="2"/>
        <v>1.6963199999999998</v>
      </c>
    </row>
    <row r="41" spans="2:9" ht="12.75">
      <c r="B41" s="1">
        <v>4</v>
      </c>
      <c r="C41" s="47"/>
      <c r="D41" s="1" t="s">
        <v>19</v>
      </c>
      <c r="E41" s="48"/>
      <c r="F41" s="1"/>
      <c r="G41" s="7"/>
      <c r="H41" s="7">
        <f t="shared" si="2"/>
        <v>0</v>
      </c>
      <c r="I41" s="16">
        <f t="shared" si="2"/>
        <v>0</v>
      </c>
    </row>
    <row r="42" spans="2:9" ht="12.75">
      <c r="B42" s="1">
        <v>5</v>
      </c>
      <c r="C42" s="47"/>
      <c r="D42" s="1" t="s">
        <v>19</v>
      </c>
      <c r="E42" s="48"/>
      <c r="F42" s="1"/>
      <c r="G42" s="7"/>
      <c r="H42" s="7">
        <f t="shared" si="2"/>
        <v>0</v>
      </c>
      <c r="I42" s="16">
        <f t="shared" si="2"/>
        <v>0</v>
      </c>
    </row>
    <row r="43" spans="2:9" ht="12.75">
      <c r="B43" s="23"/>
      <c r="C43" s="17"/>
      <c r="D43" s="18"/>
      <c r="E43" s="19"/>
      <c r="F43" s="18"/>
      <c r="G43" s="20"/>
      <c r="H43" s="21"/>
      <c r="I43" s="24"/>
    </row>
    <row r="44" spans="2:9" ht="12.75">
      <c r="B44" s="23" t="s">
        <v>16</v>
      </c>
      <c r="C44" s="17"/>
      <c r="D44" s="18"/>
      <c r="E44" s="19"/>
      <c r="F44" s="18"/>
      <c r="G44" s="20"/>
      <c r="H44" s="21"/>
      <c r="I44" s="24">
        <f>SUM(I38:I42)*0.05</f>
        <v>0.20915999999999998</v>
      </c>
    </row>
    <row r="45" spans="2:9" ht="12.75">
      <c r="B45" s="23"/>
      <c r="C45" s="17"/>
      <c r="D45" s="18"/>
      <c r="E45" s="19"/>
      <c r="F45" s="18"/>
      <c r="G45" s="20"/>
      <c r="H45" s="21"/>
      <c r="I45" s="24"/>
    </row>
    <row r="46" spans="2:9" ht="15.75">
      <c r="B46" s="41" t="s">
        <v>10</v>
      </c>
      <c r="C46" s="30"/>
      <c r="D46" s="1" t="s">
        <v>19</v>
      </c>
      <c r="E46" s="19"/>
      <c r="F46" s="18"/>
      <c r="G46" s="20" t="s">
        <v>3</v>
      </c>
      <c r="H46" s="21"/>
      <c r="I46" s="42">
        <f>SUM(I38:I44)</f>
        <v>4.392359999999999</v>
      </c>
    </row>
    <row r="49" spans="2:9" ht="20.25">
      <c r="B49" s="29" t="s">
        <v>114</v>
      </c>
      <c r="C49" s="30"/>
      <c r="D49" s="30"/>
      <c r="E49" s="31"/>
      <c r="F49" s="30"/>
      <c r="G49" s="32"/>
      <c r="H49" s="33"/>
      <c r="I49" s="22"/>
    </row>
    <row r="50" spans="2:9" ht="25.5">
      <c r="B50" s="12" t="s">
        <v>12</v>
      </c>
      <c r="C50" s="12" t="s">
        <v>6</v>
      </c>
      <c r="D50" s="12" t="s">
        <v>4</v>
      </c>
      <c r="E50" s="13" t="s">
        <v>5</v>
      </c>
      <c r="F50" s="12" t="s">
        <v>7</v>
      </c>
      <c r="G50" s="15" t="s">
        <v>0</v>
      </c>
      <c r="H50" s="14" t="s">
        <v>11</v>
      </c>
      <c r="I50" s="12" t="s">
        <v>1</v>
      </c>
    </row>
    <row r="51" spans="2:9" ht="14.25">
      <c r="B51" s="25"/>
      <c r="C51" s="26" t="s">
        <v>2</v>
      </c>
      <c r="D51" s="26" t="s">
        <v>2</v>
      </c>
      <c r="E51" s="27" t="s">
        <v>17</v>
      </c>
      <c r="F51" s="26" t="s">
        <v>8</v>
      </c>
      <c r="G51" s="28" t="s">
        <v>18</v>
      </c>
      <c r="H51" s="34" t="s">
        <v>9</v>
      </c>
      <c r="I51" s="26" t="s">
        <v>9</v>
      </c>
    </row>
    <row r="52" spans="2:9" ht="12.75">
      <c r="B52" s="35"/>
      <c r="C52" s="36"/>
      <c r="D52" s="36"/>
      <c r="E52" s="37"/>
      <c r="F52" s="36"/>
      <c r="G52" s="38"/>
      <c r="H52" s="39"/>
      <c r="I52" s="40"/>
    </row>
    <row r="53" spans="2:9" ht="12.75">
      <c r="B53" s="1">
        <v>1</v>
      </c>
      <c r="C53" s="46" t="s">
        <v>107</v>
      </c>
      <c r="D53" s="1" t="s">
        <v>19</v>
      </c>
      <c r="E53" s="48">
        <v>0.0172</v>
      </c>
      <c r="F53" s="1">
        <v>1</v>
      </c>
      <c r="G53" s="7">
        <v>94.2</v>
      </c>
      <c r="H53" s="7">
        <f aca="true" t="shared" si="3" ref="H53:I57">G53*E53</f>
        <v>1.6202400000000001</v>
      </c>
      <c r="I53" s="16">
        <f t="shared" si="3"/>
        <v>1.6202400000000001</v>
      </c>
    </row>
    <row r="54" spans="2:9" ht="12.75">
      <c r="B54" s="1">
        <v>2</v>
      </c>
      <c r="C54" s="47" t="s">
        <v>108</v>
      </c>
      <c r="D54" s="1" t="s">
        <v>19</v>
      </c>
      <c r="E54" s="48">
        <v>0.0192</v>
      </c>
      <c r="F54" s="1">
        <v>1</v>
      </c>
      <c r="G54" s="7">
        <v>94.2</v>
      </c>
      <c r="H54" s="7">
        <f t="shared" si="3"/>
        <v>1.8086399999999998</v>
      </c>
      <c r="I54" s="16">
        <f t="shared" si="3"/>
        <v>1.8086399999999998</v>
      </c>
    </row>
    <row r="55" spans="2:9" ht="12.75">
      <c r="B55" s="1">
        <v>3</v>
      </c>
      <c r="C55" s="47"/>
      <c r="D55" s="1" t="s">
        <v>19</v>
      </c>
      <c r="E55" s="48"/>
      <c r="F55" s="1"/>
      <c r="G55" s="7"/>
      <c r="H55" s="7">
        <f t="shared" si="3"/>
        <v>0</v>
      </c>
      <c r="I55" s="16">
        <f t="shared" si="3"/>
        <v>0</v>
      </c>
    </row>
    <row r="56" spans="2:9" ht="12.75">
      <c r="B56" s="1">
        <v>4</v>
      </c>
      <c r="C56" s="47"/>
      <c r="D56" s="1" t="s">
        <v>19</v>
      </c>
      <c r="E56" s="16"/>
      <c r="F56" s="1"/>
      <c r="G56" s="7"/>
      <c r="H56" s="7">
        <f t="shared" si="3"/>
        <v>0</v>
      </c>
      <c r="I56" s="16">
        <f t="shared" si="3"/>
        <v>0</v>
      </c>
    </row>
    <row r="57" spans="2:9" ht="12.75">
      <c r="B57" s="1">
        <v>5</v>
      </c>
      <c r="C57" s="47"/>
      <c r="D57" s="1" t="s">
        <v>19</v>
      </c>
      <c r="E57" s="16"/>
      <c r="F57" s="1"/>
      <c r="G57" s="7"/>
      <c r="H57" s="7">
        <f t="shared" si="3"/>
        <v>0</v>
      </c>
      <c r="I57" s="16">
        <f t="shared" si="3"/>
        <v>0</v>
      </c>
    </row>
    <row r="58" spans="2:9" ht="12.75">
      <c r="B58" s="23"/>
      <c r="C58" s="17"/>
      <c r="D58" s="18"/>
      <c r="E58" s="19"/>
      <c r="F58" s="18"/>
      <c r="G58" s="20"/>
      <c r="H58" s="21"/>
      <c r="I58" s="24"/>
    </row>
    <row r="59" spans="2:9" ht="12.75">
      <c r="B59" s="23" t="s">
        <v>16</v>
      </c>
      <c r="C59" s="17"/>
      <c r="D59" s="18"/>
      <c r="E59" s="19"/>
      <c r="F59" s="18"/>
      <c r="G59" s="20"/>
      <c r="H59" s="21"/>
      <c r="I59" s="24">
        <f>SUM(I53:I57)*0.05</f>
        <v>0.171444</v>
      </c>
    </row>
    <row r="60" spans="2:9" ht="12.75">
      <c r="B60" s="23"/>
      <c r="C60" s="17"/>
      <c r="D60" s="18"/>
      <c r="E60" s="19"/>
      <c r="F60" s="18"/>
      <c r="G60" s="20"/>
      <c r="H60" s="21"/>
      <c r="I60" s="24"/>
    </row>
    <row r="61" spans="2:9" ht="15.75">
      <c r="B61" s="41" t="s">
        <v>10</v>
      </c>
      <c r="C61" s="30"/>
      <c r="D61" s="1" t="s">
        <v>19</v>
      </c>
      <c r="E61" s="19"/>
      <c r="F61" s="18"/>
      <c r="G61" s="20" t="s">
        <v>3</v>
      </c>
      <c r="H61" s="21"/>
      <c r="I61" s="42">
        <f>SUM(I53:I59)</f>
        <v>3.600324</v>
      </c>
    </row>
    <row r="64" spans="2:9" ht="20.25">
      <c r="B64" s="29" t="s">
        <v>115</v>
      </c>
      <c r="C64" s="30"/>
      <c r="D64" s="30"/>
      <c r="E64" s="31"/>
      <c r="F64" s="30"/>
      <c r="G64" s="32"/>
      <c r="H64" s="33"/>
      <c r="I64" s="22"/>
    </row>
    <row r="65" spans="2:9" ht="25.5">
      <c r="B65" s="12" t="s">
        <v>12</v>
      </c>
      <c r="C65" s="12" t="s">
        <v>6</v>
      </c>
      <c r="D65" s="12" t="s">
        <v>4</v>
      </c>
      <c r="E65" s="13" t="s">
        <v>5</v>
      </c>
      <c r="F65" s="12" t="s">
        <v>7</v>
      </c>
      <c r="G65" s="15" t="s">
        <v>0</v>
      </c>
      <c r="H65" s="14" t="s">
        <v>11</v>
      </c>
      <c r="I65" s="12" t="s">
        <v>1</v>
      </c>
    </row>
    <row r="66" spans="2:9" ht="14.25">
      <c r="B66" s="25"/>
      <c r="C66" s="26" t="s">
        <v>2</v>
      </c>
      <c r="D66" s="26" t="s">
        <v>2</v>
      </c>
      <c r="E66" s="27" t="s">
        <v>17</v>
      </c>
      <c r="F66" s="26" t="s">
        <v>8</v>
      </c>
      <c r="G66" s="28" t="s">
        <v>18</v>
      </c>
      <c r="H66" s="34" t="s">
        <v>9</v>
      </c>
      <c r="I66" s="26" t="s">
        <v>9</v>
      </c>
    </row>
    <row r="67" spans="2:9" ht="12.75">
      <c r="B67" s="35"/>
      <c r="C67" s="36"/>
      <c r="D67" s="36"/>
      <c r="E67" s="37"/>
      <c r="F67" s="36"/>
      <c r="G67" s="38"/>
      <c r="H67" s="39"/>
      <c r="I67" s="40"/>
    </row>
    <row r="68" spans="2:9" ht="12.75">
      <c r="B68" s="1">
        <v>1</v>
      </c>
      <c r="C68" s="46" t="s">
        <v>113</v>
      </c>
      <c r="D68" s="1" t="s">
        <v>19</v>
      </c>
      <c r="E68" s="48">
        <v>0.0072</v>
      </c>
      <c r="F68" s="1">
        <v>1</v>
      </c>
      <c r="G68" s="7">
        <v>94.2</v>
      </c>
      <c r="H68" s="7">
        <f aca="true" t="shared" si="4" ref="H68:I72">G68*E68</f>
        <v>0.67824</v>
      </c>
      <c r="I68" s="16">
        <f t="shared" si="4"/>
        <v>0.67824</v>
      </c>
    </row>
    <row r="69" spans="2:9" ht="12.75">
      <c r="B69" s="1">
        <v>2</v>
      </c>
      <c r="C69" s="47" t="s">
        <v>116</v>
      </c>
      <c r="D69" s="1" t="s">
        <v>19</v>
      </c>
      <c r="E69" s="48">
        <v>0.0464</v>
      </c>
      <c r="F69" s="1">
        <v>1</v>
      </c>
      <c r="G69" s="7">
        <v>94.2</v>
      </c>
      <c r="H69" s="7">
        <f t="shared" si="4"/>
        <v>4.37088</v>
      </c>
      <c r="I69" s="16">
        <f t="shared" si="4"/>
        <v>4.37088</v>
      </c>
    </row>
    <row r="70" spans="2:9" ht="12.75">
      <c r="B70" s="1">
        <v>3</v>
      </c>
      <c r="C70" s="47" t="s">
        <v>109</v>
      </c>
      <c r="D70" s="1" t="s">
        <v>19</v>
      </c>
      <c r="E70" s="48">
        <v>0.0036</v>
      </c>
      <c r="F70" s="1">
        <v>4</v>
      </c>
      <c r="G70" s="7">
        <v>117.8</v>
      </c>
      <c r="H70" s="7">
        <f t="shared" si="4"/>
        <v>0.42407999999999996</v>
      </c>
      <c r="I70" s="16">
        <f t="shared" si="4"/>
        <v>1.6963199999999998</v>
      </c>
    </row>
    <row r="71" spans="2:9" ht="12.75">
      <c r="B71" s="1">
        <v>4</v>
      </c>
      <c r="C71" s="47"/>
      <c r="D71" s="1" t="s">
        <v>19</v>
      </c>
      <c r="E71" s="48"/>
      <c r="F71" s="1"/>
      <c r="G71" s="7"/>
      <c r="H71" s="7">
        <f t="shared" si="4"/>
        <v>0</v>
      </c>
      <c r="I71" s="16">
        <f t="shared" si="4"/>
        <v>0</v>
      </c>
    </row>
    <row r="72" spans="2:9" ht="12.75">
      <c r="B72" s="1">
        <v>5</v>
      </c>
      <c r="C72" s="47"/>
      <c r="D72" s="1" t="s">
        <v>19</v>
      </c>
      <c r="E72" s="48"/>
      <c r="F72" s="1"/>
      <c r="G72" s="7"/>
      <c r="H72" s="7">
        <f t="shared" si="4"/>
        <v>0</v>
      </c>
      <c r="I72" s="16">
        <f t="shared" si="4"/>
        <v>0</v>
      </c>
    </row>
    <row r="73" spans="2:9" ht="12.75">
      <c r="B73" s="23"/>
      <c r="C73" s="17"/>
      <c r="D73" s="18"/>
      <c r="E73" s="19"/>
      <c r="F73" s="18"/>
      <c r="G73" s="20"/>
      <c r="H73" s="21"/>
      <c r="I73" s="24"/>
    </row>
    <row r="74" spans="2:9" ht="12.75">
      <c r="B74" s="23" t="s">
        <v>16</v>
      </c>
      <c r="C74" s="17"/>
      <c r="D74" s="18"/>
      <c r="E74" s="19"/>
      <c r="F74" s="18"/>
      <c r="G74" s="20"/>
      <c r="H74" s="21"/>
      <c r="I74" s="24">
        <f>SUM(I68:I72)*0.05</f>
        <v>0.337272</v>
      </c>
    </row>
    <row r="75" spans="2:9" ht="12.75">
      <c r="B75" s="23"/>
      <c r="C75" s="17"/>
      <c r="D75" s="18"/>
      <c r="E75" s="19"/>
      <c r="F75" s="18"/>
      <c r="G75" s="20"/>
      <c r="H75" s="21"/>
      <c r="I75" s="24"/>
    </row>
    <row r="76" spans="2:9" ht="15.75">
      <c r="B76" s="41" t="s">
        <v>10</v>
      </c>
      <c r="C76" s="30"/>
      <c r="D76" s="1" t="s">
        <v>19</v>
      </c>
      <c r="E76" s="19"/>
      <c r="F76" s="18"/>
      <c r="G76" s="20" t="s">
        <v>3</v>
      </c>
      <c r="H76" s="21"/>
      <c r="I76" s="42">
        <f>SUM(I68:I74)</f>
        <v>7.082711999999999</v>
      </c>
    </row>
  </sheetData>
  <sheetProtection/>
  <mergeCells count="1">
    <mergeCell ref="B3:I3"/>
  </mergeCells>
  <printOptions horizontalCentered="1"/>
  <pageMargins left="0.5905511811023623" right="0.5905511811023623" top="0.8661417322834646" bottom="0.4724409448818898" header="0" footer="0.4724409448818898"/>
  <pageSetup fitToHeight="1" fitToWidth="1"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K70"/>
  <sheetViews>
    <sheetView zoomScalePageLayoutView="0" workbookViewId="0" topLeftCell="A1">
      <selection activeCell="E66" sqref="E66"/>
    </sheetView>
  </sheetViews>
  <sheetFormatPr defaultColWidth="9.00390625" defaultRowHeight="12.75"/>
  <cols>
    <col min="1" max="1" width="18.25390625" style="0" customWidth="1"/>
    <col min="2" max="2" width="4.00390625" style="0" customWidth="1"/>
    <col min="3" max="3" width="14.875" style="0" customWidth="1"/>
    <col min="4" max="4" width="13.875" style="0" customWidth="1"/>
    <col min="5" max="5" width="10.25390625" style="9" customWidth="1"/>
    <col min="6" max="6" width="8.25390625" style="0" customWidth="1"/>
    <col min="7" max="7" width="13.25390625" style="4" customWidth="1"/>
    <col min="8" max="8" width="12.125" style="11" customWidth="1"/>
    <col min="9" max="9" width="11.125" style="0" customWidth="1"/>
  </cols>
  <sheetData>
    <row r="1" ht="12.75">
      <c r="A1" s="71" t="s">
        <v>332</v>
      </c>
    </row>
    <row r="3" spans="2:9" ht="18">
      <c r="B3" s="83" t="s">
        <v>60</v>
      </c>
      <c r="C3" s="84"/>
      <c r="D3" s="84"/>
      <c r="E3" s="84"/>
      <c r="F3" s="84"/>
      <c r="G3" s="84"/>
      <c r="H3" s="84"/>
      <c r="I3" s="85"/>
    </row>
    <row r="4" spans="2:10" ht="27.75" customHeight="1">
      <c r="B4" s="29" t="s">
        <v>140</v>
      </c>
      <c r="C4" s="30"/>
      <c r="D4" s="30"/>
      <c r="E4" s="31"/>
      <c r="F4" s="30"/>
      <c r="G4" s="32"/>
      <c r="H4" s="33"/>
      <c r="I4" s="22"/>
      <c r="J4" s="3"/>
    </row>
    <row r="5" spans="2:10" ht="29.25" customHeight="1">
      <c r="B5" s="12" t="s">
        <v>12</v>
      </c>
      <c r="C5" s="12" t="s">
        <v>6</v>
      </c>
      <c r="D5" s="12" t="s">
        <v>4</v>
      </c>
      <c r="E5" s="13" t="s">
        <v>5</v>
      </c>
      <c r="F5" s="12" t="s">
        <v>7</v>
      </c>
      <c r="G5" s="15" t="s">
        <v>0</v>
      </c>
      <c r="H5" s="14" t="s">
        <v>11</v>
      </c>
      <c r="I5" s="12" t="s">
        <v>1</v>
      </c>
      <c r="J5" s="2"/>
    </row>
    <row r="6" spans="2:10" ht="17.25" customHeight="1">
      <c r="B6" s="25"/>
      <c r="C6" s="26" t="s">
        <v>2</v>
      </c>
      <c r="D6" s="26" t="s">
        <v>2</v>
      </c>
      <c r="E6" s="27" t="s">
        <v>17</v>
      </c>
      <c r="F6" s="26" t="s">
        <v>8</v>
      </c>
      <c r="G6" s="28" t="s">
        <v>18</v>
      </c>
      <c r="H6" s="34" t="s">
        <v>9</v>
      </c>
      <c r="I6" s="26" t="s">
        <v>9</v>
      </c>
      <c r="J6" s="2"/>
    </row>
    <row r="7" spans="2:10" ht="3.75" customHeight="1">
      <c r="B7" s="35"/>
      <c r="C7" s="36"/>
      <c r="D7" s="36"/>
      <c r="E7" s="37"/>
      <c r="F7" s="36"/>
      <c r="G7" s="38"/>
      <c r="H7" s="39"/>
      <c r="I7" s="40"/>
      <c r="J7" s="2"/>
    </row>
    <row r="8" spans="2:10" ht="14.25" customHeight="1">
      <c r="B8" s="1">
        <v>1</v>
      </c>
      <c r="C8" s="46" t="s">
        <v>34</v>
      </c>
      <c r="D8" s="1" t="s">
        <v>19</v>
      </c>
      <c r="E8" s="16">
        <v>1.12</v>
      </c>
      <c r="F8" s="1">
        <v>1</v>
      </c>
      <c r="G8" s="7">
        <v>10.4</v>
      </c>
      <c r="H8" s="7">
        <f aca="true" t="shared" si="0" ref="H8:I16">G8*E8</f>
        <v>11.648000000000001</v>
      </c>
      <c r="I8" s="16">
        <f t="shared" si="0"/>
        <v>11.648000000000001</v>
      </c>
      <c r="J8" s="5"/>
    </row>
    <row r="9" spans="2:10" ht="14.25" customHeight="1">
      <c r="B9" s="1">
        <v>2</v>
      </c>
      <c r="C9" s="47" t="s">
        <v>34</v>
      </c>
      <c r="D9" s="1" t="s">
        <v>19</v>
      </c>
      <c r="E9" s="16">
        <v>1.9</v>
      </c>
      <c r="F9" s="1">
        <v>1</v>
      </c>
      <c r="G9" s="7">
        <v>10.4</v>
      </c>
      <c r="H9" s="7">
        <f t="shared" si="0"/>
        <v>19.759999999999998</v>
      </c>
      <c r="I9" s="16">
        <f t="shared" si="0"/>
        <v>19.759999999999998</v>
      </c>
      <c r="J9" s="5"/>
    </row>
    <row r="10" spans="2:11" ht="14.25" customHeight="1">
      <c r="B10" s="1">
        <v>3</v>
      </c>
      <c r="C10" s="47" t="s">
        <v>61</v>
      </c>
      <c r="D10" s="1" t="s">
        <v>19</v>
      </c>
      <c r="E10" s="16">
        <v>0.02</v>
      </c>
      <c r="F10" s="1">
        <v>1</v>
      </c>
      <c r="G10" s="7">
        <v>78.5</v>
      </c>
      <c r="H10" s="7">
        <f t="shared" si="0"/>
        <v>1.57</v>
      </c>
      <c r="I10" s="16">
        <f t="shared" si="0"/>
        <v>1.57</v>
      </c>
      <c r="J10" s="5"/>
      <c r="K10" t="s">
        <v>63</v>
      </c>
    </row>
    <row r="11" spans="2:10" ht="14.25" customHeight="1">
      <c r="B11" s="1">
        <v>4</v>
      </c>
      <c r="C11" s="47" t="s">
        <v>62</v>
      </c>
      <c r="D11" s="1" t="s">
        <v>19</v>
      </c>
      <c r="E11" s="16">
        <v>0.03</v>
      </c>
      <c r="F11" s="1">
        <v>1</v>
      </c>
      <c r="G11" s="7">
        <v>78.5</v>
      </c>
      <c r="H11" s="7">
        <f t="shared" si="0"/>
        <v>2.355</v>
      </c>
      <c r="I11" s="16">
        <f t="shared" si="0"/>
        <v>2.355</v>
      </c>
      <c r="J11" s="5"/>
    </row>
    <row r="12" spans="2:11" ht="14.25" customHeight="1">
      <c r="B12" s="1">
        <v>5</v>
      </c>
      <c r="C12" s="47" t="s">
        <v>64</v>
      </c>
      <c r="D12" s="1" t="s">
        <v>19</v>
      </c>
      <c r="E12" s="16">
        <v>0.00315</v>
      </c>
      <c r="F12" s="1">
        <v>4</v>
      </c>
      <c r="G12" s="7">
        <v>62.8</v>
      </c>
      <c r="H12" s="7">
        <f t="shared" si="0"/>
        <v>0.19782</v>
      </c>
      <c r="I12" s="16">
        <f t="shared" si="0"/>
        <v>0.79128</v>
      </c>
      <c r="J12" s="5"/>
      <c r="K12" t="s">
        <v>57</v>
      </c>
    </row>
    <row r="13" spans="2:11" ht="14.25" customHeight="1">
      <c r="B13" s="1">
        <v>6</v>
      </c>
      <c r="C13" s="47" t="s">
        <v>65</v>
      </c>
      <c r="D13" s="1" t="s">
        <v>19</v>
      </c>
      <c r="E13" s="16">
        <v>0.00525</v>
      </c>
      <c r="F13" s="1">
        <v>2</v>
      </c>
      <c r="G13" s="7">
        <v>62.8</v>
      </c>
      <c r="H13" s="7">
        <f t="shared" si="0"/>
        <v>0.3297</v>
      </c>
      <c r="I13" s="16">
        <f t="shared" si="0"/>
        <v>0.6594</v>
      </c>
      <c r="J13" s="5"/>
      <c r="K13" t="s">
        <v>175</v>
      </c>
    </row>
    <row r="14" spans="2:11" ht="14.25" customHeight="1">
      <c r="B14" s="1">
        <v>7</v>
      </c>
      <c r="C14" s="47" t="s">
        <v>64</v>
      </c>
      <c r="D14" s="1" t="s">
        <v>19</v>
      </c>
      <c r="E14" s="16">
        <v>0.00315</v>
      </c>
      <c r="F14" s="1">
        <v>4</v>
      </c>
      <c r="G14" s="7">
        <v>62.8</v>
      </c>
      <c r="H14" s="7">
        <f t="shared" si="0"/>
        <v>0.19782</v>
      </c>
      <c r="I14" s="16">
        <f t="shared" si="0"/>
        <v>0.79128</v>
      </c>
      <c r="J14" s="5"/>
      <c r="K14" t="s">
        <v>176</v>
      </c>
    </row>
    <row r="15" spans="2:11" ht="14.25" customHeight="1">
      <c r="B15" s="1">
        <v>8</v>
      </c>
      <c r="C15" s="47" t="s">
        <v>66</v>
      </c>
      <c r="D15" s="1" t="s">
        <v>19</v>
      </c>
      <c r="E15" s="16">
        <v>0.0676</v>
      </c>
      <c r="F15" s="1">
        <v>1</v>
      </c>
      <c r="G15" s="7">
        <v>94.2</v>
      </c>
      <c r="H15" s="7">
        <f t="shared" si="0"/>
        <v>6.36792</v>
      </c>
      <c r="I15" s="16">
        <f t="shared" si="0"/>
        <v>6.36792</v>
      </c>
      <c r="J15" s="5"/>
      <c r="K15" t="s">
        <v>177</v>
      </c>
    </row>
    <row r="16" spans="2:10" ht="14.25" customHeight="1">
      <c r="B16" s="1">
        <v>9</v>
      </c>
      <c r="C16" s="47"/>
      <c r="D16" s="1" t="s">
        <v>19</v>
      </c>
      <c r="E16" s="16"/>
      <c r="F16" s="1"/>
      <c r="G16" s="7"/>
      <c r="H16" s="7">
        <f t="shared" si="0"/>
        <v>0</v>
      </c>
      <c r="I16" s="16">
        <f t="shared" si="0"/>
        <v>0</v>
      </c>
      <c r="J16" s="5"/>
    </row>
    <row r="17" spans="2:10" ht="14.25" customHeight="1">
      <c r="B17" s="23"/>
      <c r="C17" s="17"/>
      <c r="D17" s="18"/>
      <c r="E17" s="19"/>
      <c r="F17" s="18"/>
      <c r="G17" s="20"/>
      <c r="H17" s="21"/>
      <c r="I17" s="24"/>
      <c r="J17" s="2"/>
    </row>
    <row r="18" spans="2:10" ht="14.25" customHeight="1">
      <c r="B18" s="23" t="s">
        <v>16</v>
      </c>
      <c r="C18" s="17"/>
      <c r="D18" s="18"/>
      <c r="E18" s="19"/>
      <c r="F18" s="18"/>
      <c r="G18" s="20"/>
      <c r="H18" s="21"/>
      <c r="I18" s="24">
        <f>SUM(I8:I16)*0.05</f>
        <v>2.1971439999999998</v>
      </c>
      <c r="J18" s="2"/>
    </row>
    <row r="19" spans="2:10" ht="14.25" customHeight="1">
      <c r="B19" s="23"/>
      <c r="C19" s="17"/>
      <c r="D19" s="18"/>
      <c r="E19" s="19"/>
      <c r="F19" s="18"/>
      <c r="G19" s="20"/>
      <c r="H19" s="21"/>
      <c r="I19" s="24"/>
      <c r="J19" s="2"/>
    </row>
    <row r="20" spans="2:10" ht="14.25" customHeight="1">
      <c r="B20" s="41" t="s">
        <v>10</v>
      </c>
      <c r="C20" s="30"/>
      <c r="D20" s="1" t="s">
        <v>19</v>
      </c>
      <c r="E20" s="19"/>
      <c r="F20" s="18"/>
      <c r="G20" s="20" t="s">
        <v>3</v>
      </c>
      <c r="H20" s="21"/>
      <c r="I20" s="42">
        <f>SUM(I8:I18)</f>
        <v>46.140024</v>
      </c>
      <c r="J20" s="2"/>
    </row>
    <row r="21" spans="2:10" ht="14.25" customHeight="1">
      <c r="B21" s="3"/>
      <c r="C21" s="2"/>
      <c r="D21" s="2"/>
      <c r="E21" s="8"/>
      <c r="F21" s="2"/>
      <c r="G21" s="6"/>
      <c r="H21" s="10"/>
      <c r="I21" s="2"/>
      <c r="J21" s="2"/>
    </row>
    <row r="24" spans="2:9" ht="18">
      <c r="B24" s="83" t="s">
        <v>60</v>
      </c>
      <c r="C24" s="84"/>
      <c r="D24" s="84"/>
      <c r="E24" s="84"/>
      <c r="F24" s="84"/>
      <c r="G24" s="84"/>
      <c r="H24" s="84"/>
      <c r="I24" s="85"/>
    </row>
    <row r="25" spans="2:10" ht="20.25">
      <c r="B25" s="29" t="s">
        <v>141</v>
      </c>
      <c r="C25" s="30"/>
      <c r="D25" s="30"/>
      <c r="E25" s="31"/>
      <c r="F25" s="30"/>
      <c r="G25" s="32"/>
      <c r="H25" s="33"/>
      <c r="I25" s="22"/>
      <c r="J25" s="3"/>
    </row>
    <row r="26" spans="2:10" ht="25.5">
      <c r="B26" s="12" t="s">
        <v>12</v>
      </c>
      <c r="C26" s="12" t="s">
        <v>6</v>
      </c>
      <c r="D26" s="12" t="s">
        <v>4</v>
      </c>
      <c r="E26" s="13" t="s">
        <v>5</v>
      </c>
      <c r="F26" s="12" t="s">
        <v>7</v>
      </c>
      <c r="G26" s="15" t="s">
        <v>0</v>
      </c>
      <c r="H26" s="14" t="s">
        <v>11</v>
      </c>
      <c r="I26" s="12" t="s">
        <v>1</v>
      </c>
      <c r="J26" s="2"/>
    </row>
    <row r="27" spans="2:10" ht="14.25">
      <c r="B27" s="25"/>
      <c r="C27" s="26" t="s">
        <v>2</v>
      </c>
      <c r="D27" s="26" t="s">
        <v>2</v>
      </c>
      <c r="E27" s="27" t="s">
        <v>17</v>
      </c>
      <c r="F27" s="26" t="s">
        <v>8</v>
      </c>
      <c r="G27" s="28" t="s">
        <v>18</v>
      </c>
      <c r="H27" s="34" t="s">
        <v>9</v>
      </c>
      <c r="I27" s="26" t="s">
        <v>9</v>
      </c>
      <c r="J27" s="2"/>
    </row>
    <row r="28" spans="2:10" ht="12.75">
      <c r="B28" s="35"/>
      <c r="C28" s="36"/>
      <c r="D28" s="36"/>
      <c r="E28" s="37"/>
      <c r="F28" s="36"/>
      <c r="G28" s="38"/>
      <c r="H28" s="39"/>
      <c r="I28" s="40"/>
      <c r="J28" s="2"/>
    </row>
    <row r="29" spans="2:10" ht="12.75">
      <c r="B29" s="1">
        <v>1</v>
      </c>
      <c r="C29" s="47" t="s">
        <v>34</v>
      </c>
      <c r="D29" s="1" t="s">
        <v>19</v>
      </c>
      <c r="E29" s="16">
        <v>1.9</v>
      </c>
      <c r="F29" s="1">
        <v>1</v>
      </c>
      <c r="G29" s="7">
        <v>10.4</v>
      </c>
      <c r="H29" s="7">
        <f aca="true" t="shared" si="1" ref="H29:H44">G29*E29</f>
        <v>19.759999999999998</v>
      </c>
      <c r="I29" s="16">
        <f aca="true" t="shared" si="2" ref="I29:I44">H29*F29</f>
        <v>19.759999999999998</v>
      </c>
      <c r="J29" s="5"/>
    </row>
    <row r="30" spans="2:10" ht="12.75">
      <c r="B30" s="1">
        <v>2</v>
      </c>
      <c r="C30" s="47" t="s">
        <v>34</v>
      </c>
      <c r="D30" s="1" t="s">
        <v>19</v>
      </c>
      <c r="E30" s="16">
        <v>1.263</v>
      </c>
      <c r="F30" s="1">
        <v>1</v>
      </c>
      <c r="G30" s="7">
        <v>10.4</v>
      </c>
      <c r="H30" s="7">
        <f t="shared" si="1"/>
        <v>13.1352</v>
      </c>
      <c r="I30" s="16">
        <f t="shared" si="2"/>
        <v>13.1352</v>
      </c>
      <c r="J30" s="5"/>
    </row>
    <row r="31" spans="2:10" ht="12.75">
      <c r="B31" s="1">
        <v>3</v>
      </c>
      <c r="C31" s="47" t="s">
        <v>34</v>
      </c>
      <c r="D31" s="1" t="s">
        <v>19</v>
      </c>
      <c r="E31" s="16">
        <v>0.633</v>
      </c>
      <c r="F31" s="1">
        <v>1</v>
      </c>
      <c r="G31" s="7">
        <v>10.4</v>
      </c>
      <c r="H31" s="7">
        <f t="shared" si="1"/>
        <v>6.583200000000001</v>
      </c>
      <c r="I31" s="16">
        <f t="shared" si="2"/>
        <v>6.583200000000001</v>
      </c>
      <c r="J31" s="5"/>
    </row>
    <row r="32" spans="2:11" ht="12.75">
      <c r="B32" s="1">
        <v>4</v>
      </c>
      <c r="C32" s="47" t="s">
        <v>61</v>
      </c>
      <c r="D32" s="1" t="s">
        <v>19</v>
      </c>
      <c r="E32" s="16">
        <v>0.02</v>
      </c>
      <c r="F32" s="1">
        <v>2</v>
      </c>
      <c r="G32" s="7">
        <v>78.5</v>
      </c>
      <c r="H32" s="7">
        <f t="shared" si="1"/>
        <v>1.57</v>
      </c>
      <c r="I32" s="16">
        <f t="shared" si="2"/>
        <v>3.14</v>
      </c>
      <c r="J32" s="5"/>
      <c r="K32" t="s">
        <v>63</v>
      </c>
    </row>
    <row r="33" spans="2:10" ht="12.75">
      <c r="B33" s="1">
        <v>5</v>
      </c>
      <c r="C33" s="47" t="s">
        <v>62</v>
      </c>
      <c r="D33" s="1" t="s">
        <v>19</v>
      </c>
      <c r="E33" s="16">
        <v>0.03</v>
      </c>
      <c r="F33" s="1">
        <v>2</v>
      </c>
      <c r="G33" s="7">
        <v>78.5</v>
      </c>
      <c r="H33" s="7">
        <f t="shared" si="1"/>
        <v>2.355</v>
      </c>
      <c r="I33" s="16">
        <f t="shared" si="2"/>
        <v>4.71</v>
      </c>
      <c r="J33" s="5"/>
    </row>
    <row r="34" spans="2:11" ht="12.75">
      <c r="B34" s="1">
        <v>6</v>
      </c>
      <c r="C34" s="47" t="s">
        <v>137</v>
      </c>
      <c r="D34" s="1" t="s">
        <v>19</v>
      </c>
      <c r="E34" s="16">
        <v>0.01</v>
      </c>
      <c r="F34" s="1">
        <v>2</v>
      </c>
      <c r="G34" s="7">
        <v>62.8</v>
      </c>
      <c r="H34" s="7">
        <f>G34*E34</f>
        <v>0.628</v>
      </c>
      <c r="I34" s="16">
        <f>H34*F34</f>
        <v>1.256</v>
      </c>
      <c r="J34" s="5"/>
      <c r="K34" t="s">
        <v>183</v>
      </c>
    </row>
    <row r="35" spans="2:11" ht="12.75">
      <c r="B35" s="1">
        <v>7</v>
      </c>
      <c r="C35" s="47" t="s">
        <v>64</v>
      </c>
      <c r="D35" s="1" t="s">
        <v>19</v>
      </c>
      <c r="E35" s="16">
        <v>0.00315</v>
      </c>
      <c r="F35" s="1">
        <v>16</v>
      </c>
      <c r="G35" s="7">
        <v>62.8</v>
      </c>
      <c r="H35" s="7">
        <f t="shared" si="1"/>
        <v>0.19782</v>
      </c>
      <c r="I35" s="16">
        <f t="shared" si="2"/>
        <v>3.16512</v>
      </c>
      <c r="J35" s="5"/>
      <c r="K35" t="s">
        <v>178</v>
      </c>
    </row>
    <row r="36" spans="2:11" ht="12.75">
      <c r="B36" s="1">
        <v>8</v>
      </c>
      <c r="C36" s="47" t="s">
        <v>65</v>
      </c>
      <c r="D36" s="1" t="s">
        <v>19</v>
      </c>
      <c r="E36" s="16">
        <v>0.00525</v>
      </c>
      <c r="F36" s="1">
        <v>2</v>
      </c>
      <c r="G36" s="7">
        <v>62.8</v>
      </c>
      <c r="H36" s="7">
        <f t="shared" si="1"/>
        <v>0.3297</v>
      </c>
      <c r="I36" s="16">
        <f t="shared" si="2"/>
        <v>0.6594</v>
      </c>
      <c r="J36" s="5"/>
      <c r="K36" t="s">
        <v>175</v>
      </c>
    </row>
    <row r="37" spans="2:11" ht="12.75">
      <c r="B37" s="1">
        <v>9</v>
      </c>
      <c r="C37" s="47" t="s">
        <v>66</v>
      </c>
      <c r="D37" s="1" t="s">
        <v>19</v>
      </c>
      <c r="E37" s="16">
        <v>0.0676</v>
      </c>
      <c r="F37" s="1">
        <v>2</v>
      </c>
      <c r="G37" s="7">
        <v>94.2</v>
      </c>
      <c r="H37" s="7">
        <f t="shared" si="1"/>
        <v>6.36792</v>
      </c>
      <c r="I37" s="16">
        <f t="shared" si="2"/>
        <v>12.73584</v>
      </c>
      <c r="J37" s="5"/>
      <c r="K37" t="s">
        <v>177</v>
      </c>
    </row>
    <row r="38" spans="2:11" ht="12.75">
      <c r="B38" s="1">
        <v>10</v>
      </c>
      <c r="C38" s="47" t="s">
        <v>67</v>
      </c>
      <c r="D38" s="1" t="s">
        <v>19</v>
      </c>
      <c r="E38" s="16">
        <v>0.753</v>
      </c>
      <c r="F38" s="1">
        <v>2</v>
      </c>
      <c r="G38" s="7">
        <v>6.37</v>
      </c>
      <c r="H38" s="7">
        <f t="shared" si="1"/>
        <v>4.79661</v>
      </c>
      <c r="I38" s="16">
        <f t="shared" si="2"/>
        <v>9.59322</v>
      </c>
      <c r="J38" s="5"/>
      <c r="K38" t="s">
        <v>74</v>
      </c>
    </row>
    <row r="39" spans="2:11" ht="12.75">
      <c r="B39" s="1">
        <v>11</v>
      </c>
      <c r="C39" s="47" t="s">
        <v>68</v>
      </c>
      <c r="D39" s="1" t="s">
        <v>19</v>
      </c>
      <c r="E39" s="16">
        <v>0.864</v>
      </c>
      <c r="F39" s="1">
        <v>1</v>
      </c>
      <c r="G39" s="7">
        <v>5.42</v>
      </c>
      <c r="H39" s="7">
        <f t="shared" si="1"/>
        <v>4.68288</v>
      </c>
      <c r="I39" s="16">
        <f t="shared" si="2"/>
        <v>4.68288</v>
      </c>
      <c r="J39" s="5"/>
      <c r="K39" t="s">
        <v>179</v>
      </c>
    </row>
    <row r="40" spans="2:11" ht="12.75">
      <c r="B40" s="1">
        <v>12</v>
      </c>
      <c r="C40" s="47" t="s">
        <v>69</v>
      </c>
      <c r="D40" s="1" t="s">
        <v>19</v>
      </c>
      <c r="E40" s="16">
        <v>0.673</v>
      </c>
      <c r="F40" s="1">
        <v>1</v>
      </c>
      <c r="G40" s="7">
        <v>8.64</v>
      </c>
      <c r="H40" s="7">
        <f t="shared" si="1"/>
        <v>5.81472</v>
      </c>
      <c r="I40" s="16">
        <f t="shared" si="2"/>
        <v>5.81472</v>
      </c>
      <c r="J40" s="5"/>
      <c r="K40" t="s">
        <v>75</v>
      </c>
    </row>
    <row r="41" spans="2:10" ht="12.75">
      <c r="B41" s="1">
        <v>13</v>
      </c>
      <c r="C41" s="47" t="s">
        <v>69</v>
      </c>
      <c r="D41" s="1" t="s">
        <v>19</v>
      </c>
      <c r="E41" s="16">
        <v>0.745</v>
      </c>
      <c r="F41" s="1">
        <v>1</v>
      </c>
      <c r="G41" s="7">
        <v>8.64</v>
      </c>
      <c r="H41" s="7">
        <f t="shared" si="1"/>
        <v>6.436800000000001</v>
      </c>
      <c r="I41" s="16">
        <f t="shared" si="2"/>
        <v>6.436800000000001</v>
      </c>
      <c r="J41" s="5"/>
    </row>
    <row r="42" spans="2:11" ht="12.75">
      <c r="B42" s="1">
        <v>14</v>
      </c>
      <c r="C42" s="47" t="s">
        <v>70</v>
      </c>
      <c r="D42" s="1" t="s">
        <v>19</v>
      </c>
      <c r="E42" s="16">
        <v>0.004</v>
      </c>
      <c r="F42" s="1">
        <v>1</v>
      </c>
      <c r="G42" s="7">
        <v>62.8</v>
      </c>
      <c r="H42" s="7">
        <f t="shared" si="1"/>
        <v>0.2512</v>
      </c>
      <c r="I42" s="16">
        <f t="shared" si="2"/>
        <v>0.2512</v>
      </c>
      <c r="J42" s="5"/>
      <c r="K42" t="s">
        <v>180</v>
      </c>
    </row>
    <row r="43" spans="2:11" ht="12.75">
      <c r="B43" s="1">
        <v>15</v>
      </c>
      <c r="C43" s="47" t="s">
        <v>71</v>
      </c>
      <c r="D43" s="1" t="s">
        <v>19</v>
      </c>
      <c r="E43" s="16">
        <v>0.19</v>
      </c>
      <c r="F43" s="1">
        <v>1</v>
      </c>
      <c r="G43" s="7">
        <v>7.9</v>
      </c>
      <c r="H43" s="7">
        <f t="shared" si="1"/>
        <v>1.5010000000000001</v>
      </c>
      <c r="I43" s="16">
        <f t="shared" si="2"/>
        <v>1.5010000000000001</v>
      </c>
      <c r="J43" s="5"/>
      <c r="K43" t="s">
        <v>181</v>
      </c>
    </row>
    <row r="44" spans="2:11" ht="12.75">
      <c r="B44" s="1">
        <v>16</v>
      </c>
      <c r="C44" s="47" t="s">
        <v>72</v>
      </c>
      <c r="D44" s="1" t="s">
        <v>19</v>
      </c>
      <c r="E44" s="16">
        <v>0.0232</v>
      </c>
      <c r="F44" s="1">
        <v>1</v>
      </c>
      <c r="G44" s="7">
        <v>78.5</v>
      </c>
      <c r="H44" s="7">
        <f t="shared" si="1"/>
        <v>1.8212</v>
      </c>
      <c r="I44" s="16">
        <f t="shared" si="2"/>
        <v>1.8212</v>
      </c>
      <c r="J44" s="5"/>
      <c r="K44" t="s">
        <v>182</v>
      </c>
    </row>
    <row r="45" spans="2:10" ht="12.75">
      <c r="B45" s="1">
        <v>17</v>
      </c>
      <c r="C45" s="49"/>
      <c r="D45" s="49"/>
      <c r="E45" s="50"/>
      <c r="F45" s="49"/>
      <c r="G45" s="51"/>
      <c r="H45" s="52"/>
      <c r="I45" s="49"/>
      <c r="J45" s="5"/>
    </row>
    <row r="46" spans="2:10" ht="12.75">
      <c r="B46" s="23"/>
      <c r="C46" s="17"/>
      <c r="D46" s="18"/>
      <c r="E46" s="19"/>
      <c r="F46" s="18"/>
      <c r="G46" s="20"/>
      <c r="H46" s="21"/>
      <c r="I46" s="24"/>
      <c r="J46" s="2"/>
    </row>
    <row r="47" spans="2:10" ht="12.75">
      <c r="B47" s="23" t="s">
        <v>16</v>
      </c>
      <c r="C47" s="17"/>
      <c r="D47" s="18"/>
      <c r="E47" s="19"/>
      <c r="F47" s="18"/>
      <c r="G47" s="20"/>
      <c r="H47" s="21"/>
      <c r="I47" s="24">
        <f>SUM(I29:I44)*0.05</f>
        <v>4.762289</v>
      </c>
      <c r="J47" s="2"/>
    </row>
    <row r="48" spans="2:10" ht="12.75">
      <c r="B48" s="23"/>
      <c r="C48" s="17"/>
      <c r="D48" s="18"/>
      <c r="E48" s="19"/>
      <c r="F48" s="18"/>
      <c r="G48" s="20"/>
      <c r="H48" s="21"/>
      <c r="I48" s="24"/>
      <c r="J48" s="2"/>
    </row>
    <row r="49" spans="2:10" ht="15.75">
      <c r="B49" s="41" t="s">
        <v>10</v>
      </c>
      <c r="C49" s="30"/>
      <c r="D49" s="1" t="s">
        <v>19</v>
      </c>
      <c r="E49" s="19"/>
      <c r="F49" s="18"/>
      <c r="G49" s="20" t="s">
        <v>3</v>
      </c>
      <c r="H49" s="21"/>
      <c r="I49" s="42">
        <f>SUM(I29:I47)</f>
        <v>100.00806899999999</v>
      </c>
      <c r="J49" s="2"/>
    </row>
    <row r="53" spans="2:9" ht="18">
      <c r="B53" s="83" t="s">
        <v>60</v>
      </c>
      <c r="C53" s="84"/>
      <c r="D53" s="84"/>
      <c r="E53" s="84"/>
      <c r="F53" s="84"/>
      <c r="G53" s="84"/>
      <c r="H53" s="84"/>
      <c r="I53" s="85"/>
    </row>
    <row r="54" spans="2:10" ht="20.25">
      <c r="B54" s="29" t="s">
        <v>333</v>
      </c>
      <c r="C54" s="30"/>
      <c r="D54" s="30"/>
      <c r="E54" s="31"/>
      <c r="F54" s="30"/>
      <c r="G54" s="32"/>
      <c r="H54" s="33"/>
      <c r="I54" s="22"/>
      <c r="J54" s="3"/>
    </row>
    <row r="55" spans="2:10" ht="25.5">
      <c r="B55" s="12" t="s">
        <v>12</v>
      </c>
      <c r="C55" s="12" t="s">
        <v>6</v>
      </c>
      <c r="D55" s="12" t="s">
        <v>4</v>
      </c>
      <c r="E55" s="13" t="s">
        <v>5</v>
      </c>
      <c r="F55" s="12" t="s">
        <v>7</v>
      </c>
      <c r="G55" s="15" t="s">
        <v>0</v>
      </c>
      <c r="H55" s="14" t="s">
        <v>11</v>
      </c>
      <c r="I55" s="12" t="s">
        <v>1</v>
      </c>
      <c r="J55" s="2"/>
    </row>
    <row r="56" spans="2:10" ht="14.25">
      <c r="B56" s="25"/>
      <c r="C56" s="26" t="s">
        <v>2</v>
      </c>
      <c r="D56" s="26" t="s">
        <v>2</v>
      </c>
      <c r="E56" s="27" t="s">
        <v>17</v>
      </c>
      <c r="F56" s="26" t="s">
        <v>8</v>
      </c>
      <c r="G56" s="28" t="s">
        <v>18</v>
      </c>
      <c r="H56" s="34" t="s">
        <v>9</v>
      </c>
      <c r="I56" s="26" t="s">
        <v>9</v>
      </c>
      <c r="J56" s="2"/>
    </row>
    <row r="57" spans="2:10" ht="12.75">
      <c r="B57" s="35"/>
      <c r="C57" s="36"/>
      <c r="D57" s="36"/>
      <c r="E57" s="37"/>
      <c r="F57" s="36"/>
      <c r="G57" s="38"/>
      <c r="H57" s="39"/>
      <c r="I57" s="40"/>
      <c r="J57" s="2"/>
    </row>
    <row r="58" spans="2:10" ht="12.75">
      <c r="B58" s="1">
        <v>1</v>
      </c>
      <c r="C58" s="46" t="s">
        <v>34</v>
      </c>
      <c r="D58" s="1" t="s">
        <v>19</v>
      </c>
      <c r="E58" s="16">
        <v>0.92</v>
      </c>
      <c r="F58" s="1">
        <v>1</v>
      </c>
      <c r="G58" s="7">
        <v>10.4</v>
      </c>
      <c r="H58" s="7">
        <f aca="true" t="shared" si="3" ref="H58:H66">G58*E58</f>
        <v>9.568000000000001</v>
      </c>
      <c r="I58" s="16">
        <f aca="true" t="shared" si="4" ref="I58:I66">H58*F58</f>
        <v>9.568000000000001</v>
      </c>
      <c r="J58" s="5"/>
    </row>
    <row r="59" spans="2:10" ht="12.75">
      <c r="B59" s="1">
        <v>2</v>
      </c>
      <c r="C59" s="47" t="s">
        <v>34</v>
      </c>
      <c r="D59" s="1" t="s">
        <v>19</v>
      </c>
      <c r="E59" s="16">
        <v>1.82</v>
      </c>
      <c r="F59" s="1">
        <v>1</v>
      </c>
      <c r="G59" s="7">
        <v>10.4</v>
      </c>
      <c r="H59" s="7">
        <f t="shared" si="3"/>
        <v>18.928</v>
      </c>
      <c r="I59" s="16">
        <f t="shared" si="4"/>
        <v>18.928</v>
      </c>
      <c r="J59" s="5"/>
    </row>
    <row r="60" spans="2:11" ht="12.75">
      <c r="B60" s="1">
        <v>3</v>
      </c>
      <c r="C60" s="47" t="s">
        <v>61</v>
      </c>
      <c r="D60" s="1" t="s">
        <v>19</v>
      </c>
      <c r="E60" s="16">
        <v>0.02</v>
      </c>
      <c r="F60" s="1">
        <v>1</v>
      </c>
      <c r="G60" s="7">
        <v>78.5</v>
      </c>
      <c r="H60" s="7">
        <f t="shared" si="3"/>
        <v>1.57</v>
      </c>
      <c r="I60" s="16">
        <f t="shared" si="4"/>
        <v>1.57</v>
      </c>
      <c r="J60" s="5"/>
      <c r="K60" t="s">
        <v>63</v>
      </c>
    </row>
    <row r="61" spans="2:10" ht="12.75">
      <c r="B61" s="1">
        <v>4</v>
      </c>
      <c r="C61" s="47" t="s">
        <v>62</v>
      </c>
      <c r="D61" s="1" t="s">
        <v>19</v>
      </c>
      <c r="E61" s="16">
        <v>0.03</v>
      </c>
      <c r="F61" s="1">
        <v>1</v>
      </c>
      <c r="G61" s="7">
        <v>78.5</v>
      </c>
      <c r="H61" s="7">
        <f t="shared" si="3"/>
        <v>2.355</v>
      </c>
      <c r="I61" s="16">
        <f t="shared" si="4"/>
        <v>2.355</v>
      </c>
      <c r="J61" s="5"/>
    </row>
    <row r="62" spans="2:11" ht="12.75">
      <c r="B62" s="1">
        <v>5</v>
      </c>
      <c r="C62" s="47" t="s">
        <v>64</v>
      </c>
      <c r="D62" s="1" t="s">
        <v>19</v>
      </c>
      <c r="E62" s="16">
        <v>0.00315</v>
      </c>
      <c r="F62" s="1">
        <v>4</v>
      </c>
      <c r="G62" s="7">
        <v>62.8</v>
      </c>
      <c r="H62" s="7">
        <f t="shared" si="3"/>
        <v>0.19782</v>
      </c>
      <c r="I62" s="16">
        <f t="shared" si="4"/>
        <v>0.79128</v>
      </c>
      <c r="J62" s="5"/>
      <c r="K62" t="s">
        <v>57</v>
      </c>
    </row>
    <row r="63" spans="2:10" ht="12.75">
      <c r="B63" s="1">
        <v>6</v>
      </c>
      <c r="C63" s="47"/>
      <c r="D63" s="1" t="s">
        <v>19</v>
      </c>
      <c r="E63" s="16"/>
      <c r="F63" s="1"/>
      <c r="G63" s="7"/>
      <c r="H63" s="7">
        <f t="shared" si="3"/>
        <v>0</v>
      </c>
      <c r="I63" s="16">
        <f t="shared" si="4"/>
        <v>0</v>
      </c>
      <c r="J63" s="5"/>
    </row>
    <row r="64" spans="2:11" ht="12.75">
      <c r="B64" s="1">
        <v>7</v>
      </c>
      <c r="C64" s="47" t="s">
        <v>64</v>
      </c>
      <c r="D64" s="1" t="s">
        <v>19</v>
      </c>
      <c r="E64" s="16">
        <v>0.00315</v>
      </c>
      <c r="F64" s="1">
        <v>4</v>
      </c>
      <c r="G64" s="7">
        <v>62.8</v>
      </c>
      <c r="H64" s="7">
        <f t="shared" si="3"/>
        <v>0.19782</v>
      </c>
      <c r="I64" s="16">
        <f t="shared" si="4"/>
        <v>0.79128</v>
      </c>
      <c r="J64" s="5"/>
      <c r="K64" t="s">
        <v>176</v>
      </c>
    </row>
    <row r="65" spans="2:11" ht="12.75">
      <c r="B65" s="1">
        <v>8</v>
      </c>
      <c r="C65" s="47" t="s">
        <v>334</v>
      </c>
      <c r="D65" s="1" t="s">
        <v>19</v>
      </c>
      <c r="E65" s="16">
        <v>0.0312</v>
      </c>
      <c r="F65" s="1">
        <v>1</v>
      </c>
      <c r="G65" s="7">
        <v>94.2</v>
      </c>
      <c r="H65" s="7">
        <f t="shared" si="3"/>
        <v>2.93904</v>
      </c>
      <c r="I65" s="16">
        <f t="shared" si="4"/>
        <v>2.93904</v>
      </c>
      <c r="J65" s="5"/>
      <c r="K65" t="s">
        <v>177</v>
      </c>
    </row>
    <row r="66" spans="2:10" ht="12.75">
      <c r="B66" s="1">
        <v>9</v>
      </c>
      <c r="C66" s="47"/>
      <c r="D66" s="1" t="s">
        <v>19</v>
      </c>
      <c r="E66" s="16"/>
      <c r="F66" s="1"/>
      <c r="G66" s="7"/>
      <c r="H66" s="7">
        <f t="shared" si="3"/>
        <v>0</v>
      </c>
      <c r="I66" s="16">
        <f t="shared" si="4"/>
        <v>0</v>
      </c>
      <c r="J66" s="5"/>
    </row>
    <row r="67" spans="2:10" ht="12.75">
      <c r="B67" s="23"/>
      <c r="C67" s="17"/>
      <c r="D67" s="18"/>
      <c r="E67" s="19"/>
      <c r="F67" s="18"/>
      <c r="G67" s="20"/>
      <c r="H67" s="21"/>
      <c r="I67" s="24"/>
      <c r="J67" s="2"/>
    </row>
    <row r="68" spans="2:10" ht="12.75">
      <c r="B68" s="23" t="s">
        <v>16</v>
      </c>
      <c r="C68" s="17"/>
      <c r="D68" s="18"/>
      <c r="E68" s="19"/>
      <c r="F68" s="18"/>
      <c r="G68" s="20"/>
      <c r="H68" s="21"/>
      <c r="I68" s="24">
        <f>SUM(I58:I66)*0.05</f>
        <v>1.84713</v>
      </c>
      <c r="J68" s="2"/>
    </row>
    <row r="69" spans="2:10" ht="12.75">
      <c r="B69" s="23"/>
      <c r="C69" s="17"/>
      <c r="D69" s="18"/>
      <c r="E69" s="19"/>
      <c r="F69" s="18"/>
      <c r="G69" s="20"/>
      <c r="H69" s="21"/>
      <c r="I69" s="24"/>
      <c r="J69" s="2"/>
    </row>
    <row r="70" spans="2:10" ht="15.75">
      <c r="B70" s="41" t="s">
        <v>10</v>
      </c>
      <c r="C70" s="30"/>
      <c r="D70" s="1" t="s">
        <v>19</v>
      </c>
      <c r="E70" s="19"/>
      <c r="F70" s="18"/>
      <c r="G70" s="20" t="s">
        <v>3</v>
      </c>
      <c r="H70" s="21"/>
      <c r="I70" s="42">
        <f>SUM(I58:I68)</f>
        <v>38.78973</v>
      </c>
      <c r="J70" s="2"/>
    </row>
  </sheetData>
  <sheetProtection/>
  <mergeCells count="3">
    <mergeCell ref="B3:I3"/>
    <mergeCell ref="B24:I24"/>
    <mergeCell ref="B53:I53"/>
  </mergeCells>
  <printOptions horizontalCentered="1"/>
  <pageMargins left="0.5905511811023623" right="0.5905511811023623" top="0.8661417322834646" bottom="0.4724409448818898" header="0" footer="0.4724409448818898"/>
  <pageSetup fitToHeight="1" fitToWidth="1"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J110"/>
  <sheetViews>
    <sheetView tabSelected="1" zoomScalePageLayoutView="0" workbookViewId="0" topLeftCell="A1">
      <selection activeCell="I111" sqref="I111"/>
    </sheetView>
  </sheetViews>
  <sheetFormatPr defaultColWidth="9.00390625" defaultRowHeight="12.75"/>
  <cols>
    <col min="1" max="1" width="18.25390625" style="0" customWidth="1"/>
    <col min="2" max="2" width="4.00390625" style="0" customWidth="1"/>
    <col min="3" max="3" width="14.875" style="0" customWidth="1"/>
    <col min="4" max="4" width="13.875" style="0" customWidth="1"/>
    <col min="5" max="5" width="10.25390625" style="9" customWidth="1"/>
    <col min="6" max="6" width="8.25390625" style="0" customWidth="1"/>
    <col min="7" max="7" width="13.25390625" style="4" customWidth="1"/>
    <col min="8" max="8" width="12.125" style="11" customWidth="1"/>
    <col min="9" max="9" width="11.125" style="0" customWidth="1"/>
  </cols>
  <sheetData>
    <row r="1" ht="12.75">
      <c r="A1" s="71" t="s">
        <v>332</v>
      </c>
    </row>
    <row r="3" spans="2:9" ht="18">
      <c r="B3" s="83" t="s">
        <v>102</v>
      </c>
      <c r="C3" s="84"/>
      <c r="D3" s="84"/>
      <c r="E3" s="84"/>
      <c r="F3" s="84"/>
      <c r="G3" s="84"/>
      <c r="H3" s="84"/>
      <c r="I3" s="85"/>
    </row>
    <row r="4" spans="2:10" ht="27.75" customHeight="1">
      <c r="B4" s="29" t="s">
        <v>145</v>
      </c>
      <c r="C4" s="30"/>
      <c r="D4" s="30"/>
      <c r="E4" s="31"/>
      <c r="F4" s="30"/>
      <c r="G4" s="32"/>
      <c r="H4" s="33"/>
      <c r="I4" s="22"/>
      <c r="J4" s="3"/>
    </row>
    <row r="5" spans="2:10" ht="29.25" customHeight="1">
      <c r="B5" s="12" t="s">
        <v>12</v>
      </c>
      <c r="C5" s="12" t="s">
        <v>6</v>
      </c>
      <c r="D5" s="12" t="s">
        <v>4</v>
      </c>
      <c r="E5" s="13" t="s">
        <v>5</v>
      </c>
      <c r="F5" s="12" t="s">
        <v>7</v>
      </c>
      <c r="G5" s="15" t="s">
        <v>0</v>
      </c>
      <c r="H5" s="14" t="s">
        <v>11</v>
      </c>
      <c r="I5" s="12" t="s">
        <v>1</v>
      </c>
      <c r="J5" s="2"/>
    </row>
    <row r="6" spans="2:10" ht="17.25" customHeight="1">
      <c r="B6" s="25"/>
      <c r="C6" s="26" t="s">
        <v>2</v>
      </c>
      <c r="D6" s="26" t="s">
        <v>2</v>
      </c>
      <c r="E6" s="27" t="s">
        <v>17</v>
      </c>
      <c r="F6" s="26" t="s">
        <v>8</v>
      </c>
      <c r="G6" s="28" t="s">
        <v>18</v>
      </c>
      <c r="H6" s="34" t="s">
        <v>9</v>
      </c>
      <c r="I6" s="26" t="s">
        <v>9</v>
      </c>
      <c r="J6" s="2"/>
    </row>
    <row r="7" spans="2:10" ht="3.75" customHeight="1">
      <c r="B7" s="35"/>
      <c r="C7" s="36"/>
      <c r="D7" s="36"/>
      <c r="E7" s="37"/>
      <c r="F7" s="36"/>
      <c r="G7" s="38"/>
      <c r="H7" s="39"/>
      <c r="I7" s="40"/>
      <c r="J7" s="2"/>
    </row>
    <row r="8" spans="2:10" ht="14.25" customHeight="1">
      <c r="B8" s="1">
        <v>1</v>
      </c>
      <c r="C8" s="46" t="s">
        <v>85</v>
      </c>
      <c r="D8" s="1" t="s">
        <v>19</v>
      </c>
      <c r="E8" s="16">
        <v>1.01</v>
      </c>
      <c r="F8" s="1">
        <v>2</v>
      </c>
      <c r="G8" s="7">
        <v>1.84</v>
      </c>
      <c r="H8" s="7">
        <f aca="true" t="shared" si="0" ref="H8:I12">G8*E8</f>
        <v>1.8584</v>
      </c>
      <c r="I8" s="16">
        <f t="shared" si="0"/>
        <v>3.7168</v>
      </c>
      <c r="J8" s="5"/>
    </row>
    <row r="9" spans="2:10" ht="14.25" customHeight="1">
      <c r="B9" s="1">
        <v>2</v>
      </c>
      <c r="C9" s="47" t="s">
        <v>85</v>
      </c>
      <c r="D9" s="1" t="s">
        <v>19</v>
      </c>
      <c r="E9" s="16">
        <v>0.74</v>
      </c>
      <c r="F9" s="1">
        <v>1</v>
      </c>
      <c r="G9" s="7">
        <v>1.8</v>
      </c>
      <c r="H9" s="7">
        <f t="shared" si="0"/>
        <v>1.332</v>
      </c>
      <c r="I9" s="16">
        <f t="shared" si="0"/>
        <v>1.332</v>
      </c>
      <c r="J9" s="5"/>
    </row>
    <row r="10" spans="2:10" ht="14.25" customHeight="1">
      <c r="B10" s="1">
        <v>3</v>
      </c>
      <c r="C10" s="47" t="s">
        <v>85</v>
      </c>
      <c r="D10" s="1" t="s">
        <v>19</v>
      </c>
      <c r="E10" s="16">
        <v>0.66</v>
      </c>
      <c r="F10" s="1">
        <v>1</v>
      </c>
      <c r="G10" s="7">
        <v>1.8</v>
      </c>
      <c r="H10" s="7">
        <f t="shared" si="0"/>
        <v>1.1880000000000002</v>
      </c>
      <c r="I10" s="16">
        <f t="shared" si="0"/>
        <v>1.1880000000000002</v>
      </c>
      <c r="J10" s="5"/>
    </row>
    <row r="11" spans="2:10" ht="14.25" customHeight="1">
      <c r="B11" s="1">
        <v>4</v>
      </c>
      <c r="C11" s="47" t="s">
        <v>148</v>
      </c>
      <c r="D11" s="1" t="s">
        <v>19</v>
      </c>
      <c r="E11" s="16">
        <v>0.66</v>
      </c>
      <c r="F11" s="1">
        <v>1</v>
      </c>
      <c r="G11" s="7">
        <v>3.35</v>
      </c>
      <c r="H11" s="7">
        <f t="shared" si="0"/>
        <v>2.2110000000000003</v>
      </c>
      <c r="I11" s="16">
        <f t="shared" si="0"/>
        <v>2.2110000000000003</v>
      </c>
      <c r="J11" s="5"/>
    </row>
    <row r="12" spans="2:10" ht="14.25" customHeight="1">
      <c r="B12" s="1">
        <v>5</v>
      </c>
      <c r="C12" s="47" t="s">
        <v>86</v>
      </c>
      <c r="D12" s="1" t="s">
        <v>19</v>
      </c>
      <c r="E12" s="16">
        <v>0.66</v>
      </c>
      <c r="F12" s="1">
        <v>1</v>
      </c>
      <c r="G12" s="7">
        <v>3</v>
      </c>
      <c r="H12" s="7">
        <f t="shared" si="0"/>
        <v>1.98</v>
      </c>
      <c r="I12" s="16">
        <f t="shared" si="0"/>
        <v>1.98</v>
      </c>
      <c r="J12" s="5"/>
    </row>
    <row r="13" spans="2:10" ht="14.25" customHeight="1">
      <c r="B13" s="23"/>
      <c r="C13" s="17"/>
      <c r="D13" s="18"/>
      <c r="E13" s="19"/>
      <c r="F13" s="18"/>
      <c r="G13" s="20"/>
      <c r="H13" s="21"/>
      <c r="I13" s="24"/>
      <c r="J13" s="2"/>
    </row>
    <row r="14" spans="2:10" ht="14.25" customHeight="1">
      <c r="B14" s="23" t="s">
        <v>16</v>
      </c>
      <c r="C14" s="17"/>
      <c r="D14" s="18"/>
      <c r="E14" s="19"/>
      <c r="F14" s="18"/>
      <c r="G14" s="20"/>
      <c r="H14" s="21"/>
      <c r="I14" s="24">
        <f>SUM(I8:I12)*0.05</f>
        <v>0.5213900000000001</v>
      </c>
      <c r="J14" s="2"/>
    </row>
    <row r="15" spans="2:10" ht="14.25" customHeight="1">
      <c r="B15" s="23"/>
      <c r="C15" s="17"/>
      <c r="D15" s="18"/>
      <c r="E15" s="19"/>
      <c r="F15" s="18"/>
      <c r="G15" s="20"/>
      <c r="H15" s="21"/>
      <c r="I15" s="24"/>
      <c r="J15" s="2"/>
    </row>
    <row r="16" spans="2:10" ht="14.25" customHeight="1">
      <c r="B16" s="41" t="s">
        <v>10</v>
      </c>
      <c r="C16" s="30"/>
      <c r="D16" s="1" t="s">
        <v>19</v>
      </c>
      <c r="E16" s="19"/>
      <c r="F16" s="18"/>
      <c r="G16" s="20" t="s">
        <v>3</v>
      </c>
      <c r="H16" s="21"/>
      <c r="I16" s="42">
        <f>SUM(I8:I14)</f>
        <v>10.949190000000002</v>
      </c>
      <c r="J16" s="2"/>
    </row>
    <row r="17" spans="2:10" ht="14.25" customHeight="1">
      <c r="B17" s="3"/>
      <c r="C17" s="2"/>
      <c r="D17" s="2"/>
      <c r="E17" s="8"/>
      <c r="F17" s="2"/>
      <c r="G17" s="6"/>
      <c r="H17" s="10"/>
      <c r="I17" s="2"/>
      <c r="J17" s="2"/>
    </row>
    <row r="19" spans="2:9" ht="20.25">
      <c r="B19" s="29" t="s">
        <v>146</v>
      </c>
      <c r="C19" s="30"/>
      <c r="D19" s="30"/>
      <c r="E19" s="31"/>
      <c r="F19" s="30"/>
      <c r="G19" s="32"/>
      <c r="H19" s="33"/>
      <c r="I19" s="22"/>
    </row>
    <row r="20" spans="2:9" ht="25.5">
      <c r="B20" s="12" t="s">
        <v>12</v>
      </c>
      <c r="C20" s="12" t="s">
        <v>6</v>
      </c>
      <c r="D20" s="12" t="s">
        <v>4</v>
      </c>
      <c r="E20" s="13" t="s">
        <v>5</v>
      </c>
      <c r="F20" s="12" t="s">
        <v>7</v>
      </c>
      <c r="G20" s="15" t="s">
        <v>0</v>
      </c>
      <c r="H20" s="14" t="s">
        <v>11</v>
      </c>
      <c r="I20" s="12" t="s">
        <v>1</v>
      </c>
    </row>
    <row r="21" spans="2:9" ht="14.25">
      <c r="B21" s="25"/>
      <c r="C21" s="26" t="s">
        <v>2</v>
      </c>
      <c r="D21" s="26" t="s">
        <v>2</v>
      </c>
      <c r="E21" s="27" t="s">
        <v>17</v>
      </c>
      <c r="F21" s="26" t="s">
        <v>8</v>
      </c>
      <c r="G21" s="28" t="s">
        <v>18</v>
      </c>
      <c r="H21" s="34" t="s">
        <v>9</v>
      </c>
      <c r="I21" s="26" t="s">
        <v>9</v>
      </c>
    </row>
    <row r="22" spans="2:9" ht="12.75">
      <c r="B22" s="35"/>
      <c r="C22" s="36"/>
      <c r="D22" s="36"/>
      <c r="E22" s="37"/>
      <c r="F22" s="36"/>
      <c r="G22" s="38"/>
      <c r="H22" s="39"/>
      <c r="I22" s="40"/>
    </row>
    <row r="23" spans="2:9" ht="12.75">
      <c r="B23" s="1">
        <v>1</v>
      </c>
      <c r="C23" s="46" t="s">
        <v>85</v>
      </c>
      <c r="D23" s="1" t="s">
        <v>19</v>
      </c>
      <c r="E23" s="16">
        <v>1.01</v>
      </c>
      <c r="F23" s="1">
        <v>2</v>
      </c>
      <c r="G23" s="7">
        <v>1.84</v>
      </c>
      <c r="H23" s="7">
        <f aca="true" t="shared" si="1" ref="H23:I27">G23*E23</f>
        <v>1.8584</v>
      </c>
      <c r="I23" s="16">
        <f t="shared" si="1"/>
        <v>3.7168</v>
      </c>
    </row>
    <row r="24" spans="2:9" ht="12.75">
      <c r="B24" s="1">
        <v>2</v>
      </c>
      <c r="C24" s="47" t="s">
        <v>85</v>
      </c>
      <c r="D24" s="1" t="s">
        <v>19</v>
      </c>
      <c r="E24" s="16">
        <v>1</v>
      </c>
      <c r="F24" s="1">
        <v>1</v>
      </c>
      <c r="G24" s="7">
        <v>1.8</v>
      </c>
      <c r="H24" s="7">
        <f t="shared" si="1"/>
        <v>1.8</v>
      </c>
      <c r="I24" s="16">
        <f t="shared" si="1"/>
        <v>1.8</v>
      </c>
    </row>
    <row r="25" spans="2:9" ht="12.75">
      <c r="B25" s="1">
        <v>3</v>
      </c>
      <c r="C25" s="47" t="s">
        <v>85</v>
      </c>
      <c r="D25" s="1" t="s">
        <v>19</v>
      </c>
      <c r="E25" s="16">
        <v>0.92</v>
      </c>
      <c r="F25" s="1">
        <v>1</v>
      </c>
      <c r="G25" s="7">
        <v>1.8</v>
      </c>
      <c r="H25" s="7">
        <f t="shared" si="1"/>
        <v>1.6560000000000001</v>
      </c>
      <c r="I25" s="16">
        <f t="shared" si="1"/>
        <v>1.6560000000000001</v>
      </c>
    </row>
    <row r="26" spans="2:9" ht="12.75">
      <c r="B26" s="1">
        <v>4</v>
      </c>
      <c r="C26" s="47" t="s">
        <v>148</v>
      </c>
      <c r="D26" s="1" t="s">
        <v>19</v>
      </c>
      <c r="E26" s="16">
        <v>0.92</v>
      </c>
      <c r="F26" s="1">
        <v>1</v>
      </c>
      <c r="G26" s="7">
        <v>3.35</v>
      </c>
      <c r="H26" s="7">
        <f t="shared" si="1"/>
        <v>3.0820000000000003</v>
      </c>
      <c r="I26" s="16">
        <f t="shared" si="1"/>
        <v>3.0820000000000003</v>
      </c>
    </row>
    <row r="27" spans="2:9" ht="12.75">
      <c r="B27" s="1">
        <v>5</v>
      </c>
      <c r="C27" s="47" t="s">
        <v>86</v>
      </c>
      <c r="D27" s="1" t="s">
        <v>19</v>
      </c>
      <c r="E27" s="16">
        <v>0.92</v>
      </c>
      <c r="F27" s="1">
        <v>1</v>
      </c>
      <c r="G27" s="7">
        <v>3</v>
      </c>
      <c r="H27" s="7">
        <f t="shared" si="1"/>
        <v>2.7600000000000002</v>
      </c>
      <c r="I27" s="16">
        <f t="shared" si="1"/>
        <v>2.7600000000000002</v>
      </c>
    </row>
    <row r="28" spans="2:9" ht="12.75">
      <c r="B28" s="23"/>
      <c r="C28" s="17"/>
      <c r="D28" s="18"/>
      <c r="E28" s="19"/>
      <c r="F28" s="18"/>
      <c r="G28" s="20"/>
      <c r="H28" s="21"/>
      <c r="I28" s="24"/>
    </row>
    <row r="29" spans="2:9" ht="12.75">
      <c r="B29" s="23" t="s">
        <v>16</v>
      </c>
      <c r="C29" s="17"/>
      <c r="D29" s="18"/>
      <c r="E29" s="19"/>
      <c r="F29" s="18"/>
      <c r="G29" s="20"/>
      <c r="H29" s="21"/>
      <c r="I29" s="24">
        <f>SUM(I23:I27)*0.05</f>
        <v>0.6507400000000001</v>
      </c>
    </row>
    <row r="30" spans="2:9" ht="12.75">
      <c r="B30" s="23"/>
      <c r="C30" s="17"/>
      <c r="D30" s="18"/>
      <c r="E30" s="19"/>
      <c r="F30" s="18"/>
      <c r="G30" s="20"/>
      <c r="H30" s="21"/>
      <c r="I30" s="24"/>
    </row>
    <row r="31" spans="2:9" ht="15.75">
      <c r="B31" s="41" t="s">
        <v>10</v>
      </c>
      <c r="C31" s="30"/>
      <c r="D31" s="1" t="s">
        <v>19</v>
      </c>
      <c r="E31" s="19"/>
      <c r="F31" s="18"/>
      <c r="G31" s="20" t="s">
        <v>3</v>
      </c>
      <c r="H31" s="21"/>
      <c r="I31" s="42">
        <f>SUM(I23:I29)</f>
        <v>13.665540000000002</v>
      </c>
    </row>
    <row r="34" spans="2:9" ht="20.25">
      <c r="B34" s="29" t="s">
        <v>147</v>
      </c>
      <c r="C34" s="30"/>
      <c r="D34" s="30"/>
      <c r="E34" s="31"/>
      <c r="F34" s="30"/>
      <c r="G34" s="32"/>
      <c r="H34" s="33"/>
      <c r="I34" s="22"/>
    </row>
    <row r="35" spans="2:9" ht="25.5">
      <c r="B35" s="12" t="s">
        <v>12</v>
      </c>
      <c r="C35" s="12" t="s">
        <v>6</v>
      </c>
      <c r="D35" s="12" t="s">
        <v>4</v>
      </c>
      <c r="E35" s="13" t="s">
        <v>5</v>
      </c>
      <c r="F35" s="12" t="s">
        <v>7</v>
      </c>
      <c r="G35" s="15" t="s">
        <v>0</v>
      </c>
      <c r="H35" s="14" t="s">
        <v>11</v>
      </c>
      <c r="I35" s="12" t="s">
        <v>1</v>
      </c>
    </row>
    <row r="36" spans="2:9" ht="14.25">
      <c r="B36" s="25"/>
      <c r="C36" s="26" t="s">
        <v>2</v>
      </c>
      <c r="D36" s="26" t="s">
        <v>2</v>
      </c>
      <c r="E36" s="27" t="s">
        <v>17</v>
      </c>
      <c r="F36" s="26" t="s">
        <v>8</v>
      </c>
      <c r="G36" s="28" t="s">
        <v>18</v>
      </c>
      <c r="H36" s="34" t="s">
        <v>9</v>
      </c>
      <c r="I36" s="26" t="s">
        <v>9</v>
      </c>
    </row>
    <row r="37" spans="2:9" ht="12.75">
      <c r="B37" s="35"/>
      <c r="C37" s="36"/>
      <c r="D37" s="36"/>
      <c r="E37" s="37"/>
      <c r="F37" s="36"/>
      <c r="G37" s="38"/>
      <c r="H37" s="39"/>
      <c r="I37" s="40"/>
    </row>
    <row r="38" spans="2:9" ht="12.75">
      <c r="B38" s="1">
        <v>1</v>
      </c>
      <c r="C38" s="46" t="s">
        <v>85</v>
      </c>
      <c r="D38" s="1" t="s">
        <v>19</v>
      </c>
      <c r="E38" s="16">
        <v>1.01</v>
      </c>
      <c r="F38" s="1">
        <v>2</v>
      </c>
      <c r="G38" s="7">
        <v>1.84</v>
      </c>
      <c r="H38" s="7">
        <f aca="true" t="shared" si="2" ref="H38:I42">G38*E38</f>
        <v>1.8584</v>
      </c>
      <c r="I38" s="16">
        <f t="shared" si="2"/>
        <v>3.7168</v>
      </c>
    </row>
    <row r="39" spans="2:9" ht="12.75">
      <c r="B39" s="1">
        <v>2</v>
      </c>
      <c r="C39" s="47" t="s">
        <v>85</v>
      </c>
      <c r="D39" s="1" t="s">
        <v>19</v>
      </c>
      <c r="E39" s="16">
        <v>0.85</v>
      </c>
      <c r="F39" s="1">
        <v>1</v>
      </c>
      <c r="G39" s="7">
        <v>1.8</v>
      </c>
      <c r="H39" s="7">
        <f t="shared" si="2"/>
        <v>1.53</v>
      </c>
      <c r="I39" s="16">
        <f t="shared" si="2"/>
        <v>1.53</v>
      </c>
    </row>
    <row r="40" spans="2:9" ht="12.75">
      <c r="B40" s="1">
        <v>3</v>
      </c>
      <c r="C40" s="47" t="s">
        <v>85</v>
      </c>
      <c r="D40" s="1" t="s">
        <v>19</v>
      </c>
      <c r="E40" s="16">
        <v>0.77</v>
      </c>
      <c r="F40" s="1">
        <v>1</v>
      </c>
      <c r="G40" s="7">
        <v>1.8</v>
      </c>
      <c r="H40" s="7">
        <f t="shared" si="2"/>
        <v>1.3860000000000001</v>
      </c>
      <c r="I40" s="16">
        <f t="shared" si="2"/>
        <v>1.3860000000000001</v>
      </c>
    </row>
    <row r="41" spans="2:9" ht="12.75">
      <c r="B41" s="1">
        <v>4</v>
      </c>
      <c r="C41" s="47" t="s">
        <v>148</v>
      </c>
      <c r="D41" s="1" t="s">
        <v>19</v>
      </c>
      <c r="E41" s="16">
        <v>0.77</v>
      </c>
      <c r="F41" s="1">
        <v>1</v>
      </c>
      <c r="G41" s="7">
        <v>3.35</v>
      </c>
      <c r="H41" s="7">
        <f t="shared" si="2"/>
        <v>2.5795000000000003</v>
      </c>
      <c r="I41" s="16">
        <f t="shared" si="2"/>
        <v>2.5795000000000003</v>
      </c>
    </row>
    <row r="42" spans="2:9" ht="12.75">
      <c r="B42" s="1">
        <v>5</v>
      </c>
      <c r="C42" s="47" t="s">
        <v>86</v>
      </c>
      <c r="D42" s="1" t="s">
        <v>19</v>
      </c>
      <c r="E42" s="16">
        <v>0.77</v>
      </c>
      <c r="F42" s="1">
        <v>1</v>
      </c>
      <c r="G42" s="7">
        <v>3</v>
      </c>
      <c r="H42" s="7">
        <f t="shared" si="2"/>
        <v>2.31</v>
      </c>
      <c r="I42" s="16">
        <f t="shared" si="2"/>
        <v>2.31</v>
      </c>
    </row>
    <row r="43" spans="2:9" ht="12.75">
      <c r="B43" s="23"/>
      <c r="C43" s="17"/>
      <c r="D43" s="18"/>
      <c r="E43" s="19"/>
      <c r="F43" s="18"/>
      <c r="G43" s="20"/>
      <c r="H43" s="21"/>
      <c r="I43" s="24"/>
    </row>
    <row r="44" spans="2:9" ht="12.75">
      <c r="B44" s="23" t="s">
        <v>16</v>
      </c>
      <c r="C44" s="17"/>
      <c r="D44" s="18"/>
      <c r="E44" s="19"/>
      <c r="F44" s="18"/>
      <c r="G44" s="20"/>
      <c r="H44" s="21"/>
      <c r="I44" s="24">
        <f>SUM(I38:I42)*0.05</f>
        <v>0.576115</v>
      </c>
    </row>
    <row r="45" spans="2:9" ht="12.75">
      <c r="B45" s="23"/>
      <c r="C45" s="17"/>
      <c r="D45" s="18"/>
      <c r="E45" s="19"/>
      <c r="F45" s="18"/>
      <c r="G45" s="20"/>
      <c r="H45" s="21"/>
      <c r="I45" s="24"/>
    </row>
    <row r="46" spans="2:9" ht="15.75">
      <c r="B46" s="41" t="s">
        <v>10</v>
      </c>
      <c r="C46" s="30"/>
      <c r="D46" s="1" t="s">
        <v>19</v>
      </c>
      <c r="E46" s="19"/>
      <c r="F46" s="18"/>
      <c r="G46" s="20" t="s">
        <v>3</v>
      </c>
      <c r="H46" s="21"/>
      <c r="I46" s="42">
        <f>SUM(I38:I44)</f>
        <v>12.098415000000001</v>
      </c>
    </row>
    <row r="49" spans="2:9" ht="18">
      <c r="B49" s="83" t="s">
        <v>264</v>
      </c>
      <c r="C49" s="84"/>
      <c r="D49" s="84"/>
      <c r="E49" s="84"/>
      <c r="F49" s="84"/>
      <c r="G49" s="84"/>
      <c r="H49" s="84"/>
      <c r="I49" s="85"/>
    </row>
    <row r="50" spans="2:9" ht="20.25">
      <c r="B50" s="29" t="s">
        <v>265</v>
      </c>
      <c r="C50" s="30"/>
      <c r="D50" s="30"/>
      <c r="E50" s="31"/>
      <c r="F50" s="30"/>
      <c r="G50" s="32"/>
      <c r="H50" s="33"/>
      <c r="I50" s="22"/>
    </row>
    <row r="51" spans="2:9" ht="25.5">
      <c r="B51" s="12" t="s">
        <v>12</v>
      </c>
      <c r="C51" s="12" t="s">
        <v>6</v>
      </c>
      <c r="D51" s="12" t="s">
        <v>4</v>
      </c>
      <c r="E51" s="13" t="s">
        <v>5</v>
      </c>
      <c r="F51" s="12" t="s">
        <v>7</v>
      </c>
      <c r="G51" s="15" t="s">
        <v>0</v>
      </c>
      <c r="H51" s="14" t="s">
        <v>11</v>
      </c>
      <c r="I51" s="12" t="s">
        <v>1</v>
      </c>
    </row>
    <row r="52" spans="2:9" ht="14.25">
      <c r="B52" s="25"/>
      <c r="C52" s="26" t="s">
        <v>2</v>
      </c>
      <c r="D52" s="26" t="s">
        <v>2</v>
      </c>
      <c r="E52" s="27" t="s">
        <v>17</v>
      </c>
      <c r="F52" s="26" t="s">
        <v>8</v>
      </c>
      <c r="G52" s="28" t="s">
        <v>18</v>
      </c>
      <c r="H52" s="34" t="s">
        <v>9</v>
      </c>
      <c r="I52" s="26" t="s">
        <v>9</v>
      </c>
    </row>
    <row r="53" spans="2:9" ht="12.75">
      <c r="B53" s="35"/>
      <c r="C53" s="36"/>
      <c r="D53" s="36"/>
      <c r="E53" s="37"/>
      <c r="F53" s="36"/>
      <c r="G53" s="38"/>
      <c r="H53" s="39"/>
      <c r="I53" s="40"/>
    </row>
    <row r="54" spans="2:9" ht="12.75">
      <c r="B54" s="1">
        <v>1</v>
      </c>
      <c r="C54" s="46" t="s">
        <v>266</v>
      </c>
      <c r="D54" s="1" t="s">
        <v>19</v>
      </c>
      <c r="E54" s="16">
        <v>1.715</v>
      </c>
      <c r="F54" s="1">
        <v>2</v>
      </c>
      <c r="G54" s="7">
        <v>2.42</v>
      </c>
      <c r="H54" s="7">
        <f aca="true" t="shared" si="3" ref="H54:I58">G54*E54</f>
        <v>4.1503</v>
      </c>
      <c r="I54" s="16">
        <f t="shared" si="3"/>
        <v>8.3006</v>
      </c>
    </row>
    <row r="55" spans="2:9" ht="12.75">
      <c r="B55" s="1">
        <v>2</v>
      </c>
      <c r="C55" s="47" t="s">
        <v>85</v>
      </c>
      <c r="D55" s="1" t="s">
        <v>19</v>
      </c>
      <c r="E55" s="16">
        <v>0.74</v>
      </c>
      <c r="F55" s="1">
        <v>1</v>
      </c>
      <c r="G55" s="7">
        <v>1.84</v>
      </c>
      <c r="H55" s="7">
        <f t="shared" si="3"/>
        <v>1.3616000000000001</v>
      </c>
      <c r="I55" s="16">
        <f t="shared" si="3"/>
        <v>1.3616000000000001</v>
      </c>
    </row>
    <row r="56" spans="2:9" ht="12.75">
      <c r="B56" s="1">
        <v>3</v>
      </c>
      <c r="C56" s="47" t="s">
        <v>85</v>
      </c>
      <c r="D56" s="1" t="s">
        <v>19</v>
      </c>
      <c r="E56" s="16">
        <v>0.66</v>
      </c>
      <c r="F56" s="1">
        <v>3</v>
      </c>
      <c r="G56" s="7">
        <v>1.84</v>
      </c>
      <c r="H56" s="7">
        <f t="shared" si="3"/>
        <v>1.2144000000000001</v>
      </c>
      <c r="I56" s="16">
        <f t="shared" si="3"/>
        <v>3.6432</v>
      </c>
    </row>
    <row r="57" spans="2:9" ht="12.75">
      <c r="B57" s="1">
        <v>4</v>
      </c>
      <c r="C57" s="47" t="s">
        <v>86</v>
      </c>
      <c r="D57" s="1" t="s">
        <v>19</v>
      </c>
      <c r="E57" s="16">
        <v>0.66</v>
      </c>
      <c r="F57" s="1">
        <v>1</v>
      </c>
      <c r="G57" s="7">
        <v>3</v>
      </c>
      <c r="H57" s="7">
        <f t="shared" si="3"/>
        <v>1.98</v>
      </c>
      <c r="I57" s="16">
        <f t="shared" si="3"/>
        <v>1.98</v>
      </c>
    </row>
    <row r="58" spans="2:9" ht="12.75">
      <c r="B58" s="1">
        <v>5</v>
      </c>
      <c r="C58" s="47" t="s">
        <v>267</v>
      </c>
      <c r="D58" s="1" t="s">
        <v>19</v>
      </c>
      <c r="E58" s="16">
        <v>0.06</v>
      </c>
      <c r="F58" s="1">
        <v>2</v>
      </c>
      <c r="G58" s="7">
        <v>3.77</v>
      </c>
      <c r="H58" s="7">
        <f t="shared" si="3"/>
        <v>0.22619999999999998</v>
      </c>
      <c r="I58" s="16">
        <f t="shared" si="3"/>
        <v>0.45239999999999997</v>
      </c>
    </row>
    <row r="59" spans="2:9" ht="12.75">
      <c r="B59" s="23"/>
      <c r="C59" s="17"/>
      <c r="D59" s="18"/>
      <c r="E59" s="19"/>
      <c r="F59" s="18"/>
      <c r="G59" s="20"/>
      <c r="H59" s="21"/>
      <c r="I59" s="24"/>
    </row>
    <row r="60" spans="2:9" ht="12.75">
      <c r="B60" s="23" t="s">
        <v>16</v>
      </c>
      <c r="C60" s="17"/>
      <c r="D60" s="18"/>
      <c r="E60" s="19"/>
      <c r="F60" s="18"/>
      <c r="G60" s="20"/>
      <c r="H60" s="21"/>
      <c r="I60" s="24">
        <f>SUM(I54:I58)*0.05</f>
        <v>0.7868900000000001</v>
      </c>
    </row>
    <row r="61" spans="2:9" ht="12.75">
      <c r="B61" s="23"/>
      <c r="C61" s="17"/>
      <c r="D61" s="18"/>
      <c r="E61" s="19"/>
      <c r="F61" s="18"/>
      <c r="G61" s="20"/>
      <c r="H61" s="21"/>
      <c r="I61" s="24"/>
    </row>
    <row r="62" spans="2:9" ht="15.75">
      <c r="B62" s="41" t="s">
        <v>10</v>
      </c>
      <c r="C62" s="30"/>
      <c r="D62" s="1" t="s">
        <v>19</v>
      </c>
      <c r="E62" s="19"/>
      <c r="F62" s="18"/>
      <c r="G62" s="20" t="s">
        <v>3</v>
      </c>
      <c r="H62" s="21"/>
      <c r="I62" s="42">
        <f>SUM(I54:I60)</f>
        <v>16.52469</v>
      </c>
    </row>
    <row r="65" spans="2:9" ht="20.25">
      <c r="B65" s="29" t="s">
        <v>268</v>
      </c>
      <c r="C65" s="30"/>
      <c r="D65" s="30"/>
      <c r="E65" s="31"/>
      <c r="F65" s="30"/>
      <c r="G65" s="32"/>
      <c r="H65" s="33"/>
      <c r="I65" s="22"/>
    </row>
    <row r="66" spans="2:9" ht="25.5">
      <c r="B66" s="12" t="s">
        <v>12</v>
      </c>
      <c r="C66" s="12" t="s">
        <v>6</v>
      </c>
      <c r="D66" s="12" t="s">
        <v>4</v>
      </c>
      <c r="E66" s="13" t="s">
        <v>5</v>
      </c>
      <c r="F66" s="12" t="s">
        <v>7</v>
      </c>
      <c r="G66" s="15" t="s">
        <v>0</v>
      </c>
      <c r="H66" s="14" t="s">
        <v>11</v>
      </c>
      <c r="I66" s="12" t="s">
        <v>1</v>
      </c>
    </row>
    <row r="67" spans="2:9" ht="14.25">
      <c r="B67" s="25"/>
      <c r="C67" s="26" t="s">
        <v>2</v>
      </c>
      <c r="D67" s="26" t="s">
        <v>2</v>
      </c>
      <c r="E67" s="27" t="s">
        <v>17</v>
      </c>
      <c r="F67" s="26" t="s">
        <v>8</v>
      </c>
      <c r="G67" s="28" t="s">
        <v>18</v>
      </c>
      <c r="H67" s="34" t="s">
        <v>9</v>
      </c>
      <c r="I67" s="26" t="s">
        <v>9</v>
      </c>
    </row>
    <row r="68" spans="2:9" ht="12.75">
      <c r="B68" s="35"/>
      <c r="C68" s="36"/>
      <c r="D68" s="36"/>
      <c r="E68" s="37"/>
      <c r="F68" s="36"/>
      <c r="G68" s="38"/>
      <c r="H68" s="39"/>
      <c r="I68" s="40"/>
    </row>
    <row r="69" spans="2:9" ht="12.75">
      <c r="B69" s="1">
        <v>1</v>
      </c>
      <c r="C69" s="46" t="s">
        <v>266</v>
      </c>
      <c r="D69" s="1" t="s">
        <v>19</v>
      </c>
      <c r="E69" s="16">
        <v>1.715</v>
      </c>
      <c r="F69" s="1">
        <v>2</v>
      </c>
      <c r="G69" s="7">
        <v>2.42</v>
      </c>
      <c r="H69" s="7">
        <f aca="true" t="shared" si="4" ref="H69:I73">G69*E69</f>
        <v>4.1503</v>
      </c>
      <c r="I69" s="16">
        <f t="shared" si="4"/>
        <v>8.3006</v>
      </c>
    </row>
    <row r="70" spans="2:9" ht="12.75">
      <c r="B70" s="1">
        <v>2</v>
      </c>
      <c r="C70" s="47" t="s">
        <v>85</v>
      </c>
      <c r="D70" s="1" t="s">
        <v>19</v>
      </c>
      <c r="E70" s="16">
        <v>1</v>
      </c>
      <c r="F70" s="1">
        <v>1</v>
      </c>
      <c r="G70" s="7">
        <v>1.84</v>
      </c>
      <c r="H70" s="7">
        <f t="shared" si="4"/>
        <v>1.84</v>
      </c>
      <c r="I70" s="16">
        <f t="shared" si="4"/>
        <v>1.84</v>
      </c>
    </row>
    <row r="71" spans="2:9" ht="12.75">
      <c r="B71" s="1">
        <v>3</v>
      </c>
      <c r="C71" s="47" t="s">
        <v>85</v>
      </c>
      <c r="D71" s="1" t="s">
        <v>19</v>
      </c>
      <c r="E71" s="16">
        <v>0.92</v>
      </c>
      <c r="F71" s="1">
        <v>3</v>
      </c>
      <c r="G71" s="7">
        <v>1.84</v>
      </c>
      <c r="H71" s="7">
        <f t="shared" si="4"/>
        <v>1.6928</v>
      </c>
      <c r="I71" s="16">
        <f t="shared" si="4"/>
        <v>5.0784</v>
      </c>
    </row>
    <row r="72" spans="2:9" ht="12.75">
      <c r="B72" s="1">
        <v>4</v>
      </c>
      <c r="C72" s="47" t="s">
        <v>86</v>
      </c>
      <c r="D72" s="1" t="s">
        <v>19</v>
      </c>
      <c r="E72" s="16">
        <v>0.92</v>
      </c>
      <c r="F72" s="1">
        <v>1</v>
      </c>
      <c r="G72" s="7">
        <v>3</v>
      </c>
      <c r="H72" s="7">
        <f t="shared" si="4"/>
        <v>2.7600000000000002</v>
      </c>
      <c r="I72" s="16">
        <f t="shared" si="4"/>
        <v>2.7600000000000002</v>
      </c>
    </row>
    <row r="73" spans="2:9" ht="12.75">
      <c r="B73" s="1">
        <v>5</v>
      </c>
      <c r="C73" s="47" t="s">
        <v>267</v>
      </c>
      <c r="D73" s="1" t="s">
        <v>19</v>
      </c>
      <c r="E73" s="16">
        <v>0.06</v>
      </c>
      <c r="F73" s="1">
        <v>2</v>
      </c>
      <c r="G73" s="7">
        <v>3.77</v>
      </c>
      <c r="H73" s="7">
        <f t="shared" si="4"/>
        <v>0.22619999999999998</v>
      </c>
      <c r="I73" s="16">
        <f t="shared" si="4"/>
        <v>0.45239999999999997</v>
      </c>
    </row>
    <row r="74" spans="2:9" ht="12.75">
      <c r="B74" s="23"/>
      <c r="C74" s="17"/>
      <c r="D74" s="18"/>
      <c r="E74" s="19"/>
      <c r="F74" s="18"/>
      <c r="G74" s="20"/>
      <c r="H74" s="21"/>
      <c r="I74" s="24"/>
    </row>
    <row r="75" spans="2:9" ht="12.75">
      <c r="B75" s="23" t="s">
        <v>16</v>
      </c>
      <c r="C75" s="17"/>
      <c r="D75" s="18"/>
      <c r="E75" s="19"/>
      <c r="F75" s="18"/>
      <c r="G75" s="20"/>
      <c r="H75" s="21"/>
      <c r="I75" s="24">
        <f>SUM(I69:I73)*0.05</f>
        <v>0.92157</v>
      </c>
    </row>
    <row r="76" spans="2:9" ht="12.75">
      <c r="B76" s="23"/>
      <c r="C76" s="17"/>
      <c r="D76" s="18"/>
      <c r="E76" s="19"/>
      <c r="F76" s="18"/>
      <c r="G76" s="20"/>
      <c r="H76" s="21"/>
      <c r="I76" s="24"/>
    </row>
    <row r="77" spans="2:9" ht="15.75">
      <c r="B77" s="41" t="s">
        <v>10</v>
      </c>
      <c r="C77" s="30"/>
      <c r="D77" s="1" t="s">
        <v>19</v>
      </c>
      <c r="E77" s="19"/>
      <c r="F77" s="18"/>
      <c r="G77" s="20" t="s">
        <v>3</v>
      </c>
      <c r="H77" s="21"/>
      <c r="I77" s="42">
        <f>SUM(I69:I75)</f>
        <v>19.35297</v>
      </c>
    </row>
    <row r="80" spans="2:9" ht="20.25">
      <c r="B80" s="29" t="s">
        <v>269</v>
      </c>
      <c r="C80" s="30"/>
      <c r="D80" s="30"/>
      <c r="E80" s="31"/>
      <c r="F80" s="30"/>
      <c r="G80" s="32"/>
      <c r="H80" s="33"/>
      <c r="I80" s="22"/>
    </row>
    <row r="81" spans="2:9" ht="25.5">
      <c r="B81" s="12" t="s">
        <v>12</v>
      </c>
      <c r="C81" s="12" t="s">
        <v>6</v>
      </c>
      <c r="D81" s="12" t="s">
        <v>4</v>
      </c>
      <c r="E81" s="13" t="s">
        <v>5</v>
      </c>
      <c r="F81" s="12" t="s">
        <v>7</v>
      </c>
      <c r="G81" s="15" t="s">
        <v>0</v>
      </c>
      <c r="H81" s="14" t="s">
        <v>11</v>
      </c>
      <c r="I81" s="12" t="s">
        <v>1</v>
      </c>
    </row>
    <row r="82" spans="2:9" ht="14.25">
      <c r="B82" s="25"/>
      <c r="C82" s="26" t="s">
        <v>2</v>
      </c>
      <c r="D82" s="26" t="s">
        <v>2</v>
      </c>
      <c r="E82" s="27" t="s">
        <v>17</v>
      </c>
      <c r="F82" s="26" t="s">
        <v>8</v>
      </c>
      <c r="G82" s="28" t="s">
        <v>18</v>
      </c>
      <c r="H82" s="34" t="s">
        <v>9</v>
      </c>
      <c r="I82" s="26" t="s">
        <v>9</v>
      </c>
    </row>
    <row r="83" spans="2:9" ht="12.75">
      <c r="B83" s="35"/>
      <c r="C83" s="36"/>
      <c r="D83" s="36"/>
      <c r="E83" s="37"/>
      <c r="F83" s="36"/>
      <c r="G83" s="38"/>
      <c r="H83" s="39"/>
      <c r="I83" s="40"/>
    </row>
    <row r="84" spans="2:9" ht="12.75">
      <c r="B84" s="1">
        <v>1</v>
      </c>
      <c r="C84" s="46" t="s">
        <v>266</v>
      </c>
      <c r="D84" s="1" t="s">
        <v>19</v>
      </c>
      <c r="E84" s="16">
        <v>1.715</v>
      </c>
      <c r="F84" s="1">
        <v>2</v>
      </c>
      <c r="G84" s="7">
        <v>2.42</v>
      </c>
      <c r="H84" s="7">
        <f aca="true" t="shared" si="5" ref="H84:I88">G84*E84</f>
        <v>4.1503</v>
      </c>
      <c r="I84" s="16">
        <f t="shared" si="5"/>
        <v>8.3006</v>
      </c>
    </row>
    <row r="85" spans="2:9" ht="12.75">
      <c r="B85" s="1">
        <v>2</v>
      </c>
      <c r="C85" s="47" t="s">
        <v>85</v>
      </c>
      <c r="D85" s="1" t="s">
        <v>19</v>
      </c>
      <c r="E85" s="16">
        <v>0.85</v>
      </c>
      <c r="F85" s="1">
        <v>1</v>
      </c>
      <c r="G85" s="7">
        <v>1.84</v>
      </c>
      <c r="H85" s="7">
        <f t="shared" si="5"/>
        <v>1.564</v>
      </c>
      <c r="I85" s="16">
        <f t="shared" si="5"/>
        <v>1.564</v>
      </c>
    </row>
    <row r="86" spans="2:9" ht="12.75">
      <c r="B86" s="1">
        <v>3</v>
      </c>
      <c r="C86" s="47" t="s">
        <v>85</v>
      </c>
      <c r="D86" s="1" t="s">
        <v>19</v>
      </c>
      <c r="E86" s="16">
        <v>0.77</v>
      </c>
      <c r="F86" s="1">
        <v>4</v>
      </c>
      <c r="G86" s="7">
        <v>1.84</v>
      </c>
      <c r="H86" s="7">
        <f t="shared" si="5"/>
        <v>1.4168</v>
      </c>
      <c r="I86" s="16">
        <f t="shared" si="5"/>
        <v>5.6672</v>
      </c>
    </row>
    <row r="87" spans="2:9" ht="12.75">
      <c r="B87" s="1">
        <v>4</v>
      </c>
      <c r="C87" s="47" t="s">
        <v>86</v>
      </c>
      <c r="D87" s="1" t="s">
        <v>19</v>
      </c>
      <c r="E87" s="16">
        <v>0.77</v>
      </c>
      <c r="F87" s="1">
        <v>1</v>
      </c>
      <c r="G87" s="7">
        <v>3</v>
      </c>
      <c r="H87" s="7">
        <f t="shared" si="5"/>
        <v>2.31</v>
      </c>
      <c r="I87" s="16">
        <f t="shared" si="5"/>
        <v>2.31</v>
      </c>
    </row>
    <row r="88" spans="2:9" ht="12.75">
      <c r="B88" s="1">
        <v>5</v>
      </c>
      <c r="C88" s="47" t="s">
        <v>267</v>
      </c>
      <c r="D88" s="1" t="s">
        <v>19</v>
      </c>
      <c r="E88" s="16">
        <v>0.06</v>
      </c>
      <c r="F88" s="1">
        <v>2</v>
      </c>
      <c r="G88" s="7">
        <v>3.77</v>
      </c>
      <c r="H88" s="7">
        <f t="shared" si="5"/>
        <v>0.22619999999999998</v>
      </c>
      <c r="I88" s="16">
        <f t="shared" si="5"/>
        <v>0.45239999999999997</v>
      </c>
    </row>
    <row r="89" spans="2:9" ht="12.75">
      <c r="B89" s="23"/>
      <c r="C89" s="17"/>
      <c r="D89" s="18"/>
      <c r="E89" s="19"/>
      <c r="F89" s="18"/>
      <c r="G89" s="20"/>
      <c r="H89" s="21"/>
      <c r="I89" s="24"/>
    </row>
    <row r="90" spans="2:9" ht="12.75">
      <c r="B90" s="23" t="s">
        <v>16</v>
      </c>
      <c r="C90" s="17"/>
      <c r="D90" s="18"/>
      <c r="E90" s="19"/>
      <c r="F90" s="18"/>
      <c r="G90" s="20"/>
      <c r="H90" s="21"/>
      <c r="I90" s="24">
        <f>SUM(I84:I88)*0.05</f>
        <v>0.91471</v>
      </c>
    </row>
    <row r="91" spans="2:9" ht="12.75">
      <c r="B91" s="23"/>
      <c r="C91" s="17"/>
      <c r="D91" s="18"/>
      <c r="E91" s="19"/>
      <c r="F91" s="18"/>
      <c r="G91" s="20"/>
      <c r="H91" s="21"/>
      <c r="I91" s="24"/>
    </row>
    <row r="92" spans="2:9" ht="15.75">
      <c r="B92" s="41" t="s">
        <v>10</v>
      </c>
      <c r="C92" s="30"/>
      <c r="D92" s="1" t="s">
        <v>19</v>
      </c>
      <c r="E92" s="19"/>
      <c r="F92" s="18"/>
      <c r="G92" s="20" t="s">
        <v>3</v>
      </c>
      <c r="H92" s="21"/>
      <c r="I92" s="42">
        <f>SUM(I84:I90)</f>
        <v>19.20891</v>
      </c>
    </row>
    <row r="95" spans="2:9" ht="20.25">
      <c r="B95" s="29" t="s">
        <v>339</v>
      </c>
      <c r="C95" s="30"/>
      <c r="D95" s="30"/>
      <c r="E95" s="31"/>
      <c r="F95" s="30"/>
      <c r="G95" s="32"/>
      <c r="H95" s="33"/>
      <c r="I95" s="22"/>
    </row>
    <row r="96" spans="2:9" ht="25.5">
      <c r="B96" s="12" t="s">
        <v>12</v>
      </c>
      <c r="C96" s="12" t="s">
        <v>6</v>
      </c>
      <c r="D96" s="12" t="s">
        <v>4</v>
      </c>
      <c r="E96" s="13" t="s">
        <v>5</v>
      </c>
      <c r="F96" s="12" t="s">
        <v>7</v>
      </c>
      <c r="G96" s="15" t="s">
        <v>0</v>
      </c>
      <c r="H96" s="14" t="s">
        <v>11</v>
      </c>
      <c r="I96" s="12" t="s">
        <v>1</v>
      </c>
    </row>
    <row r="97" spans="2:9" ht="14.25">
      <c r="B97" s="25"/>
      <c r="C97" s="26" t="s">
        <v>2</v>
      </c>
      <c r="D97" s="26" t="s">
        <v>2</v>
      </c>
      <c r="E97" s="27" t="s">
        <v>17</v>
      </c>
      <c r="F97" s="26" t="s">
        <v>8</v>
      </c>
      <c r="G97" s="28" t="s">
        <v>18</v>
      </c>
      <c r="H97" s="34" t="s">
        <v>9</v>
      </c>
      <c r="I97" s="26" t="s">
        <v>9</v>
      </c>
    </row>
    <row r="98" spans="2:9" ht="12.75">
      <c r="B98" s="35"/>
      <c r="C98" s="36"/>
      <c r="D98" s="36"/>
      <c r="E98" s="37"/>
      <c r="F98" s="36"/>
      <c r="G98" s="38"/>
      <c r="H98" s="39"/>
      <c r="I98" s="40"/>
    </row>
    <row r="99" spans="2:9" ht="12.75">
      <c r="B99" s="1">
        <v>1</v>
      </c>
      <c r="C99" s="46" t="s">
        <v>86</v>
      </c>
      <c r="D99" s="1" t="s">
        <v>19</v>
      </c>
      <c r="E99" s="16">
        <v>1.89</v>
      </c>
      <c r="F99" s="1">
        <v>2</v>
      </c>
      <c r="G99" s="7">
        <v>3</v>
      </c>
      <c r="H99" s="7">
        <f aca="true" t="shared" si="6" ref="H99:H106">G99*E99</f>
        <v>5.67</v>
      </c>
      <c r="I99" s="16">
        <f aca="true" t="shared" si="7" ref="I99:I106">H99*F99</f>
        <v>11.34</v>
      </c>
    </row>
    <row r="100" spans="2:9" ht="12.75">
      <c r="B100" s="1">
        <v>2</v>
      </c>
      <c r="C100" s="47" t="s">
        <v>86</v>
      </c>
      <c r="D100" s="1" t="s">
        <v>19</v>
      </c>
      <c r="E100" s="16">
        <v>0.338</v>
      </c>
      <c r="F100" s="1">
        <v>2</v>
      </c>
      <c r="G100" s="7">
        <v>3</v>
      </c>
      <c r="H100" s="7">
        <f t="shared" si="6"/>
        <v>1.014</v>
      </c>
      <c r="I100" s="16">
        <f t="shared" si="7"/>
        <v>2.028</v>
      </c>
    </row>
    <row r="101" spans="2:9" ht="12.75">
      <c r="B101" s="1">
        <v>3</v>
      </c>
      <c r="C101" s="47" t="s">
        <v>85</v>
      </c>
      <c r="D101" s="1" t="s">
        <v>19</v>
      </c>
      <c r="E101" s="16">
        <v>0.985</v>
      </c>
      <c r="F101" s="1">
        <v>2</v>
      </c>
      <c r="G101" s="7">
        <v>1.8</v>
      </c>
      <c r="H101" s="7">
        <f aca="true" t="shared" si="8" ref="H101:I104">G101*E101</f>
        <v>1.773</v>
      </c>
      <c r="I101" s="16">
        <f t="shared" si="8"/>
        <v>3.546</v>
      </c>
    </row>
    <row r="102" spans="2:9" ht="12.75">
      <c r="B102" s="1">
        <v>4</v>
      </c>
      <c r="C102" s="47" t="s">
        <v>85</v>
      </c>
      <c r="D102" s="1" t="s">
        <v>19</v>
      </c>
      <c r="E102" s="16">
        <v>1.218</v>
      </c>
      <c r="F102" s="1">
        <v>2</v>
      </c>
      <c r="G102" s="7">
        <v>1.8</v>
      </c>
      <c r="H102" s="7">
        <f t="shared" si="8"/>
        <v>2.1924</v>
      </c>
      <c r="I102" s="16">
        <f t="shared" si="8"/>
        <v>4.3848</v>
      </c>
    </row>
    <row r="103" spans="2:9" ht="12.75">
      <c r="B103" s="1">
        <v>5</v>
      </c>
      <c r="C103" s="47" t="s">
        <v>85</v>
      </c>
      <c r="D103" s="1" t="s">
        <v>19</v>
      </c>
      <c r="E103" s="16">
        <v>1.1</v>
      </c>
      <c r="F103" s="1">
        <v>2</v>
      </c>
      <c r="G103" s="7">
        <v>1.8</v>
      </c>
      <c r="H103" s="7">
        <f t="shared" si="8"/>
        <v>1.9800000000000002</v>
      </c>
      <c r="I103" s="16">
        <f t="shared" si="8"/>
        <v>3.9600000000000004</v>
      </c>
    </row>
    <row r="104" spans="2:9" ht="12.75">
      <c r="B104" s="1">
        <v>6</v>
      </c>
      <c r="C104" s="47" t="s">
        <v>340</v>
      </c>
      <c r="D104" s="1" t="s">
        <v>19</v>
      </c>
      <c r="E104" s="16">
        <v>1.262</v>
      </c>
      <c r="F104" s="1">
        <v>1</v>
      </c>
      <c r="G104" s="7">
        <v>3.4</v>
      </c>
      <c r="H104" s="7">
        <f t="shared" si="8"/>
        <v>4.2908</v>
      </c>
      <c r="I104" s="16">
        <f t="shared" si="8"/>
        <v>4.2908</v>
      </c>
    </row>
    <row r="105" spans="2:9" ht="12.75">
      <c r="B105" s="1">
        <v>7</v>
      </c>
      <c r="C105" s="47" t="s">
        <v>341</v>
      </c>
      <c r="D105" s="1" t="s">
        <v>19</v>
      </c>
      <c r="E105" s="16">
        <v>0.0025</v>
      </c>
      <c r="F105" s="1">
        <v>1</v>
      </c>
      <c r="G105" s="7">
        <v>23.55</v>
      </c>
      <c r="H105" s="7">
        <f t="shared" si="6"/>
        <v>0.058875000000000004</v>
      </c>
      <c r="I105" s="16">
        <f t="shared" si="7"/>
        <v>0.058875000000000004</v>
      </c>
    </row>
    <row r="106" spans="2:9" ht="12.75">
      <c r="B106" s="1">
        <v>8</v>
      </c>
      <c r="C106" s="47"/>
      <c r="D106" s="1" t="s">
        <v>19</v>
      </c>
      <c r="E106" s="16"/>
      <c r="F106" s="1"/>
      <c r="G106" s="7"/>
      <c r="H106" s="7">
        <f t="shared" si="6"/>
        <v>0</v>
      </c>
      <c r="I106" s="16">
        <f t="shared" si="7"/>
        <v>0</v>
      </c>
    </row>
    <row r="107" spans="2:9" ht="12.75">
      <c r="B107" s="23"/>
      <c r="C107" s="17"/>
      <c r="D107" s="18"/>
      <c r="E107" s="19"/>
      <c r="F107" s="18"/>
      <c r="G107" s="20"/>
      <c r="H107" s="21"/>
      <c r="I107" s="24"/>
    </row>
    <row r="108" spans="2:9" ht="12.75">
      <c r="B108" s="23" t="s">
        <v>16</v>
      </c>
      <c r="C108" s="17"/>
      <c r="D108" s="18"/>
      <c r="E108" s="19"/>
      <c r="F108" s="18"/>
      <c r="G108" s="20"/>
      <c r="H108" s="21"/>
      <c r="I108" s="24">
        <f>SUM(I99:I106)*0.05</f>
        <v>1.4804237500000001</v>
      </c>
    </row>
    <row r="109" spans="2:9" ht="12.75">
      <c r="B109" s="23"/>
      <c r="C109" s="17"/>
      <c r="D109" s="18"/>
      <c r="E109" s="19"/>
      <c r="F109" s="18"/>
      <c r="G109" s="20"/>
      <c r="H109" s="21"/>
      <c r="I109" s="24"/>
    </row>
    <row r="110" spans="2:9" ht="15.75">
      <c r="B110" s="41" t="s">
        <v>10</v>
      </c>
      <c r="C110" s="30"/>
      <c r="D110" s="1" t="s">
        <v>19</v>
      </c>
      <c r="E110" s="19"/>
      <c r="F110" s="18"/>
      <c r="G110" s="20" t="s">
        <v>3</v>
      </c>
      <c r="H110" s="21"/>
      <c r="I110" s="42">
        <f>SUM(I99:I108)</f>
        <v>31.088898750000002</v>
      </c>
    </row>
  </sheetData>
  <sheetProtection/>
  <mergeCells count="2">
    <mergeCell ref="B3:I3"/>
    <mergeCell ref="B49:I49"/>
  </mergeCells>
  <printOptions horizontalCentered="1"/>
  <pageMargins left="0.5905511811023623" right="0.5905511811023623" top="0.8661417322834646" bottom="0.4724409448818898" header="0" footer="0.4724409448818898"/>
  <pageSetup fitToHeight="1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18.25390625" style="0" customWidth="1"/>
    <col min="2" max="2" width="4.00390625" style="0" customWidth="1"/>
    <col min="3" max="3" width="14.875" style="0" customWidth="1"/>
    <col min="4" max="4" width="13.875" style="0" customWidth="1"/>
    <col min="5" max="5" width="10.25390625" style="9" customWidth="1"/>
    <col min="6" max="6" width="8.25390625" style="0" customWidth="1"/>
    <col min="7" max="7" width="13.25390625" style="4" customWidth="1"/>
    <col min="8" max="8" width="12.125" style="11" customWidth="1"/>
    <col min="9" max="9" width="11.125" style="0" customWidth="1"/>
  </cols>
  <sheetData>
    <row r="1" spans="2:9" ht="18">
      <c r="B1" s="83" t="s">
        <v>117</v>
      </c>
      <c r="C1" s="84"/>
      <c r="D1" s="84"/>
      <c r="E1" s="84"/>
      <c r="F1" s="84"/>
      <c r="G1" s="84"/>
      <c r="H1" s="84"/>
      <c r="I1" s="85"/>
    </row>
    <row r="2" spans="2:9" ht="18">
      <c r="B2" s="70" t="s">
        <v>328</v>
      </c>
      <c r="C2" s="67"/>
      <c r="D2" s="67"/>
      <c r="E2" s="67"/>
      <c r="F2" s="67"/>
      <c r="G2" s="67"/>
      <c r="H2" s="67"/>
      <c r="I2" s="68"/>
    </row>
    <row r="3" spans="2:10" ht="27.75" customHeight="1">
      <c r="B3" s="29" t="s">
        <v>20</v>
      </c>
      <c r="C3" s="30"/>
      <c r="D3" s="30"/>
      <c r="E3" s="31"/>
      <c r="F3" s="30"/>
      <c r="G3" s="32"/>
      <c r="H3" s="33"/>
      <c r="I3" s="22"/>
      <c r="J3" s="3"/>
    </row>
    <row r="4" spans="2:10" ht="29.25" customHeight="1">
      <c r="B4" s="12" t="s">
        <v>12</v>
      </c>
      <c r="C4" s="12" t="s">
        <v>6</v>
      </c>
      <c r="D4" s="12" t="s">
        <v>4</v>
      </c>
      <c r="E4" s="13" t="s">
        <v>5</v>
      </c>
      <c r="F4" s="12" t="s">
        <v>7</v>
      </c>
      <c r="G4" s="15" t="s">
        <v>0</v>
      </c>
      <c r="H4" s="14" t="s">
        <v>11</v>
      </c>
      <c r="I4" s="12" t="s">
        <v>1</v>
      </c>
      <c r="J4" s="2"/>
    </row>
    <row r="5" spans="2:10" ht="17.25" customHeight="1">
      <c r="B5" s="25"/>
      <c r="C5" s="26" t="s">
        <v>2</v>
      </c>
      <c r="D5" s="26" t="s">
        <v>2</v>
      </c>
      <c r="E5" s="27" t="s">
        <v>17</v>
      </c>
      <c r="F5" s="26" t="s">
        <v>8</v>
      </c>
      <c r="G5" s="28" t="s">
        <v>18</v>
      </c>
      <c r="H5" s="34" t="s">
        <v>9</v>
      </c>
      <c r="I5" s="26" t="s">
        <v>9</v>
      </c>
      <c r="J5" s="2"/>
    </row>
    <row r="6" spans="2:10" ht="3.75" customHeight="1">
      <c r="B6" s="35"/>
      <c r="C6" s="36"/>
      <c r="D6" s="36"/>
      <c r="E6" s="37"/>
      <c r="F6" s="36"/>
      <c r="G6" s="38"/>
      <c r="H6" s="39"/>
      <c r="I6" s="40"/>
      <c r="J6" s="2"/>
    </row>
    <row r="7" spans="2:10" ht="14.25" customHeight="1">
      <c r="B7" s="1">
        <v>1</v>
      </c>
      <c r="C7" s="46" t="s">
        <v>118</v>
      </c>
      <c r="D7" s="1" t="s">
        <v>19</v>
      </c>
      <c r="E7" s="16">
        <v>1</v>
      </c>
      <c r="F7" s="1">
        <v>180</v>
      </c>
      <c r="G7" s="16">
        <v>5.4</v>
      </c>
      <c r="H7" s="7">
        <f aca="true" t="shared" si="0" ref="H7:I20">G7*E7</f>
        <v>5.4</v>
      </c>
      <c r="I7" s="16">
        <f t="shared" si="0"/>
        <v>972.0000000000001</v>
      </c>
      <c r="J7" s="5"/>
    </row>
    <row r="8" spans="1:10" ht="14.25" customHeight="1">
      <c r="A8" t="s">
        <v>153</v>
      </c>
      <c r="B8" s="1">
        <v>2</v>
      </c>
      <c r="C8" s="47" t="s">
        <v>286</v>
      </c>
      <c r="D8" s="1" t="s">
        <v>19</v>
      </c>
      <c r="E8" s="43">
        <v>1.36</v>
      </c>
      <c r="F8" s="1">
        <v>100</v>
      </c>
      <c r="G8" s="16">
        <v>3.06</v>
      </c>
      <c r="H8" s="7">
        <f t="shared" si="0"/>
        <v>4.1616</v>
      </c>
      <c r="I8" s="16">
        <f t="shared" si="0"/>
        <v>416.15999999999997</v>
      </c>
      <c r="J8" s="5"/>
    </row>
    <row r="9" spans="1:10" ht="14.25" customHeight="1">
      <c r="A9" s="66" t="s">
        <v>154</v>
      </c>
      <c r="B9" s="1">
        <v>3</v>
      </c>
      <c r="C9" s="47" t="s">
        <v>123</v>
      </c>
      <c r="D9" s="1" t="s">
        <v>19</v>
      </c>
      <c r="E9" s="43">
        <v>0.0216</v>
      </c>
      <c r="F9" s="1">
        <v>150</v>
      </c>
      <c r="G9" s="16">
        <v>31.4</v>
      </c>
      <c r="H9" s="7">
        <f t="shared" si="0"/>
        <v>0.67824</v>
      </c>
      <c r="I9" s="16">
        <f t="shared" si="0"/>
        <v>101.73599999999999</v>
      </c>
      <c r="J9" s="5"/>
    </row>
    <row r="10" spans="1:10" ht="14.25" customHeight="1">
      <c r="A10" s="66" t="s">
        <v>155</v>
      </c>
      <c r="B10" s="1">
        <v>4</v>
      </c>
      <c r="C10" s="47" t="s">
        <v>287</v>
      </c>
      <c r="D10" s="1" t="s">
        <v>19</v>
      </c>
      <c r="E10" s="43">
        <v>1.36</v>
      </c>
      <c r="F10" s="1">
        <v>25</v>
      </c>
      <c r="G10" s="16">
        <v>5.49</v>
      </c>
      <c r="H10" s="7">
        <f t="shared" si="0"/>
        <v>7.466400000000001</v>
      </c>
      <c r="I10" s="16">
        <f t="shared" si="0"/>
        <v>186.66000000000003</v>
      </c>
      <c r="J10" s="5"/>
    </row>
    <row r="11" spans="2:10" ht="14.25" customHeight="1">
      <c r="B11" s="1">
        <v>5</v>
      </c>
      <c r="C11" s="47" t="s">
        <v>124</v>
      </c>
      <c r="D11" s="1" t="s">
        <v>19</v>
      </c>
      <c r="E11" s="43">
        <v>0.036</v>
      </c>
      <c r="F11" s="1">
        <v>50</v>
      </c>
      <c r="G11" s="16">
        <v>31.4</v>
      </c>
      <c r="H11" s="7">
        <f t="shared" si="0"/>
        <v>1.1303999999999998</v>
      </c>
      <c r="I11" s="16">
        <f t="shared" si="0"/>
        <v>56.519999999999996</v>
      </c>
      <c r="J11" s="5"/>
    </row>
    <row r="12" spans="1:10" ht="14.25" customHeight="1">
      <c r="A12" t="s">
        <v>156</v>
      </c>
      <c r="B12" s="1">
        <v>6</v>
      </c>
      <c r="C12" s="47" t="s">
        <v>283</v>
      </c>
      <c r="D12" s="1" t="s">
        <v>19</v>
      </c>
      <c r="E12" s="43">
        <v>1.36</v>
      </c>
      <c r="F12" s="1">
        <v>100</v>
      </c>
      <c r="G12" s="16">
        <v>3.76</v>
      </c>
      <c r="H12" s="7">
        <f t="shared" si="0"/>
        <v>5.1136</v>
      </c>
      <c r="I12" s="16">
        <f t="shared" si="0"/>
        <v>511.36</v>
      </c>
      <c r="J12" s="5"/>
    </row>
    <row r="13" spans="1:10" ht="14.25" customHeight="1">
      <c r="A13" s="66" t="s">
        <v>157</v>
      </c>
      <c r="B13" s="1">
        <v>7</v>
      </c>
      <c r="C13" s="47" t="s">
        <v>125</v>
      </c>
      <c r="D13" s="1" t="s">
        <v>19</v>
      </c>
      <c r="E13" s="43">
        <v>0.0207</v>
      </c>
      <c r="F13" s="1">
        <v>150</v>
      </c>
      <c r="G13" s="16">
        <v>31.4</v>
      </c>
      <c r="H13" s="7">
        <f t="shared" si="0"/>
        <v>0.64998</v>
      </c>
      <c r="I13" s="16">
        <f t="shared" si="0"/>
        <v>97.497</v>
      </c>
      <c r="J13" s="5"/>
    </row>
    <row r="14" spans="1:10" ht="14.25" customHeight="1">
      <c r="A14" s="66" t="s">
        <v>158</v>
      </c>
      <c r="B14" s="1">
        <v>8</v>
      </c>
      <c r="C14" s="47" t="s">
        <v>126</v>
      </c>
      <c r="D14" s="1" t="s">
        <v>19</v>
      </c>
      <c r="E14" s="43">
        <v>0.0423</v>
      </c>
      <c r="F14" s="1">
        <v>50</v>
      </c>
      <c r="G14" s="16">
        <v>31.4</v>
      </c>
      <c r="H14" s="7">
        <f t="shared" si="0"/>
        <v>1.32822</v>
      </c>
      <c r="I14" s="16">
        <f t="shared" si="0"/>
        <v>66.411</v>
      </c>
      <c r="J14" s="5"/>
    </row>
    <row r="15" spans="1:10" ht="14.25" customHeight="1">
      <c r="A15" t="s">
        <v>159</v>
      </c>
      <c r="B15" s="1">
        <v>9</v>
      </c>
      <c r="C15" s="47" t="s">
        <v>283</v>
      </c>
      <c r="D15" s="1" t="s">
        <v>19</v>
      </c>
      <c r="E15" s="43">
        <v>1.36</v>
      </c>
      <c r="F15" s="1">
        <v>20</v>
      </c>
      <c r="G15" s="16">
        <v>3.76</v>
      </c>
      <c r="H15" s="7">
        <f t="shared" si="0"/>
        <v>5.1136</v>
      </c>
      <c r="I15" s="16">
        <f t="shared" si="0"/>
        <v>102.27199999999999</v>
      </c>
      <c r="J15" s="5"/>
    </row>
    <row r="16" spans="1:10" ht="14.25" customHeight="1">
      <c r="A16" s="66" t="s">
        <v>160</v>
      </c>
      <c r="B16" s="1">
        <v>10</v>
      </c>
      <c r="C16" s="47" t="s">
        <v>123</v>
      </c>
      <c r="D16" s="1" t="s">
        <v>19</v>
      </c>
      <c r="E16" s="43">
        <v>0.0216</v>
      </c>
      <c r="F16" s="1">
        <v>30</v>
      </c>
      <c r="G16" s="16">
        <v>31.4</v>
      </c>
      <c r="H16" s="7">
        <f t="shared" si="0"/>
        <v>0.67824</v>
      </c>
      <c r="I16" s="16">
        <f t="shared" si="0"/>
        <v>20.347199999999997</v>
      </c>
      <c r="J16" s="5"/>
    </row>
    <row r="17" spans="1:10" ht="14.25" customHeight="1">
      <c r="A17" s="66" t="s">
        <v>161</v>
      </c>
      <c r="B17" s="1">
        <v>11</v>
      </c>
      <c r="C17" s="47" t="s">
        <v>287</v>
      </c>
      <c r="D17" s="1" t="s">
        <v>19</v>
      </c>
      <c r="E17" s="43">
        <v>1.36</v>
      </c>
      <c r="F17" s="1">
        <v>5</v>
      </c>
      <c r="G17" s="16">
        <v>5.49</v>
      </c>
      <c r="H17" s="7">
        <f t="shared" si="0"/>
        <v>7.466400000000001</v>
      </c>
      <c r="I17" s="16">
        <f t="shared" si="0"/>
        <v>37.33200000000001</v>
      </c>
      <c r="J17" s="5"/>
    </row>
    <row r="18" spans="2:10" ht="14.25" customHeight="1">
      <c r="B18" s="1">
        <v>12</v>
      </c>
      <c r="C18" s="47" t="s">
        <v>124</v>
      </c>
      <c r="D18" s="1" t="s">
        <v>19</v>
      </c>
      <c r="E18" s="43">
        <v>0.036</v>
      </c>
      <c r="F18" s="1">
        <v>10</v>
      </c>
      <c r="G18" s="16">
        <v>31.4</v>
      </c>
      <c r="H18" s="7">
        <f t="shared" si="0"/>
        <v>1.1303999999999998</v>
      </c>
      <c r="I18" s="16">
        <f t="shared" si="0"/>
        <v>11.303999999999998</v>
      </c>
      <c r="J18" s="5"/>
    </row>
    <row r="19" spans="1:10" ht="14.25" customHeight="1">
      <c r="A19" t="s">
        <v>162</v>
      </c>
      <c r="B19" s="1">
        <v>13</v>
      </c>
      <c r="C19" s="47" t="s">
        <v>122</v>
      </c>
      <c r="D19" s="1" t="s">
        <v>19</v>
      </c>
      <c r="E19" s="43">
        <v>0.32</v>
      </c>
      <c r="F19" s="1">
        <v>12</v>
      </c>
      <c r="G19" s="16">
        <v>9.82</v>
      </c>
      <c r="H19" s="7">
        <f t="shared" si="0"/>
        <v>3.1424000000000003</v>
      </c>
      <c r="I19" s="16">
        <f t="shared" si="0"/>
        <v>37.708800000000004</v>
      </c>
      <c r="J19" s="5"/>
    </row>
    <row r="20" spans="2:10" ht="14.25" customHeight="1">
      <c r="B20" s="1">
        <v>14</v>
      </c>
      <c r="C20" s="47" t="s">
        <v>119</v>
      </c>
      <c r="D20" s="1" t="s">
        <v>19</v>
      </c>
      <c r="E20" s="43">
        <v>1</v>
      </c>
      <c r="F20" s="1">
        <v>12</v>
      </c>
      <c r="G20" s="16">
        <v>2.5</v>
      </c>
      <c r="H20" s="7">
        <f t="shared" si="0"/>
        <v>2.5</v>
      </c>
      <c r="I20" s="16">
        <f t="shared" si="0"/>
        <v>30</v>
      </c>
      <c r="J20" s="5"/>
    </row>
    <row r="21" spans="1:10" ht="14.25" customHeight="1">
      <c r="A21" s="66" t="s">
        <v>163</v>
      </c>
      <c r="B21" s="1">
        <v>15</v>
      </c>
      <c r="C21" s="47" t="s">
        <v>287</v>
      </c>
      <c r="D21" s="1" t="s">
        <v>19</v>
      </c>
      <c r="E21" s="43">
        <v>0.36</v>
      </c>
      <c r="F21" s="1">
        <v>1</v>
      </c>
      <c r="G21" s="16">
        <v>5.49</v>
      </c>
      <c r="H21" s="7">
        <f aca="true" t="shared" si="1" ref="H21:I34">G21*E21</f>
        <v>1.9764</v>
      </c>
      <c r="I21" s="16">
        <f t="shared" si="1"/>
        <v>1.9764</v>
      </c>
      <c r="J21" s="5"/>
    </row>
    <row r="22" spans="2:10" ht="14.25" customHeight="1">
      <c r="B22" s="1">
        <v>16</v>
      </c>
      <c r="C22" s="47" t="s">
        <v>127</v>
      </c>
      <c r="D22" s="1" t="s">
        <v>19</v>
      </c>
      <c r="E22" s="43">
        <v>0.0144</v>
      </c>
      <c r="F22" s="1">
        <v>2</v>
      </c>
      <c r="G22" s="16">
        <v>31.4</v>
      </c>
      <c r="H22" s="7">
        <f t="shared" si="1"/>
        <v>0.45215999999999995</v>
      </c>
      <c r="I22" s="16">
        <f t="shared" si="1"/>
        <v>0.9043199999999999</v>
      </c>
      <c r="J22" s="5"/>
    </row>
    <row r="23" spans="1:10" ht="14.25" customHeight="1">
      <c r="A23" t="s">
        <v>164</v>
      </c>
      <c r="B23" s="1">
        <v>17</v>
      </c>
      <c r="C23" s="47" t="s">
        <v>283</v>
      </c>
      <c r="D23" s="1" t="s">
        <v>19</v>
      </c>
      <c r="E23" s="43">
        <v>1.36</v>
      </c>
      <c r="F23" s="1">
        <v>20</v>
      </c>
      <c r="G23" s="16">
        <v>3.76</v>
      </c>
      <c r="H23" s="7">
        <f t="shared" si="1"/>
        <v>5.1136</v>
      </c>
      <c r="I23" s="16">
        <f t="shared" si="1"/>
        <v>102.27199999999999</v>
      </c>
      <c r="J23" s="5"/>
    </row>
    <row r="24" spans="2:10" ht="14.25" customHeight="1">
      <c r="B24" s="1">
        <v>18</v>
      </c>
      <c r="C24" s="47" t="s">
        <v>288</v>
      </c>
      <c r="D24" s="1" t="s">
        <v>19</v>
      </c>
      <c r="E24" s="43">
        <v>1.36</v>
      </c>
      <c r="F24" s="1">
        <v>20</v>
      </c>
      <c r="G24" s="16">
        <v>1.84</v>
      </c>
      <c r="H24" s="7">
        <f t="shared" si="1"/>
        <v>2.5024</v>
      </c>
      <c r="I24" s="16">
        <f t="shared" si="1"/>
        <v>50.048</v>
      </c>
      <c r="J24" s="5"/>
    </row>
    <row r="25" spans="1:10" ht="14.25" customHeight="1">
      <c r="A25" s="66" t="s">
        <v>165</v>
      </c>
      <c r="B25" s="1">
        <v>19</v>
      </c>
      <c r="C25" s="47" t="s">
        <v>125</v>
      </c>
      <c r="D25" s="1" t="s">
        <v>19</v>
      </c>
      <c r="E25" s="43">
        <v>0.0207</v>
      </c>
      <c r="F25" s="1">
        <v>30</v>
      </c>
      <c r="G25" s="16">
        <v>31.4</v>
      </c>
      <c r="H25" s="7">
        <f t="shared" si="1"/>
        <v>0.64998</v>
      </c>
      <c r="I25" s="16">
        <f t="shared" si="1"/>
        <v>19.4994</v>
      </c>
      <c r="J25" s="5"/>
    </row>
    <row r="26" spans="1:10" ht="14.25" customHeight="1">
      <c r="A26" s="66"/>
      <c r="B26" s="1">
        <v>20</v>
      </c>
      <c r="C26" s="47" t="s">
        <v>128</v>
      </c>
      <c r="D26" s="1" t="s">
        <v>19</v>
      </c>
      <c r="E26" s="43">
        <v>0.0128</v>
      </c>
      <c r="F26" s="1">
        <v>30</v>
      </c>
      <c r="G26" s="16">
        <v>31.4</v>
      </c>
      <c r="H26" s="7">
        <f t="shared" si="1"/>
        <v>0.40192</v>
      </c>
      <c r="I26" s="16">
        <f t="shared" si="1"/>
        <v>12.0576</v>
      </c>
      <c r="J26" s="5"/>
    </row>
    <row r="27" spans="1:10" ht="14.25" customHeight="1">
      <c r="A27" s="66" t="s">
        <v>166</v>
      </c>
      <c r="B27" s="1">
        <v>21</v>
      </c>
      <c r="C27" s="47" t="s">
        <v>129</v>
      </c>
      <c r="D27" s="1" t="s">
        <v>19</v>
      </c>
      <c r="E27" s="43">
        <v>0.05265</v>
      </c>
      <c r="F27" s="1">
        <v>10</v>
      </c>
      <c r="G27" s="16">
        <v>31.4</v>
      </c>
      <c r="H27" s="7">
        <f t="shared" si="1"/>
        <v>1.65321</v>
      </c>
      <c r="I27" s="16">
        <f t="shared" si="1"/>
        <v>16.5321</v>
      </c>
      <c r="J27" s="5"/>
    </row>
    <row r="28" spans="1:10" ht="14.25" customHeight="1">
      <c r="A28" t="s">
        <v>130</v>
      </c>
      <c r="B28" s="1">
        <v>22</v>
      </c>
      <c r="C28" s="47" t="s">
        <v>288</v>
      </c>
      <c r="D28" s="1" t="s">
        <v>19</v>
      </c>
      <c r="E28" s="43">
        <v>0.46</v>
      </c>
      <c r="F28" s="1">
        <v>9</v>
      </c>
      <c r="G28" s="16">
        <v>1.84</v>
      </c>
      <c r="H28" s="7">
        <f t="shared" si="1"/>
        <v>0.8464</v>
      </c>
      <c r="I28" s="16">
        <f t="shared" si="1"/>
        <v>7.6176</v>
      </c>
      <c r="J28" s="5"/>
    </row>
    <row r="29" spans="2:10" ht="14.25" customHeight="1">
      <c r="B29" s="1">
        <v>23</v>
      </c>
      <c r="C29" s="47" t="s">
        <v>288</v>
      </c>
      <c r="D29" s="1" t="s">
        <v>19</v>
      </c>
      <c r="E29" s="43">
        <v>0.36</v>
      </c>
      <c r="F29" s="1">
        <v>2</v>
      </c>
      <c r="G29" s="16">
        <v>1.84</v>
      </c>
      <c r="H29" s="7">
        <f t="shared" si="1"/>
        <v>0.6624</v>
      </c>
      <c r="I29" s="16">
        <f t="shared" si="1"/>
        <v>1.3248</v>
      </c>
      <c r="J29" s="5"/>
    </row>
    <row r="30" spans="2:10" ht="14.25" customHeight="1">
      <c r="B30" s="1">
        <v>24</v>
      </c>
      <c r="C30" s="47" t="s">
        <v>128</v>
      </c>
      <c r="D30" s="1" t="s">
        <v>19</v>
      </c>
      <c r="E30" s="43">
        <v>0.0128</v>
      </c>
      <c r="F30" s="1">
        <v>22</v>
      </c>
      <c r="G30" s="16">
        <v>31.4</v>
      </c>
      <c r="H30" s="7">
        <f t="shared" si="1"/>
        <v>0.40192</v>
      </c>
      <c r="I30" s="16">
        <f t="shared" si="1"/>
        <v>8.84224</v>
      </c>
      <c r="J30" s="5"/>
    </row>
    <row r="31" spans="1:10" ht="14.25" customHeight="1">
      <c r="A31" t="s">
        <v>167</v>
      </c>
      <c r="B31" s="1">
        <v>25</v>
      </c>
      <c r="C31" s="47" t="s">
        <v>283</v>
      </c>
      <c r="D31" s="1" t="s">
        <v>19</v>
      </c>
      <c r="E31" s="43">
        <v>0.46</v>
      </c>
      <c r="F31" s="1">
        <v>6</v>
      </c>
      <c r="G31" s="16">
        <v>3.76</v>
      </c>
      <c r="H31" s="7">
        <f t="shared" si="1"/>
        <v>1.7296</v>
      </c>
      <c r="I31" s="16">
        <f t="shared" si="1"/>
        <v>10.377600000000001</v>
      </c>
      <c r="J31" s="5"/>
    </row>
    <row r="32" spans="2:10" ht="14.25" customHeight="1">
      <c r="B32" s="1">
        <v>26</v>
      </c>
      <c r="C32" s="47" t="s">
        <v>131</v>
      </c>
      <c r="D32" s="1" t="s">
        <v>19</v>
      </c>
      <c r="E32" s="43">
        <v>0.045</v>
      </c>
      <c r="F32" s="1">
        <v>12</v>
      </c>
      <c r="G32" s="16">
        <v>31.4</v>
      </c>
      <c r="H32" s="7">
        <f t="shared" si="1"/>
        <v>1.4129999999999998</v>
      </c>
      <c r="I32" s="16">
        <f t="shared" si="1"/>
        <v>16.955999999999996</v>
      </c>
      <c r="J32" s="5"/>
    </row>
    <row r="33" spans="1:10" ht="14.25" customHeight="1">
      <c r="A33" t="s">
        <v>304</v>
      </c>
      <c r="B33" s="1">
        <v>27</v>
      </c>
      <c r="C33" s="47" t="s">
        <v>289</v>
      </c>
      <c r="D33" s="1" t="s">
        <v>19</v>
      </c>
      <c r="E33" s="16">
        <v>3.28</v>
      </c>
      <c r="F33" s="1">
        <v>6</v>
      </c>
      <c r="G33" s="16">
        <v>5.5</v>
      </c>
      <c r="H33" s="7">
        <f t="shared" si="1"/>
        <v>18.04</v>
      </c>
      <c r="I33" s="16">
        <f t="shared" si="1"/>
        <v>108.24</v>
      </c>
      <c r="J33" s="5"/>
    </row>
    <row r="34" spans="2:10" ht="14.25" customHeight="1">
      <c r="B34" s="1">
        <v>28</v>
      </c>
      <c r="C34" s="47" t="s">
        <v>289</v>
      </c>
      <c r="D34" s="1" t="s">
        <v>19</v>
      </c>
      <c r="E34" s="16">
        <v>1.45</v>
      </c>
      <c r="F34" s="1">
        <v>12</v>
      </c>
      <c r="G34" s="16">
        <v>5.5</v>
      </c>
      <c r="H34" s="7">
        <f t="shared" si="1"/>
        <v>7.975</v>
      </c>
      <c r="I34" s="16">
        <f t="shared" si="1"/>
        <v>95.69999999999999</v>
      </c>
      <c r="J34" s="5"/>
    </row>
    <row r="35" spans="2:10" ht="14.25" customHeight="1">
      <c r="B35" s="1">
        <v>29</v>
      </c>
      <c r="C35" s="47"/>
      <c r="D35" s="1" t="s">
        <v>19</v>
      </c>
      <c r="E35" s="16"/>
      <c r="F35" s="1"/>
      <c r="G35" s="7"/>
      <c r="H35" s="7">
        <f>G35*E35</f>
        <v>0</v>
      </c>
      <c r="I35" s="16">
        <f>H35*F35</f>
        <v>0</v>
      </c>
      <c r="J35" s="5"/>
    </row>
    <row r="36" spans="2:10" ht="14.25" customHeight="1">
      <c r="B36" s="1">
        <v>30</v>
      </c>
      <c r="C36" s="47"/>
      <c r="D36" s="1" t="s">
        <v>19</v>
      </c>
      <c r="E36" s="16"/>
      <c r="F36" s="1"/>
      <c r="G36" s="7"/>
      <c r="H36" s="7">
        <f>G36*E36</f>
        <v>0</v>
      </c>
      <c r="I36" s="16">
        <f>H36*F36</f>
        <v>0</v>
      </c>
      <c r="J36" s="5"/>
    </row>
    <row r="37" spans="2:10" ht="14.25" customHeight="1">
      <c r="B37" s="23"/>
      <c r="C37" s="17"/>
      <c r="D37" s="18"/>
      <c r="E37" s="19"/>
      <c r="F37" s="18"/>
      <c r="G37" s="20"/>
      <c r="H37" s="21"/>
      <c r="I37" s="24"/>
      <c r="J37" s="2"/>
    </row>
    <row r="38" spans="2:10" ht="14.25" customHeight="1">
      <c r="B38" s="23" t="s">
        <v>16</v>
      </c>
      <c r="C38" s="17"/>
      <c r="D38" s="18"/>
      <c r="E38" s="19"/>
      <c r="F38" s="18"/>
      <c r="G38" s="20"/>
      <c r="H38" s="21"/>
      <c r="I38" s="24">
        <f>SUM(I7:I36)*0.05</f>
        <v>154.982803</v>
      </c>
      <c r="J38" s="2"/>
    </row>
    <row r="39" spans="2:10" ht="14.25" customHeight="1">
      <c r="B39" s="23"/>
      <c r="C39" s="17"/>
      <c r="D39" s="18"/>
      <c r="E39" s="19"/>
      <c r="F39" s="18"/>
      <c r="G39" s="20"/>
      <c r="H39" s="21"/>
      <c r="I39" s="24"/>
      <c r="J39" s="2"/>
    </row>
    <row r="40" spans="2:10" ht="14.25" customHeight="1">
      <c r="B40" s="41" t="s">
        <v>10</v>
      </c>
      <c r="C40" s="30"/>
      <c r="D40" s="1" t="s">
        <v>19</v>
      </c>
      <c r="E40" s="19"/>
      <c r="F40" s="18"/>
      <c r="G40" s="20" t="s">
        <v>3</v>
      </c>
      <c r="H40" s="21"/>
      <c r="I40" s="42">
        <f>SUM(I7:I38)</f>
        <v>3254.638862999999</v>
      </c>
      <c r="J40" s="2"/>
    </row>
    <row r="41" spans="2:10" ht="14.25" customHeight="1">
      <c r="B41" s="3"/>
      <c r="C41" s="2"/>
      <c r="D41" s="2"/>
      <c r="E41" s="8"/>
      <c r="F41" s="2"/>
      <c r="G41" s="6"/>
      <c r="H41" s="10"/>
      <c r="I41" s="2"/>
      <c r="J41" s="2"/>
    </row>
  </sheetData>
  <sheetProtection/>
  <mergeCells count="1">
    <mergeCell ref="B1:I1"/>
  </mergeCells>
  <printOptions horizontalCentered="1"/>
  <pageMargins left="0.5905511811023623" right="0.5905511811023623" top="0.8661417322834646" bottom="0.4724409448818898" header="0" footer="0.4724409448818898"/>
  <pageSetup fitToHeight="1" fitToWidth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zoomScalePageLayoutView="0" workbookViewId="0" topLeftCell="A16">
      <selection activeCell="A25" sqref="A25"/>
    </sheetView>
  </sheetViews>
  <sheetFormatPr defaultColWidth="9.00390625" defaultRowHeight="12.75"/>
  <cols>
    <col min="1" max="1" width="18.25390625" style="0" customWidth="1"/>
    <col min="2" max="2" width="4.00390625" style="0" customWidth="1"/>
    <col min="3" max="3" width="14.875" style="0" customWidth="1"/>
    <col min="4" max="4" width="13.875" style="0" customWidth="1"/>
    <col min="5" max="5" width="10.25390625" style="9" customWidth="1"/>
    <col min="6" max="6" width="8.25390625" style="0" customWidth="1"/>
    <col min="7" max="7" width="13.25390625" style="4" customWidth="1"/>
    <col min="8" max="8" width="12.125" style="11" customWidth="1"/>
    <col min="9" max="9" width="11.125" style="0" customWidth="1"/>
  </cols>
  <sheetData>
    <row r="1" spans="2:9" ht="18">
      <c r="B1" s="83" t="s">
        <v>136</v>
      </c>
      <c r="C1" s="84"/>
      <c r="D1" s="84"/>
      <c r="E1" s="84"/>
      <c r="F1" s="84"/>
      <c r="G1" s="84"/>
      <c r="H1" s="84"/>
      <c r="I1" s="85"/>
    </row>
    <row r="2" spans="2:9" ht="18">
      <c r="B2" s="70" t="s">
        <v>329</v>
      </c>
      <c r="C2" s="67"/>
      <c r="D2" s="67"/>
      <c r="E2" s="67"/>
      <c r="F2" s="67"/>
      <c r="G2" s="67"/>
      <c r="H2" s="67"/>
      <c r="I2" s="68"/>
    </row>
    <row r="3" spans="2:10" ht="27.75" customHeight="1">
      <c r="B3" s="29" t="s">
        <v>20</v>
      </c>
      <c r="C3" s="30"/>
      <c r="D3" s="30"/>
      <c r="E3" s="31"/>
      <c r="F3" s="30"/>
      <c r="G3" s="32"/>
      <c r="H3" s="33"/>
      <c r="I3" s="22"/>
      <c r="J3" s="3"/>
    </row>
    <row r="4" spans="2:10" ht="29.25" customHeight="1">
      <c r="B4" s="12" t="s">
        <v>12</v>
      </c>
      <c r="C4" s="12" t="s">
        <v>6</v>
      </c>
      <c r="D4" s="12" t="s">
        <v>4</v>
      </c>
      <c r="E4" s="13" t="s">
        <v>5</v>
      </c>
      <c r="F4" s="12" t="s">
        <v>7</v>
      </c>
      <c r="G4" s="15" t="s">
        <v>0</v>
      </c>
      <c r="H4" s="14" t="s">
        <v>11</v>
      </c>
      <c r="I4" s="12" t="s">
        <v>1</v>
      </c>
      <c r="J4" s="2"/>
    </row>
    <row r="5" spans="2:10" ht="17.25" customHeight="1">
      <c r="B5" s="25"/>
      <c r="C5" s="26" t="s">
        <v>2</v>
      </c>
      <c r="D5" s="26" t="s">
        <v>2</v>
      </c>
      <c r="E5" s="27" t="s">
        <v>17</v>
      </c>
      <c r="F5" s="26" t="s">
        <v>8</v>
      </c>
      <c r="G5" s="28" t="s">
        <v>18</v>
      </c>
      <c r="H5" s="34" t="s">
        <v>9</v>
      </c>
      <c r="I5" s="26" t="s">
        <v>9</v>
      </c>
      <c r="J5" s="2"/>
    </row>
    <row r="6" spans="2:10" ht="3.75" customHeight="1">
      <c r="B6" s="35"/>
      <c r="C6" s="36"/>
      <c r="D6" s="36"/>
      <c r="E6" s="37"/>
      <c r="F6" s="36"/>
      <c r="G6" s="38"/>
      <c r="H6" s="39"/>
      <c r="I6" s="40"/>
      <c r="J6" s="2"/>
    </row>
    <row r="7" spans="2:10" ht="14.25" customHeight="1">
      <c r="B7" s="1">
        <v>1</v>
      </c>
      <c r="C7" s="72" t="s">
        <v>118</v>
      </c>
      <c r="D7" s="1" t="s">
        <v>19</v>
      </c>
      <c r="E7" s="43">
        <v>1</v>
      </c>
      <c r="F7" s="1">
        <v>72</v>
      </c>
      <c r="G7" s="16">
        <v>5.4</v>
      </c>
      <c r="H7" s="7">
        <f aca="true" t="shared" si="0" ref="H7:I22">G7*E7</f>
        <v>5.4</v>
      </c>
      <c r="I7" s="16">
        <f t="shared" si="0"/>
        <v>388.8</v>
      </c>
      <c r="J7" s="5"/>
    </row>
    <row r="8" spans="2:10" ht="14.25" customHeight="1">
      <c r="B8" s="1">
        <v>2</v>
      </c>
      <c r="C8" s="72" t="s">
        <v>121</v>
      </c>
      <c r="D8" s="1" t="s">
        <v>19</v>
      </c>
      <c r="E8" s="43">
        <v>1</v>
      </c>
      <c r="F8" s="1">
        <v>12</v>
      </c>
      <c r="G8" s="16">
        <v>3.6</v>
      </c>
      <c r="H8" s="7">
        <f t="shared" si="0"/>
        <v>3.6</v>
      </c>
      <c r="I8" s="16">
        <f t="shared" si="0"/>
        <v>43.2</v>
      </c>
      <c r="J8" s="5"/>
    </row>
    <row r="9" spans="1:10" ht="14.25" customHeight="1">
      <c r="A9" t="s">
        <v>306</v>
      </c>
      <c r="B9" s="1">
        <v>3</v>
      </c>
      <c r="C9" s="73" t="s">
        <v>286</v>
      </c>
      <c r="D9" s="1" t="s">
        <v>19</v>
      </c>
      <c r="E9" s="43">
        <v>1.36</v>
      </c>
      <c r="F9" s="1">
        <v>30</v>
      </c>
      <c r="G9" s="16">
        <v>3.06</v>
      </c>
      <c r="H9" s="7">
        <f t="shared" si="0"/>
        <v>4.1616</v>
      </c>
      <c r="I9" s="16">
        <f t="shared" si="0"/>
        <v>124.848</v>
      </c>
      <c r="J9" s="5"/>
    </row>
    <row r="10" spans="1:10" ht="14.25" customHeight="1">
      <c r="A10" s="66" t="s">
        <v>307</v>
      </c>
      <c r="B10" s="1">
        <v>4</v>
      </c>
      <c r="C10" s="73" t="s">
        <v>123</v>
      </c>
      <c r="D10" s="1" t="s">
        <v>19</v>
      </c>
      <c r="E10" s="43">
        <v>0.0216</v>
      </c>
      <c r="F10" s="1">
        <v>30</v>
      </c>
      <c r="G10" s="16">
        <v>31.4</v>
      </c>
      <c r="H10" s="7">
        <f t="shared" si="0"/>
        <v>0.67824</v>
      </c>
      <c r="I10" s="16">
        <f t="shared" si="0"/>
        <v>20.347199999999997</v>
      </c>
      <c r="J10" s="5"/>
    </row>
    <row r="11" spans="1:10" ht="14.25" customHeight="1">
      <c r="A11" s="66" t="s">
        <v>308</v>
      </c>
      <c r="B11" s="1">
        <v>5</v>
      </c>
      <c r="C11" s="73" t="s">
        <v>287</v>
      </c>
      <c r="D11" s="1" t="s">
        <v>19</v>
      </c>
      <c r="E11" s="43">
        <v>1.36</v>
      </c>
      <c r="F11" s="1">
        <v>15</v>
      </c>
      <c r="G11" s="16">
        <v>5.49</v>
      </c>
      <c r="H11" s="7">
        <f t="shared" si="0"/>
        <v>7.466400000000001</v>
      </c>
      <c r="I11" s="16">
        <f t="shared" si="0"/>
        <v>111.99600000000001</v>
      </c>
      <c r="J11" s="5"/>
    </row>
    <row r="12" spans="2:10" ht="14.25" customHeight="1">
      <c r="B12" s="1">
        <v>6</v>
      </c>
      <c r="C12" s="73" t="s">
        <v>124</v>
      </c>
      <c r="D12" s="1" t="s">
        <v>19</v>
      </c>
      <c r="E12" s="43">
        <v>0.036</v>
      </c>
      <c r="F12" s="1">
        <v>30</v>
      </c>
      <c r="G12" s="16">
        <v>31.4</v>
      </c>
      <c r="H12" s="7">
        <f t="shared" si="0"/>
        <v>1.1303999999999998</v>
      </c>
      <c r="I12" s="16">
        <f t="shared" si="0"/>
        <v>33.91199999999999</v>
      </c>
      <c r="J12" s="5"/>
    </row>
    <row r="13" spans="1:10" ht="14.25" customHeight="1">
      <c r="A13" t="s">
        <v>282</v>
      </c>
      <c r="B13" s="1">
        <v>7</v>
      </c>
      <c r="C13" s="73" t="s">
        <v>283</v>
      </c>
      <c r="D13" s="1" t="s">
        <v>19</v>
      </c>
      <c r="E13" s="43">
        <v>1.36</v>
      </c>
      <c r="F13" s="1">
        <v>32</v>
      </c>
      <c r="G13" s="16">
        <v>3.76</v>
      </c>
      <c r="H13" s="7">
        <f t="shared" si="0"/>
        <v>5.1136</v>
      </c>
      <c r="I13" s="16">
        <f t="shared" si="0"/>
        <v>163.6352</v>
      </c>
      <c r="J13" s="5"/>
    </row>
    <row r="14" spans="1:10" ht="14.25" customHeight="1">
      <c r="A14" s="66" t="s">
        <v>309</v>
      </c>
      <c r="B14" s="1">
        <v>8</v>
      </c>
      <c r="C14" s="73" t="s">
        <v>125</v>
      </c>
      <c r="D14" s="1" t="s">
        <v>19</v>
      </c>
      <c r="E14" s="43">
        <v>0.0207</v>
      </c>
      <c r="F14" s="1">
        <v>32</v>
      </c>
      <c r="G14" s="16">
        <v>31.4</v>
      </c>
      <c r="H14" s="7">
        <f t="shared" si="0"/>
        <v>0.64998</v>
      </c>
      <c r="I14" s="16">
        <f t="shared" si="0"/>
        <v>20.79936</v>
      </c>
      <c r="J14" s="5"/>
    </row>
    <row r="15" spans="1:10" ht="14.25" customHeight="1">
      <c r="A15" s="66" t="s">
        <v>310</v>
      </c>
      <c r="B15" s="1">
        <v>9</v>
      </c>
      <c r="C15" s="73" t="s">
        <v>126</v>
      </c>
      <c r="D15" s="1" t="s">
        <v>19</v>
      </c>
      <c r="E15" s="43">
        <v>0.0423</v>
      </c>
      <c r="F15" s="1">
        <v>32</v>
      </c>
      <c r="G15" s="16">
        <v>31.4</v>
      </c>
      <c r="H15" s="7">
        <f t="shared" si="0"/>
        <v>1.32822</v>
      </c>
      <c r="I15" s="16">
        <f t="shared" si="0"/>
        <v>42.50304</v>
      </c>
      <c r="J15" s="5"/>
    </row>
    <row r="16" spans="1:10" ht="14.25" customHeight="1">
      <c r="A16" t="s">
        <v>311</v>
      </c>
      <c r="B16" s="1">
        <v>10</v>
      </c>
      <c r="C16" s="73" t="s">
        <v>283</v>
      </c>
      <c r="D16" s="1" t="s">
        <v>19</v>
      </c>
      <c r="E16" s="43">
        <v>1.36</v>
      </c>
      <c r="F16" s="1">
        <v>6</v>
      </c>
      <c r="G16" s="16">
        <v>3.76</v>
      </c>
      <c r="H16" s="7">
        <f t="shared" si="0"/>
        <v>5.1136</v>
      </c>
      <c r="I16" s="16">
        <f t="shared" si="0"/>
        <v>30.6816</v>
      </c>
      <c r="J16" s="5"/>
    </row>
    <row r="17" spans="1:10" ht="14.25" customHeight="1">
      <c r="A17" s="66" t="s">
        <v>312</v>
      </c>
      <c r="B17" s="1">
        <v>11</v>
      </c>
      <c r="C17" s="73" t="s">
        <v>123</v>
      </c>
      <c r="D17" s="1" t="s">
        <v>19</v>
      </c>
      <c r="E17" s="43">
        <v>0.0216</v>
      </c>
      <c r="F17" s="1">
        <v>6</v>
      </c>
      <c r="G17" s="16">
        <v>31.4</v>
      </c>
      <c r="H17" s="7">
        <f t="shared" si="0"/>
        <v>0.67824</v>
      </c>
      <c r="I17" s="16">
        <f t="shared" si="0"/>
        <v>4.06944</v>
      </c>
      <c r="J17" s="5"/>
    </row>
    <row r="18" spans="1:10" ht="14.25" customHeight="1">
      <c r="A18" s="66" t="s">
        <v>313</v>
      </c>
      <c r="B18" s="1">
        <v>12</v>
      </c>
      <c r="C18" s="73" t="s">
        <v>287</v>
      </c>
      <c r="D18" s="1" t="s">
        <v>19</v>
      </c>
      <c r="E18" s="43">
        <v>1.36</v>
      </c>
      <c r="F18" s="1">
        <v>3</v>
      </c>
      <c r="G18" s="16">
        <v>5.49</v>
      </c>
      <c r="H18" s="7">
        <f t="shared" si="0"/>
        <v>7.466400000000001</v>
      </c>
      <c r="I18" s="16">
        <f t="shared" si="0"/>
        <v>22.399200000000004</v>
      </c>
      <c r="J18" s="5"/>
    </row>
    <row r="19" spans="2:10" ht="14.25" customHeight="1">
      <c r="B19" s="1">
        <v>13</v>
      </c>
      <c r="C19" s="73" t="s">
        <v>124</v>
      </c>
      <c r="D19" s="1" t="s">
        <v>19</v>
      </c>
      <c r="E19" s="43">
        <v>0.036</v>
      </c>
      <c r="F19" s="1">
        <v>6</v>
      </c>
      <c r="G19" s="16">
        <v>31.4</v>
      </c>
      <c r="H19" s="7">
        <f t="shared" si="0"/>
        <v>1.1303999999999998</v>
      </c>
      <c r="I19" s="16">
        <f t="shared" si="0"/>
        <v>6.782399999999999</v>
      </c>
      <c r="J19" s="5"/>
    </row>
    <row r="20" spans="1:10" ht="14.25" customHeight="1">
      <c r="A20" s="69" t="s">
        <v>314</v>
      </c>
      <c r="B20" s="1">
        <v>14</v>
      </c>
      <c r="C20" s="73" t="s">
        <v>122</v>
      </c>
      <c r="D20" s="1" t="s">
        <v>19</v>
      </c>
      <c r="E20" s="43">
        <v>0.32</v>
      </c>
      <c r="F20" s="1">
        <v>6</v>
      </c>
      <c r="G20" s="16">
        <v>9.82</v>
      </c>
      <c r="H20" s="7">
        <f t="shared" si="0"/>
        <v>3.1424000000000003</v>
      </c>
      <c r="I20" s="16">
        <f t="shared" si="0"/>
        <v>18.854400000000002</v>
      </c>
      <c r="J20" s="5"/>
    </row>
    <row r="21" spans="2:10" ht="14.25" customHeight="1">
      <c r="B21" s="1">
        <v>15</v>
      </c>
      <c r="C21" s="73" t="s">
        <v>119</v>
      </c>
      <c r="D21" s="1" t="s">
        <v>19</v>
      </c>
      <c r="E21" s="43">
        <v>1</v>
      </c>
      <c r="F21" s="1">
        <v>6</v>
      </c>
      <c r="G21" s="16">
        <v>2.5</v>
      </c>
      <c r="H21" s="7">
        <f t="shared" si="0"/>
        <v>2.5</v>
      </c>
      <c r="I21" s="16">
        <f t="shared" si="0"/>
        <v>15</v>
      </c>
      <c r="J21" s="5"/>
    </row>
    <row r="22" spans="1:10" ht="14.25" customHeight="1">
      <c r="A22" t="s">
        <v>315</v>
      </c>
      <c r="B22" s="1">
        <v>16</v>
      </c>
      <c r="C22" s="73" t="s">
        <v>290</v>
      </c>
      <c r="D22" s="1" t="s">
        <v>19</v>
      </c>
      <c r="E22" s="43">
        <v>1.36</v>
      </c>
      <c r="F22" s="1">
        <v>18</v>
      </c>
      <c r="G22" s="16">
        <v>8.69</v>
      </c>
      <c r="H22" s="7">
        <f t="shared" si="0"/>
        <v>11.8184</v>
      </c>
      <c r="I22" s="16">
        <f t="shared" si="0"/>
        <v>212.7312</v>
      </c>
      <c r="J22" s="5"/>
    </row>
    <row r="23" spans="1:11" ht="14.25" customHeight="1">
      <c r="A23" s="66" t="s">
        <v>345</v>
      </c>
      <c r="B23" s="1">
        <v>17</v>
      </c>
      <c r="C23" s="73" t="s">
        <v>343</v>
      </c>
      <c r="D23" s="1" t="s">
        <v>19</v>
      </c>
      <c r="E23" s="43">
        <v>0.0441</v>
      </c>
      <c r="F23" s="1">
        <v>22</v>
      </c>
      <c r="G23" s="16">
        <v>31.4</v>
      </c>
      <c r="H23" s="7">
        <f aca="true" t="shared" si="1" ref="H23:I44">G23*E23</f>
        <v>1.3847399999999999</v>
      </c>
      <c r="I23" s="16">
        <f t="shared" si="1"/>
        <v>30.464279999999995</v>
      </c>
      <c r="J23" s="5"/>
      <c r="K23" t="s">
        <v>323</v>
      </c>
    </row>
    <row r="24" spans="1:10" ht="14.25" customHeight="1">
      <c r="A24" s="66" t="s">
        <v>344</v>
      </c>
      <c r="B24" s="1">
        <v>18</v>
      </c>
      <c r="C24" s="73" t="s">
        <v>133</v>
      </c>
      <c r="D24" s="1" t="s">
        <v>19</v>
      </c>
      <c r="E24" s="43">
        <v>0.0513</v>
      </c>
      <c r="F24" s="1">
        <v>8</v>
      </c>
      <c r="G24" s="16">
        <v>31.4</v>
      </c>
      <c r="H24" s="7">
        <f t="shared" si="1"/>
        <v>1.61082</v>
      </c>
      <c r="I24" s="16">
        <f t="shared" si="1"/>
        <v>12.88656</v>
      </c>
      <c r="J24" s="5"/>
    </row>
    <row r="25" spans="1:10" ht="14.25" customHeight="1">
      <c r="A25" t="s">
        <v>316</v>
      </c>
      <c r="B25" s="1">
        <v>19</v>
      </c>
      <c r="C25" s="73" t="s">
        <v>283</v>
      </c>
      <c r="D25" s="1" t="s">
        <v>19</v>
      </c>
      <c r="E25" s="43">
        <v>1.36</v>
      </c>
      <c r="F25" s="1">
        <v>6</v>
      </c>
      <c r="G25" s="16">
        <v>3.76</v>
      </c>
      <c r="H25" s="7">
        <f t="shared" si="1"/>
        <v>5.1136</v>
      </c>
      <c r="I25" s="16">
        <f t="shared" si="1"/>
        <v>30.6816</v>
      </c>
      <c r="J25" s="5"/>
    </row>
    <row r="26" spans="2:10" ht="14.25" customHeight="1">
      <c r="B26" s="1">
        <v>20</v>
      </c>
      <c r="C26" s="73" t="s">
        <v>288</v>
      </c>
      <c r="D26" s="1" t="s">
        <v>19</v>
      </c>
      <c r="E26" s="43">
        <v>1.36</v>
      </c>
      <c r="F26" s="1">
        <v>6</v>
      </c>
      <c r="G26" s="16">
        <v>1.84</v>
      </c>
      <c r="H26" s="7">
        <f t="shared" si="1"/>
        <v>2.5024</v>
      </c>
      <c r="I26" s="16">
        <f t="shared" si="1"/>
        <v>15.014400000000002</v>
      </c>
      <c r="J26" s="5"/>
    </row>
    <row r="27" spans="1:10" ht="14.25" customHeight="1">
      <c r="A27" s="66" t="s">
        <v>317</v>
      </c>
      <c r="B27" s="1">
        <v>21</v>
      </c>
      <c r="C27" s="73" t="s">
        <v>125</v>
      </c>
      <c r="D27" s="1" t="s">
        <v>19</v>
      </c>
      <c r="E27" s="43">
        <v>0.0207</v>
      </c>
      <c r="F27" s="1">
        <v>6</v>
      </c>
      <c r="G27" s="16">
        <v>31.4</v>
      </c>
      <c r="H27" s="7">
        <f t="shared" si="1"/>
        <v>0.64998</v>
      </c>
      <c r="I27" s="16">
        <f t="shared" si="1"/>
        <v>3.89988</v>
      </c>
      <c r="J27" s="5"/>
    </row>
    <row r="28" spans="1:10" ht="14.25" customHeight="1">
      <c r="A28" s="66"/>
      <c r="B28" s="1">
        <v>22</v>
      </c>
      <c r="C28" s="73" t="s">
        <v>128</v>
      </c>
      <c r="D28" s="1" t="s">
        <v>19</v>
      </c>
      <c r="E28" s="43">
        <v>0.0128</v>
      </c>
      <c r="F28" s="1">
        <v>6</v>
      </c>
      <c r="G28" s="16">
        <v>31.4</v>
      </c>
      <c r="H28" s="7">
        <f t="shared" si="1"/>
        <v>0.40192</v>
      </c>
      <c r="I28" s="16">
        <f t="shared" si="1"/>
        <v>2.41152</v>
      </c>
      <c r="J28" s="5"/>
    </row>
    <row r="29" spans="1:10" ht="14.25" customHeight="1">
      <c r="A29" s="66" t="s">
        <v>318</v>
      </c>
      <c r="B29" s="1">
        <v>23</v>
      </c>
      <c r="C29" s="73" t="s">
        <v>129</v>
      </c>
      <c r="D29" s="1" t="s">
        <v>19</v>
      </c>
      <c r="E29" s="43">
        <v>0.0527</v>
      </c>
      <c r="F29" s="1">
        <v>6</v>
      </c>
      <c r="G29" s="16">
        <v>31.4</v>
      </c>
      <c r="H29" s="7">
        <f t="shared" si="1"/>
        <v>1.65478</v>
      </c>
      <c r="I29" s="16">
        <f t="shared" si="1"/>
        <v>9.92868</v>
      </c>
      <c r="J29" s="5"/>
    </row>
    <row r="30" spans="1:10" ht="14.25" customHeight="1">
      <c r="A30" s="69" t="s">
        <v>319</v>
      </c>
      <c r="B30" s="1">
        <v>24</v>
      </c>
      <c r="C30" s="73" t="s">
        <v>288</v>
      </c>
      <c r="D30" s="1" t="s">
        <v>19</v>
      </c>
      <c r="E30" s="43">
        <v>0.46</v>
      </c>
      <c r="F30" s="1">
        <v>3</v>
      </c>
      <c r="G30" s="16">
        <v>1.84</v>
      </c>
      <c r="H30" s="7">
        <f t="shared" si="1"/>
        <v>0.8464</v>
      </c>
      <c r="I30" s="16">
        <f t="shared" si="1"/>
        <v>2.5392</v>
      </c>
      <c r="J30" s="5"/>
    </row>
    <row r="31" spans="2:10" ht="14.25" customHeight="1">
      <c r="B31" s="1">
        <v>25</v>
      </c>
      <c r="C31" s="73" t="s">
        <v>288</v>
      </c>
      <c r="D31" s="1" t="s">
        <v>19</v>
      </c>
      <c r="E31" s="43">
        <v>0.36</v>
      </c>
      <c r="F31" s="1">
        <v>2</v>
      </c>
      <c r="G31" s="16">
        <v>1.84</v>
      </c>
      <c r="H31" s="7">
        <f t="shared" si="1"/>
        <v>0.6624</v>
      </c>
      <c r="I31" s="16">
        <f t="shared" si="1"/>
        <v>1.3248</v>
      </c>
      <c r="J31" s="5"/>
    </row>
    <row r="32" spans="2:10" ht="14.25" customHeight="1">
      <c r="B32" s="1">
        <v>26</v>
      </c>
      <c r="C32" s="73" t="s">
        <v>128</v>
      </c>
      <c r="D32" s="1" t="s">
        <v>19</v>
      </c>
      <c r="E32" s="43">
        <v>0.0128</v>
      </c>
      <c r="F32" s="1">
        <v>10</v>
      </c>
      <c r="G32" s="16">
        <v>31.4</v>
      </c>
      <c r="H32" s="7">
        <f t="shared" si="1"/>
        <v>0.40192</v>
      </c>
      <c r="I32" s="16">
        <f t="shared" si="1"/>
        <v>4.0192</v>
      </c>
      <c r="J32" s="5"/>
    </row>
    <row r="33" spans="1:10" ht="14.25" customHeight="1">
      <c r="A33" t="s">
        <v>320</v>
      </c>
      <c r="B33" s="1">
        <v>27</v>
      </c>
      <c r="C33" s="73" t="s">
        <v>283</v>
      </c>
      <c r="D33" s="1" t="s">
        <v>19</v>
      </c>
      <c r="E33" s="43">
        <v>1.36</v>
      </c>
      <c r="F33" s="1">
        <v>3</v>
      </c>
      <c r="G33" s="16">
        <v>3.76</v>
      </c>
      <c r="H33" s="7">
        <f t="shared" si="1"/>
        <v>5.1136</v>
      </c>
      <c r="I33" s="16">
        <f t="shared" si="1"/>
        <v>15.3408</v>
      </c>
      <c r="J33" s="5"/>
    </row>
    <row r="34" spans="2:10" ht="14.25" customHeight="1">
      <c r="B34" s="1">
        <v>28</v>
      </c>
      <c r="C34" s="73" t="s">
        <v>288</v>
      </c>
      <c r="D34" s="1" t="s">
        <v>19</v>
      </c>
      <c r="E34" s="43">
        <v>1.36</v>
      </c>
      <c r="F34" s="1">
        <v>3</v>
      </c>
      <c r="G34" s="16">
        <v>1.84</v>
      </c>
      <c r="H34" s="7">
        <f t="shared" si="1"/>
        <v>2.5024</v>
      </c>
      <c r="I34" s="16">
        <f t="shared" si="1"/>
        <v>7.507200000000001</v>
      </c>
      <c r="J34" s="5"/>
    </row>
    <row r="35" spans="2:10" ht="14.25" customHeight="1">
      <c r="B35" s="1">
        <v>29</v>
      </c>
      <c r="C35" s="73" t="s">
        <v>128</v>
      </c>
      <c r="D35" s="1" t="s">
        <v>19</v>
      </c>
      <c r="E35" s="43">
        <v>0.0128</v>
      </c>
      <c r="F35" s="1">
        <v>6</v>
      </c>
      <c r="G35" s="16">
        <v>31.4</v>
      </c>
      <c r="H35" s="7">
        <f t="shared" si="1"/>
        <v>0.40192</v>
      </c>
      <c r="I35" s="16">
        <f t="shared" si="1"/>
        <v>2.41152</v>
      </c>
      <c r="J35" s="5"/>
    </row>
    <row r="36" spans="1:11" ht="14.25" customHeight="1">
      <c r="A36" s="66" t="s">
        <v>294</v>
      </c>
      <c r="B36" s="1">
        <v>30</v>
      </c>
      <c r="C36" s="73" t="s">
        <v>125</v>
      </c>
      <c r="D36" s="1" t="s">
        <v>19</v>
      </c>
      <c r="E36" s="43">
        <v>0.0207</v>
      </c>
      <c r="F36" s="1">
        <v>3</v>
      </c>
      <c r="G36" s="16">
        <v>31.4</v>
      </c>
      <c r="H36" s="7">
        <f t="shared" si="1"/>
        <v>0.64998</v>
      </c>
      <c r="I36" s="16">
        <f t="shared" si="1"/>
        <v>1.94994</v>
      </c>
      <c r="J36" s="5"/>
      <c r="K36" t="s">
        <v>303</v>
      </c>
    </row>
    <row r="37" spans="1:10" ht="14.25" customHeight="1">
      <c r="A37" s="66" t="s">
        <v>321</v>
      </c>
      <c r="B37" s="1">
        <v>31</v>
      </c>
      <c r="C37" s="73" t="s">
        <v>288</v>
      </c>
      <c r="D37" s="1" t="s">
        <v>19</v>
      </c>
      <c r="E37" s="43">
        <v>1.36</v>
      </c>
      <c r="F37" s="1">
        <v>1</v>
      </c>
      <c r="G37" s="16">
        <v>1.84</v>
      </c>
      <c r="H37" s="7">
        <f t="shared" si="1"/>
        <v>2.5024</v>
      </c>
      <c r="I37" s="16">
        <f t="shared" si="1"/>
        <v>2.5024</v>
      </c>
      <c r="J37" s="5"/>
    </row>
    <row r="38" spans="2:10" ht="14.25" customHeight="1">
      <c r="B38" s="1">
        <v>32</v>
      </c>
      <c r="C38" s="73" t="s">
        <v>134</v>
      </c>
      <c r="D38" s="1" t="s">
        <v>19</v>
      </c>
      <c r="E38" s="43">
        <v>0.0576</v>
      </c>
      <c r="F38" s="1">
        <v>2</v>
      </c>
      <c r="G38" s="16">
        <v>31.4</v>
      </c>
      <c r="H38" s="7">
        <f t="shared" si="1"/>
        <v>1.8086399999999998</v>
      </c>
      <c r="I38" s="16">
        <f t="shared" si="1"/>
        <v>3.6172799999999996</v>
      </c>
      <c r="J38" s="5"/>
    </row>
    <row r="39" spans="1:10" ht="14.25" customHeight="1">
      <c r="A39" t="s">
        <v>322</v>
      </c>
      <c r="B39" s="1">
        <v>33</v>
      </c>
      <c r="C39" s="73" t="s">
        <v>135</v>
      </c>
      <c r="D39" s="1" t="s">
        <v>19</v>
      </c>
      <c r="E39" s="43">
        <v>0.0297</v>
      </c>
      <c r="F39" s="1">
        <v>6</v>
      </c>
      <c r="G39" s="16">
        <v>31.4</v>
      </c>
      <c r="H39" s="7">
        <f t="shared" si="1"/>
        <v>0.93258</v>
      </c>
      <c r="I39" s="16">
        <f t="shared" si="1"/>
        <v>5.59548</v>
      </c>
      <c r="J39" s="5"/>
    </row>
    <row r="40" spans="1:10" ht="14.25" customHeight="1">
      <c r="A40" t="s">
        <v>324</v>
      </c>
      <c r="B40" s="1">
        <v>34</v>
      </c>
      <c r="C40" s="73" t="s">
        <v>122</v>
      </c>
      <c r="D40" s="1" t="s">
        <v>19</v>
      </c>
      <c r="E40" s="43">
        <v>0.32</v>
      </c>
      <c r="F40" s="1">
        <v>6</v>
      </c>
      <c r="G40" s="16">
        <v>9.82</v>
      </c>
      <c r="H40" s="7">
        <f t="shared" si="1"/>
        <v>3.1424000000000003</v>
      </c>
      <c r="I40" s="16">
        <f t="shared" si="1"/>
        <v>18.854400000000002</v>
      </c>
      <c r="J40" s="5"/>
    </row>
    <row r="41" spans="2:10" ht="14.25" customHeight="1">
      <c r="B41" s="1">
        <v>35</v>
      </c>
      <c r="C41" s="73" t="s">
        <v>119</v>
      </c>
      <c r="D41" s="1" t="s">
        <v>19</v>
      </c>
      <c r="E41" s="43">
        <v>1</v>
      </c>
      <c r="F41" s="1">
        <v>6</v>
      </c>
      <c r="G41" s="16">
        <v>2.5</v>
      </c>
      <c r="H41" s="7">
        <f t="shared" si="1"/>
        <v>2.5</v>
      </c>
      <c r="I41" s="16">
        <f t="shared" si="1"/>
        <v>15</v>
      </c>
      <c r="J41" s="5"/>
    </row>
    <row r="42" spans="1:10" ht="14.25" customHeight="1">
      <c r="A42" t="s">
        <v>300</v>
      </c>
      <c r="B42" s="1">
        <v>36</v>
      </c>
      <c r="C42" s="73" t="s">
        <v>283</v>
      </c>
      <c r="D42" s="1" t="s">
        <v>19</v>
      </c>
      <c r="E42" s="43">
        <v>0.46</v>
      </c>
      <c r="F42" s="1">
        <v>15</v>
      </c>
      <c r="G42" s="16">
        <v>3.76</v>
      </c>
      <c r="H42" s="7">
        <f t="shared" si="1"/>
        <v>1.7296</v>
      </c>
      <c r="I42" s="16">
        <f t="shared" si="1"/>
        <v>25.944</v>
      </c>
      <c r="J42" s="5"/>
    </row>
    <row r="43" spans="2:10" ht="14.25" customHeight="1">
      <c r="B43" s="1">
        <v>37</v>
      </c>
      <c r="C43" s="74" t="s">
        <v>283</v>
      </c>
      <c r="D43" s="1" t="s">
        <v>19</v>
      </c>
      <c r="E43" s="43">
        <v>1.36</v>
      </c>
      <c r="F43" s="1">
        <v>5</v>
      </c>
      <c r="G43" s="16">
        <v>3.76</v>
      </c>
      <c r="H43" s="7">
        <f t="shared" si="1"/>
        <v>5.1136</v>
      </c>
      <c r="I43" s="16">
        <f t="shared" si="1"/>
        <v>25.567999999999998</v>
      </c>
      <c r="J43" s="5"/>
    </row>
    <row r="44" spans="2:10" ht="14.25" customHeight="1">
      <c r="B44" s="1">
        <v>38</v>
      </c>
      <c r="C44" s="73" t="s">
        <v>131</v>
      </c>
      <c r="D44" s="1" t="s">
        <v>19</v>
      </c>
      <c r="E44" s="43">
        <v>0.045</v>
      </c>
      <c r="F44" s="1">
        <v>40</v>
      </c>
      <c r="G44" s="16">
        <v>31.4</v>
      </c>
      <c r="H44" s="7">
        <f t="shared" si="1"/>
        <v>1.4129999999999998</v>
      </c>
      <c r="I44" s="16">
        <f t="shared" si="1"/>
        <v>56.519999999999996</v>
      </c>
      <c r="J44" s="5"/>
    </row>
    <row r="45" spans="1:10" ht="14.25" customHeight="1">
      <c r="A45" t="s">
        <v>301</v>
      </c>
      <c r="B45" s="1">
        <v>39</v>
      </c>
      <c r="C45" s="73" t="s">
        <v>283</v>
      </c>
      <c r="D45" s="1" t="s">
        <v>19</v>
      </c>
      <c r="E45" s="43">
        <v>1.785</v>
      </c>
      <c r="F45" s="1">
        <v>2</v>
      </c>
      <c r="G45" s="16">
        <v>3.76</v>
      </c>
      <c r="H45" s="7">
        <f aca="true" t="shared" si="2" ref="H45:I56">G45*E45</f>
        <v>6.711599999999999</v>
      </c>
      <c r="I45" s="16">
        <f t="shared" si="2"/>
        <v>13.423199999999998</v>
      </c>
      <c r="J45" s="5"/>
    </row>
    <row r="46" spans="1:10" ht="14.25" customHeight="1">
      <c r="A46" t="s">
        <v>302</v>
      </c>
      <c r="B46" s="1">
        <v>40</v>
      </c>
      <c r="C46" s="73" t="s">
        <v>283</v>
      </c>
      <c r="D46" s="1" t="s">
        <v>19</v>
      </c>
      <c r="E46" s="43">
        <v>1.685</v>
      </c>
      <c r="F46" s="1">
        <v>1</v>
      </c>
      <c r="G46" s="16">
        <v>3.76</v>
      </c>
      <c r="H46" s="7">
        <f t="shared" si="2"/>
        <v>6.3355999999999995</v>
      </c>
      <c r="I46" s="16">
        <f t="shared" si="2"/>
        <v>6.3355999999999995</v>
      </c>
      <c r="J46" s="5"/>
    </row>
    <row r="47" spans="2:10" ht="14.25" customHeight="1">
      <c r="B47" s="1">
        <v>41</v>
      </c>
      <c r="C47" s="73" t="s">
        <v>135</v>
      </c>
      <c r="D47" s="1" t="s">
        <v>19</v>
      </c>
      <c r="E47" s="43">
        <v>0.0297</v>
      </c>
      <c r="F47" s="1">
        <v>1</v>
      </c>
      <c r="G47" s="16">
        <v>31.4</v>
      </c>
      <c r="H47" s="7">
        <f t="shared" si="2"/>
        <v>0.93258</v>
      </c>
      <c r="I47" s="16">
        <f t="shared" si="2"/>
        <v>0.93258</v>
      </c>
      <c r="J47" s="5"/>
    </row>
    <row r="48" spans="2:10" ht="14.25" customHeight="1">
      <c r="B48" s="1">
        <v>42</v>
      </c>
      <c r="C48" s="73" t="s">
        <v>288</v>
      </c>
      <c r="D48" s="1" t="s">
        <v>19</v>
      </c>
      <c r="E48" s="43">
        <v>0.88</v>
      </c>
      <c r="F48" s="1">
        <v>1</v>
      </c>
      <c r="G48" s="16">
        <v>1.84</v>
      </c>
      <c r="H48" s="7">
        <f t="shared" si="2"/>
        <v>1.6192</v>
      </c>
      <c r="I48" s="16">
        <f t="shared" si="2"/>
        <v>1.6192</v>
      </c>
      <c r="J48" s="5"/>
    </row>
    <row r="49" spans="1:10" ht="14.25" customHeight="1">
      <c r="A49" t="s">
        <v>305</v>
      </c>
      <c r="B49" s="1">
        <v>43</v>
      </c>
      <c r="C49" s="73" t="s">
        <v>289</v>
      </c>
      <c r="D49" s="1" t="s">
        <v>19</v>
      </c>
      <c r="E49" s="43">
        <v>3.28</v>
      </c>
      <c r="F49" s="1">
        <v>4</v>
      </c>
      <c r="G49" s="16">
        <v>5.5</v>
      </c>
      <c r="H49" s="7">
        <f t="shared" si="2"/>
        <v>18.04</v>
      </c>
      <c r="I49" s="16">
        <f t="shared" si="2"/>
        <v>72.16</v>
      </c>
      <c r="J49" s="5"/>
    </row>
    <row r="50" spans="2:10" ht="14.25" customHeight="1">
      <c r="B50" s="1">
        <v>44</v>
      </c>
      <c r="C50" s="73" t="s">
        <v>289</v>
      </c>
      <c r="D50" s="1" t="s">
        <v>19</v>
      </c>
      <c r="E50" s="43">
        <v>1.45</v>
      </c>
      <c r="F50" s="1">
        <v>8</v>
      </c>
      <c r="G50" s="16">
        <v>5.5</v>
      </c>
      <c r="H50" s="7">
        <f t="shared" si="2"/>
        <v>7.975</v>
      </c>
      <c r="I50" s="16">
        <f t="shared" si="2"/>
        <v>63.8</v>
      </c>
      <c r="J50" s="5"/>
    </row>
    <row r="51" spans="2:10" ht="14.25" customHeight="1">
      <c r="B51" s="1">
        <v>45</v>
      </c>
      <c r="C51" s="47"/>
      <c r="D51" s="1" t="s">
        <v>19</v>
      </c>
      <c r="E51" s="43"/>
      <c r="F51" s="1"/>
      <c r="G51" s="16"/>
      <c r="H51" s="7">
        <f t="shared" si="2"/>
        <v>0</v>
      </c>
      <c r="I51" s="16">
        <f t="shared" si="2"/>
        <v>0</v>
      </c>
      <c r="J51" s="5"/>
    </row>
    <row r="52" spans="2:10" ht="14.25" customHeight="1">
      <c r="B52" s="1">
        <v>46</v>
      </c>
      <c r="C52" s="47"/>
      <c r="D52" s="1" t="s">
        <v>19</v>
      </c>
      <c r="E52" s="43"/>
      <c r="F52" s="1"/>
      <c r="G52" s="16"/>
      <c r="H52" s="7">
        <f t="shared" si="2"/>
        <v>0</v>
      </c>
      <c r="I52" s="16">
        <f t="shared" si="2"/>
        <v>0</v>
      </c>
      <c r="J52" s="5"/>
    </row>
    <row r="53" spans="2:10" ht="14.25" customHeight="1">
      <c r="B53" s="1">
        <v>47</v>
      </c>
      <c r="C53" s="47"/>
      <c r="D53" s="1" t="s">
        <v>19</v>
      </c>
      <c r="E53" s="43"/>
      <c r="F53" s="1"/>
      <c r="G53" s="16"/>
      <c r="H53" s="7">
        <f t="shared" si="2"/>
        <v>0</v>
      </c>
      <c r="I53" s="16">
        <f t="shared" si="2"/>
        <v>0</v>
      </c>
      <c r="J53" s="5"/>
    </row>
    <row r="54" spans="2:10" ht="14.25" customHeight="1">
      <c r="B54" s="1">
        <v>48</v>
      </c>
      <c r="C54" s="47"/>
      <c r="D54" s="1" t="s">
        <v>19</v>
      </c>
      <c r="E54" s="43"/>
      <c r="F54" s="1"/>
      <c r="G54" s="16"/>
      <c r="H54" s="7">
        <f t="shared" si="2"/>
        <v>0</v>
      </c>
      <c r="I54" s="16">
        <f t="shared" si="2"/>
        <v>0</v>
      </c>
      <c r="J54" s="5"/>
    </row>
    <row r="55" spans="2:10" ht="14.25" customHeight="1">
      <c r="B55" s="1">
        <v>49</v>
      </c>
      <c r="C55" s="47"/>
      <c r="D55" s="1" t="s">
        <v>19</v>
      </c>
      <c r="E55" s="43"/>
      <c r="F55" s="1"/>
      <c r="G55" s="7"/>
      <c r="H55" s="7">
        <f t="shared" si="2"/>
        <v>0</v>
      </c>
      <c r="I55" s="16">
        <f t="shared" si="2"/>
        <v>0</v>
      </c>
      <c r="J55" s="5"/>
    </row>
    <row r="56" spans="2:10" ht="14.25" customHeight="1">
      <c r="B56" s="1">
        <v>50</v>
      </c>
      <c r="C56" s="47"/>
      <c r="D56" s="1" t="s">
        <v>19</v>
      </c>
      <c r="E56" s="43"/>
      <c r="F56" s="1"/>
      <c r="G56" s="7"/>
      <c r="H56" s="7">
        <f t="shared" si="2"/>
        <v>0</v>
      </c>
      <c r="I56" s="16">
        <f t="shared" si="2"/>
        <v>0</v>
      </c>
      <c r="J56" s="5"/>
    </row>
    <row r="57" spans="2:10" ht="14.25" customHeight="1">
      <c r="B57" s="23"/>
      <c r="C57" s="17"/>
      <c r="D57" s="18"/>
      <c r="E57" s="19"/>
      <c r="F57" s="18"/>
      <c r="G57" s="20"/>
      <c r="H57" s="21"/>
      <c r="I57" s="24"/>
      <c r="J57" s="2"/>
    </row>
    <row r="58" spans="2:10" ht="14.25" customHeight="1">
      <c r="B58" s="23" t="s">
        <v>16</v>
      </c>
      <c r="C58" s="17"/>
      <c r="D58" s="18"/>
      <c r="E58" s="19"/>
      <c r="F58" s="18"/>
      <c r="G58" s="20"/>
      <c r="H58" s="21"/>
      <c r="I58" s="24">
        <f>SUM(I7:I56)*0.05</f>
        <v>85.64053799999999</v>
      </c>
      <c r="J58" s="2"/>
    </row>
    <row r="59" spans="2:10" ht="14.25" customHeight="1">
      <c r="B59" s="23"/>
      <c r="C59" s="17"/>
      <c r="D59" s="18"/>
      <c r="E59" s="19"/>
      <c r="F59" s="18"/>
      <c r="G59" s="20"/>
      <c r="H59" s="21"/>
      <c r="I59" s="24"/>
      <c r="J59" s="2"/>
    </row>
    <row r="60" spans="2:10" ht="14.25" customHeight="1">
      <c r="B60" s="41" t="s">
        <v>10</v>
      </c>
      <c r="C60" s="30"/>
      <c r="D60" s="1" t="s">
        <v>19</v>
      </c>
      <c r="E60" s="19"/>
      <c r="F60" s="18"/>
      <c r="G60" s="20" t="s">
        <v>3</v>
      </c>
      <c r="H60" s="21"/>
      <c r="I60" s="42">
        <f>SUM(I7:I58)</f>
        <v>1798.4512979999995</v>
      </c>
      <c r="J60" s="2"/>
    </row>
    <row r="61" spans="2:10" ht="14.25" customHeight="1">
      <c r="B61" s="3"/>
      <c r="C61" s="2"/>
      <c r="D61" s="2"/>
      <c r="E61" s="8"/>
      <c r="F61" s="2"/>
      <c r="G61" s="6"/>
      <c r="H61" s="10"/>
      <c r="I61" s="2"/>
      <c r="J61" s="2"/>
    </row>
  </sheetData>
  <sheetProtection/>
  <mergeCells count="1">
    <mergeCell ref="B1:I1"/>
  </mergeCells>
  <printOptions horizontalCentered="1"/>
  <pageMargins left="0.5905511811023623" right="0.5905511811023623" top="0.8661417322834646" bottom="0.4724409448818898" header="0" footer="0.4724409448818898"/>
  <pageSetup fitToHeight="1" fitToWidth="1"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6">
      <selection activeCell="A35" sqref="A35"/>
    </sheetView>
  </sheetViews>
  <sheetFormatPr defaultColWidth="9.00390625" defaultRowHeight="12.75"/>
  <cols>
    <col min="1" max="1" width="18.25390625" style="0" customWidth="1"/>
    <col min="2" max="2" width="4.00390625" style="0" customWidth="1"/>
    <col min="3" max="3" width="14.875" style="0" customWidth="1"/>
    <col min="4" max="4" width="13.875" style="0" customWidth="1"/>
    <col min="5" max="5" width="10.25390625" style="9" customWidth="1"/>
    <col min="6" max="6" width="8.25390625" style="0" customWidth="1"/>
    <col min="7" max="7" width="13.25390625" style="4" customWidth="1"/>
    <col min="8" max="8" width="12.125" style="11" customWidth="1"/>
    <col min="9" max="9" width="11.125" style="0" customWidth="1"/>
  </cols>
  <sheetData>
    <row r="1" spans="2:9" ht="18">
      <c r="B1" s="83" t="s">
        <v>132</v>
      </c>
      <c r="C1" s="84"/>
      <c r="D1" s="84"/>
      <c r="E1" s="84"/>
      <c r="F1" s="84"/>
      <c r="G1" s="84"/>
      <c r="H1" s="84"/>
      <c r="I1" s="85"/>
    </row>
    <row r="2" spans="2:9" ht="18">
      <c r="B2" s="70" t="s">
        <v>330</v>
      </c>
      <c r="C2" s="67"/>
      <c r="D2" s="67"/>
      <c r="E2" s="67"/>
      <c r="F2" s="67"/>
      <c r="G2" s="67"/>
      <c r="H2" s="67"/>
      <c r="I2" s="68"/>
    </row>
    <row r="3" spans="2:10" ht="27.75" customHeight="1">
      <c r="B3" s="29" t="s">
        <v>20</v>
      </c>
      <c r="C3" s="30"/>
      <c r="D3" s="30"/>
      <c r="E3" s="31"/>
      <c r="F3" s="30"/>
      <c r="G3" s="32"/>
      <c r="H3" s="33"/>
      <c r="I3" s="22"/>
      <c r="J3" s="3"/>
    </row>
    <row r="4" spans="2:10" ht="29.25" customHeight="1">
      <c r="B4" s="12" t="s">
        <v>12</v>
      </c>
      <c r="C4" s="12" t="s">
        <v>6</v>
      </c>
      <c r="D4" s="12" t="s">
        <v>4</v>
      </c>
      <c r="E4" s="13" t="s">
        <v>5</v>
      </c>
      <c r="F4" s="12" t="s">
        <v>7</v>
      </c>
      <c r="G4" s="15" t="s">
        <v>0</v>
      </c>
      <c r="H4" s="14" t="s">
        <v>11</v>
      </c>
      <c r="I4" s="12" t="s">
        <v>1</v>
      </c>
      <c r="J4" s="2"/>
    </row>
    <row r="5" spans="2:10" ht="17.25" customHeight="1">
      <c r="B5" s="25"/>
      <c r="C5" s="26" t="s">
        <v>2</v>
      </c>
      <c r="D5" s="26" t="s">
        <v>2</v>
      </c>
      <c r="E5" s="27" t="s">
        <v>17</v>
      </c>
      <c r="F5" s="26" t="s">
        <v>8</v>
      </c>
      <c r="G5" s="28" t="s">
        <v>18</v>
      </c>
      <c r="H5" s="34" t="s">
        <v>9</v>
      </c>
      <c r="I5" s="26" t="s">
        <v>9</v>
      </c>
      <c r="J5" s="2"/>
    </row>
    <row r="6" spans="2:10" ht="3.75" customHeight="1">
      <c r="B6" s="35"/>
      <c r="C6" s="36"/>
      <c r="D6" s="36"/>
      <c r="E6" s="37"/>
      <c r="F6" s="36"/>
      <c r="G6" s="38"/>
      <c r="H6" s="39"/>
      <c r="I6" s="40"/>
      <c r="J6" s="2"/>
    </row>
    <row r="7" spans="2:10" ht="14.25" customHeight="1">
      <c r="B7" s="1">
        <v>1</v>
      </c>
      <c r="C7" s="72" t="s">
        <v>118</v>
      </c>
      <c r="D7" s="1" t="s">
        <v>19</v>
      </c>
      <c r="E7" s="43">
        <v>1</v>
      </c>
      <c r="F7" s="1">
        <v>66</v>
      </c>
      <c r="G7" s="16">
        <v>5.4</v>
      </c>
      <c r="H7" s="7">
        <f>G7*E7</f>
        <v>5.4</v>
      </c>
      <c r="I7" s="16">
        <f>H7*F7</f>
        <v>356.40000000000003</v>
      </c>
      <c r="J7" s="5"/>
    </row>
    <row r="8" spans="2:10" ht="14.25" customHeight="1">
      <c r="B8" s="1">
        <v>2</v>
      </c>
      <c r="C8" s="72" t="s">
        <v>121</v>
      </c>
      <c r="D8" s="1" t="s">
        <v>19</v>
      </c>
      <c r="E8" s="43">
        <v>1</v>
      </c>
      <c r="F8" s="1">
        <v>12</v>
      </c>
      <c r="G8" s="16">
        <v>3.6</v>
      </c>
      <c r="H8" s="7">
        <f>G8*E8</f>
        <v>3.6</v>
      </c>
      <c r="I8" s="16">
        <f>H8*F8</f>
        <v>43.2</v>
      </c>
      <c r="J8" s="5"/>
    </row>
    <row r="9" spans="1:10" ht="14.25" customHeight="1">
      <c r="A9" t="s">
        <v>168</v>
      </c>
      <c r="B9" s="1">
        <v>3</v>
      </c>
      <c r="C9" s="73" t="s">
        <v>286</v>
      </c>
      <c r="D9" s="1" t="s">
        <v>19</v>
      </c>
      <c r="E9" s="43">
        <v>1.36</v>
      </c>
      <c r="F9" s="1">
        <v>25</v>
      </c>
      <c r="G9" s="16">
        <v>3.06</v>
      </c>
      <c r="H9" s="7">
        <f aca="true" t="shared" si="0" ref="H9:I28">G9*E9</f>
        <v>4.1616</v>
      </c>
      <c r="I9" s="16">
        <f t="shared" si="0"/>
        <v>104.03999999999999</v>
      </c>
      <c r="J9" s="5"/>
    </row>
    <row r="10" spans="1:10" ht="14.25" customHeight="1">
      <c r="A10" s="66" t="s">
        <v>169</v>
      </c>
      <c r="B10" s="1">
        <v>4</v>
      </c>
      <c r="C10" s="73" t="s">
        <v>123</v>
      </c>
      <c r="D10" s="1" t="s">
        <v>19</v>
      </c>
      <c r="E10" s="43">
        <v>0.0216</v>
      </c>
      <c r="F10" s="1">
        <v>40</v>
      </c>
      <c r="G10" s="16">
        <v>31.4</v>
      </c>
      <c r="H10" s="7">
        <f t="shared" si="0"/>
        <v>0.67824</v>
      </c>
      <c r="I10" s="16">
        <f t="shared" si="0"/>
        <v>27.129599999999996</v>
      </c>
      <c r="J10" s="5"/>
    </row>
    <row r="11" spans="1:10" ht="14.25" customHeight="1">
      <c r="A11" s="66" t="s">
        <v>274</v>
      </c>
      <c r="B11" s="1">
        <v>5</v>
      </c>
      <c r="C11" s="73" t="s">
        <v>287</v>
      </c>
      <c r="D11" s="1" t="s">
        <v>19</v>
      </c>
      <c r="E11" s="43">
        <v>1.36</v>
      </c>
      <c r="F11" s="1">
        <v>5</v>
      </c>
      <c r="G11" s="16">
        <v>5.49</v>
      </c>
      <c r="H11" s="7">
        <f t="shared" si="0"/>
        <v>7.466400000000001</v>
      </c>
      <c r="I11" s="16">
        <f t="shared" si="0"/>
        <v>37.33200000000001</v>
      </c>
      <c r="J11" s="5"/>
    </row>
    <row r="12" spans="2:10" ht="14.25" customHeight="1">
      <c r="B12" s="1">
        <v>6</v>
      </c>
      <c r="C12" s="73" t="s">
        <v>124</v>
      </c>
      <c r="D12" s="1" t="s">
        <v>19</v>
      </c>
      <c r="E12" s="43">
        <v>0.036</v>
      </c>
      <c r="F12" s="1">
        <v>10</v>
      </c>
      <c r="G12" s="16">
        <v>31.4</v>
      </c>
      <c r="H12" s="7">
        <f t="shared" si="0"/>
        <v>1.1303999999999998</v>
      </c>
      <c r="I12" s="16">
        <f t="shared" si="0"/>
        <v>11.303999999999998</v>
      </c>
      <c r="J12" s="5"/>
    </row>
    <row r="13" spans="1:10" ht="14.25" customHeight="1">
      <c r="A13" t="s">
        <v>170</v>
      </c>
      <c r="B13" s="1">
        <v>7</v>
      </c>
      <c r="C13" s="73" t="s">
        <v>283</v>
      </c>
      <c r="D13" s="1" t="s">
        <v>19</v>
      </c>
      <c r="E13" s="43">
        <v>1.36</v>
      </c>
      <c r="F13" s="1">
        <v>25</v>
      </c>
      <c r="G13" s="16">
        <v>3.76</v>
      </c>
      <c r="H13" s="7">
        <f t="shared" si="0"/>
        <v>5.1136</v>
      </c>
      <c r="I13" s="16">
        <f t="shared" si="0"/>
        <v>127.84</v>
      </c>
      <c r="J13" s="5"/>
    </row>
    <row r="14" spans="1:10" ht="14.25" customHeight="1">
      <c r="A14" s="66" t="s">
        <v>171</v>
      </c>
      <c r="B14" s="1">
        <v>8</v>
      </c>
      <c r="C14" s="73" t="s">
        <v>125</v>
      </c>
      <c r="D14" s="1" t="s">
        <v>19</v>
      </c>
      <c r="E14" s="43">
        <v>0.0207</v>
      </c>
      <c r="F14" s="1">
        <v>40</v>
      </c>
      <c r="G14" s="16">
        <v>31.4</v>
      </c>
      <c r="H14" s="7">
        <f t="shared" si="0"/>
        <v>0.64998</v>
      </c>
      <c r="I14" s="16">
        <f t="shared" si="0"/>
        <v>25.999200000000002</v>
      </c>
      <c r="J14" s="5"/>
    </row>
    <row r="15" spans="1:10" ht="14.25" customHeight="1">
      <c r="A15" s="66" t="s">
        <v>275</v>
      </c>
      <c r="B15" s="1">
        <v>9</v>
      </c>
      <c r="C15" s="73" t="s">
        <v>126</v>
      </c>
      <c r="D15" s="1" t="s">
        <v>19</v>
      </c>
      <c r="E15" s="43">
        <v>0.0423</v>
      </c>
      <c r="F15" s="1">
        <v>10</v>
      </c>
      <c r="G15" s="16">
        <v>31.4</v>
      </c>
      <c r="H15" s="7">
        <f t="shared" si="0"/>
        <v>1.32822</v>
      </c>
      <c r="I15" s="16">
        <f t="shared" si="0"/>
        <v>13.2822</v>
      </c>
      <c r="J15" s="5"/>
    </row>
    <row r="16" spans="1:10" ht="14.25" customHeight="1">
      <c r="A16" t="s">
        <v>172</v>
      </c>
      <c r="B16" s="1">
        <v>10</v>
      </c>
      <c r="C16" s="73" t="s">
        <v>283</v>
      </c>
      <c r="D16" s="1" t="s">
        <v>19</v>
      </c>
      <c r="E16" s="43">
        <v>1.36</v>
      </c>
      <c r="F16" s="1">
        <v>5</v>
      </c>
      <c r="G16" s="16">
        <v>3.76</v>
      </c>
      <c r="H16" s="7">
        <f t="shared" si="0"/>
        <v>5.1136</v>
      </c>
      <c r="I16" s="16">
        <f t="shared" si="0"/>
        <v>25.567999999999998</v>
      </c>
      <c r="J16" s="5"/>
    </row>
    <row r="17" spans="1:10" ht="14.25" customHeight="1">
      <c r="A17" s="66" t="s">
        <v>173</v>
      </c>
      <c r="B17" s="1">
        <v>11</v>
      </c>
      <c r="C17" s="73" t="s">
        <v>123</v>
      </c>
      <c r="D17" s="1" t="s">
        <v>19</v>
      </c>
      <c r="E17" s="43">
        <v>0.0216</v>
      </c>
      <c r="F17" s="1">
        <v>8</v>
      </c>
      <c r="G17" s="16">
        <v>31.4</v>
      </c>
      <c r="H17" s="7">
        <f t="shared" si="0"/>
        <v>0.67824</v>
      </c>
      <c r="I17" s="16">
        <f t="shared" si="0"/>
        <v>5.42592</v>
      </c>
      <c r="J17" s="5"/>
    </row>
    <row r="18" spans="1:10" ht="14.25" customHeight="1">
      <c r="A18" s="66" t="s">
        <v>174</v>
      </c>
      <c r="B18" s="1">
        <v>12</v>
      </c>
      <c r="C18" s="73" t="s">
        <v>287</v>
      </c>
      <c r="D18" s="1" t="s">
        <v>19</v>
      </c>
      <c r="E18" s="43">
        <v>1.36</v>
      </c>
      <c r="F18" s="1">
        <v>1</v>
      </c>
      <c r="G18" s="16">
        <v>5.49</v>
      </c>
      <c r="H18" s="7">
        <f t="shared" si="0"/>
        <v>7.466400000000001</v>
      </c>
      <c r="I18" s="16">
        <f t="shared" si="0"/>
        <v>7.466400000000001</v>
      </c>
      <c r="J18" s="5"/>
    </row>
    <row r="19" spans="2:10" ht="14.25" customHeight="1">
      <c r="B19" s="1">
        <v>13</v>
      </c>
      <c r="C19" s="73" t="s">
        <v>124</v>
      </c>
      <c r="D19" s="1" t="s">
        <v>19</v>
      </c>
      <c r="E19" s="43">
        <v>0.036</v>
      </c>
      <c r="F19" s="1">
        <v>2</v>
      </c>
      <c r="G19" s="16">
        <v>31.4</v>
      </c>
      <c r="H19" s="7">
        <f t="shared" si="0"/>
        <v>1.1303999999999998</v>
      </c>
      <c r="I19" s="16">
        <f t="shared" si="0"/>
        <v>2.2607999999999997</v>
      </c>
      <c r="J19" s="5"/>
    </row>
    <row r="20" spans="1:10" ht="14.25" customHeight="1">
      <c r="A20" t="s">
        <v>162</v>
      </c>
      <c r="B20" s="1">
        <v>14</v>
      </c>
      <c r="C20" s="73" t="s">
        <v>120</v>
      </c>
      <c r="D20" s="1" t="s">
        <v>19</v>
      </c>
      <c r="E20" s="43">
        <v>1</v>
      </c>
      <c r="F20" s="1">
        <v>12</v>
      </c>
      <c r="G20" s="16">
        <v>4.4</v>
      </c>
      <c r="H20" s="7">
        <f t="shared" si="0"/>
        <v>4.4</v>
      </c>
      <c r="I20" s="16">
        <f t="shared" si="0"/>
        <v>52.800000000000004</v>
      </c>
      <c r="J20" s="5"/>
    </row>
    <row r="21" spans="1:10" ht="14.25" customHeight="1">
      <c r="A21" s="66" t="s">
        <v>163</v>
      </c>
      <c r="B21" s="1">
        <v>15</v>
      </c>
      <c r="C21" s="73" t="s">
        <v>287</v>
      </c>
      <c r="D21" s="1" t="s">
        <v>19</v>
      </c>
      <c r="E21" s="43">
        <v>0.595</v>
      </c>
      <c r="F21" s="1">
        <v>1</v>
      </c>
      <c r="G21" s="16">
        <v>5.49</v>
      </c>
      <c r="H21" s="7">
        <f t="shared" si="0"/>
        <v>3.26655</v>
      </c>
      <c r="I21" s="16">
        <f t="shared" si="0"/>
        <v>3.26655</v>
      </c>
      <c r="J21" s="5"/>
    </row>
    <row r="22" spans="2:10" ht="14.25" customHeight="1">
      <c r="B22" s="1">
        <v>16</v>
      </c>
      <c r="C22" s="73" t="s">
        <v>127</v>
      </c>
      <c r="D22" s="1" t="s">
        <v>19</v>
      </c>
      <c r="E22" s="43">
        <v>0.0144</v>
      </c>
      <c r="F22" s="1">
        <v>2</v>
      </c>
      <c r="G22" s="16">
        <v>31.4</v>
      </c>
      <c r="H22" s="7">
        <f t="shared" si="0"/>
        <v>0.45215999999999995</v>
      </c>
      <c r="I22" s="16">
        <f t="shared" si="0"/>
        <v>0.9043199999999999</v>
      </c>
      <c r="J22" s="5"/>
    </row>
    <row r="23" spans="1:10" ht="14.25" customHeight="1">
      <c r="A23" t="s">
        <v>347</v>
      </c>
      <c r="B23" s="1">
        <v>17</v>
      </c>
      <c r="C23" s="73" t="s">
        <v>290</v>
      </c>
      <c r="D23" s="1" t="s">
        <v>19</v>
      </c>
      <c r="E23" s="43">
        <v>1.36</v>
      </c>
      <c r="F23" s="1">
        <v>24</v>
      </c>
      <c r="G23" s="16">
        <v>8.69</v>
      </c>
      <c r="H23" s="7">
        <f t="shared" si="0"/>
        <v>11.8184</v>
      </c>
      <c r="I23" s="16">
        <f t="shared" si="0"/>
        <v>283.64160000000004</v>
      </c>
      <c r="J23" s="5"/>
    </row>
    <row r="24" spans="2:10" ht="14.25" customHeight="1">
      <c r="B24" s="1">
        <v>18</v>
      </c>
      <c r="C24" s="73" t="s">
        <v>290</v>
      </c>
      <c r="D24" s="1" t="s">
        <v>19</v>
      </c>
      <c r="E24" s="43">
        <v>0.485</v>
      </c>
      <c r="F24" s="1">
        <v>6</v>
      </c>
      <c r="G24" s="16">
        <v>8.69</v>
      </c>
      <c r="H24" s="7">
        <f t="shared" si="0"/>
        <v>4.21465</v>
      </c>
      <c r="I24" s="16">
        <f t="shared" si="0"/>
        <v>25.2879</v>
      </c>
      <c r="J24" s="5"/>
    </row>
    <row r="25" spans="2:10" ht="14.25" customHeight="1">
      <c r="B25" s="1">
        <v>19</v>
      </c>
      <c r="C25" s="73" t="s">
        <v>290</v>
      </c>
      <c r="D25" s="1" t="s">
        <v>19</v>
      </c>
      <c r="E25" s="43">
        <v>0.595</v>
      </c>
      <c r="F25" s="1">
        <v>6</v>
      </c>
      <c r="G25" s="16">
        <v>8.69</v>
      </c>
      <c r="H25" s="7">
        <f t="shared" si="0"/>
        <v>5.1705499999999995</v>
      </c>
      <c r="I25" s="16">
        <f t="shared" si="0"/>
        <v>31.0233</v>
      </c>
      <c r="J25" s="5"/>
    </row>
    <row r="26" spans="1:11" ht="14.25" customHeight="1">
      <c r="A26" s="66" t="s">
        <v>348</v>
      </c>
      <c r="B26" s="1">
        <v>20</v>
      </c>
      <c r="C26" s="73" t="s">
        <v>343</v>
      </c>
      <c r="D26" s="1" t="s">
        <v>19</v>
      </c>
      <c r="E26" s="43">
        <v>0.0441</v>
      </c>
      <c r="F26" s="1">
        <v>56</v>
      </c>
      <c r="G26" s="16">
        <v>31.4</v>
      </c>
      <c r="H26" s="7">
        <f t="shared" si="0"/>
        <v>1.3847399999999999</v>
      </c>
      <c r="I26" s="16">
        <f t="shared" si="0"/>
        <v>77.54543999999999</v>
      </c>
      <c r="J26" s="5"/>
      <c r="K26" t="s">
        <v>277</v>
      </c>
    </row>
    <row r="27" spans="1:10" ht="14.25" customHeight="1">
      <c r="A27" s="66" t="s">
        <v>349</v>
      </c>
      <c r="B27" s="1">
        <v>21</v>
      </c>
      <c r="C27" s="73" t="s">
        <v>133</v>
      </c>
      <c r="D27" s="1" t="s">
        <v>19</v>
      </c>
      <c r="E27" s="43">
        <v>0.0513</v>
      </c>
      <c r="F27" s="1">
        <v>4</v>
      </c>
      <c r="G27" s="16">
        <v>31.4</v>
      </c>
      <c r="H27" s="7">
        <f t="shared" si="0"/>
        <v>1.61082</v>
      </c>
      <c r="I27" s="16">
        <f t="shared" si="0"/>
        <v>6.44328</v>
      </c>
      <c r="J27" s="5"/>
    </row>
    <row r="28" spans="2:11" ht="14.25" customHeight="1">
      <c r="B28" s="1">
        <v>22</v>
      </c>
      <c r="C28" s="73" t="s">
        <v>135</v>
      </c>
      <c r="D28" s="1" t="s">
        <v>19</v>
      </c>
      <c r="E28" s="43">
        <v>0.0297</v>
      </c>
      <c r="F28" s="1">
        <v>12</v>
      </c>
      <c r="G28" s="16">
        <v>31.4</v>
      </c>
      <c r="H28" s="7">
        <f t="shared" si="0"/>
        <v>0.93258</v>
      </c>
      <c r="I28" s="16">
        <f t="shared" si="0"/>
        <v>11.19096</v>
      </c>
      <c r="J28" s="5"/>
      <c r="K28" t="s">
        <v>276</v>
      </c>
    </row>
    <row r="29" spans="1:10" ht="14.25" customHeight="1">
      <c r="A29" t="s">
        <v>350</v>
      </c>
      <c r="B29" s="1">
        <v>23</v>
      </c>
      <c r="C29" s="73" t="s">
        <v>283</v>
      </c>
      <c r="D29" s="1" t="s">
        <v>19</v>
      </c>
      <c r="E29" s="43">
        <v>1.36</v>
      </c>
      <c r="F29" s="1">
        <v>5</v>
      </c>
      <c r="G29" s="16">
        <v>3.76</v>
      </c>
      <c r="H29" s="7">
        <f aca="true" t="shared" si="1" ref="H29:I41">G29*E29</f>
        <v>5.1136</v>
      </c>
      <c r="I29" s="16">
        <f t="shared" si="1"/>
        <v>25.567999999999998</v>
      </c>
      <c r="J29" s="5"/>
    </row>
    <row r="30" spans="2:10" ht="14.25" customHeight="1">
      <c r="B30" s="1">
        <v>24</v>
      </c>
      <c r="C30" s="73" t="s">
        <v>288</v>
      </c>
      <c r="D30" s="1" t="s">
        <v>19</v>
      </c>
      <c r="E30" s="43">
        <v>1.36</v>
      </c>
      <c r="F30" s="1">
        <v>5</v>
      </c>
      <c r="G30" s="16">
        <v>1.84</v>
      </c>
      <c r="H30" s="7">
        <f t="shared" si="1"/>
        <v>2.5024</v>
      </c>
      <c r="I30" s="16">
        <f t="shared" si="1"/>
        <v>12.512</v>
      </c>
      <c r="J30" s="5"/>
    </row>
    <row r="31" spans="1:10" ht="14.25" customHeight="1">
      <c r="A31" s="66" t="s">
        <v>351</v>
      </c>
      <c r="B31" s="1">
        <v>25</v>
      </c>
      <c r="C31" s="73" t="s">
        <v>125</v>
      </c>
      <c r="D31" s="1" t="s">
        <v>19</v>
      </c>
      <c r="E31" s="43">
        <v>0.0207</v>
      </c>
      <c r="F31" s="1">
        <v>8</v>
      </c>
      <c r="G31" s="16">
        <v>31.4</v>
      </c>
      <c r="H31" s="7">
        <f t="shared" si="1"/>
        <v>0.64998</v>
      </c>
      <c r="I31" s="16">
        <f t="shared" si="1"/>
        <v>5.19984</v>
      </c>
      <c r="J31" s="5"/>
    </row>
    <row r="32" spans="2:10" ht="14.25" customHeight="1">
      <c r="B32" s="1">
        <v>26</v>
      </c>
      <c r="C32" s="73" t="s">
        <v>128</v>
      </c>
      <c r="D32" s="1" t="s">
        <v>19</v>
      </c>
      <c r="E32" s="43">
        <v>0.0144</v>
      </c>
      <c r="F32" s="1">
        <v>8</v>
      </c>
      <c r="G32" s="16">
        <v>31.4</v>
      </c>
      <c r="H32" s="7">
        <f t="shared" si="1"/>
        <v>0.45215999999999995</v>
      </c>
      <c r="I32" s="16">
        <f t="shared" si="1"/>
        <v>3.6172799999999996</v>
      </c>
      <c r="J32" s="5"/>
    </row>
    <row r="33" spans="1:10" ht="14.25" customHeight="1">
      <c r="A33" s="66" t="s">
        <v>291</v>
      </c>
      <c r="B33" s="1">
        <v>27</v>
      </c>
      <c r="C33" s="73" t="s">
        <v>129</v>
      </c>
      <c r="D33" s="1" t="s">
        <v>19</v>
      </c>
      <c r="E33" s="43">
        <v>0.0527</v>
      </c>
      <c r="F33" s="1">
        <v>2</v>
      </c>
      <c r="G33" s="16">
        <v>31.4</v>
      </c>
      <c r="H33" s="7">
        <f t="shared" si="1"/>
        <v>1.65478</v>
      </c>
      <c r="I33" s="16">
        <f t="shared" si="1"/>
        <v>3.30956</v>
      </c>
      <c r="J33" s="5"/>
    </row>
    <row r="34" spans="1:10" ht="14.25" customHeight="1">
      <c r="A34" t="s">
        <v>292</v>
      </c>
      <c r="B34" s="1">
        <v>28</v>
      </c>
      <c r="C34" s="73" t="s">
        <v>288</v>
      </c>
      <c r="D34" s="1" t="s">
        <v>19</v>
      </c>
      <c r="E34" s="43">
        <v>0.595</v>
      </c>
      <c r="F34" s="1">
        <v>2</v>
      </c>
      <c r="G34" s="16">
        <v>1.84</v>
      </c>
      <c r="H34" s="7">
        <f t="shared" si="1"/>
        <v>1.0948</v>
      </c>
      <c r="I34" s="16">
        <f t="shared" si="1"/>
        <v>2.1896</v>
      </c>
      <c r="J34" s="5"/>
    </row>
    <row r="35" spans="2:10" ht="14.25" customHeight="1">
      <c r="B35" s="1">
        <v>29</v>
      </c>
      <c r="C35" s="73" t="s">
        <v>128</v>
      </c>
      <c r="D35" s="1" t="s">
        <v>19</v>
      </c>
      <c r="E35" s="43">
        <v>0.0128</v>
      </c>
      <c r="F35" s="1">
        <v>4</v>
      </c>
      <c r="G35" s="16">
        <v>31.4</v>
      </c>
      <c r="H35" s="7">
        <f t="shared" si="1"/>
        <v>0.40192</v>
      </c>
      <c r="I35" s="16">
        <f t="shared" si="1"/>
        <v>1.60768</v>
      </c>
      <c r="J35" s="5"/>
    </row>
    <row r="36" spans="1:10" ht="14.25" customHeight="1">
      <c r="A36" t="s">
        <v>352</v>
      </c>
      <c r="B36" s="1">
        <v>30</v>
      </c>
      <c r="C36" s="73" t="s">
        <v>283</v>
      </c>
      <c r="D36" s="1" t="s">
        <v>19</v>
      </c>
      <c r="E36" s="43">
        <v>1.36</v>
      </c>
      <c r="F36" s="1">
        <v>4</v>
      </c>
      <c r="G36" s="16">
        <v>3.76</v>
      </c>
      <c r="H36" s="7">
        <f t="shared" si="1"/>
        <v>5.1136</v>
      </c>
      <c r="I36" s="16">
        <f t="shared" si="1"/>
        <v>20.4544</v>
      </c>
      <c r="J36" s="5"/>
    </row>
    <row r="37" spans="2:10" ht="14.25" customHeight="1">
      <c r="B37" s="1">
        <v>31</v>
      </c>
      <c r="C37" s="73" t="s">
        <v>283</v>
      </c>
      <c r="D37" s="1" t="s">
        <v>19</v>
      </c>
      <c r="E37" s="43">
        <v>0.595</v>
      </c>
      <c r="F37" s="1">
        <v>2</v>
      </c>
      <c r="G37" s="16">
        <v>3.76</v>
      </c>
      <c r="H37" s="7">
        <f t="shared" si="1"/>
        <v>2.2371999999999996</v>
      </c>
      <c r="I37" s="16">
        <f t="shared" si="1"/>
        <v>4.474399999999999</v>
      </c>
      <c r="J37" s="5"/>
    </row>
    <row r="38" spans="2:10" ht="14.25" customHeight="1">
      <c r="B38" s="1">
        <v>32</v>
      </c>
      <c r="C38" s="73" t="s">
        <v>288</v>
      </c>
      <c r="D38" s="1" t="s">
        <v>19</v>
      </c>
      <c r="E38" s="43">
        <v>1.36</v>
      </c>
      <c r="F38" s="1">
        <v>4</v>
      </c>
      <c r="G38" s="16">
        <v>1.84</v>
      </c>
      <c r="H38" s="7">
        <f t="shared" si="1"/>
        <v>2.5024</v>
      </c>
      <c r="I38" s="16">
        <f t="shared" si="1"/>
        <v>10.0096</v>
      </c>
      <c r="J38" s="5"/>
    </row>
    <row r="39" spans="2:10" ht="14.25" customHeight="1">
      <c r="B39" s="1">
        <v>33</v>
      </c>
      <c r="C39" s="73" t="s">
        <v>288</v>
      </c>
      <c r="D39" s="1" t="s">
        <v>19</v>
      </c>
      <c r="E39" s="43">
        <v>0.595</v>
      </c>
      <c r="F39" s="1">
        <v>2</v>
      </c>
      <c r="G39" s="16">
        <v>1.84</v>
      </c>
      <c r="H39" s="7">
        <f t="shared" si="1"/>
        <v>1.0948</v>
      </c>
      <c r="I39" s="16">
        <f t="shared" si="1"/>
        <v>2.1896</v>
      </c>
      <c r="J39" s="5"/>
    </row>
    <row r="40" spans="2:10" ht="14.25" customHeight="1">
      <c r="B40" s="1">
        <v>34</v>
      </c>
      <c r="C40" s="73" t="s">
        <v>128</v>
      </c>
      <c r="D40" s="1" t="s">
        <v>19</v>
      </c>
      <c r="E40" s="43">
        <v>0.0128</v>
      </c>
      <c r="F40" s="1">
        <v>12</v>
      </c>
      <c r="G40" s="16">
        <v>31.4</v>
      </c>
      <c r="H40" s="7">
        <f t="shared" si="1"/>
        <v>0.40192</v>
      </c>
      <c r="I40" s="16">
        <f t="shared" si="1"/>
        <v>4.82304</v>
      </c>
      <c r="J40" s="5"/>
    </row>
    <row r="41" spans="1:10" ht="14.25" customHeight="1">
      <c r="A41" s="66" t="s">
        <v>353</v>
      </c>
      <c r="B41" s="1">
        <v>35</v>
      </c>
      <c r="C41" s="73" t="s">
        <v>125</v>
      </c>
      <c r="D41" s="1" t="s">
        <v>19</v>
      </c>
      <c r="E41" s="43">
        <v>0.0207</v>
      </c>
      <c r="F41" s="1">
        <v>10</v>
      </c>
      <c r="G41" s="16">
        <v>31.4</v>
      </c>
      <c r="H41" s="7">
        <f t="shared" si="1"/>
        <v>0.64998</v>
      </c>
      <c r="I41" s="16">
        <f t="shared" si="1"/>
        <v>6.4998000000000005</v>
      </c>
      <c r="J41" s="5"/>
    </row>
    <row r="42" spans="1:10" ht="14.25" customHeight="1">
      <c r="A42" s="66" t="s">
        <v>321</v>
      </c>
      <c r="B42" s="1">
        <v>36</v>
      </c>
      <c r="C42" s="73" t="s">
        <v>288</v>
      </c>
      <c r="D42" s="1" t="s">
        <v>19</v>
      </c>
      <c r="E42" s="43">
        <v>1.36</v>
      </c>
      <c r="F42" s="1">
        <v>1</v>
      </c>
      <c r="G42" s="16">
        <v>1.84</v>
      </c>
      <c r="H42" s="7">
        <f aca="true" t="shared" si="2" ref="H42:H49">G42*E42</f>
        <v>2.5024</v>
      </c>
      <c r="I42" s="16">
        <f aca="true" t="shared" si="3" ref="I42:I49">H42*F42</f>
        <v>2.5024</v>
      </c>
      <c r="J42" s="5"/>
    </row>
    <row r="43" spans="2:10" ht="14.25" customHeight="1">
      <c r="B43" s="1">
        <v>37</v>
      </c>
      <c r="C43" s="73" t="s">
        <v>134</v>
      </c>
      <c r="D43" s="1" t="s">
        <v>19</v>
      </c>
      <c r="E43" s="43">
        <v>0.0576</v>
      </c>
      <c r="F43" s="1">
        <v>2</v>
      </c>
      <c r="G43" s="16">
        <v>31.4</v>
      </c>
      <c r="H43" s="7">
        <f t="shared" si="2"/>
        <v>1.8086399999999998</v>
      </c>
      <c r="I43" s="16">
        <f t="shared" si="3"/>
        <v>3.6172799999999996</v>
      </c>
      <c r="J43" s="5"/>
    </row>
    <row r="44" spans="1:10" ht="14.25" customHeight="1">
      <c r="A44" t="s">
        <v>354</v>
      </c>
      <c r="B44" s="1">
        <v>38</v>
      </c>
      <c r="C44" s="73" t="s">
        <v>283</v>
      </c>
      <c r="D44" s="1" t="s">
        <v>19</v>
      </c>
      <c r="E44" s="43">
        <v>1.36</v>
      </c>
      <c r="F44" s="1">
        <v>2</v>
      </c>
      <c r="G44" s="16">
        <v>3.76</v>
      </c>
      <c r="H44" s="7">
        <f t="shared" si="2"/>
        <v>5.1136</v>
      </c>
      <c r="I44" s="16">
        <f t="shared" si="3"/>
        <v>10.2272</v>
      </c>
      <c r="J44" s="5"/>
    </row>
    <row r="45" spans="2:10" ht="14.25" customHeight="1">
      <c r="B45" s="1">
        <v>39</v>
      </c>
      <c r="C45" s="73" t="s">
        <v>131</v>
      </c>
      <c r="D45" s="1" t="s">
        <v>19</v>
      </c>
      <c r="E45" s="43">
        <v>0.045</v>
      </c>
      <c r="F45" s="1">
        <v>4</v>
      </c>
      <c r="G45" s="16">
        <v>31.4</v>
      </c>
      <c r="H45" s="7">
        <f t="shared" si="2"/>
        <v>1.4129999999999998</v>
      </c>
      <c r="I45" s="16">
        <f t="shared" si="3"/>
        <v>5.651999999999999</v>
      </c>
      <c r="J45" s="5"/>
    </row>
    <row r="46" spans="1:10" ht="14.25" customHeight="1">
      <c r="A46" t="s">
        <v>305</v>
      </c>
      <c r="B46" s="1">
        <v>40</v>
      </c>
      <c r="C46" s="73" t="s">
        <v>289</v>
      </c>
      <c r="D46" s="1" t="s">
        <v>19</v>
      </c>
      <c r="E46" s="43">
        <v>3.28</v>
      </c>
      <c r="F46" s="1">
        <v>4</v>
      </c>
      <c r="G46" s="16">
        <v>5.5</v>
      </c>
      <c r="H46" s="7">
        <f t="shared" si="2"/>
        <v>18.04</v>
      </c>
      <c r="I46" s="16">
        <f t="shared" si="3"/>
        <v>72.16</v>
      </c>
      <c r="J46" s="5"/>
    </row>
    <row r="47" spans="2:10" ht="14.25" customHeight="1">
      <c r="B47" s="1">
        <v>41</v>
      </c>
      <c r="C47" s="73" t="s">
        <v>289</v>
      </c>
      <c r="D47" s="1" t="s">
        <v>19</v>
      </c>
      <c r="E47" s="43">
        <v>1.45</v>
      </c>
      <c r="F47" s="1">
        <v>8</v>
      </c>
      <c r="G47" s="16">
        <v>5.5</v>
      </c>
      <c r="H47" s="7">
        <f t="shared" si="2"/>
        <v>7.975</v>
      </c>
      <c r="I47" s="16">
        <f t="shared" si="3"/>
        <v>63.8</v>
      </c>
      <c r="J47" s="5"/>
    </row>
    <row r="48" spans="1:10" ht="14.25" customHeight="1">
      <c r="A48" t="s">
        <v>337</v>
      </c>
      <c r="B48" s="1">
        <v>42</v>
      </c>
      <c r="C48" s="73" t="s">
        <v>283</v>
      </c>
      <c r="D48" s="1" t="s">
        <v>19</v>
      </c>
      <c r="E48" s="43">
        <v>1.36</v>
      </c>
      <c r="F48" s="1">
        <v>8</v>
      </c>
      <c r="G48" s="16">
        <v>3.76</v>
      </c>
      <c r="H48" s="7">
        <f t="shared" si="2"/>
        <v>5.1136</v>
      </c>
      <c r="I48" s="16">
        <f t="shared" si="3"/>
        <v>40.9088</v>
      </c>
      <c r="J48" s="5"/>
    </row>
    <row r="49" spans="2:10" ht="14.25" customHeight="1">
      <c r="B49" s="1">
        <v>43</v>
      </c>
      <c r="C49" s="47" t="s">
        <v>336</v>
      </c>
      <c r="D49" s="1" t="s">
        <v>19</v>
      </c>
      <c r="E49" s="43">
        <v>0.027</v>
      </c>
      <c r="F49" s="1">
        <v>16</v>
      </c>
      <c r="G49" s="16">
        <v>31.4</v>
      </c>
      <c r="H49" s="7">
        <f t="shared" si="2"/>
        <v>0.8478</v>
      </c>
      <c r="I49" s="16">
        <f t="shared" si="3"/>
        <v>13.5648</v>
      </c>
      <c r="J49" s="5"/>
    </row>
    <row r="50" spans="2:10" ht="14.25" customHeight="1">
      <c r="B50" s="23"/>
      <c r="C50" s="17"/>
      <c r="D50" s="18"/>
      <c r="E50" s="19"/>
      <c r="F50" s="18"/>
      <c r="G50" s="20"/>
      <c r="H50" s="21"/>
      <c r="I50" s="24"/>
      <c r="J50" s="2"/>
    </row>
    <row r="51" spans="2:10" ht="14.25" customHeight="1">
      <c r="B51" s="23" t="s">
        <v>16</v>
      </c>
      <c r="C51" s="17"/>
      <c r="D51" s="18"/>
      <c r="E51" s="19"/>
      <c r="F51" s="18"/>
      <c r="G51" s="20"/>
      <c r="H51" s="21"/>
      <c r="I51" s="24">
        <f>SUM(I7:I49)*0.05</f>
        <v>79.71193750000002</v>
      </c>
      <c r="J51" s="2"/>
    </row>
    <row r="52" spans="2:10" ht="14.25" customHeight="1">
      <c r="B52" s="23"/>
      <c r="C52" s="17"/>
      <c r="D52" s="18"/>
      <c r="E52" s="19"/>
      <c r="F52" s="18"/>
      <c r="G52" s="20"/>
      <c r="H52" s="21"/>
      <c r="I52" s="24"/>
      <c r="J52" s="2"/>
    </row>
    <row r="53" spans="2:10" ht="14.25" customHeight="1">
      <c r="B53" s="41" t="s">
        <v>10</v>
      </c>
      <c r="C53" s="30"/>
      <c r="D53" s="1" t="s">
        <v>19</v>
      </c>
      <c r="E53" s="19"/>
      <c r="F53" s="18"/>
      <c r="G53" s="20" t="s">
        <v>3</v>
      </c>
      <c r="H53" s="21"/>
      <c r="I53" s="42">
        <f>SUM(I7:I51)</f>
        <v>1673.9506875000002</v>
      </c>
      <c r="J53" s="2"/>
    </row>
    <row r="54" spans="2:10" ht="14.25" customHeight="1">
      <c r="B54" s="3"/>
      <c r="C54" s="2"/>
      <c r="D54" s="2"/>
      <c r="E54" s="8"/>
      <c r="F54" s="2"/>
      <c r="G54" s="6"/>
      <c r="H54" s="10"/>
      <c r="I54" s="2"/>
      <c r="J54" s="2"/>
    </row>
  </sheetData>
  <sheetProtection/>
  <mergeCells count="1">
    <mergeCell ref="B1:I1"/>
  </mergeCells>
  <printOptions horizontalCentered="1"/>
  <pageMargins left="0.5905511811023623" right="0.5905511811023623" top="0.8661417322834646" bottom="0.4724409448818898" header="0" footer="0.4724409448818898"/>
  <pageSetup fitToHeight="1" fitToWidth="1"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PageLayoutView="0" workbookViewId="0" topLeftCell="A1">
      <selection activeCell="A38" sqref="A38"/>
    </sheetView>
  </sheetViews>
  <sheetFormatPr defaultColWidth="9.00390625" defaultRowHeight="12.75"/>
  <cols>
    <col min="1" max="1" width="18.25390625" style="0" customWidth="1"/>
    <col min="2" max="2" width="4.00390625" style="0" customWidth="1"/>
    <col min="3" max="3" width="14.875" style="0" customWidth="1"/>
    <col min="4" max="4" width="13.875" style="0" customWidth="1"/>
    <col min="5" max="5" width="10.25390625" style="9" customWidth="1"/>
    <col min="6" max="6" width="8.25390625" style="0" customWidth="1"/>
    <col min="7" max="7" width="13.25390625" style="4" customWidth="1"/>
    <col min="8" max="8" width="12.125" style="11" customWidth="1"/>
    <col min="9" max="9" width="11.125" style="0" customWidth="1"/>
  </cols>
  <sheetData>
    <row r="1" spans="2:9" ht="18">
      <c r="B1" s="83" t="s">
        <v>278</v>
      </c>
      <c r="C1" s="84"/>
      <c r="D1" s="84"/>
      <c r="E1" s="84"/>
      <c r="F1" s="84"/>
      <c r="G1" s="84"/>
      <c r="H1" s="84"/>
      <c r="I1" s="85"/>
    </row>
    <row r="2" spans="2:9" ht="18">
      <c r="B2" s="70" t="s">
        <v>330</v>
      </c>
      <c r="C2" s="67"/>
      <c r="D2" s="67"/>
      <c r="E2" s="67"/>
      <c r="F2" s="67"/>
      <c r="G2" s="67"/>
      <c r="H2" s="67"/>
      <c r="I2" s="68"/>
    </row>
    <row r="3" spans="2:10" ht="27.75" customHeight="1">
      <c r="B3" s="29" t="s">
        <v>20</v>
      </c>
      <c r="C3" s="30"/>
      <c r="D3" s="30"/>
      <c r="E3" s="31"/>
      <c r="F3" s="30"/>
      <c r="G3" s="32"/>
      <c r="H3" s="33"/>
      <c r="I3" s="22"/>
      <c r="J3" s="3"/>
    </row>
    <row r="4" spans="2:10" ht="29.25" customHeight="1">
      <c r="B4" s="12" t="s">
        <v>12</v>
      </c>
      <c r="C4" s="12" t="s">
        <v>6</v>
      </c>
      <c r="D4" s="12" t="s">
        <v>4</v>
      </c>
      <c r="E4" s="13" t="s">
        <v>5</v>
      </c>
      <c r="F4" s="12" t="s">
        <v>7</v>
      </c>
      <c r="G4" s="15" t="s">
        <v>0</v>
      </c>
      <c r="H4" s="14" t="s">
        <v>11</v>
      </c>
      <c r="I4" s="12" t="s">
        <v>1</v>
      </c>
      <c r="J4" s="2"/>
    </row>
    <row r="5" spans="2:10" ht="17.25" customHeight="1">
      <c r="B5" s="25"/>
      <c r="C5" s="75" t="s">
        <v>2</v>
      </c>
      <c r="D5" s="26" t="s">
        <v>2</v>
      </c>
      <c r="E5" s="27" t="s">
        <v>17</v>
      </c>
      <c r="F5" s="26" t="s">
        <v>8</v>
      </c>
      <c r="G5" s="28" t="s">
        <v>18</v>
      </c>
      <c r="H5" s="34" t="s">
        <v>9</v>
      </c>
      <c r="I5" s="26" t="s">
        <v>9</v>
      </c>
      <c r="J5" s="2"/>
    </row>
    <row r="6" spans="2:10" ht="3.75" customHeight="1">
      <c r="B6" s="35"/>
      <c r="C6" s="76"/>
      <c r="D6" s="36"/>
      <c r="E6" s="37"/>
      <c r="F6" s="36"/>
      <c r="G6" s="38"/>
      <c r="H6" s="39"/>
      <c r="I6" s="40"/>
      <c r="J6" s="2"/>
    </row>
    <row r="7" spans="2:10" ht="14.25" customHeight="1">
      <c r="B7" s="1">
        <v>1</v>
      </c>
      <c r="C7" s="72" t="s">
        <v>118</v>
      </c>
      <c r="D7" s="1" t="s">
        <v>19</v>
      </c>
      <c r="E7" s="43">
        <v>1</v>
      </c>
      <c r="F7" s="1">
        <v>42</v>
      </c>
      <c r="G7" s="16">
        <v>5.4</v>
      </c>
      <c r="H7" s="7">
        <f aca="true" t="shared" si="0" ref="H7:I22">G7*E7</f>
        <v>5.4</v>
      </c>
      <c r="I7" s="16">
        <f t="shared" si="0"/>
        <v>226.8</v>
      </c>
      <c r="J7" s="5"/>
    </row>
    <row r="8" spans="2:10" ht="14.25" customHeight="1">
      <c r="B8" s="1">
        <v>2</v>
      </c>
      <c r="C8" s="72" t="s">
        <v>120</v>
      </c>
      <c r="D8" s="1" t="s">
        <v>19</v>
      </c>
      <c r="E8" s="43">
        <v>1</v>
      </c>
      <c r="F8" s="1">
        <v>6</v>
      </c>
      <c r="G8" s="16">
        <v>3.6</v>
      </c>
      <c r="H8" s="7">
        <f t="shared" si="0"/>
        <v>3.6</v>
      </c>
      <c r="I8" s="16">
        <f t="shared" si="0"/>
        <v>21.6</v>
      </c>
      <c r="J8" s="5"/>
    </row>
    <row r="9" spans="2:10" ht="14.25" customHeight="1">
      <c r="B9" s="1">
        <v>3</v>
      </c>
      <c r="C9" s="73" t="s">
        <v>279</v>
      </c>
      <c r="D9" s="1" t="s">
        <v>19</v>
      </c>
      <c r="E9" s="43">
        <v>1</v>
      </c>
      <c r="F9" s="1">
        <v>6</v>
      </c>
      <c r="G9" s="16">
        <v>7.1</v>
      </c>
      <c r="H9" s="7">
        <f t="shared" si="0"/>
        <v>7.1</v>
      </c>
      <c r="I9" s="16">
        <f t="shared" si="0"/>
        <v>42.599999999999994</v>
      </c>
      <c r="J9" s="5"/>
    </row>
    <row r="10" spans="1:10" ht="14.25" customHeight="1">
      <c r="A10" t="s">
        <v>280</v>
      </c>
      <c r="B10" s="1">
        <v>4</v>
      </c>
      <c r="C10" s="73" t="s">
        <v>286</v>
      </c>
      <c r="D10" s="1" t="s">
        <v>19</v>
      </c>
      <c r="E10" s="43">
        <v>1.36</v>
      </c>
      <c r="F10" s="1">
        <v>5</v>
      </c>
      <c r="G10" s="16">
        <v>3.06</v>
      </c>
      <c r="H10" s="7">
        <f t="shared" si="0"/>
        <v>4.1616</v>
      </c>
      <c r="I10" s="16">
        <f t="shared" si="0"/>
        <v>20.808</v>
      </c>
      <c r="J10" s="5"/>
    </row>
    <row r="11" spans="2:10" ht="14.25" customHeight="1">
      <c r="B11" s="1">
        <v>5</v>
      </c>
      <c r="C11" s="73" t="s">
        <v>287</v>
      </c>
      <c r="D11" s="1" t="s">
        <v>19</v>
      </c>
      <c r="E11" s="43">
        <v>1.36</v>
      </c>
      <c r="F11" s="1">
        <v>5</v>
      </c>
      <c r="G11" s="16">
        <v>5.46</v>
      </c>
      <c r="H11" s="7">
        <f t="shared" si="0"/>
        <v>7.4256</v>
      </c>
      <c r="I11" s="16">
        <f t="shared" si="0"/>
        <v>37.128</v>
      </c>
      <c r="J11" s="5"/>
    </row>
    <row r="12" spans="2:10" ht="14.25" customHeight="1">
      <c r="B12" s="1">
        <v>6</v>
      </c>
      <c r="C12" s="73" t="s">
        <v>124</v>
      </c>
      <c r="D12" s="1" t="s">
        <v>19</v>
      </c>
      <c r="E12" s="43">
        <v>0.036</v>
      </c>
      <c r="F12" s="1">
        <v>10</v>
      </c>
      <c r="G12" s="16">
        <v>31.4</v>
      </c>
      <c r="H12" s="7">
        <f t="shared" si="0"/>
        <v>1.1303999999999998</v>
      </c>
      <c r="I12" s="16">
        <f t="shared" si="0"/>
        <v>11.303999999999998</v>
      </c>
      <c r="J12" s="5"/>
    </row>
    <row r="13" spans="1:10" ht="14.25" customHeight="1">
      <c r="A13" t="s">
        <v>281</v>
      </c>
      <c r="B13" s="1">
        <v>7</v>
      </c>
      <c r="C13" s="73" t="s">
        <v>283</v>
      </c>
      <c r="D13" s="1" t="s">
        <v>19</v>
      </c>
      <c r="E13" s="43">
        <v>1.36</v>
      </c>
      <c r="F13" s="1">
        <v>7</v>
      </c>
      <c r="G13" s="16">
        <v>3.76</v>
      </c>
      <c r="H13" s="7">
        <f t="shared" si="0"/>
        <v>5.1136</v>
      </c>
      <c r="I13" s="16">
        <f t="shared" si="0"/>
        <v>35.7952</v>
      </c>
      <c r="J13" s="5"/>
    </row>
    <row r="14" spans="1:10" ht="14.25" customHeight="1">
      <c r="A14" s="66" t="s">
        <v>284</v>
      </c>
      <c r="B14" s="1">
        <v>8</v>
      </c>
      <c r="C14" s="73" t="s">
        <v>125</v>
      </c>
      <c r="D14" s="1" t="s">
        <v>19</v>
      </c>
      <c r="E14" s="43">
        <v>0.0207</v>
      </c>
      <c r="F14" s="1">
        <v>6</v>
      </c>
      <c r="G14" s="16">
        <v>31.4</v>
      </c>
      <c r="H14" s="7">
        <f t="shared" si="0"/>
        <v>0.64998</v>
      </c>
      <c r="I14" s="16">
        <f t="shared" si="0"/>
        <v>3.89988</v>
      </c>
      <c r="J14" s="5"/>
    </row>
    <row r="15" spans="1:10" ht="14.25" customHeight="1">
      <c r="A15" s="66" t="s">
        <v>285</v>
      </c>
      <c r="B15" s="1">
        <v>9</v>
      </c>
      <c r="C15" s="73" t="s">
        <v>126</v>
      </c>
      <c r="D15" s="1" t="s">
        <v>19</v>
      </c>
      <c r="E15" s="43">
        <v>0.0423</v>
      </c>
      <c r="F15" s="1">
        <v>8</v>
      </c>
      <c r="G15" s="16">
        <v>31.4</v>
      </c>
      <c r="H15" s="7">
        <f t="shared" si="0"/>
        <v>1.32822</v>
      </c>
      <c r="I15" s="16">
        <f t="shared" si="0"/>
        <v>10.62576</v>
      </c>
      <c r="J15" s="5"/>
    </row>
    <row r="16" spans="1:10" ht="14.25" customHeight="1">
      <c r="A16" t="s">
        <v>174</v>
      </c>
      <c r="B16" s="1">
        <v>10</v>
      </c>
      <c r="C16" s="73" t="s">
        <v>283</v>
      </c>
      <c r="D16" s="1" t="s">
        <v>19</v>
      </c>
      <c r="E16" s="43">
        <v>1.36</v>
      </c>
      <c r="F16" s="1">
        <v>1</v>
      </c>
      <c r="G16" s="16">
        <v>3.76</v>
      </c>
      <c r="H16" s="7">
        <f t="shared" si="0"/>
        <v>5.1136</v>
      </c>
      <c r="I16" s="16">
        <f t="shared" si="0"/>
        <v>5.1136</v>
      </c>
      <c r="J16" s="5"/>
    </row>
    <row r="17" spans="2:10" ht="14.25" customHeight="1">
      <c r="B17" s="1">
        <v>11</v>
      </c>
      <c r="C17" s="73" t="s">
        <v>287</v>
      </c>
      <c r="D17" s="1" t="s">
        <v>19</v>
      </c>
      <c r="E17" s="43">
        <v>1.36</v>
      </c>
      <c r="F17" s="1">
        <v>1</v>
      </c>
      <c r="G17" s="16">
        <v>5.46</v>
      </c>
      <c r="H17" s="7">
        <f t="shared" si="0"/>
        <v>7.4256</v>
      </c>
      <c r="I17" s="16">
        <f t="shared" si="0"/>
        <v>7.4256</v>
      </c>
      <c r="J17" s="5"/>
    </row>
    <row r="18" spans="2:10" ht="14.25" customHeight="1">
      <c r="B18" s="1">
        <v>12</v>
      </c>
      <c r="C18" s="73" t="s">
        <v>124</v>
      </c>
      <c r="D18" s="1" t="s">
        <v>19</v>
      </c>
      <c r="E18" s="43">
        <v>0.036</v>
      </c>
      <c r="F18" s="1">
        <v>2</v>
      </c>
      <c r="G18" s="16">
        <v>31.4</v>
      </c>
      <c r="H18" s="7">
        <f t="shared" si="0"/>
        <v>1.1303999999999998</v>
      </c>
      <c r="I18" s="16">
        <f t="shared" si="0"/>
        <v>2.2607999999999997</v>
      </c>
      <c r="J18" s="5"/>
    </row>
    <row r="19" spans="1:10" ht="14.25" customHeight="1">
      <c r="A19" t="s">
        <v>346</v>
      </c>
      <c r="B19" s="1">
        <v>13</v>
      </c>
      <c r="C19" s="73" t="s">
        <v>290</v>
      </c>
      <c r="D19" s="1" t="s">
        <v>19</v>
      </c>
      <c r="E19" s="43">
        <v>1.36</v>
      </c>
      <c r="F19" s="1">
        <v>30</v>
      </c>
      <c r="G19" s="16">
        <v>8.69</v>
      </c>
      <c r="H19" s="7">
        <f t="shared" si="0"/>
        <v>11.8184</v>
      </c>
      <c r="I19" s="16">
        <f t="shared" si="0"/>
        <v>354.552</v>
      </c>
      <c r="J19" s="5"/>
    </row>
    <row r="20" spans="2:10" ht="14.25" customHeight="1">
      <c r="B20" s="1">
        <v>14</v>
      </c>
      <c r="C20" s="73" t="s">
        <v>133</v>
      </c>
      <c r="D20" s="1" t="s">
        <v>19</v>
      </c>
      <c r="E20" s="43">
        <v>0.0513</v>
      </c>
      <c r="F20" s="1">
        <v>60</v>
      </c>
      <c r="G20" s="16">
        <v>31.4</v>
      </c>
      <c r="H20" s="7">
        <f t="shared" si="0"/>
        <v>1.61082</v>
      </c>
      <c r="I20" s="16">
        <f t="shared" si="0"/>
        <v>96.6492</v>
      </c>
      <c r="J20" s="5"/>
    </row>
    <row r="21" spans="1:10" ht="14.25" customHeight="1">
      <c r="A21" t="s">
        <v>291</v>
      </c>
      <c r="B21" s="1">
        <v>15</v>
      </c>
      <c r="C21" s="73" t="s">
        <v>283</v>
      </c>
      <c r="D21" s="1" t="s">
        <v>19</v>
      </c>
      <c r="E21" s="43">
        <v>1.36</v>
      </c>
      <c r="F21" s="1">
        <v>1</v>
      </c>
      <c r="G21" s="16">
        <v>3.76</v>
      </c>
      <c r="H21" s="7">
        <f t="shared" si="0"/>
        <v>5.1136</v>
      </c>
      <c r="I21" s="16">
        <f t="shared" si="0"/>
        <v>5.1136</v>
      </c>
      <c r="J21" s="5"/>
    </row>
    <row r="22" spans="2:10" ht="14.25" customHeight="1">
      <c r="B22" s="1">
        <v>16</v>
      </c>
      <c r="C22" s="73" t="s">
        <v>288</v>
      </c>
      <c r="D22" s="1" t="s">
        <v>19</v>
      </c>
      <c r="E22" s="43">
        <v>1.36</v>
      </c>
      <c r="F22" s="1">
        <v>1</v>
      </c>
      <c r="G22" s="16">
        <v>1.84</v>
      </c>
      <c r="H22" s="7">
        <f t="shared" si="0"/>
        <v>2.5024</v>
      </c>
      <c r="I22" s="16">
        <f t="shared" si="0"/>
        <v>2.5024</v>
      </c>
      <c r="J22" s="5"/>
    </row>
    <row r="23" spans="2:10" ht="14.25" customHeight="1">
      <c r="B23" s="1">
        <v>17</v>
      </c>
      <c r="C23" s="73" t="s">
        <v>129</v>
      </c>
      <c r="D23" s="1" t="s">
        <v>19</v>
      </c>
      <c r="E23" s="43">
        <v>0.0527</v>
      </c>
      <c r="F23" s="1">
        <v>2</v>
      </c>
      <c r="G23" s="16">
        <v>31.4</v>
      </c>
      <c r="H23" s="7">
        <f aca="true" t="shared" si="1" ref="H23:I43">G23*E23</f>
        <v>1.65478</v>
      </c>
      <c r="I23" s="16">
        <f t="shared" si="1"/>
        <v>3.30956</v>
      </c>
      <c r="J23" s="5"/>
    </row>
    <row r="24" spans="1:10" ht="14.25" customHeight="1">
      <c r="A24" t="s">
        <v>292</v>
      </c>
      <c r="B24" s="1">
        <v>18</v>
      </c>
      <c r="C24" s="73" t="s">
        <v>288</v>
      </c>
      <c r="D24" s="1" t="s">
        <v>19</v>
      </c>
      <c r="E24" s="43">
        <v>1.36</v>
      </c>
      <c r="F24" s="1">
        <v>1</v>
      </c>
      <c r="G24" s="16">
        <v>1.84</v>
      </c>
      <c r="H24" s="7">
        <f t="shared" si="1"/>
        <v>2.5024</v>
      </c>
      <c r="I24" s="16">
        <f t="shared" si="1"/>
        <v>2.5024</v>
      </c>
      <c r="J24" s="5"/>
    </row>
    <row r="25" spans="2:10" ht="14.25" customHeight="1">
      <c r="B25" s="1">
        <v>19</v>
      </c>
      <c r="C25" s="73" t="s">
        <v>288</v>
      </c>
      <c r="D25" s="1" t="s">
        <v>19</v>
      </c>
      <c r="E25" s="43">
        <v>0.56</v>
      </c>
      <c r="F25" s="1">
        <v>1</v>
      </c>
      <c r="G25" s="16">
        <v>1.84</v>
      </c>
      <c r="H25" s="7">
        <f t="shared" si="1"/>
        <v>1.0304000000000002</v>
      </c>
      <c r="I25" s="16">
        <f t="shared" si="1"/>
        <v>1.0304000000000002</v>
      </c>
      <c r="J25" s="5"/>
    </row>
    <row r="26" spans="2:10" ht="14.25" customHeight="1">
      <c r="B26" s="1">
        <v>20</v>
      </c>
      <c r="C26" s="73" t="s">
        <v>128</v>
      </c>
      <c r="D26" s="1" t="s">
        <v>19</v>
      </c>
      <c r="E26" s="43">
        <v>0.0128</v>
      </c>
      <c r="F26" s="1">
        <v>4</v>
      </c>
      <c r="G26" s="16">
        <v>31.4</v>
      </c>
      <c r="H26" s="7">
        <f t="shared" si="1"/>
        <v>0.40192</v>
      </c>
      <c r="I26" s="16">
        <f t="shared" si="1"/>
        <v>1.60768</v>
      </c>
      <c r="J26" s="5"/>
    </row>
    <row r="27" spans="1:10" ht="14.25" customHeight="1">
      <c r="A27" t="s">
        <v>293</v>
      </c>
      <c r="B27" s="1">
        <v>21</v>
      </c>
      <c r="C27" s="73" t="s">
        <v>283</v>
      </c>
      <c r="D27" s="1" t="s">
        <v>19</v>
      </c>
      <c r="E27" s="43">
        <v>1.36</v>
      </c>
      <c r="F27" s="1">
        <v>5</v>
      </c>
      <c r="G27" s="16">
        <v>3.76</v>
      </c>
      <c r="H27" s="7">
        <f t="shared" si="1"/>
        <v>5.1136</v>
      </c>
      <c r="I27" s="16">
        <f t="shared" si="1"/>
        <v>25.567999999999998</v>
      </c>
      <c r="J27" s="5"/>
    </row>
    <row r="28" spans="2:10" ht="14.25" customHeight="1">
      <c r="B28" s="1">
        <v>22</v>
      </c>
      <c r="C28" s="73" t="s">
        <v>288</v>
      </c>
      <c r="D28" s="1" t="s">
        <v>19</v>
      </c>
      <c r="E28" s="43">
        <v>1.36</v>
      </c>
      <c r="F28" s="1">
        <v>5</v>
      </c>
      <c r="G28" s="16">
        <v>1.84</v>
      </c>
      <c r="H28" s="7">
        <f t="shared" si="1"/>
        <v>2.5024</v>
      </c>
      <c r="I28" s="16">
        <f t="shared" si="1"/>
        <v>12.512</v>
      </c>
      <c r="J28" s="5"/>
    </row>
    <row r="29" spans="2:10" ht="14.25" customHeight="1">
      <c r="B29" s="1">
        <v>23</v>
      </c>
      <c r="C29" s="73" t="s">
        <v>128</v>
      </c>
      <c r="D29" s="1" t="s">
        <v>19</v>
      </c>
      <c r="E29" s="43">
        <v>0.0128</v>
      </c>
      <c r="F29" s="1">
        <v>10</v>
      </c>
      <c r="G29" s="16">
        <v>31.4</v>
      </c>
      <c r="H29" s="7">
        <f t="shared" si="1"/>
        <v>0.40192</v>
      </c>
      <c r="I29" s="16">
        <f t="shared" si="1"/>
        <v>4.0192</v>
      </c>
      <c r="J29" s="5"/>
    </row>
    <row r="30" spans="1:11" ht="14.25" customHeight="1">
      <c r="A30" s="66" t="s">
        <v>294</v>
      </c>
      <c r="B30" s="1">
        <v>24</v>
      </c>
      <c r="C30" s="73" t="s">
        <v>125</v>
      </c>
      <c r="D30" s="1" t="s">
        <v>19</v>
      </c>
      <c r="E30" s="43">
        <v>0.0207</v>
      </c>
      <c r="F30" s="1">
        <v>3</v>
      </c>
      <c r="G30" s="16">
        <v>31.4</v>
      </c>
      <c r="H30" s="7">
        <f t="shared" si="1"/>
        <v>0.64998</v>
      </c>
      <c r="I30" s="16">
        <f t="shared" si="1"/>
        <v>1.94994</v>
      </c>
      <c r="J30" s="5"/>
      <c r="K30" t="s">
        <v>303</v>
      </c>
    </row>
    <row r="31" spans="1:10" ht="14.25" customHeight="1">
      <c r="A31" s="66" t="s">
        <v>295</v>
      </c>
      <c r="B31" s="1">
        <v>25</v>
      </c>
      <c r="C31" s="73" t="s">
        <v>288</v>
      </c>
      <c r="D31" s="1" t="s">
        <v>19</v>
      </c>
      <c r="E31" s="43">
        <v>1.36</v>
      </c>
      <c r="F31" s="1">
        <v>3</v>
      </c>
      <c r="G31" s="16">
        <v>1.84</v>
      </c>
      <c r="H31" s="7">
        <f t="shared" si="1"/>
        <v>2.5024</v>
      </c>
      <c r="I31" s="16">
        <f t="shared" si="1"/>
        <v>7.507200000000001</v>
      </c>
      <c r="J31" s="5"/>
    </row>
    <row r="32" spans="2:10" ht="14.25" customHeight="1">
      <c r="B32" s="1">
        <v>26</v>
      </c>
      <c r="C32" s="73" t="s">
        <v>134</v>
      </c>
      <c r="D32" s="1" t="s">
        <v>19</v>
      </c>
      <c r="E32" s="43">
        <v>0.0576</v>
      </c>
      <c r="F32" s="1">
        <v>6</v>
      </c>
      <c r="G32" s="16">
        <v>31.4</v>
      </c>
      <c r="H32" s="7">
        <f t="shared" si="1"/>
        <v>1.8086399999999998</v>
      </c>
      <c r="I32" s="16">
        <f t="shared" si="1"/>
        <v>10.85184</v>
      </c>
      <c r="J32" s="5"/>
    </row>
    <row r="33" spans="1:10" ht="14.25" customHeight="1">
      <c r="A33" t="s">
        <v>296</v>
      </c>
      <c r="B33" s="1">
        <v>27</v>
      </c>
      <c r="C33" s="73" t="s">
        <v>297</v>
      </c>
      <c r="D33" s="1" t="s">
        <v>19</v>
      </c>
      <c r="E33" s="43">
        <v>0.279</v>
      </c>
      <c r="F33" s="1">
        <v>6</v>
      </c>
      <c r="G33" s="16">
        <v>39.3</v>
      </c>
      <c r="H33" s="7">
        <f t="shared" si="1"/>
        <v>10.9647</v>
      </c>
      <c r="I33" s="16">
        <f t="shared" si="1"/>
        <v>65.7882</v>
      </c>
      <c r="J33" s="5"/>
    </row>
    <row r="34" spans="1:10" ht="14.25" customHeight="1">
      <c r="A34" t="s">
        <v>298</v>
      </c>
      <c r="B34" s="1">
        <v>28</v>
      </c>
      <c r="C34" s="73" t="s">
        <v>287</v>
      </c>
      <c r="D34" s="1" t="s">
        <v>19</v>
      </c>
      <c r="E34" s="43">
        <v>1.338</v>
      </c>
      <c r="F34" s="1">
        <v>6</v>
      </c>
      <c r="G34" s="16">
        <v>5.46</v>
      </c>
      <c r="H34" s="7">
        <f t="shared" si="1"/>
        <v>7.30548</v>
      </c>
      <c r="I34" s="16">
        <f t="shared" si="1"/>
        <v>43.83288</v>
      </c>
      <c r="J34" s="5"/>
    </row>
    <row r="35" spans="2:10" ht="14.25" customHeight="1">
      <c r="B35" s="1">
        <v>29</v>
      </c>
      <c r="C35" s="73" t="s">
        <v>287</v>
      </c>
      <c r="D35" s="1" t="s">
        <v>19</v>
      </c>
      <c r="E35" s="43">
        <v>0.56</v>
      </c>
      <c r="F35" s="1">
        <v>6</v>
      </c>
      <c r="G35" s="16">
        <v>5.46</v>
      </c>
      <c r="H35" s="7">
        <f t="shared" si="1"/>
        <v>3.0576000000000003</v>
      </c>
      <c r="I35" s="16">
        <f t="shared" si="1"/>
        <v>18.3456</v>
      </c>
      <c r="J35" s="5"/>
    </row>
    <row r="36" spans="2:11" ht="14.25" customHeight="1">
      <c r="B36" s="1">
        <v>30</v>
      </c>
      <c r="C36" s="73" t="s">
        <v>133</v>
      </c>
      <c r="D36" s="1" t="s">
        <v>19</v>
      </c>
      <c r="E36" s="43">
        <v>0.0513</v>
      </c>
      <c r="F36" s="1">
        <v>12</v>
      </c>
      <c r="G36" s="16">
        <v>31.4</v>
      </c>
      <c r="H36" s="7">
        <f t="shared" si="1"/>
        <v>1.61082</v>
      </c>
      <c r="I36" s="16">
        <f t="shared" si="1"/>
        <v>19.329839999999997</v>
      </c>
      <c r="J36" s="5"/>
      <c r="K36" t="s">
        <v>277</v>
      </c>
    </row>
    <row r="37" spans="2:11" ht="14.25" customHeight="1">
      <c r="B37" s="1">
        <v>31</v>
      </c>
      <c r="C37" s="73" t="s">
        <v>127</v>
      </c>
      <c r="D37" s="1" t="s">
        <v>19</v>
      </c>
      <c r="E37" s="43">
        <v>0.0144</v>
      </c>
      <c r="F37" s="1">
        <v>6</v>
      </c>
      <c r="G37" s="16">
        <v>31.4</v>
      </c>
      <c r="H37" s="7">
        <f t="shared" si="1"/>
        <v>0.45215999999999995</v>
      </c>
      <c r="I37" s="16">
        <f t="shared" si="1"/>
        <v>2.71296</v>
      </c>
      <c r="J37" s="5"/>
      <c r="K37" t="s">
        <v>299</v>
      </c>
    </row>
    <row r="38" spans="1:10" ht="14.25" customHeight="1">
      <c r="A38" t="s">
        <v>338</v>
      </c>
      <c r="B38" s="1">
        <v>32</v>
      </c>
      <c r="C38" s="73" t="s">
        <v>283</v>
      </c>
      <c r="D38" s="1" t="s">
        <v>19</v>
      </c>
      <c r="E38" s="43">
        <v>1.36</v>
      </c>
      <c r="F38" s="1">
        <v>15</v>
      </c>
      <c r="G38" s="16">
        <v>3.76</v>
      </c>
      <c r="H38" s="7">
        <f t="shared" si="1"/>
        <v>5.1136</v>
      </c>
      <c r="I38" s="16">
        <f t="shared" si="1"/>
        <v>76.704</v>
      </c>
      <c r="J38" s="5"/>
    </row>
    <row r="39" spans="2:10" ht="14.25" customHeight="1">
      <c r="B39" s="1">
        <v>33</v>
      </c>
      <c r="C39" s="73" t="s">
        <v>131</v>
      </c>
      <c r="D39" s="1" t="s">
        <v>19</v>
      </c>
      <c r="E39" s="43">
        <v>0.045</v>
      </c>
      <c r="F39" s="1">
        <v>30</v>
      </c>
      <c r="G39" s="16">
        <v>31.4</v>
      </c>
      <c r="H39" s="7">
        <f t="shared" si="1"/>
        <v>1.4129999999999998</v>
      </c>
      <c r="I39" s="16">
        <f t="shared" si="1"/>
        <v>42.38999999999999</v>
      </c>
      <c r="J39" s="5"/>
    </row>
    <row r="40" spans="1:10" ht="14.25" customHeight="1">
      <c r="A40" t="s">
        <v>301</v>
      </c>
      <c r="B40" s="1">
        <v>34</v>
      </c>
      <c r="C40" s="73" t="s">
        <v>283</v>
      </c>
      <c r="D40" s="1" t="s">
        <v>19</v>
      </c>
      <c r="E40" s="43">
        <v>1.785</v>
      </c>
      <c r="F40" s="1">
        <v>2</v>
      </c>
      <c r="G40" s="16">
        <v>3.76</v>
      </c>
      <c r="H40" s="7">
        <f t="shared" si="1"/>
        <v>6.711599999999999</v>
      </c>
      <c r="I40" s="16">
        <f t="shared" si="1"/>
        <v>13.423199999999998</v>
      </c>
      <c r="J40" s="5"/>
    </row>
    <row r="41" spans="1:10" ht="14.25" customHeight="1">
      <c r="A41" t="s">
        <v>302</v>
      </c>
      <c r="B41" s="1">
        <v>35</v>
      </c>
      <c r="C41" s="73" t="s">
        <v>283</v>
      </c>
      <c r="D41" s="1" t="s">
        <v>19</v>
      </c>
      <c r="E41" s="43">
        <v>1.685</v>
      </c>
      <c r="F41" s="1">
        <v>1</v>
      </c>
      <c r="G41" s="16">
        <v>3.76</v>
      </c>
      <c r="H41" s="7">
        <f t="shared" si="1"/>
        <v>6.3355999999999995</v>
      </c>
      <c r="I41" s="16">
        <f t="shared" si="1"/>
        <v>6.3355999999999995</v>
      </c>
      <c r="J41" s="5"/>
    </row>
    <row r="42" spans="2:10" ht="14.25" customHeight="1">
      <c r="B42" s="1">
        <v>36</v>
      </c>
      <c r="C42" s="73" t="s">
        <v>135</v>
      </c>
      <c r="D42" s="1" t="s">
        <v>19</v>
      </c>
      <c r="E42" s="43">
        <v>0.0297</v>
      </c>
      <c r="F42" s="1">
        <v>1</v>
      </c>
      <c r="G42" s="16">
        <v>31.4</v>
      </c>
      <c r="H42" s="7">
        <f t="shared" si="1"/>
        <v>0.93258</v>
      </c>
      <c r="I42" s="16">
        <f t="shared" si="1"/>
        <v>0.93258</v>
      </c>
      <c r="J42" s="5"/>
    </row>
    <row r="43" spans="2:10" ht="14.25" customHeight="1">
      <c r="B43" s="1">
        <v>37</v>
      </c>
      <c r="C43" s="73" t="s">
        <v>288</v>
      </c>
      <c r="D43" s="1" t="s">
        <v>19</v>
      </c>
      <c r="E43" s="43">
        <v>0.88</v>
      </c>
      <c r="F43" s="1">
        <v>1</v>
      </c>
      <c r="G43" s="16">
        <v>1.84</v>
      </c>
      <c r="H43" s="7">
        <f t="shared" si="1"/>
        <v>1.6192</v>
      </c>
      <c r="I43" s="16">
        <f t="shared" si="1"/>
        <v>1.6192</v>
      </c>
      <c r="J43" s="5"/>
    </row>
    <row r="44" spans="1:10" ht="14.25" customHeight="1">
      <c r="A44" t="s">
        <v>304</v>
      </c>
      <c r="B44" s="1">
        <v>38</v>
      </c>
      <c r="C44" s="73" t="s">
        <v>289</v>
      </c>
      <c r="D44" s="1" t="s">
        <v>19</v>
      </c>
      <c r="E44" s="43">
        <v>3.28</v>
      </c>
      <c r="F44" s="1">
        <v>6</v>
      </c>
      <c r="G44" s="16">
        <v>5.5</v>
      </c>
      <c r="H44" s="7">
        <f aca="true" t="shared" si="2" ref="H44:I55">G44*E44</f>
        <v>18.04</v>
      </c>
      <c r="I44" s="16">
        <f t="shared" si="2"/>
        <v>108.24</v>
      </c>
      <c r="J44" s="5"/>
    </row>
    <row r="45" spans="2:10" ht="14.25" customHeight="1">
      <c r="B45" s="1">
        <v>39</v>
      </c>
      <c r="C45" s="73" t="s">
        <v>289</v>
      </c>
      <c r="D45" s="1" t="s">
        <v>19</v>
      </c>
      <c r="E45" s="43">
        <v>1.45</v>
      </c>
      <c r="F45" s="1">
        <v>12</v>
      </c>
      <c r="G45" s="16">
        <v>5.5</v>
      </c>
      <c r="H45" s="7">
        <f t="shared" si="2"/>
        <v>7.975</v>
      </c>
      <c r="I45" s="16">
        <f t="shared" si="2"/>
        <v>95.69999999999999</v>
      </c>
      <c r="J45" s="5"/>
    </row>
    <row r="46" spans="1:10" ht="14.25" customHeight="1">
      <c r="A46" t="s">
        <v>337</v>
      </c>
      <c r="B46" s="1">
        <v>40</v>
      </c>
      <c r="C46" s="47" t="s">
        <v>283</v>
      </c>
      <c r="D46" s="1" t="s">
        <v>19</v>
      </c>
      <c r="E46" s="43">
        <v>1.36</v>
      </c>
      <c r="F46" s="1">
        <v>8</v>
      </c>
      <c r="G46" s="16">
        <v>3.76</v>
      </c>
      <c r="H46" s="7">
        <f t="shared" si="2"/>
        <v>5.1136</v>
      </c>
      <c r="I46" s="16">
        <f t="shared" si="2"/>
        <v>40.9088</v>
      </c>
      <c r="J46" s="5"/>
    </row>
    <row r="47" spans="2:10" ht="14.25" customHeight="1">
      <c r="B47" s="1">
        <v>41</v>
      </c>
      <c r="C47" s="47" t="s">
        <v>336</v>
      </c>
      <c r="D47" s="1" t="s">
        <v>19</v>
      </c>
      <c r="E47" s="43">
        <v>0.027</v>
      </c>
      <c r="F47" s="1">
        <v>16</v>
      </c>
      <c r="G47" s="16">
        <v>31.4</v>
      </c>
      <c r="H47" s="7">
        <f t="shared" si="2"/>
        <v>0.8478</v>
      </c>
      <c r="I47" s="16">
        <f t="shared" si="2"/>
        <v>13.5648</v>
      </c>
      <c r="J47" s="5"/>
    </row>
    <row r="48" spans="2:10" ht="14.25" customHeight="1">
      <c r="B48" s="1">
        <v>42</v>
      </c>
      <c r="C48" s="47"/>
      <c r="D48" s="1" t="s">
        <v>19</v>
      </c>
      <c r="E48" s="43"/>
      <c r="F48" s="1"/>
      <c r="G48" s="16">
        <v>3.76</v>
      </c>
      <c r="H48" s="7">
        <f t="shared" si="2"/>
        <v>0</v>
      </c>
      <c r="I48" s="16">
        <f t="shared" si="2"/>
        <v>0</v>
      </c>
      <c r="J48" s="5"/>
    </row>
    <row r="49" spans="2:10" ht="14.25" customHeight="1">
      <c r="B49" s="1">
        <v>43</v>
      </c>
      <c r="C49" s="47"/>
      <c r="D49" s="1" t="s">
        <v>19</v>
      </c>
      <c r="E49" s="43"/>
      <c r="F49" s="1"/>
      <c r="G49" s="16"/>
      <c r="H49" s="7">
        <f t="shared" si="2"/>
        <v>0</v>
      </c>
      <c r="I49" s="16">
        <f t="shared" si="2"/>
        <v>0</v>
      </c>
      <c r="J49" s="5"/>
    </row>
    <row r="50" spans="2:10" ht="14.25" customHeight="1">
      <c r="B50" s="1">
        <v>44</v>
      </c>
      <c r="C50" s="47"/>
      <c r="D50" s="1" t="s">
        <v>19</v>
      </c>
      <c r="E50" s="43"/>
      <c r="F50" s="1"/>
      <c r="G50" s="16"/>
      <c r="H50" s="7">
        <f t="shared" si="2"/>
        <v>0</v>
      </c>
      <c r="I50" s="16">
        <f t="shared" si="2"/>
        <v>0</v>
      </c>
      <c r="J50" s="5"/>
    </row>
    <row r="51" spans="2:10" ht="14.25" customHeight="1">
      <c r="B51" s="1">
        <v>45</v>
      </c>
      <c r="C51" s="47"/>
      <c r="D51" s="1" t="s">
        <v>19</v>
      </c>
      <c r="E51" s="43"/>
      <c r="F51" s="1"/>
      <c r="G51" s="16"/>
      <c r="H51" s="7">
        <f t="shared" si="2"/>
        <v>0</v>
      </c>
      <c r="I51" s="16">
        <f t="shared" si="2"/>
        <v>0</v>
      </c>
      <c r="J51" s="5"/>
    </row>
    <row r="52" spans="2:10" ht="14.25" customHeight="1">
      <c r="B52" s="1">
        <v>46</v>
      </c>
      <c r="C52" s="47"/>
      <c r="D52" s="1" t="s">
        <v>19</v>
      </c>
      <c r="E52" s="43"/>
      <c r="F52" s="1"/>
      <c r="G52" s="16"/>
      <c r="H52" s="7">
        <f t="shared" si="2"/>
        <v>0</v>
      </c>
      <c r="I52" s="16">
        <f t="shared" si="2"/>
        <v>0</v>
      </c>
      <c r="J52" s="5"/>
    </row>
    <row r="53" spans="2:10" ht="14.25" customHeight="1">
      <c r="B53" s="1">
        <v>47</v>
      </c>
      <c r="C53" s="47"/>
      <c r="D53" s="1" t="s">
        <v>19</v>
      </c>
      <c r="E53" s="43"/>
      <c r="F53" s="1"/>
      <c r="G53" s="16"/>
      <c r="H53" s="7">
        <f t="shared" si="2"/>
        <v>0</v>
      </c>
      <c r="I53" s="16">
        <f t="shared" si="2"/>
        <v>0</v>
      </c>
      <c r="J53" s="5"/>
    </row>
    <row r="54" spans="2:10" ht="14.25" customHeight="1">
      <c r="B54" s="1">
        <v>48</v>
      </c>
      <c r="C54" s="47"/>
      <c r="D54" s="1" t="s">
        <v>19</v>
      </c>
      <c r="E54" s="43"/>
      <c r="F54" s="1"/>
      <c r="G54" s="7"/>
      <c r="H54" s="7">
        <f t="shared" si="2"/>
        <v>0</v>
      </c>
      <c r="I54" s="16">
        <f t="shared" si="2"/>
        <v>0</v>
      </c>
      <c r="J54" s="5"/>
    </row>
    <row r="55" spans="2:10" ht="14.25" customHeight="1">
      <c r="B55" s="1">
        <v>49</v>
      </c>
      <c r="C55" s="47"/>
      <c r="D55" s="1" t="s">
        <v>19</v>
      </c>
      <c r="E55" s="43"/>
      <c r="F55" s="1"/>
      <c r="G55" s="7"/>
      <c r="H55" s="7">
        <f t="shared" si="2"/>
        <v>0</v>
      </c>
      <c r="I55" s="16">
        <f t="shared" si="2"/>
        <v>0</v>
      </c>
      <c r="J55" s="5"/>
    </row>
    <row r="56" spans="2:10" ht="14.25" customHeight="1">
      <c r="B56" s="23"/>
      <c r="C56" s="17"/>
      <c r="D56" s="18"/>
      <c r="E56" s="19"/>
      <c r="F56" s="18"/>
      <c r="G56" s="20"/>
      <c r="H56" s="21"/>
      <c r="I56" s="24"/>
      <c r="J56" s="2"/>
    </row>
    <row r="57" spans="2:10" ht="14.25" customHeight="1">
      <c r="B57" s="23" t="s">
        <v>16</v>
      </c>
      <c r="C57" s="17"/>
      <c r="D57" s="18"/>
      <c r="E57" s="19"/>
      <c r="F57" s="18"/>
      <c r="G57" s="20"/>
      <c r="H57" s="21"/>
      <c r="I57" s="24">
        <f>SUM(I7:I55)*0.05</f>
        <v>75.24319600000001</v>
      </c>
      <c r="J57" s="2"/>
    </row>
    <row r="58" spans="2:10" ht="14.25" customHeight="1">
      <c r="B58" s="23"/>
      <c r="C58" s="17"/>
      <c r="D58" s="18"/>
      <c r="E58" s="19"/>
      <c r="F58" s="18"/>
      <c r="G58" s="20"/>
      <c r="H58" s="21"/>
      <c r="I58" s="24"/>
      <c r="J58" s="2"/>
    </row>
    <row r="59" spans="2:10" ht="14.25" customHeight="1">
      <c r="B59" s="41" t="s">
        <v>10</v>
      </c>
      <c r="C59" s="30"/>
      <c r="D59" s="1" t="s">
        <v>19</v>
      </c>
      <c r="E59" s="19"/>
      <c r="F59" s="18"/>
      <c r="G59" s="20" t="s">
        <v>3</v>
      </c>
      <c r="H59" s="21"/>
      <c r="I59" s="42">
        <f>SUM(I7:I57)</f>
        <v>1580.1071160000001</v>
      </c>
      <c r="J59" s="2"/>
    </row>
    <row r="60" spans="2:10" ht="14.25" customHeight="1">
      <c r="B60" s="3"/>
      <c r="C60" s="2"/>
      <c r="D60" s="2"/>
      <c r="E60" s="8"/>
      <c r="F60" s="2"/>
      <c r="G60" s="6"/>
      <c r="H60" s="10"/>
      <c r="I60" s="2"/>
      <c r="J60" s="2"/>
    </row>
  </sheetData>
  <sheetProtection/>
  <mergeCells count="1">
    <mergeCell ref="B1:I1"/>
  </mergeCells>
  <printOptions horizontalCentered="1"/>
  <pageMargins left="0.5905511811023623" right="0.5905511811023623" top="0.8661417322834646" bottom="0.4724409448818898" header="0" footer="0.4724409448818898"/>
  <pageSetup fitToHeight="1" fitToWidth="1"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zoomScalePageLayoutView="0" workbookViewId="0" topLeftCell="A38">
      <selection activeCell="A59" sqref="A59"/>
    </sheetView>
  </sheetViews>
  <sheetFormatPr defaultColWidth="9.00390625" defaultRowHeight="12.75"/>
  <cols>
    <col min="1" max="1" width="18.25390625" style="0" customWidth="1"/>
    <col min="2" max="2" width="4.00390625" style="0" customWidth="1"/>
    <col min="3" max="3" width="14.875" style="0" customWidth="1"/>
    <col min="4" max="4" width="13.875" style="0" customWidth="1"/>
    <col min="5" max="5" width="10.25390625" style="9" customWidth="1"/>
    <col min="6" max="6" width="8.25390625" style="0" customWidth="1"/>
    <col min="7" max="7" width="13.25390625" style="4" customWidth="1"/>
    <col min="8" max="8" width="12.125" style="11" customWidth="1"/>
    <col min="9" max="9" width="11.125" style="0" customWidth="1"/>
  </cols>
  <sheetData>
    <row r="1" spans="2:9" ht="18">
      <c r="B1" s="83" t="s">
        <v>87</v>
      </c>
      <c r="C1" s="84"/>
      <c r="D1" s="84"/>
      <c r="E1" s="84"/>
      <c r="F1" s="84"/>
      <c r="G1" s="84"/>
      <c r="H1" s="84"/>
      <c r="I1" s="85"/>
    </row>
    <row r="2" spans="2:9" ht="18">
      <c r="B2" s="70" t="s">
        <v>331</v>
      </c>
      <c r="C2" s="67"/>
      <c r="D2" s="67"/>
      <c r="E2" s="67"/>
      <c r="F2" s="67"/>
      <c r="G2" s="67"/>
      <c r="H2" s="67"/>
      <c r="I2" s="68"/>
    </row>
    <row r="3" spans="2:10" ht="27.75" customHeight="1">
      <c r="B3" s="29" t="s">
        <v>20</v>
      </c>
      <c r="C3" s="30"/>
      <c r="D3" s="30"/>
      <c r="E3" s="31"/>
      <c r="F3" s="30"/>
      <c r="G3" s="32"/>
      <c r="H3" s="33"/>
      <c r="I3" s="22"/>
      <c r="J3" s="3"/>
    </row>
    <row r="4" spans="2:10" ht="29.25" customHeight="1">
      <c r="B4" s="12" t="s">
        <v>12</v>
      </c>
      <c r="C4" s="12" t="s">
        <v>6</v>
      </c>
      <c r="D4" s="12" t="s">
        <v>4</v>
      </c>
      <c r="E4" s="13" t="s">
        <v>5</v>
      </c>
      <c r="F4" s="12" t="s">
        <v>7</v>
      </c>
      <c r="G4" s="15" t="s">
        <v>0</v>
      </c>
      <c r="H4" s="14" t="s">
        <v>11</v>
      </c>
      <c r="I4" s="12" t="s">
        <v>1</v>
      </c>
      <c r="J4" s="2"/>
    </row>
    <row r="5" spans="2:10" ht="17.25" customHeight="1">
      <c r="B5" s="25"/>
      <c r="C5" s="26" t="s">
        <v>2</v>
      </c>
      <c r="D5" s="26" t="s">
        <v>2</v>
      </c>
      <c r="E5" s="27" t="s">
        <v>17</v>
      </c>
      <c r="F5" s="26" t="s">
        <v>8</v>
      </c>
      <c r="G5" s="28" t="s">
        <v>18</v>
      </c>
      <c r="H5" s="34" t="s">
        <v>9</v>
      </c>
      <c r="I5" s="26" t="s">
        <v>9</v>
      </c>
      <c r="J5" s="2"/>
    </row>
    <row r="6" spans="2:10" ht="3.75" customHeight="1">
      <c r="B6" s="35"/>
      <c r="C6" s="36"/>
      <c r="D6" s="36"/>
      <c r="E6" s="37"/>
      <c r="F6" s="36"/>
      <c r="G6" s="38"/>
      <c r="H6" s="39"/>
      <c r="I6" s="40"/>
      <c r="J6" s="2"/>
    </row>
    <row r="7" spans="1:11" ht="14.25" customHeight="1">
      <c r="A7" s="53" t="s">
        <v>80</v>
      </c>
      <c r="B7" s="1">
        <v>1</v>
      </c>
      <c r="C7" s="72" t="s">
        <v>186</v>
      </c>
      <c r="D7" s="1" t="s">
        <v>19</v>
      </c>
      <c r="E7" s="16">
        <v>4.233</v>
      </c>
      <c r="F7" s="1">
        <v>45</v>
      </c>
      <c r="G7" s="7">
        <v>23.55</v>
      </c>
      <c r="H7" s="7">
        <f aca="true" t="shared" si="0" ref="H7:I55">G7*E7</f>
        <v>99.68714999999999</v>
      </c>
      <c r="I7" s="16">
        <f t="shared" si="0"/>
        <v>4485.9217499999995</v>
      </c>
      <c r="J7" s="5"/>
      <c r="K7" t="s">
        <v>188</v>
      </c>
    </row>
    <row r="8" spans="1:11" ht="14.25" customHeight="1">
      <c r="A8" s="53"/>
      <c r="B8" s="1">
        <v>2</v>
      </c>
      <c r="C8" s="73" t="s">
        <v>187</v>
      </c>
      <c r="D8" s="1" t="s">
        <v>19</v>
      </c>
      <c r="E8" s="16">
        <v>2.807</v>
      </c>
      <c r="F8" s="1">
        <v>50</v>
      </c>
      <c r="G8" s="7">
        <v>23.55</v>
      </c>
      <c r="H8" s="7">
        <f t="shared" si="0"/>
        <v>66.10485</v>
      </c>
      <c r="I8" s="16">
        <f t="shared" si="0"/>
        <v>3305.2425</v>
      </c>
      <c r="J8" s="5"/>
      <c r="K8" t="s">
        <v>195</v>
      </c>
    </row>
    <row r="9" spans="1:11" ht="14.25" customHeight="1">
      <c r="A9" s="53"/>
      <c r="B9" s="1">
        <v>3</v>
      </c>
      <c r="C9" s="73" t="s">
        <v>189</v>
      </c>
      <c r="D9" s="1" t="s">
        <v>19</v>
      </c>
      <c r="E9" s="16">
        <v>3.972</v>
      </c>
      <c r="F9" s="1">
        <v>10</v>
      </c>
      <c r="G9" s="7">
        <v>23.55</v>
      </c>
      <c r="H9" s="7">
        <f t="shared" si="0"/>
        <v>93.5406</v>
      </c>
      <c r="I9" s="16">
        <f t="shared" si="0"/>
        <v>935.406</v>
      </c>
      <c r="J9" s="5"/>
      <c r="K9" t="s">
        <v>190</v>
      </c>
    </row>
    <row r="10" spans="1:11" ht="14.25" customHeight="1">
      <c r="A10" s="53"/>
      <c r="B10" s="1">
        <v>4</v>
      </c>
      <c r="C10" s="73" t="s">
        <v>191</v>
      </c>
      <c r="D10" s="1" t="s">
        <v>19</v>
      </c>
      <c r="E10" s="16">
        <v>2.643</v>
      </c>
      <c r="F10" s="1">
        <v>9</v>
      </c>
      <c r="G10" s="7">
        <v>23.55</v>
      </c>
      <c r="H10" s="7">
        <f t="shared" si="0"/>
        <v>62.24265</v>
      </c>
      <c r="I10" s="16">
        <f t="shared" si="0"/>
        <v>560.18385</v>
      </c>
      <c r="J10" s="5"/>
      <c r="K10" t="s">
        <v>194</v>
      </c>
    </row>
    <row r="11" spans="1:11" ht="14.25" customHeight="1">
      <c r="A11" s="53"/>
      <c r="B11" s="1">
        <v>5</v>
      </c>
      <c r="C11" s="73" t="s">
        <v>192</v>
      </c>
      <c r="D11" s="1" t="s">
        <v>19</v>
      </c>
      <c r="E11" s="16">
        <v>1.217</v>
      </c>
      <c r="F11" s="1">
        <v>10</v>
      </c>
      <c r="G11" s="7">
        <v>23.55</v>
      </c>
      <c r="H11" s="7">
        <f t="shared" si="0"/>
        <v>28.66035</v>
      </c>
      <c r="I11" s="16">
        <f t="shared" si="0"/>
        <v>286.6035</v>
      </c>
      <c r="J11" s="5"/>
      <c r="K11" t="s">
        <v>196</v>
      </c>
    </row>
    <row r="12" spans="1:15" ht="14.25" customHeight="1" thickBot="1">
      <c r="A12" s="53"/>
      <c r="B12" s="1">
        <v>6</v>
      </c>
      <c r="C12" s="77" t="s">
        <v>193</v>
      </c>
      <c r="D12" s="57" t="s">
        <v>19</v>
      </c>
      <c r="E12" s="58">
        <v>2.675</v>
      </c>
      <c r="F12" s="57">
        <v>2</v>
      </c>
      <c r="G12" s="59">
        <v>23.55</v>
      </c>
      <c r="H12" s="59">
        <f t="shared" si="0"/>
        <v>62.996249999999996</v>
      </c>
      <c r="I12" s="58">
        <f t="shared" si="0"/>
        <v>125.99249999999999</v>
      </c>
      <c r="J12" s="5"/>
      <c r="K12" t="s">
        <v>197</v>
      </c>
      <c r="O12">
        <f>E7*F7+E8*F8+E9*F9+E10*F10+E11*F11+E12*F12</f>
        <v>411.86199999999997</v>
      </c>
    </row>
    <row r="13" spans="1:11" ht="14.25" customHeight="1" thickTop="1">
      <c r="A13" t="s">
        <v>81</v>
      </c>
      <c r="B13" s="1">
        <v>7</v>
      </c>
      <c r="C13" s="78" t="s">
        <v>186</v>
      </c>
      <c r="D13" s="60" t="s">
        <v>19</v>
      </c>
      <c r="E13" s="61">
        <v>4.233</v>
      </c>
      <c r="F13" s="60">
        <v>15</v>
      </c>
      <c r="G13" s="62">
        <v>23.55</v>
      </c>
      <c r="H13" s="62">
        <f t="shared" si="0"/>
        <v>99.68714999999999</v>
      </c>
      <c r="I13" s="61">
        <f t="shared" si="0"/>
        <v>1495.3072499999998</v>
      </c>
      <c r="J13" s="5"/>
      <c r="K13" t="s">
        <v>188</v>
      </c>
    </row>
    <row r="14" spans="2:11" ht="14.25" customHeight="1">
      <c r="B14" s="1">
        <v>8</v>
      </c>
      <c r="C14" s="73" t="s">
        <v>187</v>
      </c>
      <c r="D14" s="1" t="s">
        <v>19</v>
      </c>
      <c r="E14" s="16">
        <v>2.807</v>
      </c>
      <c r="F14" s="1">
        <v>20</v>
      </c>
      <c r="G14" s="7">
        <v>23.55</v>
      </c>
      <c r="H14" s="7">
        <f t="shared" si="0"/>
        <v>66.10485</v>
      </c>
      <c r="I14" s="16">
        <f t="shared" si="0"/>
        <v>1322.097</v>
      </c>
      <c r="J14" s="5"/>
      <c r="K14" t="s">
        <v>195</v>
      </c>
    </row>
    <row r="15" spans="2:11" ht="14.25" customHeight="1">
      <c r="B15" s="1">
        <v>9</v>
      </c>
      <c r="C15" s="73" t="s">
        <v>189</v>
      </c>
      <c r="D15" s="1" t="s">
        <v>19</v>
      </c>
      <c r="E15" s="16">
        <v>3.972</v>
      </c>
      <c r="F15" s="1">
        <v>5</v>
      </c>
      <c r="G15" s="7">
        <v>23.55</v>
      </c>
      <c r="H15" s="7">
        <f t="shared" si="0"/>
        <v>93.5406</v>
      </c>
      <c r="I15" s="16">
        <f t="shared" si="0"/>
        <v>467.703</v>
      </c>
      <c r="J15" s="5"/>
      <c r="K15" t="s">
        <v>190</v>
      </c>
    </row>
    <row r="16" spans="2:11" ht="14.25" customHeight="1">
      <c r="B16" s="1">
        <v>10</v>
      </c>
      <c r="C16" s="73" t="s">
        <v>209</v>
      </c>
      <c r="D16" s="1" t="s">
        <v>19</v>
      </c>
      <c r="E16" s="16">
        <v>4.711</v>
      </c>
      <c r="F16" s="1">
        <v>4</v>
      </c>
      <c r="G16" s="7">
        <v>23.55</v>
      </c>
      <c r="H16" s="7">
        <f t="shared" si="0"/>
        <v>110.94405</v>
      </c>
      <c r="I16" s="16">
        <f t="shared" si="0"/>
        <v>443.7762</v>
      </c>
      <c r="J16" s="5"/>
      <c r="K16" t="s">
        <v>210</v>
      </c>
    </row>
    <row r="17" spans="2:11" ht="14.25" customHeight="1">
      <c r="B17" s="1">
        <v>11</v>
      </c>
      <c r="C17" s="73" t="s">
        <v>211</v>
      </c>
      <c r="D17" s="1" t="s">
        <v>19</v>
      </c>
      <c r="E17" s="16">
        <v>0.753</v>
      </c>
      <c r="F17" s="1">
        <v>5</v>
      </c>
      <c r="G17" s="7">
        <v>23.55</v>
      </c>
      <c r="H17" s="7">
        <f t="shared" si="0"/>
        <v>17.733150000000002</v>
      </c>
      <c r="I17" s="16">
        <f t="shared" si="0"/>
        <v>88.66575</v>
      </c>
      <c r="J17" s="5"/>
      <c r="K17" t="s">
        <v>212</v>
      </c>
    </row>
    <row r="18" spans="2:11" ht="14.25" customHeight="1">
      <c r="B18" s="1">
        <v>12</v>
      </c>
      <c r="C18" s="73" t="s">
        <v>191</v>
      </c>
      <c r="D18" s="1" t="s">
        <v>19</v>
      </c>
      <c r="E18" s="16">
        <v>2.643</v>
      </c>
      <c r="F18" s="1">
        <v>3</v>
      </c>
      <c r="G18" s="7">
        <v>23.55</v>
      </c>
      <c r="H18" s="7">
        <f t="shared" si="0"/>
        <v>62.24265</v>
      </c>
      <c r="I18" s="16">
        <f t="shared" si="0"/>
        <v>186.72795</v>
      </c>
      <c r="J18" s="5"/>
      <c r="K18" t="s">
        <v>194</v>
      </c>
    </row>
    <row r="19" spans="2:11" ht="14.25" customHeight="1">
      <c r="B19" s="1">
        <v>13</v>
      </c>
      <c r="C19" s="73" t="s">
        <v>192</v>
      </c>
      <c r="D19" s="1" t="s">
        <v>19</v>
      </c>
      <c r="E19" s="16">
        <v>1.217</v>
      </c>
      <c r="F19" s="1">
        <v>4</v>
      </c>
      <c r="G19" s="7">
        <v>23.55</v>
      </c>
      <c r="H19" s="7">
        <f t="shared" si="0"/>
        <v>28.66035</v>
      </c>
      <c r="I19" s="16">
        <f t="shared" si="0"/>
        <v>114.6414</v>
      </c>
      <c r="J19" s="5"/>
      <c r="K19" t="s">
        <v>196</v>
      </c>
    </row>
    <row r="20" spans="2:11" ht="14.25" customHeight="1">
      <c r="B20" s="1">
        <v>14</v>
      </c>
      <c r="C20" s="73" t="s">
        <v>193</v>
      </c>
      <c r="D20" s="1" t="s">
        <v>19</v>
      </c>
      <c r="E20" s="16">
        <v>2.675</v>
      </c>
      <c r="F20" s="1">
        <v>1</v>
      </c>
      <c r="G20" s="7">
        <v>23.55</v>
      </c>
      <c r="H20" s="7">
        <f t="shared" si="0"/>
        <v>62.996249999999996</v>
      </c>
      <c r="I20" s="16">
        <f t="shared" si="0"/>
        <v>62.996249999999996</v>
      </c>
      <c r="J20" s="5"/>
      <c r="K20" t="s">
        <v>197</v>
      </c>
    </row>
    <row r="21" spans="2:15" ht="14.25" customHeight="1">
      <c r="B21" s="1">
        <v>15</v>
      </c>
      <c r="C21" s="73" t="s">
        <v>214</v>
      </c>
      <c r="D21" s="1" t="s">
        <v>19</v>
      </c>
      <c r="E21" s="16">
        <v>0.326</v>
      </c>
      <c r="F21" s="1">
        <v>1</v>
      </c>
      <c r="G21" s="7">
        <v>23.55</v>
      </c>
      <c r="H21" s="7">
        <f t="shared" si="0"/>
        <v>7.677300000000001</v>
      </c>
      <c r="I21" s="16">
        <f t="shared" si="0"/>
        <v>7.677300000000001</v>
      </c>
      <c r="J21" s="5"/>
      <c r="K21" t="s">
        <v>213</v>
      </c>
      <c r="O21">
        <f>E13*F13+E14*F14+E15*F15+E16*F16+E17*F17+E18*F18+E19*F19+E20*F20+E21*F21</f>
        <v>177.902</v>
      </c>
    </row>
    <row r="22" spans="2:11" ht="14.25" customHeight="1" thickBot="1">
      <c r="B22" s="1">
        <v>16</v>
      </c>
      <c r="C22" s="74" t="s">
        <v>262</v>
      </c>
      <c r="D22" s="63" t="s">
        <v>19</v>
      </c>
      <c r="E22" s="64">
        <v>4</v>
      </c>
      <c r="F22" s="63">
        <v>3</v>
      </c>
      <c r="G22" s="65">
        <v>3.93</v>
      </c>
      <c r="H22" s="65">
        <f t="shared" si="0"/>
        <v>15.72</v>
      </c>
      <c r="I22" s="64">
        <f t="shared" si="0"/>
        <v>47.160000000000004</v>
      </c>
      <c r="J22" s="5"/>
      <c r="K22" t="s">
        <v>263</v>
      </c>
    </row>
    <row r="23" spans="2:11" ht="14.25" customHeight="1" thickTop="1">
      <c r="B23" s="1">
        <v>17</v>
      </c>
      <c r="C23" s="78" t="s">
        <v>201</v>
      </c>
      <c r="D23" s="60" t="s">
        <v>19</v>
      </c>
      <c r="E23" s="61">
        <v>3.972</v>
      </c>
      <c r="F23" s="60">
        <v>5</v>
      </c>
      <c r="G23" s="62">
        <v>23.55</v>
      </c>
      <c r="H23" s="62">
        <f t="shared" si="0"/>
        <v>93.5406</v>
      </c>
      <c r="I23" s="61">
        <f t="shared" si="0"/>
        <v>467.703</v>
      </c>
      <c r="J23" s="5"/>
      <c r="K23" t="s">
        <v>202</v>
      </c>
    </row>
    <row r="24" spans="2:11" ht="14.25" customHeight="1">
      <c r="B24" s="1">
        <v>18</v>
      </c>
      <c r="C24" s="73" t="s">
        <v>203</v>
      </c>
      <c r="D24" s="1" t="s">
        <v>19</v>
      </c>
      <c r="E24" s="16">
        <v>3.012</v>
      </c>
      <c r="F24" s="1">
        <v>5</v>
      </c>
      <c r="G24" s="7">
        <v>23.55</v>
      </c>
      <c r="H24" s="7">
        <f t="shared" si="0"/>
        <v>70.93260000000001</v>
      </c>
      <c r="I24" s="16">
        <f t="shared" si="0"/>
        <v>354.663</v>
      </c>
      <c r="J24" s="5"/>
      <c r="K24" t="s">
        <v>204</v>
      </c>
    </row>
    <row r="25" spans="2:11" ht="14.25" customHeight="1">
      <c r="B25" s="1">
        <v>19</v>
      </c>
      <c r="C25" s="73" t="s">
        <v>205</v>
      </c>
      <c r="D25" s="1" t="s">
        <v>19</v>
      </c>
      <c r="E25" s="16">
        <v>2.675</v>
      </c>
      <c r="F25" s="1">
        <v>1</v>
      </c>
      <c r="G25" s="7">
        <v>23.55</v>
      </c>
      <c r="H25" s="7">
        <f aca="true" t="shared" si="1" ref="H25:H37">G25*E25</f>
        <v>62.996249999999996</v>
      </c>
      <c r="I25" s="16">
        <f aca="true" t="shared" si="2" ref="I25:I37">H25*F25</f>
        <v>62.996249999999996</v>
      </c>
      <c r="J25" s="5"/>
      <c r="K25" t="s">
        <v>207</v>
      </c>
    </row>
    <row r="26" spans="2:15" ht="14.25" customHeight="1" thickBot="1">
      <c r="B26" s="1">
        <v>20</v>
      </c>
      <c r="C26" s="77" t="s">
        <v>206</v>
      </c>
      <c r="D26" s="57" t="s">
        <v>19</v>
      </c>
      <c r="E26" s="58">
        <v>2.426</v>
      </c>
      <c r="F26" s="57">
        <v>1</v>
      </c>
      <c r="G26" s="59">
        <v>23.55</v>
      </c>
      <c r="H26" s="59">
        <f t="shared" si="1"/>
        <v>57.13230000000001</v>
      </c>
      <c r="I26" s="58">
        <f t="shared" si="2"/>
        <v>57.13230000000001</v>
      </c>
      <c r="J26" s="5"/>
      <c r="K26" t="s">
        <v>208</v>
      </c>
      <c r="O26">
        <f>E23*F23+E24*F24+E25*F25+E26*F26</f>
        <v>40.021</v>
      </c>
    </row>
    <row r="27" spans="1:11" ht="14.25" customHeight="1" thickTop="1">
      <c r="A27" t="s">
        <v>99</v>
      </c>
      <c r="B27" s="1">
        <v>21</v>
      </c>
      <c r="C27" s="79" t="s">
        <v>237</v>
      </c>
      <c r="D27" s="54" t="s">
        <v>19</v>
      </c>
      <c r="E27" s="55">
        <v>4.741</v>
      </c>
      <c r="F27" s="54">
        <v>5</v>
      </c>
      <c r="G27" s="56">
        <v>23.55</v>
      </c>
      <c r="H27" s="56">
        <f t="shared" si="1"/>
        <v>111.65055</v>
      </c>
      <c r="I27" s="55">
        <f t="shared" si="2"/>
        <v>558.25275</v>
      </c>
      <c r="J27" s="5"/>
      <c r="K27" t="s">
        <v>238</v>
      </c>
    </row>
    <row r="28" spans="2:11" ht="14.25" customHeight="1">
      <c r="B28" s="1">
        <v>22</v>
      </c>
      <c r="C28" s="79" t="s">
        <v>240</v>
      </c>
      <c r="D28" s="54" t="s">
        <v>19</v>
      </c>
      <c r="E28" s="55">
        <v>3.236</v>
      </c>
      <c r="F28" s="54">
        <v>1</v>
      </c>
      <c r="G28" s="56">
        <v>23.55</v>
      </c>
      <c r="H28" s="56">
        <f t="shared" si="1"/>
        <v>76.2078</v>
      </c>
      <c r="I28" s="55">
        <f t="shared" si="2"/>
        <v>76.2078</v>
      </c>
      <c r="J28" s="5"/>
      <c r="K28" t="s">
        <v>239</v>
      </c>
    </row>
    <row r="29" spans="2:11" ht="14.25" customHeight="1">
      <c r="B29" s="1">
        <v>23</v>
      </c>
      <c r="C29" s="73" t="s">
        <v>234</v>
      </c>
      <c r="D29" s="1" t="s">
        <v>19</v>
      </c>
      <c r="E29" s="16">
        <v>2.807</v>
      </c>
      <c r="F29" s="1">
        <v>5</v>
      </c>
      <c r="G29" s="7">
        <v>23.55</v>
      </c>
      <c r="H29" s="7">
        <f t="shared" si="1"/>
        <v>66.10485</v>
      </c>
      <c r="I29" s="16">
        <f t="shared" si="2"/>
        <v>330.52425</v>
      </c>
      <c r="J29" s="5"/>
      <c r="K29" t="s">
        <v>235</v>
      </c>
    </row>
    <row r="30" spans="2:11" ht="14.25" customHeight="1">
      <c r="B30" s="1">
        <v>24</v>
      </c>
      <c r="C30" s="73" t="s">
        <v>192</v>
      </c>
      <c r="D30" s="1" t="s">
        <v>19</v>
      </c>
      <c r="E30" s="16">
        <v>1.217</v>
      </c>
      <c r="F30" s="1">
        <v>1</v>
      </c>
      <c r="G30" s="7">
        <v>23.55</v>
      </c>
      <c r="H30" s="7">
        <f t="shared" si="1"/>
        <v>28.66035</v>
      </c>
      <c r="I30" s="16">
        <f t="shared" si="2"/>
        <v>28.66035</v>
      </c>
      <c r="J30" s="5"/>
      <c r="K30" t="s">
        <v>236</v>
      </c>
    </row>
    <row r="31" spans="2:11" ht="14.25" customHeight="1">
      <c r="B31" s="1">
        <v>25</v>
      </c>
      <c r="C31" s="73" t="s">
        <v>241</v>
      </c>
      <c r="D31" s="1" t="s">
        <v>19</v>
      </c>
      <c r="E31" s="16">
        <v>4.885</v>
      </c>
      <c r="F31" s="1">
        <v>10</v>
      </c>
      <c r="G31" s="7">
        <v>23.55</v>
      </c>
      <c r="H31" s="7">
        <f t="shared" si="1"/>
        <v>115.04175</v>
      </c>
      <c r="I31" s="16">
        <f t="shared" si="2"/>
        <v>1150.4175</v>
      </c>
      <c r="J31" s="5"/>
      <c r="K31" t="s">
        <v>242</v>
      </c>
    </row>
    <row r="32" spans="2:11" ht="14.25" customHeight="1">
      <c r="B32" s="1">
        <v>26</v>
      </c>
      <c r="C32" s="73" t="s">
        <v>244</v>
      </c>
      <c r="D32" s="1" t="s">
        <v>19</v>
      </c>
      <c r="E32" s="16">
        <v>3.047</v>
      </c>
      <c r="F32" s="1">
        <v>2</v>
      </c>
      <c r="G32" s="7">
        <v>23.55</v>
      </c>
      <c r="H32" s="7">
        <f t="shared" si="1"/>
        <v>71.75685</v>
      </c>
      <c r="I32" s="16">
        <f t="shared" si="2"/>
        <v>143.5137</v>
      </c>
      <c r="J32" s="5"/>
      <c r="K32" t="s">
        <v>243</v>
      </c>
    </row>
    <row r="33" spans="2:11" ht="14.25" customHeight="1">
      <c r="B33" s="1">
        <v>27</v>
      </c>
      <c r="C33" s="73" t="s">
        <v>245</v>
      </c>
      <c r="D33" s="1" t="s">
        <v>19</v>
      </c>
      <c r="E33" s="16">
        <v>6.06</v>
      </c>
      <c r="F33" s="1">
        <v>6</v>
      </c>
      <c r="G33" s="7">
        <v>23.55</v>
      </c>
      <c r="H33" s="56">
        <f t="shared" si="1"/>
        <v>142.713</v>
      </c>
      <c r="I33" s="55">
        <f t="shared" si="2"/>
        <v>856.278</v>
      </c>
      <c r="J33" s="5"/>
      <c r="K33" t="s">
        <v>210</v>
      </c>
    </row>
    <row r="34" spans="2:11" ht="14.25" customHeight="1">
      <c r="B34" s="1">
        <v>28</v>
      </c>
      <c r="C34" s="73" t="s">
        <v>246</v>
      </c>
      <c r="D34" s="1" t="s">
        <v>19</v>
      </c>
      <c r="E34" s="16">
        <v>4.03</v>
      </c>
      <c r="F34" s="1">
        <v>5</v>
      </c>
      <c r="G34" s="7">
        <v>23.55</v>
      </c>
      <c r="H34" s="7">
        <f t="shared" si="1"/>
        <v>94.90650000000001</v>
      </c>
      <c r="I34" s="16">
        <f t="shared" si="2"/>
        <v>474.5325</v>
      </c>
      <c r="J34" s="5"/>
      <c r="K34" t="s">
        <v>235</v>
      </c>
    </row>
    <row r="35" spans="2:11" ht="14.25" customHeight="1">
      <c r="B35" s="1">
        <v>29</v>
      </c>
      <c r="C35" s="73" t="s">
        <v>247</v>
      </c>
      <c r="D35" s="1" t="s">
        <v>19</v>
      </c>
      <c r="E35" s="16">
        <v>1.748</v>
      </c>
      <c r="F35" s="1">
        <v>1</v>
      </c>
      <c r="G35" s="7">
        <v>23.55</v>
      </c>
      <c r="H35" s="7">
        <f t="shared" si="1"/>
        <v>41.1654</v>
      </c>
      <c r="I35" s="16">
        <f t="shared" si="2"/>
        <v>41.1654</v>
      </c>
      <c r="J35" s="5"/>
      <c r="K35" t="s">
        <v>236</v>
      </c>
    </row>
    <row r="36" spans="2:11" ht="14.25" customHeight="1">
      <c r="B36" s="1">
        <v>30</v>
      </c>
      <c r="C36" s="79" t="s">
        <v>237</v>
      </c>
      <c r="D36" s="1" t="s">
        <v>19</v>
      </c>
      <c r="E36" s="16">
        <v>4.741</v>
      </c>
      <c r="F36" s="1">
        <v>5</v>
      </c>
      <c r="G36" s="7">
        <v>23.55</v>
      </c>
      <c r="H36" s="7">
        <f t="shared" si="1"/>
        <v>111.65055</v>
      </c>
      <c r="I36" s="16">
        <f t="shared" si="2"/>
        <v>558.25275</v>
      </c>
      <c r="J36" s="5"/>
      <c r="K36" t="s">
        <v>248</v>
      </c>
    </row>
    <row r="37" spans="2:15" ht="14.25" customHeight="1" thickBot="1">
      <c r="B37" s="1">
        <v>31</v>
      </c>
      <c r="C37" s="77" t="s">
        <v>240</v>
      </c>
      <c r="D37" s="57" t="s">
        <v>19</v>
      </c>
      <c r="E37" s="58">
        <v>3.236</v>
      </c>
      <c r="F37" s="57">
        <v>1</v>
      </c>
      <c r="G37" s="59">
        <v>23.55</v>
      </c>
      <c r="H37" s="59">
        <f t="shared" si="1"/>
        <v>76.2078</v>
      </c>
      <c r="I37" s="58">
        <f t="shared" si="2"/>
        <v>76.2078</v>
      </c>
      <c r="J37" s="5"/>
      <c r="K37" t="s">
        <v>249</v>
      </c>
      <c r="O37">
        <f>E27*F27+E28*F28+E29*F29+E30*F30+E31*F31+E32*F32+E33*F33+E34*F34+E35*F35+E36*F36+E37*F37</f>
        <v>182.33599999999996</v>
      </c>
    </row>
    <row r="38" spans="1:11" ht="14.25" customHeight="1" thickTop="1">
      <c r="A38" t="s">
        <v>103</v>
      </c>
      <c r="B38" s="1">
        <v>32</v>
      </c>
      <c r="C38" s="79" t="s">
        <v>221</v>
      </c>
      <c r="D38" s="54" t="s">
        <v>19</v>
      </c>
      <c r="E38" s="55">
        <v>1.283</v>
      </c>
      <c r="F38" s="54">
        <v>5</v>
      </c>
      <c r="G38" s="56">
        <v>23.55</v>
      </c>
      <c r="H38" s="56">
        <f t="shared" si="0"/>
        <v>30.21465</v>
      </c>
      <c r="I38" s="55">
        <f t="shared" si="0"/>
        <v>151.07325</v>
      </c>
      <c r="J38" s="5"/>
      <c r="K38" t="s">
        <v>222</v>
      </c>
    </row>
    <row r="39" spans="2:11" ht="14.25" customHeight="1">
      <c r="B39" s="1">
        <v>33</v>
      </c>
      <c r="C39" s="73" t="s">
        <v>224</v>
      </c>
      <c r="D39" s="1" t="s">
        <v>19</v>
      </c>
      <c r="E39" s="16">
        <v>0.937</v>
      </c>
      <c r="F39" s="1">
        <v>1</v>
      </c>
      <c r="G39" s="7">
        <v>23.55</v>
      </c>
      <c r="H39" s="7">
        <f t="shared" si="0"/>
        <v>22.066350000000003</v>
      </c>
      <c r="I39" s="16">
        <f t="shared" si="0"/>
        <v>22.066350000000003</v>
      </c>
      <c r="J39" s="5"/>
      <c r="K39" t="s">
        <v>223</v>
      </c>
    </row>
    <row r="40" spans="2:11" ht="14.25" customHeight="1">
      <c r="B40" s="1">
        <v>34</v>
      </c>
      <c r="C40" s="73" t="s">
        <v>225</v>
      </c>
      <c r="D40" s="1" t="s">
        <v>19</v>
      </c>
      <c r="E40" s="16">
        <v>5.284</v>
      </c>
      <c r="F40" s="1">
        <v>5</v>
      </c>
      <c r="G40" s="7">
        <v>23.55</v>
      </c>
      <c r="H40" s="7">
        <f t="shared" si="0"/>
        <v>124.4382</v>
      </c>
      <c r="I40" s="16">
        <f t="shared" si="0"/>
        <v>622.191</v>
      </c>
      <c r="J40" s="5"/>
      <c r="K40" t="s">
        <v>227</v>
      </c>
    </row>
    <row r="41" spans="2:11" ht="14.25" customHeight="1">
      <c r="B41" s="1">
        <v>35</v>
      </c>
      <c r="C41" s="73" t="s">
        <v>226</v>
      </c>
      <c r="D41" s="1" t="s">
        <v>19</v>
      </c>
      <c r="E41" s="16">
        <v>5.284</v>
      </c>
      <c r="F41" s="1">
        <v>5</v>
      </c>
      <c r="G41" s="7">
        <v>23.55</v>
      </c>
      <c r="H41" s="7">
        <f t="shared" si="0"/>
        <v>124.4382</v>
      </c>
      <c r="I41" s="16">
        <f t="shared" si="0"/>
        <v>622.191</v>
      </c>
      <c r="J41" s="5"/>
      <c r="K41" t="s">
        <v>228</v>
      </c>
    </row>
    <row r="42" spans="2:11" ht="14.25" customHeight="1">
      <c r="B42" s="1">
        <v>36</v>
      </c>
      <c r="C42" s="73" t="s">
        <v>187</v>
      </c>
      <c r="D42" s="1" t="s">
        <v>19</v>
      </c>
      <c r="E42" s="16">
        <v>2.807</v>
      </c>
      <c r="F42" s="1">
        <v>5</v>
      </c>
      <c r="G42" s="7">
        <v>23.55</v>
      </c>
      <c r="H42" s="7">
        <f t="shared" si="0"/>
        <v>66.10485</v>
      </c>
      <c r="I42" s="16">
        <f t="shared" si="0"/>
        <v>330.52425</v>
      </c>
      <c r="J42" s="5"/>
      <c r="K42" t="s">
        <v>195</v>
      </c>
    </row>
    <row r="43" spans="2:11" ht="14.25" customHeight="1">
      <c r="B43" s="1">
        <v>37</v>
      </c>
      <c r="C43" s="73" t="s">
        <v>231</v>
      </c>
      <c r="D43" s="1" t="s">
        <v>19</v>
      </c>
      <c r="E43" s="16">
        <v>3.633</v>
      </c>
      <c r="F43" s="1">
        <v>1</v>
      </c>
      <c r="G43" s="7">
        <v>23.55</v>
      </c>
      <c r="H43" s="7">
        <f t="shared" si="0"/>
        <v>85.55715000000001</v>
      </c>
      <c r="I43" s="16">
        <f t="shared" si="0"/>
        <v>85.55715000000001</v>
      </c>
      <c r="J43" s="5"/>
      <c r="K43" t="s">
        <v>233</v>
      </c>
    </row>
    <row r="44" spans="2:11" ht="14.25" customHeight="1">
      <c r="B44" s="1">
        <v>38</v>
      </c>
      <c r="C44" s="73" t="s">
        <v>232</v>
      </c>
      <c r="D44" s="1" t="s">
        <v>19</v>
      </c>
      <c r="E44" s="16">
        <v>3.633</v>
      </c>
      <c r="F44" s="1">
        <v>1</v>
      </c>
      <c r="G44" s="7">
        <v>23.55</v>
      </c>
      <c r="H44" s="7">
        <f t="shared" si="0"/>
        <v>85.55715000000001</v>
      </c>
      <c r="I44" s="16">
        <f t="shared" si="0"/>
        <v>85.55715000000001</v>
      </c>
      <c r="J44" s="5"/>
      <c r="K44" t="s">
        <v>229</v>
      </c>
    </row>
    <row r="45" spans="2:15" ht="14.25" customHeight="1" thickBot="1">
      <c r="B45" s="1">
        <v>39</v>
      </c>
      <c r="C45" s="77" t="s">
        <v>230</v>
      </c>
      <c r="D45" s="57" t="s">
        <v>19</v>
      </c>
      <c r="E45" s="58">
        <v>1.285</v>
      </c>
      <c r="F45" s="57">
        <v>1</v>
      </c>
      <c r="G45" s="59">
        <v>23.55</v>
      </c>
      <c r="H45" s="59">
        <f aca="true" t="shared" si="3" ref="H45:H53">G45*E45</f>
        <v>30.26175</v>
      </c>
      <c r="I45" s="58">
        <f aca="true" t="shared" si="4" ref="I45:I53">H45*F45</f>
        <v>30.26175</v>
      </c>
      <c r="J45" s="5"/>
      <c r="K45" t="s">
        <v>196</v>
      </c>
      <c r="O45">
        <f>E38*F38+E39*F39+E40*F40+E41*F41+E42*F42+E43*F43+E44*F44+E45*F45</f>
        <v>82.77799999999998</v>
      </c>
    </row>
    <row r="46" spans="1:11" ht="14.25" customHeight="1" thickTop="1">
      <c r="A46" t="s">
        <v>83</v>
      </c>
      <c r="B46" s="1">
        <v>40</v>
      </c>
      <c r="C46" s="79" t="s">
        <v>250</v>
      </c>
      <c r="D46" s="1" t="s">
        <v>19</v>
      </c>
      <c r="E46" s="55">
        <v>4.539</v>
      </c>
      <c r="F46" s="54">
        <v>5</v>
      </c>
      <c r="G46" s="56">
        <v>23.55</v>
      </c>
      <c r="H46" s="56">
        <f t="shared" si="3"/>
        <v>106.89345</v>
      </c>
      <c r="I46" s="55">
        <f t="shared" si="4"/>
        <v>534.46725</v>
      </c>
      <c r="J46" s="5"/>
      <c r="K46" t="s">
        <v>248</v>
      </c>
    </row>
    <row r="47" spans="2:11" ht="14.25" customHeight="1">
      <c r="B47" s="1">
        <v>41</v>
      </c>
      <c r="C47" s="73" t="s">
        <v>251</v>
      </c>
      <c r="D47" s="1" t="s">
        <v>19</v>
      </c>
      <c r="E47" s="16">
        <v>3.091</v>
      </c>
      <c r="F47" s="1">
        <v>1</v>
      </c>
      <c r="G47" s="7">
        <v>23.55</v>
      </c>
      <c r="H47" s="7">
        <f t="shared" si="3"/>
        <v>72.79305000000001</v>
      </c>
      <c r="I47" s="16">
        <f t="shared" si="4"/>
        <v>72.79305000000001</v>
      </c>
      <c r="J47" s="5"/>
      <c r="K47" t="s">
        <v>249</v>
      </c>
    </row>
    <row r="48" spans="2:11" ht="14.25" customHeight="1">
      <c r="B48" s="1">
        <v>42</v>
      </c>
      <c r="C48" s="73" t="s">
        <v>252</v>
      </c>
      <c r="D48" s="1" t="s">
        <v>19</v>
      </c>
      <c r="E48" s="16">
        <v>6.095</v>
      </c>
      <c r="F48" s="1">
        <v>6</v>
      </c>
      <c r="G48" s="7">
        <v>23.55</v>
      </c>
      <c r="H48" s="7">
        <f t="shared" si="3"/>
        <v>143.53725</v>
      </c>
      <c r="I48" s="16">
        <f t="shared" si="4"/>
        <v>861.2235000000001</v>
      </c>
      <c r="J48" s="5"/>
      <c r="K48" t="s">
        <v>210</v>
      </c>
    </row>
    <row r="49" spans="2:11" ht="14.25" customHeight="1">
      <c r="B49" s="1">
        <v>43</v>
      </c>
      <c r="C49" s="73" t="s">
        <v>253</v>
      </c>
      <c r="D49" s="1" t="s">
        <v>19</v>
      </c>
      <c r="E49" s="16">
        <v>4.077</v>
      </c>
      <c r="F49" s="1">
        <v>5</v>
      </c>
      <c r="G49" s="7">
        <v>23.55</v>
      </c>
      <c r="H49" s="7">
        <f>G49*E49</f>
        <v>96.01335</v>
      </c>
      <c r="I49" s="16">
        <f>H49*F49</f>
        <v>480.06675</v>
      </c>
      <c r="J49" s="5"/>
      <c r="K49" t="s">
        <v>235</v>
      </c>
    </row>
    <row r="50" spans="2:11" ht="14.25" customHeight="1">
      <c r="B50" s="1">
        <v>44</v>
      </c>
      <c r="C50" s="73" t="s">
        <v>254</v>
      </c>
      <c r="D50" s="1" t="s">
        <v>19</v>
      </c>
      <c r="E50" s="16">
        <v>1.748</v>
      </c>
      <c r="F50" s="1">
        <v>1</v>
      </c>
      <c r="G50" s="7">
        <v>23.55</v>
      </c>
      <c r="H50" s="7">
        <f t="shared" si="3"/>
        <v>41.1654</v>
      </c>
      <c r="I50" s="16">
        <f t="shared" si="4"/>
        <v>41.1654</v>
      </c>
      <c r="J50" s="5"/>
      <c r="K50" t="s">
        <v>236</v>
      </c>
    </row>
    <row r="51" spans="2:11" ht="14.25" customHeight="1">
      <c r="B51" s="1">
        <v>45</v>
      </c>
      <c r="C51" s="73" t="s">
        <v>255</v>
      </c>
      <c r="D51" s="1" t="s">
        <v>19</v>
      </c>
      <c r="E51" s="16">
        <v>4.872</v>
      </c>
      <c r="F51" s="1">
        <v>10</v>
      </c>
      <c r="G51" s="7">
        <v>23.55</v>
      </c>
      <c r="H51" s="7">
        <f t="shared" si="3"/>
        <v>114.7356</v>
      </c>
      <c r="I51" s="16">
        <f t="shared" si="4"/>
        <v>1147.356</v>
      </c>
      <c r="J51" s="5"/>
      <c r="K51" t="s">
        <v>242</v>
      </c>
    </row>
    <row r="52" spans="2:11" ht="14.25" customHeight="1">
      <c r="B52" s="1">
        <v>46</v>
      </c>
      <c r="C52" s="73" t="s">
        <v>256</v>
      </c>
      <c r="D52" s="1" t="s">
        <v>19</v>
      </c>
      <c r="E52" s="16">
        <v>3.038</v>
      </c>
      <c r="F52" s="1">
        <v>2</v>
      </c>
      <c r="G52" s="7">
        <v>23.55</v>
      </c>
      <c r="H52" s="7">
        <f t="shared" si="3"/>
        <v>71.5449</v>
      </c>
      <c r="I52" s="16">
        <f t="shared" si="4"/>
        <v>143.0898</v>
      </c>
      <c r="J52" s="5"/>
      <c r="K52" t="s">
        <v>243</v>
      </c>
    </row>
    <row r="53" spans="2:11" ht="14.25" customHeight="1">
      <c r="B53" s="1">
        <v>47</v>
      </c>
      <c r="C53" s="73" t="s">
        <v>257</v>
      </c>
      <c r="D53" s="1" t="s">
        <v>19</v>
      </c>
      <c r="E53" s="16">
        <v>6.078</v>
      </c>
      <c r="F53" s="1">
        <v>6</v>
      </c>
      <c r="G53" s="7">
        <v>23.55</v>
      </c>
      <c r="H53" s="7">
        <f t="shared" si="3"/>
        <v>143.1369</v>
      </c>
      <c r="I53" s="16">
        <f t="shared" si="4"/>
        <v>858.8214</v>
      </c>
      <c r="J53" s="5"/>
      <c r="K53" t="s">
        <v>210</v>
      </c>
    </row>
    <row r="54" spans="2:11" ht="14.25" customHeight="1">
      <c r="B54" s="1">
        <v>48</v>
      </c>
      <c r="C54" s="73" t="s">
        <v>258</v>
      </c>
      <c r="D54" s="1" t="s">
        <v>19</v>
      </c>
      <c r="E54" s="16">
        <v>4.061</v>
      </c>
      <c r="F54" s="1">
        <v>5</v>
      </c>
      <c r="G54" s="7">
        <v>23.55</v>
      </c>
      <c r="H54" s="7">
        <f t="shared" si="0"/>
        <v>95.63655</v>
      </c>
      <c r="I54" s="16">
        <f t="shared" si="0"/>
        <v>478.18275</v>
      </c>
      <c r="J54" s="5"/>
      <c r="K54" t="s">
        <v>235</v>
      </c>
    </row>
    <row r="55" spans="2:11" ht="14.25" customHeight="1">
      <c r="B55" s="1">
        <v>49</v>
      </c>
      <c r="C55" s="73" t="s">
        <v>259</v>
      </c>
      <c r="D55" s="1" t="s">
        <v>19</v>
      </c>
      <c r="E55" s="16">
        <v>1.761</v>
      </c>
      <c r="F55" s="1">
        <v>1</v>
      </c>
      <c r="G55" s="7">
        <v>23.55</v>
      </c>
      <c r="H55" s="7">
        <f t="shared" si="0"/>
        <v>41.47155</v>
      </c>
      <c r="I55" s="16">
        <f t="shared" si="0"/>
        <v>41.47155</v>
      </c>
      <c r="J55" s="5"/>
      <c r="K55" t="s">
        <v>236</v>
      </c>
    </row>
    <row r="56" spans="2:11" ht="14.25" customHeight="1">
      <c r="B56" s="1">
        <v>50</v>
      </c>
      <c r="C56" s="73" t="s">
        <v>260</v>
      </c>
      <c r="D56" s="1" t="s">
        <v>19</v>
      </c>
      <c r="E56" s="16">
        <v>2.213</v>
      </c>
      <c r="F56" s="1">
        <v>5</v>
      </c>
      <c r="G56" s="7">
        <v>23.55</v>
      </c>
      <c r="H56" s="7">
        <f aca="true" t="shared" si="5" ref="H56:I59">G56*E56</f>
        <v>52.116150000000005</v>
      </c>
      <c r="I56" s="16">
        <f t="shared" si="5"/>
        <v>260.58075</v>
      </c>
      <c r="J56" s="5"/>
      <c r="K56" t="s">
        <v>238</v>
      </c>
    </row>
    <row r="57" spans="2:15" ht="14.25" customHeight="1">
      <c r="B57" s="1">
        <v>51</v>
      </c>
      <c r="C57" s="73" t="s">
        <v>261</v>
      </c>
      <c r="D57" s="1" t="s">
        <v>19</v>
      </c>
      <c r="E57" s="16">
        <v>1.393</v>
      </c>
      <c r="F57" s="1">
        <v>1</v>
      </c>
      <c r="G57" s="7">
        <v>23.55</v>
      </c>
      <c r="H57" s="7">
        <f t="shared" si="5"/>
        <v>32.805150000000005</v>
      </c>
      <c r="I57" s="16">
        <f>H57*F57</f>
        <v>32.805150000000005</v>
      </c>
      <c r="J57" s="5"/>
      <c r="K57" t="s">
        <v>239</v>
      </c>
      <c r="O57">
        <f>E46*F46+E47*F47+E48*F48+E49*F49+E50*F50+E51*F51+E52*F52+E53*F53+E54*F54+E55*F55+E56*F56+E57*F57</f>
        <v>210.277</v>
      </c>
    </row>
    <row r="58" spans="2:11" ht="14.25" customHeight="1">
      <c r="B58" s="1">
        <v>52</v>
      </c>
      <c r="C58" s="73" t="s">
        <v>262</v>
      </c>
      <c r="D58" s="1" t="s">
        <v>19</v>
      </c>
      <c r="E58" s="16">
        <v>4</v>
      </c>
      <c r="F58" s="1">
        <v>3</v>
      </c>
      <c r="G58" s="7">
        <v>3.93</v>
      </c>
      <c r="H58" s="7">
        <f t="shared" si="5"/>
        <v>15.72</v>
      </c>
      <c r="I58" s="16">
        <f>H58*F58</f>
        <v>47.160000000000004</v>
      </c>
      <c r="J58" s="5"/>
      <c r="K58" t="s">
        <v>263</v>
      </c>
    </row>
    <row r="59" spans="2:10" ht="14.25" customHeight="1">
      <c r="B59" s="1">
        <v>53</v>
      </c>
      <c r="C59" s="47"/>
      <c r="D59" s="1" t="s">
        <v>19</v>
      </c>
      <c r="E59" s="16"/>
      <c r="F59" s="1"/>
      <c r="G59" s="7"/>
      <c r="H59" s="7">
        <f t="shared" si="5"/>
        <v>0</v>
      </c>
      <c r="I59" s="16">
        <f t="shared" si="5"/>
        <v>0</v>
      </c>
      <c r="J59" s="5"/>
    </row>
    <row r="60" spans="2:10" ht="14.25" customHeight="1">
      <c r="B60" s="23"/>
      <c r="C60" s="17"/>
      <c r="D60" s="18"/>
      <c r="E60" s="19"/>
      <c r="F60" s="18"/>
      <c r="G60" s="20"/>
      <c r="H60" s="21"/>
      <c r="I60" s="24"/>
      <c r="J60" s="2"/>
    </row>
    <row r="61" spans="2:10" ht="14.25" customHeight="1">
      <c r="B61" s="23" t="s">
        <v>16</v>
      </c>
      <c r="C61" s="17"/>
      <c r="D61" s="18"/>
      <c r="E61" s="19"/>
      <c r="F61" s="18"/>
      <c r="G61" s="20"/>
      <c r="H61" s="21"/>
      <c r="I61" s="24">
        <f>SUM(I7:I59)*0.05</f>
        <v>1306.0607400000006</v>
      </c>
      <c r="J61" s="2"/>
    </row>
    <row r="62" spans="2:10" ht="14.25" customHeight="1">
      <c r="B62" s="23"/>
      <c r="C62" s="17"/>
      <c r="D62" s="18"/>
      <c r="E62" s="19"/>
      <c r="F62" s="18"/>
      <c r="G62" s="20"/>
      <c r="H62" s="21"/>
      <c r="I62" s="24"/>
      <c r="J62" s="2"/>
    </row>
    <row r="63" spans="2:10" ht="14.25" customHeight="1">
      <c r="B63" s="41" t="s">
        <v>10</v>
      </c>
      <c r="C63" s="30"/>
      <c r="D63" s="1" t="s">
        <v>19</v>
      </c>
      <c r="E63" s="19"/>
      <c r="F63" s="18"/>
      <c r="G63" s="20" t="s">
        <v>3</v>
      </c>
      <c r="H63" s="21"/>
      <c r="I63" s="42">
        <f>SUM(I7:I61)</f>
        <v>27427.27554000001</v>
      </c>
      <c r="J63" s="2"/>
    </row>
    <row r="64" spans="2:10" ht="14.25" customHeight="1">
      <c r="B64" s="3"/>
      <c r="C64" s="2"/>
      <c r="D64" s="2"/>
      <c r="E64" s="8"/>
      <c r="F64" s="2"/>
      <c r="G64" s="6"/>
      <c r="H64" s="10"/>
      <c r="I64" s="2"/>
      <c r="J64" s="2"/>
    </row>
    <row r="67" spans="2:9" ht="20.25">
      <c r="B67" s="29" t="s">
        <v>88</v>
      </c>
      <c r="C67" s="30"/>
      <c r="D67" s="30"/>
      <c r="E67" s="31"/>
      <c r="F67" s="30"/>
      <c r="G67" s="32"/>
      <c r="H67" s="33"/>
      <c r="I67" s="22"/>
    </row>
    <row r="68" spans="2:9" ht="25.5">
      <c r="B68" s="12" t="s">
        <v>12</v>
      </c>
      <c r="C68" s="12" t="s">
        <v>6</v>
      </c>
      <c r="D68" s="12" t="s">
        <v>4</v>
      </c>
      <c r="E68" s="13" t="s">
        <v>13</v>
      </c>
      <c r="F68" s="12" t="s">
        <v>7</v>
      </c>
      <c r="G68" s="15" t="s">
        <v>0</v>
      </c>
      <c r="H68" s="14" t="s">
        <v>11</v>
      </c>
      <c r="I68" s="12" t="s">
        <v>1</v>
      </c>
    </row>
    <row r="69" spans="2:9" ht="14.25">
      <c r="B69" s="25"/>
      <c r="C69" s="26" t="s">
        <v>2</v>
      </c>
      <c r="D69" s="26" t="s">
        <v>2</v>
      </c>
      <c r="E69" s="27" t="s">
        <v>15</v>
      </c>
      <c r="F69" s="26" t="s">
        <v>8</v>
      </c>
      <c r="G69" s="28" t="s">
        <v>14</v>
      </c>
      <c r="H69" s="34" t="s">
        <v>9</v>
      </c>
      <c r="I69" s="26" t="s">
        <v>9</v>
      </c>
    </row>
    <row r="70" spans="2:9" ht="12.75">
      <c r="B70" s="35"/>
      <c r="C70" s="36"/>
      <c r="D70" s="36"/>
      <c r="E70" s="37"/>
      <c r="F70" s="36"/>
      <c r="G70" s="38"/>
      <c r="H70" s="39"/>
      <c r="I70" s="40"/>
    </row>
    <row r="71" spans="2:11" ht="12.75">
      <c r="B71" s="1">
        <v>40</v>
      </c>
      <c r="C71" s="81" t="s">
        <v>84</v>
      </c>
      <c r="D71" s="1" t="s">
        <v>21</v>
      </c>
      <c r="E71" s="80">
        <v>37.1</v>
      </c>
      <c r="F71" s="1">
        <v>1</v>
      </c>
      <c r="G71" s="16">
        <v>10</v>
      </c>
      <c r="H71" s="7">
        <f aca="true" t="shared" si="6" ref="H71:I74">G71*E71</f>
        <v>371</v>
      </c>
      <c r="I71" s="16">
        <f t="shared" si="6"/>
        <v>371</v>
      </c>
      <c r="K71" t="s">
        <v>80</v>
      </c>
    </row>
    <row r="72" spans="2:11" ht="12.75">
      <c r="B72" s="1">
        <v>41</v>
      </c>
      <c r="C72" s="81"/>
      <c r="D72" s="1" t="s">
        <v>21</v>
      </c>
      <c r="E72" s="80">
        <v>16.7</v>
      </c>
      <c r="F72" s="1">
        <v>1</v>
      </c>
      <c r="G72" s="16">
        <v>10</v>
      </c>
      <c r="H72" s="7">
        <f t="shared" si="6"/>
        <v>167</v>
      </c>
      <c r="I72" s="16">
        <f t="shared" si="6"/>
        <v>167</v>
      </c>
      <c r="K72" t="s">
        <v>81</v>
      </c>
    </row>
    <row r="73" spans="2:11" ht="12.75">
      <c r="B73" s="1">
        <v>42</v>
      </c>
      <c r="C73" s="81"/>
      <c r="D73" s="1" t="s">
        <v>21</v>
      </c>
      <c r="E73" s="80">
        <v>17.8</v>
      </c>
      <c r="F73" s="1">
        <v>1</v>
      </c>
      <c r="G73" s="16">
        <v>10</v>
      </c>
      <c r="H73" s="7">
        <f t="shared" si="6"/>
        <v>178</v>
      </c>
      <c r="I73" s="16">
        <f t="shared" si="6"/>
        <v>178</v>
      </c>
      <c r="K73" t="s">
        <v>82</v>
      </c>
    </row>
    <row r="74" spans="2:11" ht="12.75">
      <c r="B74" s="1">
        <v>43</v>
      </c>
      <c r="C74" s="82"/>
      <c r="D74" s="1" t="s">
        <v>21</v>
      </c>
      <c r="E74" s="80">
        <v>11.9</v>
      </c>
      <c r="F74" s="1">
        <v>1</v>
      </c>
      <c r="G74" s="16">
        <v>10</v>
      </c>
      <c r="H74" s="7">
        <f t="shared" si="6"/>
        <v>119</v>
      </c>
      <c r="I74" s="16">
        <f t="shared" si="6"/>
        <v>119</v>
      </c>
      <c r="K74" t="s">
        <v>83</v>
      </c>
    </row>
    <row r="75" spans="2:9" ht="12.75">
      <c r="B75" s="1"/>
      <c r="C75" s="46"/>
      <c r="D75" s="1"/>
      <c r="E75" s="43"/>
      <c r="F75" s="1"/>
      <c r="G75" s="16"/>
      <c r="H75" s="7"/>
      <c r="I75" s="16"/>
    </row>
    <row r="76" spans="2:9" ht="12.75">
      <c r="B76" s="23"/>
      <c r="C76" s="17"/>
      <c r="D76" s="18"/>
      <c r="E76" s="19"/>
      <c r="F76" s="18"/>
      <c r="G76" s="20"/>
      <c r="H76" s="21"/>
      <c r="I76" s="24"/>
    </row>
    <row r="77" spans="2:9" ht="12.75">
      <c r="B77" s="23" t="s">
        <v>22</v>
      </c>
      <c r="C77" s="17"/>
      <c r="D77" s="18"/>
      <c r="E77" s="19"/>
      <c r="F77" s="18"/>
      <c r="G77" s="20"/>
      <c r="H77" s="21"/>
      <c r="I77" s="24"/>
    </row>
    <row r="78" spans="2:9" ht="12.75">
      <c r="B78" s="23"/>
      <c r="C78" s="17"/>
      <c r="D78" s="18"/>
      <c r="E78" s="19"/>
      <c r="F78" s="18"/>
      <c r="G78" s="20"/>
      <c r="H78" s="21"/>
      <c r="I78" s="24"/>
    </row>
    <row r="79" spans="2:9" ht="15.75">
      <c r="B79" s="41" t="s">
        <v>10</v>
      </c>
      <c r="C79" s="30"/>
      <c r="D79" s="1" t="s">
        <v>21</v>
      </c>
      <c r="E79" s="19"/>
      <c r="F79" s="18"/>
      <c r="G79" s="20" t="s">
        <v>3</v>
      </c>
      <c r="H79" s="21"/>
      <c r="I79" s="42">
        <f>SUM(I71:I77)</f>
        <v>835</v>
      </c>
    </row>
  </sheetData>
  <sheetProtection/>
  <mergeCells count="1">
    <mergeCell ref="B1:I1"/>
  </mergeCells>
  <printOptions horizontalCentered="1"/>
  <pageMargins left="0.5905511811023623" right="0.5905511811023623" top="0.8661417322834646" bottom="0.4724409448818898" header="0" footer="0.4724409448818898"/>
  <pageSetup fitToHeight="1" fitToWidth="1"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PageLayoutView="0" workbookViewId="0" topLeftCell="A28">
      <selection activeCell="A71" sqref="A71"/>
    </sheetView>
  </sheetViews>
  <sheetFormatPr defaultColWidth="9.00390625" defaultRowHeight="12.75"/>
  <cols>
    <col min="1" max="1" width="18.25390625" style="0" customWidth="1"/>
    <col min="2" max="2" width="4.00390625" style="0" customWidth="1"/>
    <col min="3" max="3" width="14.875" style="0" customWidth="1"/>
    <col min="4" max="4" width="13.875" style="0" customWidth="1"/>
    <col min="5" max="5" width="10.25390625" style="9" customWidth="1"/>
    <col min="6" max="6" width="8.25390625" style="0" customWidth="1"/>
    <col min="7" max="7" width="13.25390625" style="4" customWidth="1"/>
    <col min="8" max="8" width="12.125" style="11" customWidth="1"/>
    <col min="9" max="9" width="11.125" style="0" customWidth="1"/>
  </cols>
  <sheetData>
    <row r="1" spans="2:9" ht="18">
      <c r="B1" s="83" t="s">
        <v>101</v>
      </c>
      <c r="C1" s="84"/>
      <c r="D1" s="84"/>
      <c r="E1" s="84"/>
      <c r="F1" s="84"/>
      <c r="G1" s="84"/>
      <c r="H1" s="84"/>
      <c r="I1" s="85"/>
    </row>
    <row r="2" spans="2:9" ht="18">
      <c r="B2" s="70" t="s">
        <v>331</v>
      </c>
      <c r="C2" s="67"/>
      <c r="D2" s="67"/>
      <c r="E2" s="67"/>
      <c r="F2" s="67"/>
      <c r="G2" s="67"/>
      <c r="H2" s="67"/>
      <c r="I2" s="68"/>
    </row>
    <row r="3" spans="2:10" ht="27.75" customHeight="1">
      <c r="B3" s="29" t="s">
        <v>20</v>
      </c>
      <c r="C3" s="30"/>
      <c r="D3" s="30"/>
      <c r="E3" s="31"/>
      <c r="F3" s="30"/>
      <c r="G3" s="32"/>
      <c r="H3" s="33"/>
      <c r="I3" s="22"/>
      <c r="J3" s="3"/>
    </row>
    <row r="4" spans="2:10" ht="29.25" customHeight="1">
      <c r="B4" s="12" t="s">
        <v>12</v>
      </c>
      <c r="C4" s="12" t="s">
        <v>6</v>
      </c>
      <c r="D4" s="12" t="s">
        <v>4</v>
      </c>
      <c r="E4" s="13" t="s">
        <v>5</v>
      </c>
      <c r="F4" s="12" t="s">
        <v>7</v>
      </c>
      <c r="G4" s="15" t="s">
        <v>0</v>
      </c>
      <c r="H4" s="14" t="s">
        <v>11</v>
      </c>
      <c r="I4" s="12" t="s">
        <v>1</v>
      </c>
      <c r="J4" s="2"/>
    </row>
    <row r="5" spans="2:10" ht="17.25" customHeight="1">
      <c r="B5" s="25"/>
      <c r="C5" s="75" t="s">
        <v>2</v>
      </c>
      <c r="D5" s="26" t="s">
        <v>2</v>
      </c>
      <c r="E5" s="27" t="s">
        <v>17</v>
      </c>
      <c r="F5" s="26" t="s">
        <v>8</v>
      </c>
      <c r="G5" s="28" t="s">
        <v>18</v>
      </c>
      <c r="H5" s="34" t="s">
        <v>9</v>
      </c>
      <c r="I5" s="26" t="s">
        <v>9</v>
      </c>
      <c r="J5" s="2"/>
    </row>
    <row r="6" spans="2:10" ht="3.75" customHeight="1">
      <c r="B6" s="35"/>
      <c r="C6" s="76"/>
      <c r="D6" s="36"/>
      <c r="E6" s="37"/>
      <c r="F6" s="36"/>
      <c r="G6" s="38"/>
      <c r="H6" s="39"/>
      <c r="I6" s="40"/>
      <c r="J6" s="2"/>
    </row>
    <row r="7" spans="1:11" ht="14.25" customHeight="1">
      <c r="A7" t="s">
        <v>80</v>
      </c>
      <c r="B7" s="1">
        <v>1</v>
      </c>
      <c r="C7" s="72" t="s">
        <v>149</v>
      </c>
      <c r="D7" s="1" t="s">
        <v>19</v>
      </c>
      <c r="E7" s="16">
        <v>1</v>
      </c>
      <c r="F7" s="1">
        <v>10</v>
      </c>
      <c r="G7" s="7">
        <v>10.9</v>
      </c>
      <c r="H7" s="7">
        <f aca="true" t="shared" si="0" ref="H7:I22">G7*E7</f>
        <v>10.9</v>
      </c>
      <c r="I7" s="16">
        <f t="shared" si="0"/>
        <v>109</v>
      </c>
      <c r="J7" s="5"/>
      <c r="K7" t="s">
        <v>92</v>
      </c>
    </row>
    <row r="8" spans="2:11" ht="14.25" customHeight="1">
      <c r="B8" s="1">
        <v>2</v>
      </c>
      <c r="C8" s="73" t="s">
        <v>150</v>
      </c>
      <c r="D8" s="1" t="s">
        <v>19</v>
      </c>
      <c r="E8" s="16">
        <v>1</v>
      </c>
      <c r="F8" s="1">
        <v>12</v>
      </c>
      <c r="G8" s="7">
        <v>13.7</v>
      </c>
      <c r="H8" s="7">
        <f t="shared" si="0"/>
        <v>13.7</v>
      </c>
      <c r="I8" s="16">
        <f t="shared" si="0"/>
        <v>164.39999999999998</v>
      </c>
      <c r="J8" s="5"/>
      <c r="K8" t="s">
        <v>93</v>
      </c>
    </row>
    <row r="9" spans="2:11" ht="14.25" customHeight="1">
      <c r="B9" s="1">
        <v>3</v>
      </c>
      <c r="C9" s="73" t="s">
        <v>151</v>
      </c>
      <c r="D9" s="1" t="s">
        <v>19</v>
      </c>
      <c r="E9" s="16">
        <v>1</v>
      </c>
      <c r="F9" s="1">
        <v>12</v>
      </c>
      <c r="G9" s="7">
        <v>12.1</v>
      </c>
      <c r="H9" s="7">
        <f t="shared" si="0"/>
        <v>12.1</v>
      </c>
      <c r="I9" s="16">
        <f t="shared" si="0"/>
        <v>145.2</v>
      </c>
      <c r="J9" s="5"/>
      <c r="K9" t="s">
        <v>94</v>
      </c>
    </row>
    <row r="10" spans="2:11" ht="14.25" customHeight="1">
      <c r="B10" s="1">
        <v>4</v>
      </c>
      <c r="C10" s="73" t="s">
        <v>86</v>
      </c>
      <c r="D10" s="1" t="s">
        <v>19</v>
      </c>
      <c r="E10" s="16">
        <v>1.38</v>
      </c>
      <c r="F10" s="1">
        <v>300</v>
      </c>
      <c r="G10" s="7">
        <v>3</v>
      </c>
      <c r="H10" s="7">
        <f t="shared" si="0"/>
        <v>4.14</v>
      </c>
      <c r="I10" s="16">
        <f t="shared" si="0"/>
        <v>1242</v>
      </c>
      <c r="J10" s="5"/>
      <c r="K10" t="s">
        <v>89</v>
      </c>
    </row>
    <row r="11" spans="2:11" ht="14.25" customHeight="1">
      <c r="B11" s="1">
        <v>5</v>
      </c>
      <c r="C11" s="73" t="s">
        <v>86</v>
      </c>
      <c r="D11" s="1" t="s">
        <v>19</v>
      </c>
      <c r="E11" s="16">
        <v>0.46</v>
      </c>
      <c r="F11" s="1">
        <v>60</v>
      </c>
      <c r="G11" s="7">
        <v>3</v>
      </c>
      <c r="H11" s="7">
        <f t="shared" si="0"/>
        <v>1.3800000000000001</v>
      </c>
      <c r="I11" s="16">
        <f t="shared" si="0"/>
        <v>82.80000000000001</v>
      </c>
      <c r="J11" s="5"/>
      <c r="K11" t="s">
        <v>90</v>
      </c>
    </row>
    <row r="12" spans="2:11" ht="14.25" customHeight="1">
      <c r="B12" s="1">
        <v>6</v>
      </c>
      <c r="C12" s="73" t="s">
        <v>86</v>
      </c>
      <c r="D12" s="1" t="s">
        <v>19</v>
      </c>
      <c r="E12" s="16">
        <v>3.21</v>
      </c>
      <c r="F12" s="1">
        <v>90</v>
      </c>
      <c r="G12" s="7">
        <v>3</v>
      </c>
      <c r="H12" s="7">
        <f t="shared" si="0"/>
        <v>9.629999999999999</v>
      </c>
      <c r="I12" s="16">
        <f t="shared" si="0"/>
        <v>866.6999999999999</v>
      </c>
      <c r="J12" s="5"/>
      <c r="K12" t="s">
        <v>91</v>
      </c>
    </row>
    <row r="13" spans="2:11" ht="14.25" customHeight="1">
      <c r="B13" s="1">
        <v>7</v>
      </c>
      <c r="C13" s="73" t="s">
        <v>86</v>
      </c>
      <c r="D13" s="1" t="s">
        <v>19</v>
      </c>
      <c r="E13" s="16">
        <v>2.34</v>
      </c>
      <c r="F13" s="1">
        <v>18</v>
      </c>
      <c r="G13" s="7">
        <v>3</v>
      </c>
      <c r="H13" s="7">
        <f t="shared" si="0"/>
        <v>7.02</v>
      </c>
      <c r="I13" s="16">
        <f t="shared" si="0"/>
        <v>126.35999999999999</v>
      </c>
      <c r="J13" s="5"/>
      <c r="K13" t="s">
        <v>198</v>
      </c>
    </row>
    <row r="14" spans="2:11" ht="14.25" customHeight="1">
      <c r="B14" s="1">
        <v>8</v>
      </c>
      <c r="C14" s="73" t="s">
        <v>85</v>
      </c>
      <c r="D14" s="1" t="s">
        <v>19</v>
      </c>
      <c r="E14" s="16">
        <v>0.54</v>
      </c>
      <c r="F14" s="1">
        <v>162</v>
      </c>
      <c r="G14" s="7">
        <v>1.84</v>
      </c>
      <c r="H14" s="7">
        <f t="shared" si="0"/>
        <v>0.9936000000000001</v>
      </c>
      <c r="I14" s="16">
        <f t="shared" si="0"/>
        <v>160.96320000000003</v>
      </c>
      <c r="J14" s="5"/>
      <c r="K14" t="s">
        <v>199</v>
      </c>
    </row>
    <row r="15" spans="2:11" ht="14.25" customHeight="1" thickBot="1">
      <c r="B15" s="1">
        <v>9</v>
      </c>
      <c r="C15" s="77" t="s">
        <v>144</v>
      </c>
      <c r="D15" s="57" t="s">
        <v>19</v>
      </c>
      <c r="E15" s="58">
        <v>0.14</v>
      </c>
      <c r="F15" s="57">
        <v>324</v>
      </c>
      <c r="G15" s="59">
        <v>1.26</v>
      </c>
      <c r="H15" s="59">
        <f t="shared" si="0"/>
        <v>0.17640000000000003</v>
      </c>
      <c r="I15" s="58">
        <f t="shared" si="0"/>
        <v>57.15360000000001</v>
      </c>
      <c r="J15" s="5"/>
      <c r="K15" t="s">
        <v>200</v>
      </c>
    </row>
    <row r="16" spans="1:11" ht="14.25" customHeight="1" thickTop="1">
      <c r="A16" t="s">
        <v>104</v>
      </c>
      <c r="B16" s="1">
        <v>10</v>
      </c>
      <c r="C16" s="73" t="s">
        <v>152</v>
      </c>
      <c r="D16" s="1" t="s">
        <v>19</v>
      </c>
      <c r="E16" s="16">
        <v>1</v>
      </c>
      <c r="F16" s="1">
        <v>5</v>
      </c>
      <c r="G16" s="7">
        <v>10.9</v>
      </c>
      <c r="H16" s="7">
        <f t="shared" si="0"/>
        <v>10.9</v>
      </c>
      <c r="I16" s="16">
        <f t="shared" si="0"/>
        <v>54.5</v>
      </c>
      <c r="J16" s="5"/>
      <c r="K16" t="s">
        <v>92</v>
      </c>
    </row>
    <row r="17" spans="2:11" ht="14.25" customHeight="1">
      <c r="B17" s="1">
        <v>11</v>
      </c>
      <c r="C17" s="73" t="s">
        <v>150</v>
      </c>
      <c r="D17" s="1" t="s">
        <v>19</v>
      </c>
      <c r="E17" s="16">
        <v>1</v>
      </c>
      <c r="F17" s="1">
        <v>6</v>
      </c>
      <c r="G17" s="7">
        <v>13.7</v>
      </c>
      <c r="H17" s="7">
        <f t="shared" si="0"/>
        <v>13.7</v>
      </c>
      <c r="I17" s="16">
        <f t="shared" si="0"/>
        <v>82.19999999999999</v>
      </c>
      <c r="J17" s="5"/>
      <c r="K17" t="s">
        <v>93</v>
      </c>
    </row>
    <row r="18" spans="2:11" ht="14.25" customHeight="1">
      <c r="B18" s="1">
        <v>12</v>
      </c>
      <c r="C18" s="73" t="s">
        <v>151</v>
      </c>
      <c r="D18" s="1" t="s">
        <v>19</v>
      </c>
      <c r="E18" s="16">
        <v>1</v>
      </c>
      <c r="F18" s="1">
        <v>6</v>
      </c>
      <c r="G18" s="7">
        <v>12.1</v>
      </c>
      <c r="H18" s="7">
        <f t="shared" si="0"/>
        <v>12.1</v>
      </c>
      <c r="I18" s="16">
        <f t="shared" si="0"/>
        <v>72.6</v>
      </c>
      <c r="J18" s="5"/>
      <c r="K18" t="s">
        <v>94</v>
      </c>
    </row>
    <row r="19" spans="2:11" ht="14.25" customHeight="1">
      <c r="B19" s="1">
        <v>13</v>
      </c>
      <c r="C19" s="73" t="s">
        <v>86</v>
      </c>
      <c r="D19" s="1" t="s">
        <v>19</v>
      </c>
      <c r="E19" s="16">
        <v>18.41</v>
      </c>
      <c r="F19" s="1">
        <v>2</v>
      </c>
      <c r="G19" s="7">
        <v>3</v>
      </c>
      <c r="H19" s="7">
        <f t="shared" si="0"/>
        <v>55.230000000000004</v>
      </c>
      <c r="I19" s="16">
        <f t="shared" si="0"/>
        <v>110.46000000000001</v>
      </c>
      <c r="J19" s="5"/>
      <c r="K19" t="s">
        <v>95</v>
      </c>
    </row>
    <row r="20" spans="2:11" ht="14.25" customHeight="1">
      <c r="B20" s="1">
        <v>14</v>
      </c>
      <c r="C20" s="73" t="s">
        <v>86</v>
      </c>
      <c r="D20" s="1" t="s">
        <v>19</v>
      </c>
      <c r="E20" s="16">
        <v>1.89</v>
      </c>
      <c r="F20" s="1">
        <v>6</v>
      </c>
      <c r="G20" s="7">
        <v>3</v>
      </c>
      <c r="H20" s="7">
        <f t="shared" si="0"/>
        <v>5.67</v>
      </c>
      <c r="I20" s="16">
        <f t="shared" si="0"/>
        <v>34.019999999999996</v>
      </c>
      <c r="J20" s="5"/>
      <c r="K20" t="s">
        <v>96</v>
      </c>
    </row>
    <row r="21" spans="2:11" ht="14.25" customHeight="1">
      <c r="B21" s="1">
        <v>15</v>
      </c>
      <c r="C21" s="73" t="s">
        <v>86</v>
      </c>
      <c r="D21" s="1" t="s">
        <v>19</v>
      </c>
      <c r="E21" s="16">
        <v>1.51</v>
      </c>
      <c r="F21" s="1">
        <v>5</v>
      </c>
      <c r="G21" s="7">
        <v>3</v>
      </c>
      <c r="H21" s="7">
        <f t="shared" si="0"/>
        <v>4.53</v>
      </c>
      <c r="I21" s="16">
        <f t="shared" si="0"/>
        <v>22.650000000000002</v>
      </c>
      <c r="J21" s="5"/>
      <c r="K21" t="s">
        <v>97</v>
      </c>
    </row>
    <row r="22" spans="2:11" ht="14.25" customHeight="1" thickBot="1">
      <c r="B22" s="1">
        <v>16</v>
      </c>
      <c r="C22" s="77" t="s">
        <v>86</v>
      </c>
      <c r="D22" s="57" t="s">
        <v>19</v>
      </c>
      <c r="E22" s="58">
        <v>0.6</v>
      </c>
      <c r="F22" s="57">
        <v>1</v>
      </c>
      <c r="G22" s="59">
        <v>3</v>
      </c>
      <c r="H22" s="59">
        <f t="shared" si="0"/>
        <v>1.7999999999999998</v>
      </c>
      <c r="I22" s="58">
        <f t="shared" si="0"/>
        <v>1.7999999999999998</v>
      </c>
      <c r="J22" s="5"/>
      <c r="K22" t="s">
        <v>98</v>
      </c>
    </row>
    <row r="23" spans="1:11" ht="14.25" customHeight="1" thickTop="1">
      <c r="A23" t="s">
        <v>217</v>
      </c>
      <c r="B23" s="1">
        <v>17</v>
      </c>
      <c r="C23" s="73" t="s">
        <v>86</v>
      </c>
      <c r="D23" s="1" t="s">
        <v>19</v>
      </c>
      <c r="E23" s="16">
        <v>3.21</v>
      </c>
      <c r="F23" s="1">
        <v>30</v>
      </c>
      <c r="G23" s="7">
        <v>3</v>
      </c>
      <c r="H23" s="7">
        <f aca="true" t="shared" si="1" ref="H23:I27">G23*E23</f>
        <v>9.629999999999999</v>
      </c>
      <c r="I23" s="16">
        <f t="shared" si="1"/>
        <v>288.9</v>
      </c>
      <c r="J23" s="5"/>
      <c r="K23" t="s">
        <v>215</v>
      </c>
    </row>
    <row r="24" spans="2:11" ht="14.25" customHeight="1">
      <c r="B24" s="1">
        <v>18</v>
      </c>
      <c r="C24" s="73" t="s">
        <v>86</v>
      </c>
      <c r="D24" s="1" t="s">
        <v>19</v>
      </c>
      <c r="E24" s="16">
        <v>2.34</v>
      </c>
      <c r="F24" s="1">
        <v>6</v>
      </c>
      <c r="G24" s="7">
        <v>3</v>
      </c>
      <c r="H24" s="7">
        <f t="shared" si="1"/>
        <v>7.02</v>
      </c>
      <c r="I24" s="16">
        <f t="shared" si="1"/>
        <v>42.12</v>
      </c>
      <c r="J24" s="5"/>
      <c r="K24" t="s">
        <v>216</v>
      </c>
    </row>
    <row r="25" spans="2:11" ht="14.25" customHeight="1">
      <c r="B25" s="1">
        <v>19</v>
      </c>
      <c r="C25" s="73" t="s">
        <v>86</v>
      </c>
      <c r="D25" s="1" t="s">
        <v>19</v>
      </c>
      <c r="E25" s="16">
        <v>1.38</v>
      </c>
      <c r="F25" s="1">
        <v>95</v>
      </c>
      <c r="G25" s="7">
        <v>3</v>
      </c>
      <c r="H25" s="7">
        <f t="shared" si="1"/>
        <v>4.14</v>
      </c>
      <c r="I25" s="16">
        <f t="shared" si="1"/>
        <v>393.29999999999995</v>
      </c>
      <c r="J25" s="5"/>
      <c r="K25" t="s">
        <v>89</v>
      </c>
    </row>
    <row r="26" spans="2:11" ht="14.25" customHeight="1">
      <c r="B26" s="1">
        <v>20</v>
      </c>
      <c r="C26" s="73" t="s">
        <v>86</v>
      </c>
      <c r="D26" s="1" t="s">
        <v>19</v>
      </c>
      <c r="E26" s="16">
        <v>0.46</v>
      </c>
      <c r="F26" s="1">
        <v>19</v>
      </c>
      <c r="G26" s="7">
        <v>3</v>
      </c>
      <c r="H26" s="7">
        <f t="shared" si="1"/>
        <v>1.3800000000000001</v>
      </c>
      <c r="I26" s="16">
        <f t="shared" si="1"/>
        <v>26.220000000000002</v>
      </c>
      <c r="J26" s="5"/>
      <c r="K26" t="s">
        <v>90</v>
      </c>
    </row>
    <row r="27" spans="2:11" ht="14.25" customHeight="1">
      <c r="B27" s="1">
        <v>21</v>
      </c>
      <c r="C27" s="73" t="s">
        <v>85</v>
      </c>
      <c r="D27" s="1" t="s">
        <v>19</v>
      </c>
      <c r="E27" s="16">
        <v>0.54</v>
      </c>
      <c r="F27" s="1">
        <v>54</v>
      </c>
      <c r="G27" s="7">
        <v>1.84</v>
      </c>
      <c r="H27" s="7">
        <f t="shared" si="1"/>
        <v>0.9936000000000001</v>
      </c>
      <c r="I27" s="16">
        <f t="shared" si="1"/>
        <v>53.65440000000001</v>
      </c>
      <c r="J27" s="5"/>
      <c r="K27" t="s">
        <v>199</v>
      </c>
    </row>
    <row r="28" spans="2:11" ht="14.25" customHeight="1" thickBot="1">
      <c r="B28" s="1">
        <v>22</v>
      </c>
      <c r="C28" s="77" t="s">
        <v>144</v>
      </c>
      <c r="D28" s="57" t="s">
        <v>19</v>
      </c>
      <c r="E28" s="58">
        <v>0.14</v>
      </c>
      <c r="F28" s="57">
        <v>108</v>
      </c>
      <c r="G28" s="59">
        <v>1.26</v>
      </c>
      <c r="H28" s="59">
        <f aca="true" t="shared" si="2" ref="H28:H46">G28*E28</f>
        <v>0.17640000000000003</v>
      </c>
      <c r="I28" s="58">
        <f aca="true" t="shared" si="3" ref="I28:I46">H28*F28</f>
        <v>19.0512</v>
      </c>
      <c r="J28" s="5"/>
      <c r="K28" t="s">
        <v>200</v>
      </c>
    </row>
    <row r="29" spans="1:11" ht="14.25" customHeight="1" thickTop="1">
      <c r="A29" t="s">
        <v>218</v>
      </c>
      <c r="B29" s="1">
        <v>23</v>
      </c>
      <c r="C29" s="79" t="s">
        <v>152</v>
      </c>
      <c r="D29" s="54" t="s">
        <v>19</v>
      </c>
      <c r="E29" s="55">
        <v>1</v>
      </c>
      <c r="F29" s="54">
        <v>5</v>
      </c>
      <c r="G29" s="56">
        <v>10.9</v>
      </c>
      <c r="H29" s="56">
        <f t="shared" si="2"/>
        <v>10.9</v>
      </c>
      <c r="I29" s="55">
        <f t="shared" si="3"/>
        <v>54.5</v>
      </c>
      <c r="J29" s="5"/>
      <c r="K29" t="s">
        <v>92</v>
      </c>
    </row>
    <row r="30" spans="2:11" ht="14.25" customHeight="1">
      <c r="B30" s="1">
        <v>24</v>
      </c>
      <c r="C30" s="73" t="s">
        <v>150</v>
      </c>
      <c r="D30" s="1" t="s">
        <v>19</v>
      </c>
      <c r="E30" s="16">
        <v>1</v>
      </c>
      <c r="F30" s="1">
        <v>6</v>
      </c>
      <c r="G30" s="7">
        <v>13.7</v>
      </c>
      <c r="H30" s="7">
        <f t="shared" si="2"/>
        <v>13.7</v>
      </c>
      <c r="I30" s="16">
        <f t="shared" si="3"/>
        <v>82.19999999999999</v>
      </c>
      <c r="J30" s="5"/>
      <c r="K30" t="s">
        <v>93</v>
      </c>
    </row>
    <row r="31" spans="2:11" ht="14.25" customHeight="1">
      <c r="B31" s="1">
        <v>25</v>
      </c>
      <c r="C31" s="73" t="s">
        <v>151</v>
      </c>
      <c r="D31" s="1" t="s">
        <v>19</v>
      </c>
      <c r="E31" s="16">
        <v>1</v>
      </c>
      <c r="F31" s="1">
        <v>6</v>
      </c>
      <c r="G31" s="7">
        <v>12.1</v>
      </c>
      <c r="H31" s="7">
        <f t="shared" si="2"/>
        <v>12.1</v>
      </c>
      <c r="I31" s="16">
        <f t="shared" si="3"/>
        <v>72.6</v>
      </c>
      <c r="J31" s="5"/>
      <c r="K31" t="s">
        <v>94</v>
      </c>
    </row>
    <row r="32" spans="2:11" ht="14.25" customHeight="1">
      <c r="B32" s="1">
        <v>26</v>
      </c>
      <c r="C32" s="73" t="s">
        <v>86</v>
      </c>
      <c r="D32" s="1" t="s">
        <v>19</v>
      </c>
      <c r="E32" s="16">
        <v>0.53</v>
      </c>
      <c r="F32" s="1">
        <v>6</v>
      </c>
      <c r="G32" s="7">
        <v>3</v>
      </c>
      <c r="H32" s="7">
        <f t="shared" si="2"/>
        <v>1.59</v>
      </c>
      <c r="I32" s="16">
        <f t="shared" si="3"/>
        <v>9.540000000000001</v>
      </c>
      <c r="J32" s="5"/>
      <c r="K32" t="s">
        <v>90</v>
      </c>
    </row>
    <row r="33" spans="2:11" ht="14.25" customHeight="1">
      <c r="B33" s="1">
        <v>27</v>
      </c>
      <c r="C33" s="73" t="s">
        <v>86</v>
      </c>
      <c r="D33" s="54" t="s">
        <v>19</v>
      </c>
      <c r="E33" s="16">
        <v>3.58</v>
      </c>
      <c r="F33" s="1">
        <v>6</v>
      </c>
      <c r="G33" s="7">
        <v>3</v>
      </c>
      <c r="H33" s="7">
        <f t="shared" si="2"/>
        <v>10.74</v>
      </c>
      <c r="I33" s="16">
        <f t="shared" si="3"/>
        <v>64.44</v>
      </c>
      <c r="J33" s="5"/>
      <c r="K33" t="s">
        <v>219</v>
      </c>
    </row>
    <row r="34" spans="2:11" ht="14.25" customHeight="1">
      <c r="B34" s="1">
        <v>28</v>
      </c>
      <c r="C34" s="73" t="s">
        <v>86</v>
      </c>
      <c r="D34" s="1" t="s">
        <v>19</v>
      </c>
      <c r="E34" s="16">
        <v>3.29</v>
      </c>
      <c r="F34" s="1">
        <v>10</v>
      </c>
      <c r="G34" s="7">
        <v>3</v>
      </c>
      <c r="H34" s="7">
        <f t="shared" si="2"/>
        <v>9.870000000000001</v>
      </c>
      <c r="I34" s="16">
        <f t="shared" si="3"/>
        <v>98.70000000000002</v>
      </c>
      <c r="J34" s="5"/>
      <c r="K34" t="s">
        <v>219</v>
      </c>
    </row>
    <row r="35" spans="2:11" ht="14.25" customHeight="1">
      <c r="B35" s="1">
        <v>29</v>
      </c>
      <c r="C35" s="73" t="s">
        <v>86</v>
      </c>
      <c r="D35" s="1" t="s">
        <v>19</v>
      </c>
      <c r="E35" s="16">
        <v>1.89</v>
      </c>
      <c r="F35" s="1">
        <v>14</v>
      </c>
      <c r="G35" s="7">
        <v>3</v>
      </c>
      <c r="H35" s="7">
        <f t="shared" si="2"/>
        <v>5.67</v>
      </c>
      <c r="I35" s="16">
        <f t="shared" si="3"/>
        <v>79.38</v>
      </c>
      <c r="J35" s="5"/>
      <c r="K35" t="s">
        <v>96</v>
      </c>
    </row>
    <row r="36" spans="2:11" ht="14.25" customHeight="1">
      <c r="B36" s="1">
        <v>30</v>
      </c>
      <c r="C36" s="73" t="s">
        <v>86</v>
      </c>
      <c r="D36" s="1" t="s">
        <v>19</v>
      </c>
      <c r="E36" s="16">
        <v>1.51</v>
      </c>
      <c r="F36" s="1">
        <v>10</v>
      </c>
      <c r="G36" s="7">
        <v>3</v>
      </c>
      <c r="H36" s="7">
        <f t="shared" si="2"/>
        <v>4.53</v>
      </c>
      <c r="I36" s="16">
        <f t="shared" si="3"/>
        <v>45.300000000000004</v>
      </c>
      <c r="J36" s="5"/>
      <c r="K36" t="s">
        <v>97</v>
      </c>
    </row>
    <row r="37" spans="2:11" ht="14.25" customHeight="1">
      <c r="B37" s="1">
        <v>31</v>
      </c>
      <c r="C37" s="73" t="s">
        <v>86</v>
      </c>
      <c r="D37" s="54" t="s">
        <v>19</v>
      </c>
      <c r="E37" s="16">
        <v>1.75</v>
      </c>
      <c r="F37" s="1">
        <v>4</v>
      </c>
      <c r="G37" s="7">
        <v>3</v>
      </c>
      <c r="H37" s="7">
        <f t="shared" si="2"/>
        <v>5.25</v>
      </c>
      <c r="I37" s="16">
        <f t="shared" si="3"/>
        <v>21</v>
      </c>
      <c r="J37" s="5"/>
      <c r="K37" t="s">
        <v>219</v>
      </c>
    </row>
    <row r="38" spans="2:11" ht="14.25" customHeight="1" thickBot="1">
      <c r="B38" s="1">
        <v>32</v>
      </c>
      <c r="C38" s="77" t="s">
        <v>86</v>
      </c>
      <c r="D38" s="57" t="s">
        <v>19</v>
      </c>
      <c r="E38" s="58">
        <v>0.36</v>
      </c>
      <c r="F38" s="57">
        <v>2</v>
      </c>
      <c r="G38" s="59">
        <v>3</v>
      </c>
      <c r="H38" s="59">
        <f t="shared" si="2"/>
        <v>1.08</v>
      </c>
      <c r="I38" s="58">
        <f t="shared" si="3"/>
        <v>2.16</v>
      </c>
      <c r="J38" s="5"/>
      <c r="K38" t="s">
        <v>220</v>
      </c>
    </row>
    <row r="39" spans="1:11" ht="14.25" customHeight="1" thickTop="1">
      <c r="A39" t="s">
        <v>99</v>
      </c>
      <c r="B39" s="1">
        <v>33</v>
      </c>
      <c r="C39" s="73" t="s">
        <v>152</v>
      </c>
      <c r="D39" s="1" t="s">
        <v>19</v>
      </c>
      <c r="E39" s="16">
        <v>1</v>
      </c>
      <c r="F39" s="1">
        <v>10</v>
      </c>
      <c r="G39" s="7">
        <v>10.9</v>
      </c>
      <c r="H39" s="7">
        <f t="shared" si="2"/>
        <v>10.9</v>
      </c>
      <c r="I39" s="16">
        <f t="shared" si="3"/>
        <v>109</v>
      </c>
      <c r="J39" s="5"/>
      <c r="K39" t="s">
        <v>92</v>
      </c>
    </row>
    <row r="40" spans="2:11" ht="14.25" customHeight="1">
      <c r="B40" s="1">
        <v>34</v>
      </c>
      <c r="C40" s="73" t="s">
        <v>150</v>
      </c>
      <c r="D40" s="1" t="s">
        <v>19</v>
      </c>
      <c r="E40" s="16">
        <v>1</v>
      </c>
      <c r="F40" s="1">
        <v>12</v>
      </c>
      <c r="G40" s="7">
        <v>13.7</v>
      </c>
      <c r="H40" s="7">
        <f t="shared" si="2"/>
        <v>13.7</v>
      </c>
      <c r="I40" s="16">
        <f t="shared" si="3"/>
        <v>164.39999999999998</v>
      </c>
      <c r="J40" s="5"/>
      <c r="K40" t="s">
        <v>93</v>
      </c>
    </row>
    <row r="41" spans="2:11" ht="14.25" customHeight="1">
      <c r="B41" s="1">
        <v>35</v>
      </c>
      <c r="C41" s="73" t="s">
        <v>151</v>
      </c>
      <c r="D41" s="1" t="s">
        <v>19</v>
      </c>
      <c r="E41" s="16">
        <v>1</v>
      </c>
      <c r="F41" s="1">
        <v>12</v>
      </c>
      <c r="G41" s="7">
        <v>12.1</v>
      </c>
      <c r="H41" s="7">
        <f t="shared" si="2"/>
        <v>12.1</v>
      </c>
      <c r="I41" s="16">
        <f t="shared" si="3"/>
        <v>145.2</v>
      </c>
      <c r="J41" s="5"/>
      <c r="K41" t="s">
        <v>94</v>
      </c>
    </row>
    <row r="42" spans="2:10" ht="14.25" customHeight="1">
      <c r="B42" s="1">
        <v>36</v>
      </c>
      <c r="C42" s="73" t="s">
        <v>342</v>
      </c>
      <c r="D42" s="1" t="s">
        <v>19</v>
      </c>
      <c r="E42" s="16">
        <v>1</v>
      </c>
      <c r="F42" s="1">
        <v>4</v>
      </c>
      <c r="G42" s="7">
        <v>32</v>
      </c>
      <c r="H42" s="7">
        <f t="shared" si="2"/>
        <v>32</v>
      </c>
      <c r="I42" s="16">
        <f t="shared" si="3"/>
        <v>128</v>
      </c>
      <c r="J42" s="5"/>
    </row>
    <row r="43" spans="2:11" ht="14.25" customHeight="1">
      <c r="B43" s="1">
        <v>37</v>
      </c>
      <c r="C43" s="73" t="s">
        <v>86</v>
      </c>
      <c r="D43" s="1" t="s">
        <v>19</v>
      </c>
      <c r="E43" s="16">
        <v>1.38</v>
      </c>
      <c r="F43" s="1">
        <v>50</v>
      </c>
      <c r="G43" s="7">
        <v>3</v>
      </c>
      <c r="H43" s="7">
        <f t="shared" si="2"/>
        <v>4.14</v>
      </c>
      <c r="I43" s="16">
        <f t="shared" si="3"/>
        <v>206.99999999999997</v>
      </c>
      <c r="J43" s="5"/>
      <c r="K43" t="s">
        <v>89</v>
      </c>
    </row>
    <row r="44" spans="2:11" ht="14.25" customHeight="1">
      <c r="B44" s="1">
        <v>38</v>
      </c>
      <c r="C44" s="73" t="s">
        <v>86</v>
      </c>
      <c r="D44" s="1" t="s">
        <v>19</v>
      </c>
      <c r="E44" s="16">
        <v>0.46</v>
      </c>
      <c r="F44" s="1">
        <v>10</v>
      </c>
      <c r="G44" s="7">
        <v>3</v>
      </c>
      <c r="H44" s="7">
        <f t="shared" si="2"/>
        <v>1.3800000000000001</v>
      </c>
      <c r="I44" s="16">
        <f t="shared" si="3"/>
        <v>13.8</v>
      </c>
      <c r="J44" s="5"/>
      <c r="K44" t="s">
        <v>90</v>
      </c>
    </row>
    <row r="45" spans="2:11" ht="14.25" customHeight="1">
      <c r="B45" s="1">
        <v>39</v>
      </c>
      <c r="C45" s="73" t="s">
        <v>86</v>
      </c>
      <c r="D45" s="1" t="s">
        <v>19</v>
      </c>
      <c r="E45" s="16">
        <v>18.41</v>
      </c>
      <c r="F45" s="1">
        <v>10</v>
      </c>
      <c r="G45" s="7">
        <v>3</v>
      </c>
      <c r="H45" s="7">
        <f t="shared" si="2"/>
        <v>55.230000000000004</v>
      </c>
      <c r="I45" s="16">
        <f t="shared" si="3"/>
        <v>552.3000000000001</v>
      </c>
      <c r="J45" s="5"/>
      <c r="K45" t="s">
        <v>95</v>
      </c>
    </row>
    <row r="46" spans="2:11" ht="14.25" customHeight="1">
      <c r="B46" s="1">
        <v>40</v>
      </c>
      <c r="C46" s="73" t="s">
        <v>86</v>
      </c>
      <c r="D46" s="1" t="s">
        <v>19</v>
      </c>
      <c r="E46" s="16">
        <v>1.89</v>
      </c>
      <c r="F46" s="1">
        <v>12</v>
      </c>
      <c r="G46" s="7">
        <v>3</v>
      </c>
      <c r="H46" s="7">
        <f t="shared" si="2"/>
        <v>5.67</v>
      </c>
      <c r="I46" s="16">
        <f t="shared" si="3"/>
        <v>68.03999999999999</v>
      </c>
      <c r="J46" s="5"/>
      <c r="K46" t="s">
        <v>96</v>
      </c>
    </row>
    <row r="47" spans="2:11" ht="14.25" customHeight="1">
      <c r="B47" s="1">
        <v>41</v>
      </c>
      <c r="C47" s="73" t="s">
        <v>86</v>
      </c>
      <c r="D47" s="1" t="s">
        <v>19</v>
      </c>
      <c r="E47" s="16">
        <v>1.51</v>
      </c>
      <c r="F47" s="1">
        <v>10</v>
      </c>
      <c r="G47" s="7">
        <v>3</v>
      </c>
      <c r="H47" s="7">
        <f aca="true" t="shared" si="4" ref="H47:I52">G47*E47</f>
        <v>4.53</v>
      </c>
      <c r="I47" s="16">
        <f t="shared" si="4"/>
        <v>45.300000000000004</v>
      </c>
      <c r="J47" s="5"/>
      <c r="K47" t="s">
        <v>97</v>
      </c>
    </row>
    <row r="48" spans="2:11" ht="14.25" customHeight="1">
      <c r="B48" s="1">
        <v>42</v>
      </c>
      <c r="C48" s="73" t="s">
        <v>86</v>
      </c>
      <c r="D48" s="1" t="s">
        <v>19</v>
      </c>
      <c r="E48" s="16">
        <v>0.6</v>
      </c>
      <c r="F48" s="1">
        <v>2</v>
      </c>
      <c r="G48" s="7">
        <v>3</v>
      </c>
      <c r="H48" s="7">
        <f t="shared" si="4"/>
        <v>1.7999999999999998</v>
      </c>
      <c r="I48" s="16">
        <f t="shared" si="4"/>
        <v>3.5999999999999996</v>
      </c>
      <c r="J48" s="5"/>
      <c r="K48" t="s">
        <v>98</v>
      </c>
    </row>
    <row r="49" spans="2:11" ht="14.25" customHeight="1" thickBot="1">
      <c r="B49" s="1">
        <v>43</v>
      </c>
      <c r="C49" s="77" t="s">
        <v>86</v>
      </c>
      <c r="D49" s="57" t="s">
        <v>19</v>
      </c>
      <c r="E49" s="58">
        <v>1.63</v>
      </c>
      <c r="F49" s="57">
        <v>12</v>
      </c>
      <c r="G49" s="59">
        <v>3</v>
      </c>
      <c r="H49" s="59">
        <f t="shared" si="4"/>
        <v>4.89</v>
      </c>
      <c r="I49" s="58">
        <f t="shared" si="4"/>
        <v>58.67999999999999</v>
      </c>
      <c r="J49" s="5"/>
      <c r="K49" t="s">
        <v>100</v>
      </c>
    </row>
    <row r="50" spans="1:11" ht="14.25" customHeight="1" thickTop="1">
      <c r="A50" t="s">
        <v>103</v>
      </c>
      <c r="B50" s="1">
        <v>44</v>
      </c>
      <c r="C50" s="79" t="s">
        <v>86</v>
      </c>
      <c r="D50" s="54" t="s">
        <v>19</v>
      </c>
      <c r="E50" s="55">
        <v>18.41</v>
      </c>
      <c r="F50" s="54">
        <v>10</v>
      </c>
      <c r="G50" s="56">
        <v>3</v>
      </c>
      <c r="H50" s="56">
        <f t="shared" si="4"/>
        <v>55.230000000000004</v>
      </c>
      <c r="I50" s="55">
        <f t="shared" si="4"/>
        <v>552.3000000000001</v>
      </c>
      <c r="J50" s="5"/>
      <c r="K50" t="s">
        <v>95</v>
      </c>
    </row>
    <row r="51" spans="2:11" ht="14.25" customHeight="1">
      <c r="B51" s="1">
        <v>45</v>
      </c>
      <c r="C51" s="73" t="s">
        <v>86</v>
      </c>
      <c r="D51" s="1" t="s">
        <v>19</v>
      </c>
      <c r="E51" s="16">
        <v>1.38</v>
      </c>
      <c r="F51" s="1">
        <v>30</v>
      </c>
      <c r="G51" s="7">
        <v>3</v>
      </c>
      <c r="H51" s="7">
        <f t="shared" si="4"/>
        <v>4.14</v>
      </c>
      <c r="I51" s="16">
        <f t="shared" si="4"/>
        <v>124.19999999999999</v>
      </c>
      <c r="J51" s="5"/>
      <c r="K51" t="s">
        <v>89</v>
      </c>
    </row>
    <row r="52" spans="2:11" ht="14.25" customHeight="1" thickBot="1">
      <c r="B52" s="1">
        <v>46</v>
      </c>
      <c r="C52" s="77" t="s">
        <v>86</v>
      </c>
      <c r="D52" s="57" t="s">
        <v>19</v>
      </c>
      <c r="E52" s="58">
        <v>0.46</v>
      </c>
      <c r="F52" s="57">
        <v>6</v>
      </c>
      <c r="G52" s="59">
        <v>3</v>
      </c>
      <c r="H52" s="59">
        <f t="shared" si="4"/>
        <v>1.3800000000000001</v>
      </c>
      <c r="I52" s="58">
        <f t="shared" si="4"/>
        <v>8.280000000000001</v>
      </c>
      <c r="J52" s="5"/>
      <c r="K52" t="s">
        <v>90</v>
      </c>
    </row>
    <row r="53" spans="1:11" ht="14.25" customHeight="1" thickTop="1">
      <c r="A53" t="s">
        <v>83</v>
      </c>
      <c r="B53" s="1">
        <v>47</v>
      </c>
      <c r="C53" s="73" t="s">
        <v>152</v>
      </c>
      <c r="D53" s="1" t="s">
        <v>19</v>
      </c>
      <c r="E53" s="16">
        <v>1</v>
      </c>
      <c r="F53" s="1">
        <v>5</v>
      </c>
      <c r="G53" s="7">
        <v>10.9</v>
      </c>
      <c r="H53" s="7">
        <f aca="true" t="shared" si="5" ref="H53:H63">G53*E53</f>
        <v>10.9</v>
      </c>
      <c r="I53" s="16">
        <f aca="true" t="shared" si="6" ref="I53:I63">H53*F53</f>
        <v>54.5</v>
      </c>
      <c r="J53" s="5"/>
      <c r="K53" t="s">
        <v>92</v>
      </c>
    </row>
    <row r="54" spans="2:11" ht="14.25" customHeight="1">
      <c r="B54" s="1">
        <v>48</v>
      </c>
      <c r="C54" s="73" t="s">
        <v>150</v>
      </c>
      <c r="D54" s="1" t="s">
        <v>19</v>
      </c>
      <c r="E54" s="16">
        <v>1</v>
      </c>
      <c r="F54" s="1">
        <v>6</v>
      </c>
      <c r="G54" s="7">
        <v>13.7</v>
      </c>
      <c r="H54" s="7">
        <f t="shared" si="5"/>
        <v>13.7</v>
      </c>
      <c r="I54" s="16">
        <f t="shared" si="6"/>
        <v>82.19999999999999</v>
      </c>
      <c r="J54" s="5"/>
      <c r="K54" t="s">
        <v>93</v>
      </c>
    </row>
    <row r="55" spans="2:11" ht="14.25" customHeight="1">
      <c r="B55" s="1">
        <v>49</v>
      </c>
      <c r="C55" s="73" t="s">
        <v>151</v>
      </c>
      <c r="D55" s="1" t="s">
        <v>19</v>
      </c>
      <c r="E55" s="16">
        <v>1</v>
      </c>
      <c r="F55" s="1">
        <v>6</v>
      </c>
      <c r="G55" s="7">
        <v>12.1</v>
      </c>
      <c r="H55" s="7">
        <f t="shared" si="5"/>
        <v>12.1</v>
      </c>
      <c r="I55" s="16">
        <f t="shared" si="6"/>
        <v>72.6</v>
      </c>
      <c r="J55" s="5"/>
      <c r="K55" t="s">
        <v>94</v>
      </c>
    </row>
    <row r="56" spans="2:10" ht="14.25" customHeight="1">
      <c r="B56" s="1">
        <v>50</v>
      </c>
      <c r="C56" s="73" t="s">
        <v>342</v>
      </c>
      <c r="D56" s="1" t="s">
        <v>19</v>
      </c>
      <c r="E56" s="16">
        <v>1</v>
      </c>
      <c r="F56" s="1">
        <v>4</v>
      </c>
      <c r="G56" s="7">
        <v>32</v>
      </c>
      <c r="H56" s="7">
        <f t="shared" si="5"/>
        <v>32</v>
      </c>
      <c r="I56" s="16">
        <f t="shared" si="6"/>
        <v>128</v>
      </c>
      <c r="J56" s="5"/>
    </row>
    <row r="57" spans="2:11" ht="14.25" customHeight="1">
      <c r="B57" s="1">
        <v>51</v>
      </c>
      <c r="C57" s="73" t="s">
        <v>86</v>
      </c>
      <c r="D57" s="1" t="s">
        <v>19</v>
      </c>
      <c r="E57" s="16">
        <v>18.41</v>
      </c>
      <c r="F57" s="1">
        <v>12</v>
      </c>
      <c r="G57" s="7">
        <v>3</v>
      </c>
      <c r="H57" s="7">
        <f t="shared" si="5"/>
        <v>55.230000000000004</v>
      </c>
      <c r="I57" s="16">
        <f t="shared" si="6"/>
        <v>662.76</v>
      </c>
      <c r="J57" s="5"/>
      <c r="K57" t="s">
        <v>95</v>
      </c>
    </row>
    <row r="58" spans="2:11" ht="14.25" customHeight="1">
      <c r="B58" s="1">
        <v>52</v>
      </c>
      <c r="C58" s="73" t="s">
        <v>86</v>
      </c>
      <c r="D58" s="1" t="s">
        <v>19</v>
      </c>
      <c r="E58" s="16">
        <v>1.89</v>
      </c>
      <c r="F58" s="1">
        <v>18</v>
      </c>
      <c r="G58" s="7">
        <v>3</v>
      </c>
      <c r="H58" s="7">
        <f t="shared" si="5"/>
        <v>5.67</v>
      </c>
      <c r="I58" s="16">
        <f t="shared" si="6"/>
        <v>102.06</v>
      </c>
      <c r="J58" s="5"/>
      <c r="K58" t="s">
        <v>96</v>
      </c>
    </row>
    <row r="59" spans="2:11" ht="14.25" customHeight="1">
      <c r="B59" s="1">
        <v>53</v>
      </c>
      <c r="C59" s="73" t="s">
        <v>86</v>
      </c>
      <c r="D59" s="1" t="s">
        <v>19</v>
      </c>
      <c r="E59" s="16">
        <v>1.51</v>
      </c>
      <c r="F59" s="1">
        <v>15</v>
      </c>
      <c r="G59" s="7">
        <v>3</v>
      </c>
      <c r="H59" s="7">
        <f t="shared" si="5"/>
        <v>4.53</v>
      </c>
      <c r="I59" s="16">
        <f t="shared" si="6"/>
        <v>67.95</v>
      </c>
      <c r="J59" s="5"/>
      <c r="K59" t="s">
        <v>97</v>
      </c>
    </row>
    <row r="60" spans="2:11" ht="14.25" customHeight="1">
      <c r="B60" s="1">
        <v>54</v>
      </c>
      <c r="C60" s="73" t="s">
        <v>86</v>
      </c>
      <c r="D60" s="1" t="s">
        <v>19</v>
      </c>
      <c r="E60" s="16">
        <v>0.6</v>
      </c>
      <c r="F60" s="1">
        <v>3</v>
      </c>
      <c r="G60" s="7">
        <v>3</v>
      </c>
      <c r="H60" s="7">
        <f t="shared" si="5"/>
        <v>1.7999999999999998</v>
      </c>
      <c r="I60" s="16">
        <f t="shared" si="6"/>
        <v>5.3999999999999995</v>
      </c>
      <c r="J60" s="5"/>
      <c r="K60" t="s">
        <v>98</v>
      </c>
    </row>
    <row r="61" spans="2:11" ht="14.25" customHeight="1">
      <c r="B61" s="1">
        <v>55</v>
      </c>
      <c r="C61" s="73" t="s">
        <v>86</v>
      </c>
      <c r="D61" s="1" t="s">
        <v>19</v>
      </c>
      <c r="E61" s="16">
        <v>1.63</v>
      </c>
      <c r="F61" s="1">
        <v>12</v>
      </c>
      <c r="G61" s="7">
        <v>3</v>
      </c>
      <c r="H61" s="7">
        <f t="shared" si="5"/>
        <v>4.89</v>
      </c>
      <c r="I61" s="16">
        <f t="shared" si="6"/>
        <v>58.67999999999999</v>
      </c>
      <c r="J61" s="5"/>
      <c r="K61" t="s">
        <v>100</v>
      </c>
    </row>
    <row r="62" spans="2:11" ht="14.25" customHeight="1">
      <c r="B62" s="1">
        <v>56</v>
      </c>
      <c r="C62" s="73" t="s">
        <v>86</v>
      </c>
      <c r="D62" s="1" t="s">
        <v>19</v>
      </c>
      <c r="E62" s="16">
        <v>1.38</v>
      </c>
      <c r="F62" s="1">
        <v>20</v>
      </c>
      <c r="G62" s="7">
        <v>3</v>
      </c>
      <c r="H62" s="7">
        <f t="shared" si="5"/>
        <v>4.14</v>
      </c>
      <c r="I62" s="16">
        <f t="shared" si="6"/>
        <v>82.8</v>
      </c>
      <c r="J62" s="5"/>
      <c r="K62" t="s">
        <v>89</v>
      </c>
    </row>
    <row r="63" spans="2:11" ht="14.25" customHeight="1">
      <c r="B63" s="1">
        <v>57</v>
      </c>
      <c r="C63" s="73" t="s">
        <v>86</v>
      </c>
      <c r="D63" s="1" t="s">
        <v>19</v>
      </c>
      <c r="E63" s="16">
        <v>0.46</v>
      </c>
      <c r="F63" s="1">
        <v>4</v>
      </c>
      <c r="G63" s="7">
        <v>3</v>
      </c>
      <c r="H63" s="7">
        <f t="shared" si="5"/>
        <v>1.3800000000000001</v>
      </c>
      <c r="I63" s="16">
        <f t="shared" si="6"/>
        <v>5.5200000000000005</v>
      </c>
      <c r="J63" s="5"/>
      <c r="K63" t="s">
        <v>90</v>
      </c>
    </row>
    <row r="64" spans="2:11" ht="14.25" customHeight="1">
      <c r="B64" s="1">
        <v>58</v>
      </c>
      <c r="C64" s="73" t="s">
        <v>86</v>
      </c>
      <c r="D64" s="1" t="s">
        <v>19</v>
      </c>
      <c r="E64" s="16">
        <v>3.58</v>
      </c>
      <c r="F64" s="1">
        <v>6</v>
      </c>
      <c r="G64" s="7">
        <v>3</v>
      </c>
      <c r="H64" s="7">
        <f>G64*E64</f>
        <v>10.74</v>
      </c>
      <c r="I64" s="16">
        <f>H64*F64</f>
        <v>64.44</v>
      </c>
      <c r="J64" s="5"/>
      <c r="K64" t="s">
        <v>219</v>
      </c>
    </row>
    <row r="65" spans="2:11" ht="14.25" customHeight="1">
      <c r="B65" s="1">
        <v>59</v>
      </c>
      <c r="C65" s="73" t="s">
        <v>86</v>
      </c>
      <c r="D65" s="1" t="s">
        <v>19</v>
      </c>
      <c r="E65" s="16">
        <v>0.53</v>
      </c>
      <c r="F65" s="1">
        <v>2</v>
      </c>
      <c r="G65" s="7">
        <v>3</v>
      </c>
      <c r="H65" s="7">
        <f aca="true" t="shared" si="7" ref="H65:H70">G65*E65</f>
        <v>1.59</v>
      </c>
      <c r="I65" s="16">
        <f aca="true" t="shared" si="8" ref="I65:I70">H65*F65</f>
        <v>3.18</v>
      </c>
      <c r="J65" s="5"/>
      <c r="K65" t="s">
        <v>90</v>
      </c>
    </row>
    <row r="66" spans="2:11" ht="14.25" customHeight="1">
      <c r="B66" s="1">
        <v>60</v>
      </c>
      <c r="C66" s="73" t="s">
        <v>86</v>
      </c>
      <c r="D66" s="1" t="s">
        <v>19</v>
      </c>
      <c r="E66" s="16">
        <v>1.75</v>
      </c>
      <c r="F66" s="1">
        <v>4</v>
      </c>
      <c r="G66" s="7">
        <v>3</v>
      </c>
      <c r="H66" s="7">
        <f t="shared" si="7"/>
        <v>5.25</v>
      </c>
      <c r="I66" s="16">
        <f t="shared" si="8"/>
        <v>21</v>
      </c>
      <c r="J66" s="5"/>
      <c r="K66" t="s">
        <v>219</v>
      </c>
    </row>
    <row r="67" spans="2:11" ht="14.25" customHeight="1">
      <c r="B67" s="1">
        <v>61</v>
      </c>
      <c r="C67" s="73" t="s">
        <v>86</v>
      </c>
      <c r="D67" s="1" t="s">
        <v>19</v>
      </c>
      <c r="E67" s="16">
        <v>0.36</v>
      </c>
      <c r="F67" s="1">
        <v>2</v>
      </c>
      <c r="G67" s="7">
        <v>3</v>
      </c>
      <c r="H67" s="7">
        <f t="shared" si="7"/>
        <v>1.08</v>
      </c>
      <c r="I67" s="16">
        <f t="shared" si="8"/>
        <v>2.16</v>
      </c>
      <c r="J67" s="5"/>
      <c r="K67" t="s">
        <v>220</v>
      </c>
    </row>
    <row r="68" spans="2:11" ht="14.25" customHeight="1">
      <c r="B68" s="1">
        <v>62</v>
      </c>
      <c r="C68" s="73" t="s">
        <v>86</v>
      </c>
      <c r="D68" s="1" t="s">
        <v>19</v>
      </c>
      <c r="E68" s="16">
        <v>1.39</v>
      </c>
      <c r="F68" s="1">
        <v>6</v>
      </c>
      <c r="G68" s="7">
        <v>3</v>
      </c>
      <c r="H68" s="7">
        <f t="shared" si="7"/>
        <v>4.17</v>
      </c>
      <c r="I68" s="16">
        <f t="shared" si="8"/>
        <v>25.02</v>
      </c>
      <c r="J68" s="5"/>
      <c r="K68" t="s">
        <v>273</v>
      </c>
    </row>
    <row r="69" spans="2:11" ht="14.25" customHeight="1">
      <c r="B69" s="1">
        <v>63</v>
      </c>
      <c r="C69" s="73" t="s">
        <v>270</v>
      </c>
      <c r="D69" s="1" t="s">
        <v>19</v>
      </c>
      <c r="E69" s="16">
        <v>1</v>
      </c>
      <c r="F69" s="1">
        <v>5</v>
      </c>
      <c r="G69" s="7">
        <v>16.5</v>
      </c>
      <c r="H69" s="7">
        <f t="shared" si="7"/>
        <v>16.5</v>
      </c>
      <c r="I69" s="16">
        <f t="shared" si="8"/>
        <v>82.5</v>
      </c>
      <c r="J69" s="5"/>
      <c r="K69" t="s">
        <v>92</v>
      </c>
    </row>
    <row r="70" spans="2:11" ht="14.25" customHeight="1">
      <c r="B70" s="1">
        <v>64</v>
      </c>
      <c r="C70" s="73" t="s">
        <v>271</v>
      </c>
      <c r="D70" s="1" t="s">
        <v>19</v>
      </c>
      <c r="E70" s="16">
        <v>1</v>
      </c>
      <c r="F70" s="1">
        <v>6</v>
      </c>
      <c r="G70" s="7">
        <v>19.4</v>
      </c>
      <c r="H70" s="7">
        <f t="shared" si="7"/>
        <v>19.4</v>
      </c>
      <c r="I70" s="16">
        <f t="shared" si="8"/>
        <v>116.39999999999999</v>
      </c>
      <c r="J70" s="5"/>
      <c r="K70" t="s">
        <v>93</v>
      </c>
    </row>
    <row r="71" spans="2:11" ht="14.25" customHeight="1">
      <c r="B71" s="1">
        <v>65</v>
      </c>
      <c r="C71" s="73" t="s">
        <v>272</v>
      </c>
      <c r="D71" s="1" t="s">
        <v>19</v>
      </c>
      <c r="E71" s="16">
        <v>1</v>
      </c>
      <c r="F71" s="1">
        <v>6</v>
      </c>
      <c r="G71" s="7">
        <v>19.2</v>
      </c>
      <c r="H71" s="7">
        <f>G71*E71</f>
        <v>19.2</v>
      </c>
      <c r="I71" s="16">
        <f>H71*F71</f>
        <v>115.19999999999999</v>
      </c>
      <c r="J71" s="5"/>
      <c r="K71" t="s">
        <v>94</v>
      </c>
    </row>
    <row r="72" spans="2:10" ht="14.25" customHeight="1">
      <c r="B72" s="1">
        <v>66</v>
      </c>
      <c r="C72" s="47"/>
      <c r="D72" s="1" t="s">
        <v>19</v>
      </c>
      <c r="E72" s="16"/>
      <c r="F72" s="1"/>
      <c r="G72" s="7"/>
      <c r="H72" s="7">
        <f>G72*E72</f>
        <v>0</v>
      </c>
      <c r="I72" s="16">
        <f>H72*F72</f>
        <v>0</v>
      </c>
      <c r="J72" s="5"/>
    </row>
    <row r="73" spans="2:10" ht="14.25" customHeight="1">
      <c r="B73" s="23"/>
      <c r="C73" s="17"/>
      <c r="D73" s="18"/>
      <c r="E73" s="19"/>
      <c r="F73" s="18"/>
      <c r="G73" s="20"/>
      <c r="H73" s="21"/>
      <c r="I73" s="24"/>
      <c r="J73" s="2"/>
    </row>
    <row r="74" spans="2:10" ht="14.25" customHeight="1">
      <c r="B74" s="23" t="s">
        <v>16</v>
      </c>
      <c r="C74" s="17"/>
      <c r="D74" s="18"/>
      <c r="E74" s="19"/>
      <c r="F74" s="18"/>
      <c r="G74" s="20"/>
      <c r="H74" s="21"/>
      <c r="I74" s="24">
        <f>SUM(I7:I72)*0.05</f>
        <v>430.91712000000007</v>
      </c>
      <c r="J74" s="2"/>
    </row>
    <row r="75" spans="2:10" ht="14.25" customHeight="1">
      <c r="B75" s="23"/>
      <c r="C75" s="17"/>
      <c r="D75" s="18"/>
      <c r="E75" s="19"/>
      <c r="F75" s="18"/>
      <c r="G75" s="20"/>
      <c r="H75" s="21"/>
      <c r="I75" s="24"/>
      <c r="J75" s="2"/>
    </row>
    <row r="76" spans="2:10" ht="14.25" customHeight="1">
      <c r="B76" s="41" t="s">
        <v>10</v>
      </c>
      <c r="C76" s="30"/>
      <c r="D76" s="1" t="s">
        <v>19</v>
      </c>
      <c r="E76" s="19"/>
      <c r="F76" s="18"/>
      <c r="G76" s="20" t="s">
        <v>3</v>
      </c>
      <c r="H76" s="21"/>
      <c r="I76" s="42">
        <f>SUM(I7:I74)</f>
        <v>9049.259520000001</v>
      </c>
      <c r="J76" s="2"/>
    </row>
    <row r="77" spans="2:10" ht="14.25" customHeight="1">
      <c r="B77" s="3"/>
      <c r="C77" s="2"/>
      <c r="D77" s="2"/>
      <c r="E77" s="8"/>
      <c r="F77" s="2"/>
      <c r="G77" s="6"/>
      <c r="H77" s="10"/>
      <c r="I77" s="2"/>
      <c r="J77" s="2"/>
    </row>
  </sheetData>
  <sheetProtection/>
  <mergeCells count="1">
    <mergeCell ref="B1:I1"/>
  </mergeCells>
  <printOptions horizontalCentered="1"/>
  <pageMargins left="0.5905511811023623" right="0.5905511811023623" top="0.8661417322834646" bottom="0.4724409448818898" header="0" footer="0.4724409448818898"/>
  <pageSetup fitToHeight="1" fitToWidth="1"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8"/>
  <sheetViews>
    <sheetView zoomScalePageLayoutView="0" workbookViewId="0" topLeftCell="A1">
      <selection activeCell="F32" sqref="F32"/>
    </sheetView>
  </sheetViews>
  <sheetFormatPr defaultColWidth="9.00390625" defaultRowHeight="12.75"/>
  <cols>
    <col min="1" max="1" width="18.25390625" style="0" customWidth="1"/>
    <col min="2" max="2" width="4.00390625" style="0" customWidth="1"/>
    <col min="3" max="3" width="14.875" style="0" customWidth="1"/>
    <col min="4" max="4" width="13.875" style="0" customWidth="1"/>
    <col min="5" max="5" width="10.25390625" style="9" customWidth="1"/>
    <col min="6" max="6" width="8.25390625" style="0" customWidth="1"/>
    <col min="7" max="7" width="13.25390625" style="4" customWidth="1"/>
    <col min="8" max="8" width="12.125" style="11" customWidth="1"/>
    <col min="9" max="9" width="11.125" style="0" customWidth="1"/>
  </cols>
  <sheetData>
    <row r="1" spans="2:9" ht="18">
      <c r="B1" s="83" t="s">
        <v>60</v>
      </c>
      <c r="C1" s="84"/>
      <c r="D1" s="84"/>
      <c r="E1" s="84"/>
      <c r="F1" s="84"/>
      <c r="G1" s="84"/>
      <c r="H1" s="84"/>
      <c r="I1" s="85"/>
    </row>
    <row r="2" spans="2:9" ht="18">
      <c r="B2" s="70" t="s">
        <v>327</v>
      </c>
      <c r="C2" s="67"/>
      <c r="D2" s="67"/>
      <c r="E2" s="67"/>
      <c r="F2" s="67"/>
      <c r="G2" s="67"/>
      <c r="H2" s="67"/>
      <c r="I2" s="68"/>
    </row>
    <row r="3" spans="2:10" ht="27.75" customHeight="1">
      <c r="B3" s="29" t="s">
        <v>20</v>
      </c>
      <c r="C3" s="30"/>
      <c r="D3" s="30"/>
      <c r="E3" s="31"/>
      <c r="F3" s="30"/>
      <c r="G3" s="32"/>
      <c r="H3" s="33"/>
      <c r="I3" s="22"/>
      <c r="J3" s="3"/>
    </row>
    <row r="4" spans="2:10" ht="29.25" customHeight="1">
      <c r="B4" s="12" t="s">
        <v>12</v>
      </c>
      <c r="C4" s="12" t="s">
        <v>6</v>
      </c>
      <c r="D4" s="12" t="s">
        <v>4</v>
      </c>
      <c r="E4" s="13" t="s">
        <v>5</v>
      </c>
      <c r="F4" s="12" t="s">
        <v>7</v>
      </c>
      <c r="G4" s="15" t="s">
        <v>0</v>
      </c>
      <c r="H4" s="14" t="s">
        <v>11</v>
      </c>
      <c r="I4" s="12" t="s">
        <v>1</v>
      </c>
      <c r="J4" s="2"/>
    </row>
    <row r="5" spans="2:10" ht="17.25" customHeight="1">
      <c r="B5" s="25"/>
      <c r="C5" s="26" t="s">
        <v>2</v>
      </c>
      <c r="D5" s="26" t="s">
        <v>2</v>
      </c>
      <c r="E5" s="27" t="s">
        <v>17</v>
      </c>
      <c r="F5" s="26" t="s">
        <v>8</v>
      </c>
      <c r="G5" s="28" t="s">
        <v>18</v>
      </c>
      <c r="H5" s="34" t="s">
        <v>9</v>
      </c>
      <c r="I5" s="26" t="s">
        <v>9</v>
      </c>
      <c r="J5" s="2"/>
    </row>
    <row r="6" spans="2:10" ht="3.75" customHeight="1">
      <c r="B6" s="35"/>
      <c r="C6" s="36"/>
      <c r="D6" s="36"/>
      <c r="E6" s="37"/>
      <c r="F6" s="36"/>
      <c r="G6" s="38"/>
      <c r="H6" s="39"/>
      <c r="I6" s="40"/>
      <c r="J6" s="2"/>
    </row>
    <row r="7" spans="2:10" ht="14.25" customHeight="1">
      <c r="B7" s="1">
        <v>1</v>
      </c>
      <c r="C7" s="46" t="s">
        <v>142</v>
      </c>
      <c r="D7" s="1" t="s">
        <v>19</v>
      </c>
      <c r="E7" s="16">
        <v>1</v>
      </c>
      <c r="F7" s="1">
        <v>21</v>
      </c>
      <c r="G7" s="7">
        <v>46.1</v>
      </c>
      <c r="H7" s="7">
        <f aca="true" t="shared" si="0" ref="H7:I26">G7*E7</f>
        <v>46.1</v>
      </c>
      <c r="I7" s="16">
        <f t="shared" si="0"/>
        <v>968.1</v>
      </c>
      <c r="J7" s="5"/>
    </row>
    <row r="8" spans="2:10" ht="14.25" customHeight="1">
      <c r="B8" s="1">
        <v>2</v>
      </c>
      <c r="C8" s="47" t="s">
        <v>143</v>
      </c>
      <c r="D8" s="1" t="s">
        <v>19</v>
      </c>
      <c r="E8" s="16">
        <v>1</v>
      </c>
      <c r="F8" s="1">
        <v>4</v>
      </c>
      <c r="G8" s="7">
        <v>100</v>
      </c>
      <c r="H8" s="7">
        <f t="shared" si="0"/>
        <v>100</v>
      </c>
      <c r="I8" s="16">
        <f t="shared" si="0"/>
        <v>400</v>
      </c>
      <c r="J8" s="5"/>
    </row>
    <row r="9" spans="2:10" ht="14.25" customHeight="1">
      <c r="B9" s="1">
        <v>3</v>
      </c>
      <c r="C9" s="47" t="s">
        <v>335</v>
      </c>
      <c r="D9" s="1" t="s">
        <v>19</v>
      </c>
      <c r="E9" s="16">
        <v>1</v>
      </c>
      <c r="F9" s="1">
        <v>5</v>
      </c>
      <c r="G9" s="7">
        <v>38.8</v>
      </c>
      <c r="H9" s="7">
        <f t="shared" si="0"/>
        <v>38.8</v>
      </c>
      <c r="I9" s="16">
        <f>H9*F9</f>
        <v>194</v>
      </c>
      <c r="J9" s="5"/>
    </row>
    <row r="10" spans="2:11" ht="14.25" customHeight="1">
      <c r="B10" s="1">
        <v>4</v>
      </c>
      <c r="C10" s="47" t="s">
        <v>73</v>
      </c>
      <c r="D10" s="1" t="s">
        <v>19</v>
      </c>
      <c r="E10" s="16">
        <v>2.78</v>
      </c>
      <c r="F10" s="1">
        <v>2</v>
      </c>
      <c r="G10" s="7">
        <v>6.37</v>
      </c>
      <c r="H10" s="7">
        <f t="shared" si="0"/>
        <v>17.7086</v>
      </c>
      <c r="I10" s="16">
        <f t="shared" si="0"/>
        <v>35.4172</v>
      </c>
      <c r="J10" s="5"/>
      <c r="K10" t="s">
        <v>74</v>
      </c>
    </row>
    <row r="11" spans="2:10" ht="14.25" customHeight="1">
      <c r="B11" s="1">
        <v>5</v>
      </c>
      <c r="C11" s="47" t="s">
        <v>73</v>
      </c>
      <c r="D11" s="1" t="s">
        <v>19</v>
      </c>
      <c r="E11" s="16">
        <v>1.28</v>
      </c>
      <c r="F11" s="1">
        <v>1</v>
      </c>
      <c r="G11" s="7">
        <v>6.37</v>
      </c>
      <c r="H11" s="7">
        <f t="shared" si="0"/>
        <v>8.1536</v>
      </c>
      <c r="I11" s="16">
        <f t="shared" si="0"/>
        <v>8.1536</v>
      </c>
      <c r="J11" s="5"/>
    </row>
    <row r="12" spans="2:10" ht="14.25" customHeight="1">
      <c r="B12" s="1">
        <v>6</v>
      </c>
      <c r="C12" s="47" t="s">
        <v>73</v>
      </c>
      <c r="D12" s="1" t="s">
        <v>19</v>
      </c>
      <c r="E12" s="16">
        <v>3.43</v>
      </c>
      <c r="F12" s="1">
        <v>4</v>
      </c>
      <c r="G12" s="7">
        <v>6.37</v>
      </c>
      <c r="H12" s="7">
        <f t="shared" si="0"/>
        <v>21.8491</v>
      </c>
      <c r="I12" s="16">
        <f t="shared" si="0"/>
        <v>87.3964</v>
      </c>
      <c r="J12" s="5"/>
    </row>
    <row r="13" spans="2:10" ht="14.25" customHeight="1">
      <c r="B13" s="1">
        <v>7</v>
      </c>
      <c r="C13" s="47" t="s">
        <v>73</v>
      </c>
      <c r="D13" s="1" t="s">
        <v>19</v>
      </c>
      <c r="E13" s="16">
        <v>2.98</v>
      </c>
      <c r="F13" s="1">
        <v>2</v>
      </c>
      <c r="G13" s="7">
        <v>6.37</v>
      </c>
      <c r="H13" s="7">
        <f t="shared" si="0"/>
        <v>18.9826</v>
      </c>
      <c r="I13" s="16">
        <f t="shared" si="0"/>
        <v>37.9652</v>
      </c>
      <c r="J13" s="5"/>
    </row>
    <row r="14" spans="2:10" ht="14.25" customHeight="1">
      <c r="B14" s="1">
        <v>8</v>
      </c>
      <c r="C14" s="47" t="s">
        <v>73</v>
      </c>
      <c r="D14" s="1" t="s">
        <v>19</v>
      </c>
      <c r="E14" s="16">
        <v>3.13</v>
      </c>
      <c r="F14" s="1">
        <v>3</v>
      </c>
      <c r="G14" s="7">
        <v>6.37</v>
      </c>
      <c r="H14" s="7">
        <f t="shared" si="0"/>
        <v>19.9381</v>
      </c>
      <c r="I14" s="16">
        <f t="shared" si="0"/>
        <v>59.814299999999996</v>
      </c>
      <c r="J14" s="5"/>
    </row>
    <row r="15" spans="2:10" ht="14.25" customHeight="1">
      <c r="B15" s="1">
        <v>9</v>
      </c>
      <c r="C15" s="47" t="s">
        <v>73</v>
      </c>
      <c r="D15" s="1" t="s">
        <v>19</v>
      </c>
      <c r="E15" s="16">
        <v>3.58</v>
      </c>
      <c r="F15" s="1">
        <v>11</v>
      </c>
      <c r="G15" s="7">
        <v>6.37</v>
      </c>
      <c r="H15" s="7">
        <f t="shared" si="0"/>
        <v>22.8046</v>
      </c>
      <c r="I15" s="16">
        <f t="shared" si="0"/>
        <v>250.85060000000001</v>
      </c>
      <c r="J15" s="5"/>
    </row>
    <row r="16" spans="2:11" ht="14.25" customHeight="1">
      <c r="B16" s="1">
        <v>10</v>
      </c>
      <c r="C16" s="47" t="s">
        <v>69</v>
      </c>
      <c r="D16" s="1" t="s">
        <v>19</v>
      </c>
      <c r="E16" s="16">
        <v>2.784</v>
      </c>
      <c r="F16" s="1">
        <v>2</v>
      </c>
      <c r="G16" s="7">
        <v>8.64</v>
      </c>
      <c r="H16" s="7">
        <f t="shared" si="0"/>
        <v>24.05376</v>
      </c>
      <c r="I16" s="16">
        <f t="shared" si="0"/>
        <v>48.10752</v>
      </c>
      <c r="J16" s="5"/>
      <c r="K16" t="s">
        <v>75</v>
      </c>
    </row>
    <row r="17" spans="2:10" ht="14.25" customHeight="1">
      <c r="B17" s="1">
        <v>11</v>
      </c>
      <c r="C17" s="47" t="s">
        <v>69</v>
      </c>
      <c r="D17" s="1" t="s">
        <v>19</v>
      </c>
      <c r="E17" s="16">
        <v>1.284</v>
      </c>
      <c r="F17" s="1">
        <v>1</v>
      </c>
      <c r="G17" s="7">
        <v>8.64</v>
      </c>
      <c r="H17" s="7">
        <f t="shared" si="0"/>
        <v>11.093760000000001</v>
      </c>
      <c r="I17" s="16">
        <f t="shared" si="0"/>
        <v>11.093760000000001</v>
      </c>
      <c r="J17" s="5"/>
    </row>
    <row r="18" spans="2:10" ht="14.25" customHeight="1">
      <c r="B18" s="1">
        <v>12</v>
      </c>
      <c r="C18" s="47" t="s">
        <v>69</v>
      </c>
      <c r="D18" s="1" t="s">
        <v>19</v>
      </c>
      <c r="E18" s="16">
        <v>3.434</v>
      </c>
      <c r="F18" s="1">
        <v>4</v>
      </c>
      <c r="G18" s="7">
        <v>8.64</v>
      </c>
      <c r="H18" s="7">
        <f t="shared" si="0"/>
        <v>29.669760000000004</v>
      </c>
      <c r="I18" s="16">
        <f t="shared" si="0"/>
        <v>118.67904000000001</v>
      </c>
      <c r="J18" s="5"/>
    </row>
    <row r="19" spans="2:10" ht="14.25" customHeight="1">
      <c r="B19" s="1">
        <v>13</v>
      </c>
      <c r="C19" s="47" t="s">
        <v>69</v>
      </c>
      <c r="D19" s="1" t="s">
        <v>19</v>
      </c>
      <c r="E19" s="16">
        <v>2.984</v>
      </c>
      <c r="F19" s="1">
        <v>2</v>
      </c>
      <c r="G19" s="7">
        <v>8.64</v>
      </c>
      <c r="H19" s="7">
        <f t="shared" si="0"/>
        <v>25.781760000000002</v>
      </c>
      <c r="I19" s="16">
        <f t="shared" si="0"/>
        <v>51.563520000000004</v>
      </c>
      <c r="J19" s="5"/>
    </row>
    <row r="20" spans="2:10" ht="14.25" customHeight="1">
      <c r="B20" s="1">
        <v>14</v>
      </c>
      <c r="C20" s="47" t="s">
        <v>69</v>
      </c>
      <c r="D20" s="1" t="s">
        <v>19</v>
      </c>
      <c r="E20" s="16">
        <v>3.134</v>
      </c>
      <c r="F20" s="1">
        <v>3</v>
      </c>
      <c r="G20" s="7">
        <v>8.64</v>
      </c>
      <c r="H20" s="7">
        <f t="shared" si="0"/>
        <v>27.07776</v>
      </c>
      <c r="I20" s="16">
        <f t="shared" si="0"/>
        <v>81.23328000000001</v>
      </c>
      <c r="J20" s="5"/>
    </row>
    <row r="21" spans="2:10" ht="14.25" customHeight="1">
      <c r="B21" s="1">
        <v>15</v>
      </c>
      <c r="C21" s="47" t="s">
        <v>69</v>
      </c>
      <c r="D21" s="1" t="s">
        <v>19</v>
      </c>
      <c r="E21" s="16">
        <v>3.584</v>
      </c>
      <c r="F21" s="1">
        <v>11</v>
      </c>
      <c r="G21" s="7">
        <v>8.64</v>
      </c>
      <c r="H21" s="7">
        <f t="shared" si="0"/>
        <v>30.965760000000003</v>
      </c>
      <c r="I21" s="16">
        <f t="shared" si="0"/>
        <v>340.62336000000005</v>
      </c>
      <c r="J21" s="5"/>
    </row>
    <row r="22" spans="2:11" ht="14.25" customHeight="1">
      <c r="B22" s="1">
        <v>16</v>
      </c>
      <c r="C22" s="47" t="s">
        <v>78</v>
      </c>
      <c r="D22" s="1" t="s">
        <v>19</v>
      </c>
      <c r="E22" s="16">
        <v>0.0105</v>
      </c>
      <c r="F22" s="1">
        <v>46</v>
      </c>
      <c r="G22" s="7">
        <v>39.3</v>
      </c>
      <c r="H22" s="7">
        <f t="shared" si="0"/>
        <v>0.41265</v>
      </c>
      <c r="I22" s="16">
        <f t="shared" si="0"/>
        <v>18.9819</v>
      </c>
      <c r="J22" s="5"/>
      <c r="K22" t="s">
        <v>184</v>
      </c>
    </row>
    <row r="23" spans="2:11" ht="14.25" customHeight="1">
      <c r="B23" s="1">
        <v>17</v>
      </c>
      <c r="C23" s="47" t="s">
        <v>76</v>
      </c>
      <c r="D23" s="1" t="s">
        <v>19</v>
      </c>
      <c r="E23" s="16">
        <v>2.77</v>
      </c>
      <c r="F23" s="1">
        <v>2</v>
      </c>
      <c r="G23" s="7">
        <v>16</v>
      </c>
      <c r="H23" s="7">
        <f t="shared" si="0"/>
        <v>44.32</v>
      </c>
      <c r="I23" s="16">
        <f t="shared" si="0"/>
        <v>88.64</v>
      </c>
      <c r="J23" s="5"/>
      <c r="K23" t="s">
        <v>77</v>
      </c>
    </row>
    <row r="24" spans="2:10" ht="14.25" customHeight="1">
      <c r="B24" s="1">
        <v>18</v>
      </c>
      <c r="C24" s="47" t="s">
        <v>76</v>
      </c>
      <c r="D24" s="1" t="s">
        <v>19</v>
      </c>
      <c r="E24" s="16">
        <v>1.27</v>
      </c>
      <c r="F24" s="1">
        <v>1</v>
      </c>
      <c r="G24" s="7">
        <v>16</v>
      </c>
      <c r="H24" s="7">
        <f t="shared" si="0"/>
        <v>20.32</v>
      </c>
      <c r="I24" s="16">
        <f t="shared" si="0"/>
        <v>20.32</v>
      </c>
      <c r="J24" s="5"/>
    </row>
    <row r="25" spans="2:10" ht="14.25" customHeight="1">
      <c r="B25" s="1">
        <v>19</v>
      </c>
      <c r="C25" s="47" t="s">
        <v>76</v>
      </c>
      <c r="D25" s="1" t="s">
        <v>19</v>
      </c>
      <c r="E25" s="16">
        <v>3.42</v>
      </c>
      <c r="F25" s="1">
        <v>4</v>
      </c>
      <c r="G25" s="7">
        <v>16</v>
      </c>
      <c r="H25" s="7">
        <f t="shared" si="0"/>
        <v>54.72</v>
      </c>
      <c r="I25" s="16">
        <f t="shared" si="0"/>
        <v>218.88</v>
      </c>
      <c r="J25" s="5"/>
    </row>
    <row r="26" spans="2:10" ht="14.25" customHeight="1">
      <c r="B26" s="1">
        <v>20</v>
      </c>
      <c r="C26" s="47" t="s">
        <v>76</v>
      </c>
      <c r="D26" s="1" t="s">
        <v>19</v>
      </c>
      <c r="E26" s="16">
        <v>2.97</v>
      </c>
      <c r="F26" s="1">
        <v>2</v>
      </c>
      <c r="G26" s="7">
        <v>16</v>
      </c>
      <c r="H26" s="7">
        <f t="shared" si="0"/>
        <v>47.52</v>
      </c>
      <c r="I26" s="16">
        <f t="shared" si="0"/>
        <v>95.04</v>
      </c>
      <c r="J26" s="5"/>
    </row>
    <row r="27" spans="2:10" ht="14.25" customHeight="1">
      <c r="B27" s="1">
        <v>21</v>
      </c>
      <c r="C27" s="47" t="s">
        <v>76</v>
      </c>
      <c r="D27" s="1" t="s">
        <v>19</v>
      </c>
      <c r="E27" s="16">
        <v>3.12</v>
      </c>
      <c r="F27" s="1">
        <v>3</v>
      </c>
      <c r="G27" s="7">
        <v>16</v>
      </c>
      <c r="H27" s="7">
        <f aca="true" t="shared" si="1" ref="H27:I33">G27*E27</f>
        <v>49.92</v>
      </c>
      <c r="I27" s="16">
        <f t="shared" si="1"/>
        <v>149.76</v>
      </c>
      <c r="J27" s="5"/>
    </row>
    <row r="28" spans="2:10" ht="14.25" customHeight="1">
      <c r="B28" s="1">
        <v>22</v>
      </c>
      <c r="C28" s="47" t="s">
        <v>76</v>
      </c>
      <c r="D28" s="1" t="s">
        <v>19</v>
      </c>
      <c r="E28" s="16">
        <v>3.57</v>
      </c>
      <c r="F28" s="1">
        <v>11</v>
      </c>
      <c r="G28" s="7">
        <v>16</v>
      </c>
      <c r="H28" s="7">
        <f t="shared" si="1"/>
        <v>57.12</v>
      </c>
      <c r="I28" s="16">
        <f t="shared" si="1"/>
        <v>628.3199999999999</v>
      </c>
      <c r="J28" s="5"/>
    </row>
    <row r="29" spans="2:10" ht="14.25" customHeight="1">
      <c r="B29" s="1">
        <v>23</v>
      </c>
      <c r="C29" s="47" t="s">
        <v>76</v>
      </c>
      <c r="D29" s="1" t="s">
        <v>19</v>
      </c>
      <c r="E29" s="16">
        <v>2.57</v>
      </c>
      <c r="F29" s="1">
        <v>2</v>
      </c>
      <c r="G29" s="7">
        <v>16</v>
      </c>
      <c r="H29" s="7">
        <f t="shared" si="1"/>
        <v>41.12</v>
      </c>
      <c r="I29" s="16">
        <f t="shared" si="1"/>
        <v>82.24</v>
      </c>
      <c r="J29" s="5"/>
    </row>
    <row r="30" spans="2:10" ht="14.25" customHeight="1">
      <c r="B30" s="1">
        <v>24</v>
      </c>
      <c r="C30" s="47" t="s">
        <v>76</v>
      </c>
      <c r="D30" s="1" t="s">
        <v>19</v>
      </c>
      <c r="E30" s="16">
        <v>2.47</v>
      </c>
      <c r="F30" s="1">
        <v>2</v>
      </c>
      <c r="G30" s="7">
        <v>16</v>
      </c>
      <c r="H30" s="7">
        <f t="shared" si="1"/>
        <v>39.52</v>
      </c>
      <c r="I30" s="16">
        <f t="shared" si="1"/>
        <v>79.04</v>
      </c>
      <c r="J30" s="5"/>
    </row>
    <row r="31" spans="2:11" ht="14.25" customHeight="1">
      <c r="B31" s="1">
        <v>25</v>
      </c>
      <c r="C31" s="47" t="s">
        <v>79</v>
      </c>
      <c r="D31" s="1" t="s">
        <v>19</v>
      </c>
      <c r="E31" s="16">
        <v>0.02275</v>
      </c>
      <c r="F31" s="1">
        <v>54</v>
      </c>
      <c r="G31" s="7">
        <v>62.8</v>
      </c>
      <c r="H31" s="7">
        <f t="shared" si="1"/>
        <v>1.4286999999999999</v>
      </c>
      <c r="I31" s="16">
        <f t="shared" si="1"/>
        <v>77.1498</v>
      </c>
      <c r="J31" s="5"/>
      <c r="K31" t="s">
        <v>185</v>
      </c>
    </row>
    <row r="32" spans="2:10" ht="14.25" customHeight="1">
      <c r="B32" s="1">
        <v>26</v>
      </c>
      <c r="C32" s="47"/>
      <c r="D32" s="1" t="s">
        <v>19</v>
      </c>
      <c r="E32" s="16"/>
      <c r="F32" s="1"/>
      <c r="G32" s="7"/>
      <c r="H32" s="7">
        <f t="shared" si="1"/>
        <v>0</v>
      </c>
      <c r="I32" s="16">
        <f t="shared" si="1"/>
        <v>0</v>
      </c>
      <c r="J32" s="5"/>
    </row>
    <row r="33" spans="2:10" ht="14.25" customHeight="1">
      <c r="B33" s="1">
        <v>27</v>
      </c>
      <c r="C33" s="47"/>
      <c r="D33" s="1" t="s">
        <v>19</v>
      </c>
      <c r="E33" s="16"/>
      <c r="F33" s="1"/>
      <c r="G33" s="7"/>
      <c r="H33" s="7">
        <f t="shared" si="1"/>
        <v>0</v>
      </c>
      <c r="I33" s="16">
        <f t="shared" si="1"/>
        <v>0</v>
      </c>
      <c r="J33" s="5"/>
    </row>
    <row r="34" spans="2:10" ht="14.25" customHeight="1">
      <c r="B34" s="23"/>
      <c r="C34" s="17"/>
      <c r="D34" s="18"/>
      <c r="E34" s="19"/>
      <c r="F34" s="18"/>
      <c r="G34" s="20"/>
      <c r="H34" s="21"/>
      <c r="I34" s="24"/>
      <c r="J34" s="2"/>
    </row>
    <row r="35" spans="2:10" ht="14.25" customHeight="1">
      <c r="B35" s="23" t="s">
        <v>16</v>
      </c>
      <c r="C35" s="17"/>
      <c r="D35" s="18"/>
      <c r="E35" s="19"/>
      <c r="F35" s="18"/>
      <c r="G35" s="20"/>
      <c r="H35" s="21"/>
      <c r="I35" s="24">
        <f>SUM(I7:I33)*0.05</f>
        <v>207.56847400000004</v>
      </c>
      <c r="J35" s="2"/>
    </row>
    <row r="36" spans="2:10" ht="14.25" customHeight="1">
      <c r="B36" s="23"/>
      <c r="C36" s="17"/>
      <c r="D36" s="18"/>
      <c r="E36" s="19"/>
      <c r="F36" s="18"/>
      <c r="G36" s="20"/>
      <c r="H36" s="21"/>
      <c r="I36" s="24"/>
      <c r="J36" s="2"/>
    </row>
    <row r="37" spans="2:10" ht="14.25" customHeight="1">
      <c r="B37" s="41" t="s">
        <v>10</v>
      </c>
      <c r="C37" s="30"/>
      <c r="D37" s="1" t="s">
        <v>19</v>
      </c>
      <c r="E37" s="19"/>
      <c r="F37" s="18"/>
      <c r="G37" s="20" t="s">
        <v>3</v>
      </c>
      <c r="H37" s="21"/>
      <c r="I37" s="42">
        <f>SUM(I7:I35)</f>
        <v>4358.937954</v>
      </c>
      <c r="J37" s="2"/>
    </row>
    <row r="38" spans="2:10" ht="14.25" customHeight="1">
      <c r="B38" s="3"/>
      <c r="C38" s="2"/>
      <c r="D38" s="2"/>
      <c r="E38" s="8"/>
      <c r="F38" s="2"/>
      <c r="G38" s="6"/>
      <c r="H38" s="10"/>
      <c r="I38" s="2"/>
      <c r="J38" s="2"/>
    </row>
  </sheetData>
  <sheetProtection/>
  <mergeCells count="1">
    <mergeCell ref="B1:I1"/>
  </mergeCells>
  <printOptions horizontalCentered="1"/>
  <pageMargins left="0.5905511811023623" right="0.5905511811023623" top="0.8661417322834646" bottom="0.4724409448818898" header="0" footer="0.4724409448818898"/>
  <pageSetup fitToHeight="1" fitToWidth="1"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1"/>
  <sheetViews>
    <sheetView zoomScalePageLayoutView="0" workbookViewId="0" topLeftCell="A1">
      <selection activeCell="D55" sqref="D55"/>
    </sheetView>
  </sheetViews>
  <sheetFormatPr defaultColWidth="9.00390625" defaultRowHeight="12.75"/>
  <cols>
    <col min="1" max="1" width="18.25390625" style="0" customWidth="1"/>
    <col min="2" max="2" width="4.00390625" style="0" customWidth="1"/>
    <col min="3" max="3" width="14.875" style="0" customWidth="1"/>
    <col min="4" max="4" width="13.875" style="0" customWidth="1"/>
    <col min="5" max="5" width="10.25390625" style="9" customWidth="1"/>
    <col min="6" max="6" width="8.25390625" style="0" customWidth="1"/>
    <col min="7" max="7" width="13.25390625" style="4" customWidth="1"/>
    <col min="8" max="8" width="12.125" style="11" customWidth="1"/>
    <col min="9" max="9" width="11.125" style="0" customWidth="1"/>
  </cols>
  <sheetData>
    <row r="1" spans="2:9" ht="18">
      <c r="B1" s="83" t="s">
        <v>39</v>
      </c>
      <c r="C1" s="84"/>
      <c r="D1" s="84"/>
      <c r="E1" s="84"/>
      <c r="F1" s="84"/>
      <c r="G1" s="84"/>
      <c r="H1" s="84"/>
      <c r="I1" s="85"/>
    </row>
    <row r="2" spans="2:9" ht="18">
      <c r="B2" s="70" t="s">
        <v>325</v>
      </c>
      <c r="C2" s="67"/>
      <c r="D2" s="67"/>
      <c r="E2" s="67"/>
      <c r="F2" s="67"/>
      <c r="G2" s="67"/>
      <c r="H2" s="67"/>
      <c r="I2" s="68"/>
    </row>
    <row r="3" spans="2:10" ht="27.75" customHeight="1">
      <c r="B3" s="29" t="s">
        <v>20</v>
      </c>
      <c r="C3" s="30"/>
      <c r="D3" s="30"/>
      <c r="E3" s="31"/>
      <c r="F3" s="30"/>
      <c r="G3" s="32"/>
      <c r="H3" s="33"/>
      <c r="I3" s="22"/>
      <c r="J3" s="3"/>
    </row>
    <row r="4" spans="2:10" ht="29.25" customHeight="1">
      <c r="B4" s="12" t="s">
        <v>12</v>
      </c>
      <c r="C4" s="12" t="s">
        <v>6</v>
      </c>
      <c r="D4" s="12" t="s">
        <v>4</v>
      </c>
      <c r="E4" s="13" t="s">
        <v>5</v>
      </c>
      <c r="F4" s="12" t="s">
        <v>7</v>
      </c>
      <c r="G4" s="15" t="s">
        <v>0</v>
      </c>
      <c r="H4" s="14" t="s">
        <v>11</v>
      </c>
      <c r="I4" s="12" t="s">
        <v>1</v>
      </c>
      <c r="J4" s="2"/>
    </row>
    <row r="5" spans="2:10" ht="17.25" customHeight="1">
      <c r="B5" s="25"/>
      <c r="C5" s="26" t="s">
        <v>2</v>
      </c>
      <c r="D5" s="26" t="s">
        <v>2</v>
      </c>
      <c r="E5" s="27" t="s">
        <v>17</v>
      </c>
      <c r="F5" s="26" t="s">
        <v>8</v>
      </c>
      <c r="G5" s="28" t="s">
        <v>18</v>
      </c>
      <c r="H5" s="34" t="s">
        <v>9</v>
      </c>
      <c r="I5" s="26" t="s">
        <v>9</v>
      </c>
      <c r="J5" s="2"/>
    </row>
    <row r="6" spans="2:10" ht="3.75" customHeight="1">
      <c r="B6" s="35"/>
      <c r="C6" s="36"/>
      <c r="D6" s="36"/>
      <c r="E6" s="37"/>
      <c r="F6" s="36"/>
      <c r="G6" s="38"/>
      <c r="H6" s="39"/>
      <c r="I6" s="40"/>
      <c r="J6" s="2"/>
    </row>
    <row r="7" spans="2:11" ht="14.25" customHeight="1">
      <c r="B7" s="1">
        <v>1</v>
      </c>
      <c r="C7" s="46" t="s">
        <v>40</v>
      </c>
      <c r="D7" s="1" t="s">
        <v>19</v>
      </c>
      <c r="E7" s="16">
        <v>5.16</v>
      </c>
      <c r="F7" s="1">
        <v>2</v>
      </c>
      <c r="G7" s="7">
        <v>42.3</v>
      </c>
      <c r="H7" s="7">
        <f aca="true" t="shared" si="0" ref="H7:I24">G7*E7</f>
        <v>218.268</v>
      </c>
      <c r="I7" s="16">
        <f t="shared" si="0"/>
        <v>436.536</v>
      </c>
      <c r="J7" s="5"/>
      <c r="K7" t="s">
        <v>41</v>
      </c>
    </row>
    <row r="8" spans="2:11" ht="14.25" customHeight="1">
      <c r="B8" s="1">
        <v>2</v>
      </c>
      <c r="C8" s="47" t="s">
        <v>40</v>
      </c>
      <c r="D8" s="1" t="s">
        <v>19</v>
      </c>
      <c r="E8" s="16">
        <v>1.76</v>
      </c>
      <c r="F8" s="1">
        <v>2</v>
      </c>
      <c r="G8" s="7">
        <v>42.3</v>
      </c>
      <c r="H8" s="7">
        <f t="shared" si="0"/>
        <v>74.448</v>
      </c>
      <c r="I8" s="16">
        <f t="shared" si="0"/>
        <v>148.896</v>
      </c>
      <c r="J8" s="5"/>
      <c r="K8" t="s">
        <v>42</v>
      </c>
    </row>
    <row r="9" spans="2:11" ht="14.25" customHeight="1">
      <c r="B9" s="1">
        <v>3</v>
      </c>
      <c r="C9" s="47" t="s">
        <v>58</v>
      </c>
      <c r="D9" s="1" t="s">
        <v>19</v>
      </c>
      <c r="E9" s="16">
        <v>0.01615</v>
      </c>
      <c r="F9" s="1">
        <v>8</v>
      </c>
      <c r="G9" s="7">
        <v>78.5</v>
      </c>
      <c r="H9" s="7">
        <f aca="true" t="shared" si="1" ref="H9:I13">G9*E9</f>
        <v>1.267775</v>
      </c>
      <c r="I9" s="16">
        <f t="shared" si="1"/>
        <v>10.1422</v>
      </c>
      <c r="J9" s="5"/>
      <c r="K9" t="s">
        <v>57</v>
      </c>
    </row>
    <row r="10" spans="2:11" ht="14.25" customHeight="1">
      <c r="B10" s="1">
        <v>4</v>
      </c>
      <c r="C10" s="47" t="s">
        <v>43</v>
      </c>
      <c r="D10" s="1" t="s">
        <v>19</v>
      </c>
      <c r="E10" s="16">
        <v>5.16</v>
      </c>
      <c r="F10" s="1">
        <v>1</v>
      </c>
      <c r="G10" s="7">
        <v>61.3</v>
      </c>
      <c r="H10" s="7">
        <f t="shared" si="1"/>
        <v>316.308</v>
      </c>
      <c r="I10" s="16">
        <f t="shared" si="1"/>
        <v>316.308</v>
      </c>
      <c r="J10" s="5"/>
      <c r="K10" t="s">
        <v>41</v>
      </c>
    </row>
    <row r="11" spans="2:11" ht="14.25" customHeight="1">
      <c r="B11" s="1">
        <v>5</v>
      </c>
      <c r="C11" s="47" t="s">
        <v>43</v>
      </c>
      <c r="D11" s="1" t="s">
        <v>19</v>
      </c>
      <c r="E11" s="16">
        <v>1.75</v>
      </c>
      <c r="F11" s="1">
        <v>1</v>
      </c>
      <c r="G11" s="7">
        <v>61.3</v>
      </c>
      <c r="H11" s="7">
        <f t="shared" si="1"/>
        <v>107.27499999999999</v>
      </c>
      <c r="I11" s="16">
        <f t="shared" si="1"/>
        <v>107.27499999999999</v>
      </c>
      <c r="J11" s="5"/>
      <c r="K11" t="s">
        <v>42</v>
      </c>
    </row>
    <row r="12" spans="2:11" ht="14.25" customHeight="1">
      <c r="B12" s="1">
        <v>6</v>
      </c>
      <c r="C12" s="47" t="s">
        <v>59</v>
      </c>
      <c r="D12" s="1" t="s">
        <v>19</v>
      </c>
      <c r="E12" s="16">
        <v>0.01615</v>
      </c>
      <c r="F12" s="1">
        <v>4</v>
      </c>
      <c r="G12" s="7">
        <v>117.8</v>
      </c>
      <c r="H12" s="7">
        <f t="shared" si="1"/>
        <v>1.90247</v>
      </c>
      <c r="I12" s="16">
        <f t="shared" si="1"/>
        <v>7.60988</v>
      </c>
      <c r="J12" s="5"/>
      <c r="K12" t="s">
        <v>57</v>
      </c>
    </row>
    <row r="13" spans="2:11" ht="14.25" customHeight="1">
      <c r="B13" s="1">
        <v>7</v>
      </c>
      <c r="C13" s="47" t="s">
        <v>44</v>
      </c>
      <c r="D13" s="1" t="s">
        <v>19</v>
      </c>
      <c r="E13" s="16">
        <v>0.0625</v>
      </c>
      <c r="F13" s="1">
        <v>3</v>
      </c>
      <c r="G13" s="7">
        <v>78.5</v>
      </c>
      <c r="H13" s="7">
        <f t="shared" si="1"/>
        <v>4.90625</v>
      </c>
      <c r="I13" s="16">
        <f t="shared" si="1"/>
        <v>14.71875</v>
      </c>
      <c r="J13" s="5"/>
      <c r="K13" t="s">
        <v>45</v>
      </c>
    </row>
    <row r="14" spans="2:11" ht="14.25" customHeight="1">
      <c r="B14" s="1">
        <v>8</v>
      </c>
      <c r="C14" s="47" t="s">
        <v>46</v>
      </c>
      <c r="D14" s="1" t="s">
        <v>19</v>
      </c>
      <c r="E14" s="16">
        <v>0.024</v>
      </c>
      <c r="F14" s="1">
        <v>3</v>
      </c>
      <c r="G14" s="7">
        <v>78.5</v>
      </c>
      <c r="H14" s="7">
        <f t="shared" si="0"/>
        <v>1.8840000000000001</v>
      </c>
      <c r="I14" s="16">
        <f t="shared" si="0"/>
        <v>5.652</v>
      </c>
      <c r="J14" s="5"/>
      <c r="K14" t="s">
        <v>47</v>
      </c>
    </row>
    <row r="15" spans="2:10" ht="14.25" customHeight="1">
      <c r="B15" s="1">
        <v>9</v>
      </c>
      <c r="C15" s="47" t="s">
        <v>48</v>
      </c>
      <c r="D15" s="1" t="s">
        <v>19</v>
      </c>
      <c r="E15" s="16">
        <v>0.0295</v>
      </c>
      <c r="F15" s="1">
        <v>3</v>
      </c>
      <c r="G15" s="7">
        <v>78.5</v>
      </c>
      <c r="H15" s="7">
        <f t="shared" si="0"/>
        <v>2.31575</v>
      </c>
      <c r="I15" s="16">
        <f t="shared" si="0"/>
        <v>6.94725</v>
      </c>
      <c r="J15" s="5"/>
    </row>
    <row r="16" spans="2:10" ht="14.25" customHeight="1">
      <c r="B16" s="1">
        <v>10</v>
      </c>
      <c r="C16" s="47" t="s">
        <v>49</v>
      </c>
      <c r="D16" s="1" t="s">
        <v>19</v>
      </c>
      <c r="E16" s="16">
        <v>0.018</v>
      </c>
      <c r="F16" s="1">
        <v>3</v>
      </c>
      <c r="G16" s="7">
        <v>62.8</v>
      </c>
      <c r="H16" s="7">
        <f t="shared" si="0"/>
        <v>1.1303999999999998</v>
      </c>
      <c r="I16" s="16">
        <f t="shared" si="0"/>
        <v>3.3911999999999995</v>
      </c>
      <c r="J16" s="5"/>
    </row>
    <row r="17" spans="2:11" ht="14.25" customHeight="1">
      <c r="B17" s="1">
        <v>11</v>
      </c>
      <c r="C17" s="47" t="s">
        <v>50</v>
      </c>
      <c r="D17" s="1" t="s">
        <v>19</v>
      </c>
      <c r="E17" s="16">
        <v>4.77</v>
      </c>
      <c r="F17" s="1">
        <v>1</v>
      </c>
      <c r="G17" s="7">
        <v>17</v>
      </c>
      <c r="H17" s="7">
        <f t="shared" si="0"/>
        <v>81.08999999999999</v>
      </c>
      <c r="I17" s="16">
        <f t="shared" si="0"/>
        <v>81.08999999999999</v>
      </c>
      <c r="J17" s="5"/>
      <c r="K17" t="s">
        <v>51</v>
      </c>
    </row>
    <row r="18" spans="2:10" ht="14.25" customHeight="1">
      <c r="B18" s="1">
        <v>12</v>
      </c>
      <c r="C18" s="47" t="s">
        <v>50</v>
      </c>
      <c r="D18" s="1" t="s">
        <v>19</v>
      </c>
      <c r="E18" s="16">
        <v>4.58</v>
      </c>
      <c r="F18" s="1">
        <v>1</v>
      </c>
      <c r="G18" s="7">
        <v>17</v>
      </c>
      <c r="H18" s="7">
        <f t="shared" si="0"/>
        <v>77.86</v>
      </c>
      <c r="I18" s="16">
        <f t="shared" si="0"/>
        <v>77.86</v>
      </c>
      <c r="J18" s="5"/>
    </row>
    <row r="19" spans="2:10" ht="14.25" customHeight="1">
      <c r="B19" s="1">
        <v>13</v>
      </c>
      <c r="C19" s="47" t="s">
        <v>50</v>
      </c>
      <c r="D19" s="1" t="s">
        <v>19</v>
      </c>
      <c r="E19" s="16">
        <v>5.97</v>
      </c>
      <c r="F19" s="1">
        <v>1</v>
      </c>
      <c r="G19" s="7">
        <v>17</v>
      </c>
      <c r="H19" s="7">
        <f t="shared" si="0"/>
        <v>101.49</v>
      </c>
      <c r="I19" s="16">
        <f t="shared" si="0"/>
        <v>101.49</v>
      </c>
      <c r="J19" s="5"/>
    </row>
    <row r="20" spans="2:10" ht="14.25" customHeight="1">
      <c r="B20" s="1">
        <v>14</v>
      </c>
      <c r="C20" s="47" t="s">
        <v>50</v>
      </c>
      <c r="D20" s="1" t="s">
        <v>19</v>
      </c>
      <c r="E20" s="16">
        <v>5.78</v>
      </c>
      <c r="F20" s="1">
        <v>1</v>
      </c>
      <c r="G20" s="7">
        <v>17</v>
      </c>
      <c r="H20" s="7">
        <f t="shared" si="0"/>
        <v>98.26</v>
      </c>
      <c r="I20" s="16">
        <f t="shared" si="0"/>
        <v>98.26</v>
      </c>
      <c r="J20" s="5"/>
    </row>
    <row r="21" spans="2:11" ht="14.25" customHeight="1">
      <c r="B21" s="1">
        <v>15</v>
      </c>
      <c r="C21" s="47" t="s">
        <v>52</v>
      </c>
      <c r="D21" s="1" t="s">
        <v>19</v>
      </c>
      <c r="E21" s="16">
        <v>0.0072</v>
      </c>
      <c r="F21" s="1">
        <v>4</v>
      </c>
      <c r="G21" s="7">
        <v>62.8</v>
      </c>
      <c r="H21" s="7">
        <f t="shared" si="0"/>
        <v>0.45215999999999995</v>
      </c>
      <c r="I21" s="16">
        <f t="shared" si="0"/>
        <v>1.8086399999999998</v>
      </c>
      <c r="J21" s="5"/>
      <c r="K21" t="s">
        <v>53</v>
      </c>
    </row>
    <row r="22" spans="2:11" ht="14.25" customHeight="1">
      <c r="B22" s="1">
        <v>16</v>
      </c>
      <c r="C22" s="47" t="s">
        <v>54</v>
      </c>
      <c r="D22" s="1" t="s">
        <v>19</v>
      </c>
      <c r="E22" s="16">
        <v>0.0192</v>
      </c>
      <c r="F22" s="1">
        <v>2</v>
      </c>
      <c r="G22" s="7">
        <v>94.2</v>
      </c>
      <c r="H22" s="7">
        <f t="shared" si="0"/>
        <v>1.8086399999999998</v>
      </c>
      <c r="I22" s="16">
        <f t="shared" si="0"/>
        <v>3.6172799999999996</v>
      </c>
      <c r="J22" s="5"/>
      <c r="K22" t="s">
        <v>55</v>
      </c>
    </row>
    <row r="23" spans="2:10" ht="14.25" customHeight="1">
      <c r="B23" s="1">
        <v>17</v>
      </c>
      <c r="C23" s="47" t="s">
        <v>56</v>
      </c>
      <c r="D23" s="1" t="s">
        <v>19</v>
      </c>
      <c r="E23" s="16">
        <v>0.0192</v>
      </c>
      <c r="F23" s="1">
        <v>2</v>
      </c>
      <c r="G23" s="7">
        <v>62.8</v>
      </c>
      <c r="H23" s="7">
        <f t="shared" si="0"/>
        <v>1.20576</v>
      </c>
      <c r="I23" s="16">
        <f t="shared" si="0"/>
        <v>2.41152</v>
      </c>
      <c r="J23" s="5"/>
    </row>
    <row r="24" spans="2:10" ht="14.25" customHeight="1">
      <c r="B24" s="1">
        <v>18</v>
      </c>
      <c r="C24" s="47"/>
      <c r="D24" s="1" t="s">
        <v>19</v>
      </c>
      <c r="E24" s="16"/>
      <c r="F24" s="1"/>
      <c r="G24" s="7"/>
      <c r="H24" s="7">
        <f t="shared" si="0"/>
        <v>0</v>
      </c>
      <c r="I24" s="16">
        <f t="shared" si="0"/>
        <v>0</v>
      </c>
      <c r="J24" s="5"/>
    </row>
    <row r="25" spans="2:10" ht="14.25" customHeight="1">
      <c r="B25" s="1">
        <v>19</v>
      </c>
      <c r="C25" s="47"/>
      <c r="D25" s="1" t="s">
        <v>19</v>
      </c>
      <c r="E25" s="16"/>
      <c r="F25" s="1"/>
      <c r="G25" s="7"/>
      <c r="H25" s="7">
        <f>G25*E25</f>
        <v>0</v>
      </c>
      <c r="I25" s="16">
        <f>H25*F25</f>
        <v>0</v>
      </c>
      <c r="J25" s="5"/>
    </row>
    <row r="26" spans="2:10" ht="14.25" customHeight="1">
      <c r="B26" s="1"/>
      <c r="C26" s="46"/>
      <c r="D26" s="1"/>
      <c r="E26" s="43"/>
      <c r="F26" s="1"/>
      <c r="G26" s="16"/>
      <c r="H26" s="7">
        <f>G26*E26</f>
        <v>0</v>
      </c>
      <c r="I26" s="16">
        <f>H26*F26</f>
        <v>0</v>
      </c>
      <c r="J26" s="2"/>
    </row>
    <row r="27" spans="2:10" ht="14.25" customHeight="1">
      <c r="B27" s="23"/>
      <c r="C27" s="17"/>
      <c r="D27" s="18"/>
      <c r="E27" s="19"/>
      <c r="F27" s="18"/>
      <c r="G27" s="20"/>
      <c r="H27" s="21"/>
      <c r="I27" s="24"/>
      <c r="J27" s="2"/>
    </row>
    <row r="28" spans="2:10" ht="14.25" customHeight="1">
      <c r="B28" s="23" t="s">
        <v>16</v>
      </c>
      <c r="C28" s="17"/>
      <c r="D28" s="18"/>
      <c r="E28" s="19"/>
      <c r="F28" s="18"/>
      <c r="G28" s="20"/>
      <c r="H28" s="21"/>
      <c r="I28" s="24">
        <f>SUM(I7:I26)*0.05</f>
        <v>71.200686</v>
      </c>
      <c r="J28" s="2"/>
    </row>
    <row r="29" spans="2:10" ht="14.25" customHeight="1">
      <c r="B29" s="23"/>
      <c r="C29" s="17"/>
      <c r="D29" s="18"/>
      <c r="E29" s="19"/>
      <c r="F29" s="18"/>
      <c r="G29" s="20"/>
      <c r="H29" s="21"/>
      <c r="I29" s="24"/>
      <c r="J29" s="2"/>
    </row>
    <row r="30" spans="2:10" ht="14.25" customHeight="1">
      <c r="B30" s="41" t="s">
        <v>10</v>
      </c>
      <c r="C30" s="30"/>
      <c r="D30" s="1" t="s">
        <v>19</v>
      </c>
      <c r="E30" s="19"/>
      <c r="F30" s="18"/>
      <c r="G30" s="20" t="s">
        <v>3</v>
      </c>
      <c r="H30" s="21"/>
      <c r="I30" s="42">
        <f>SUM(I7:I28)</f>
        <v>1495.2144059999998</v>
      </c>
      <c r="J30" s="2"/>
    </row>
    <row r="31" spans="2:10" ht="14.25" customHeight="1">
      <c r="B31" s="3"/>
      <c r="C31" s="2"/>
      <c r="D31" s="2"/>
      <c r="E31" s="8"/>
      <c r="F31" s="2"/>
      <c r="G31" s="6"/>
      <c r="H31" s="10"/>
      <c r="I31" s="2"/>
      <c r="J31" s="2"/>
    </row>
  </sheetData>
  <sheetProtection/>
  <mergeCells count="1">
    <mergeCell ref="B1:I1"/>
  </mergeCells>
  <printOptions horizontalCentered="1"/>
  <pageMargins left="0.5905511811023623" right="0.5905511811023623" top="0.8661417322834646" bottom="0.4724409448818898" header="0" footer="0.4724409448818898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A533 - 01</dc:creator>
  <cp:keywords/>
  <dc:description/>
  <cp:lastModifiedBy>Petr Valach</cp:lastModifiedBy>
  <cp:lastPrinted>2011-07-29T18:27:50Z</cp:lastPrinted>
  <dcterms:created xsi:type="dcterms:W3CDTF">1999-08-25T16:32:21Z</dcterms:created>
  <dcterms:modified xsi:type="dcterms:W3CDTF">2020-10-02T12:49:40Z</dcterms:modified>
  <cp:category/>
  <cp:version/>
  <cp:contentType/>
  <cp:contentStatus/>
</cp:coreProperties>
</file>