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21-08_4511_A - ODRAZOVÁ 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'21-08_4511_A - ODRAZOVÁ S...'!$C$120:$K$220</definedName>
    <definedName name="_xlnm.Print_Area" localSheetId="1">'21-08_4511_A - ODRAZOVÁ S...'!$C$4:$J$37,'21-08_4511_A - ODRAZOVÁ S...'!$C$50:$J$76,'21-08_4511_A - ODRAZOVÁ S...'!$C$82:$J$104,'21-08_4511_A - ODRAZOVÁ S...'!$C$110:$K$220</definedName>
    <definedName name="_xlnm.Print_Titles" localSheetId="1">'21-08_4511_A - ODRAZOVÁ S...'!$120:$120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204"/>
  <c r="J193"/>
  <c r="J165"/>
  <c r="J159"/>
  <c r="BK153"/>
  <c r="BK144"/>
  <c r="J140"/>
  <c r="BK133"/>
  <c r="BK124"/>
  <c i="1" r="AS94"/>
  <c i="2" r="J207"/>
  <c r="J185"/>
  <c r="BK176"/>
  <c r="BK173"/>
  <c r="BK162"/>
  <c r="J156"/>
  <c r="BK140"/>
  <c r="BK216"/>
  <c r="BK213"/>
  <c r="J204"/>
  <c r="BK185"/>
  <c r="BK168"/>
  <c r="BK136"/>
  <c r="BK127"/>
  <c r="J210"/>
  <c r="BK196"/>
  <c r="J176"/>
  <c r="J162"/>
  <c r="BK156"/>
  <c r="J149"/>
  <c r="J136"/>
  <c r="BK130"/>
  <c r="BK210"/>
  <c r="BK199"/>
  <c r="J188"/>
  <c r="J182"/>
  <c r="J168"/>
  <c r="BK165"/>
  <c r="BK159"/>
  <c r="J144"/>
  <c r="J127"/>
  <c r="J220"/>
  <c r="J213"/>
  <c r="J199"/>
  <c r="BK188"/>
  <c r="J173"/>
  <c r="J153"/>
  <c r="J133"/>
  <c r="J124"/>
  <c r="BK193"/>
  <c r="BK220"/>
  <c r="J216"/>
  <c r="BK207"/>
  <c r="J196"/>
  <c r="BK182"/>
  <c r="BK149"/>
  <c r="J130"/>
  <c l="1" r="R123"/>
  <c r="R152"/>
  <c r="P172"/>
  <c r="P206"/>
  <c r="P205"/>
  <c r="BK123"/>
  <c r="P123"/>
  <c r="P152"/>
  <c r="T152"/>
  <c r="T172"/>
  <c r="R206"/>
  <c r="R205"/>
  <c r="T123"/>
  <c r="T122"/>
  <c r="BK152"/>
  <c r="J152"/>
  <c r="J98"/>
  <c r="BK172"/>
  <c r="J172"/>
  <c r="J99"/>
  <c r="R172"/>
  <c r="BK206"/>
  <c r="J206"/>
  <c r="J102"/>
  <c r="T206"/>
  <c r="T205"/>
  <c r="BK148"/>
  <c r="J148"/>
  <c r="J97"/>
  <c r="BK203"/>
  <c r="J203"/>
  <c r="J100"/>
  <c r="BK219"/>
  <c r="J219"/>
  <c r="J103"/>
  <c r="J115"/>
  <c r="F118"/>
  <c r="BE124"/>
  <c r="BE133"/>
  <c r="BE153"/>
  <c r="BE193"/>
  <c r="BE199"/>
  <c r="BE204"/>
  <c r="BE213"/>
  <c r="BE216"/>
  <c r="BE220"/>
  <c r="BE140"/>
  <c r="BE149"/>
  <c r="BE156"/>
  <c r="BE162"/>
  <c r="BE185"/>
  <c r="BE188"/>
  <c r="BE196"/>
  <c r="BE207"/>
  <c r="BE210"/>
  <c r="BE127"/>
  <c r="BE130"/>
  <c r="BE136"/>
  <c r="BE144"/>
  <c r="BE159"/>
  <c r="BE165"/>
  <c r="BE168"/>
  <c r="BE173"/>
  <c r="BE176"/>
  <c r="BE182"/>
  <c r="F33"/>
  <c i="1" r="BB95"/>
  <c r="BB94"/>
  <c r="W31"/>
  <c i="2" r="F34"/>
  <c i="1" r="BC95"/>
  <c r="BC94"/>
  <c r="W32"/>
  <c i="2" r="J32"/>
  <c i="1" r="AW95"/>
  <c i="2" r="F32"/>
  <c i="1" r="BA95"/>
  <c r="BA94"/>
  <c r="AW94"/>
  <c r="AK30"/>
  <c i="2" r="F35"/>
  <c i="1" r="BD95"/>
  <c r="BD94"/>
  <c r="W33"/>
  <c i="2" l="1" r="P122"/>
  <c r="P121"/>
  <c i="1" r="AU95"/>
  <c i="2" r="BK122"/>
  <c r="J122"/>
  <c r="J95"/>
  <c r="T121"/>
  <c r="R122"/>
  <c r="R121"/>
  <c r="J123"/>
  <c r="J96"/>
  <c r="BK205"/>
  <c r="J205"/>
  <c r="J101"/>
  <c i="1" r="AU94"/>
  <c r="W30"/>
  <c i="2" r="J31"/>
  <c i="1" r="AV95"/>
  <c r="AT95"/>
  <c r="AY94"/>
  <c r="AX94"/>
  <c i="2" r="F31"/>
  <c i="1" r="AZ95"/>
  <c r="AZ94"/>
  <c r="AV94"/>
  <c r="AK29"/>
  <c i="2" l="1" r="BK121"/>
  <c r="J121"/>
  <c r="J28"/>
  <c i="1" r="AG95"/>
  <c r="AG94"/>
  <c r="AK26"/>
  <c r="AK35"/>
  <c r="W29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<sst xmlns="http://schemas.openxmlformats.org/spreadsheetml/2006/main">
  <si>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</si>
  <si>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</si>
  <si>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</si>
  <si>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</si>
  <si>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</si>
  <si>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{6aadcafa-78b5-4c4c-adc2-128a9bd098a5}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</si>
  <si>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</si>
  <si>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</si>
  <si>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</si>
  <si>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</si>
  <si>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</si>
  <si>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</si>
  <si>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</si>
  <si>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</si>
  <si>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21-08_4511_A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</si>
  <si>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</si>
  <si>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</si>
  <si>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ODRAZOVÁ STĚNA HŘIŠTĚ FCL U NISY LIBEREC- 30 M</t>
  </si>
  <si>
    <t>KSO:</t>
  </si>
  <si>
    <t>CC-CZ:</t>
  </si>
  <si>
    <t>Místo:</t>
  </si>
  <si>
    <t xml:space="preserve"> </t>
  </si>
  <si>
    <t>Datum:</t>
  </si>
  <si>
    <t>4. 8. 2021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</si>
  <si>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</si>
  <si>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</si>
  <si>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</si>
  <si>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</si>
  <si>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</si>
  <si>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</si>
  <si>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</si>
  <si>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ING.JIŘÍ KHOL, IVAN PERGLER</t>
  </si>
  <si>
    <t>True</t>
  </si>
  <si>
    <t>Zpracovatel:</t>
  </si>
  <si>
    <t>PROPOS LIBEREC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</si>
  <si>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</si>
  <si>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</si>
  <si>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</si>
  <si>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</si>
  <si>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</si>
  <si>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</si>
  <si>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</si>
  <si>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</si>
  <si>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</si>
  <si>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</si>
  <si>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</si>
  <si>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</si>
  <si>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</si>
  <si>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</si>
  <si>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</si>
  <si>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</si>
  <si>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</si>
  <si>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</si>
  <si>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</si>
  <si>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</si>
  <si>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</si>
  <si>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</si>
  <si>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</si>
  <si>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</si>
  <si>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</si>
  <si>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</si>
  <si>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</si>
  <si>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</si>
  <si>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</si>
  <si>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</si>
  <si>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</si>
  <si>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</si>
  <si>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</si>
  <si>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</si>
  <si>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</si>
  <si>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</si>
  <si>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</si>
  <si>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</si>
  <si>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</si>
  <si>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</si>
  <si>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</si>
  <si>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</si>
  <si>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</si>
  <si>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</si>
  <si>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</si>
  <si>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</si>
  <si>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</si>
  <si>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</si>
  <si>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</si>
  <si>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</si>
  <si>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</si>
  <si>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</si>
  <si>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</si>
  <si>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</si>
  <si>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</si>
  <si>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</si>
  <si>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</si>
  <si>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</si>
  <si>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</si>
  <si>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</si>
  <si>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</si>
  <si>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</si>
  <si>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</si>
  <si>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</si>
  <si>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</si>
  <si>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</si>
  <si>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</si>
  <si>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</si>
  <si>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</si>
  <si>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</si>
  <si>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</si>
  <si>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</si>
  <si>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</si>
  <si>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</si>
  <si>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</si>
  <si>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</si>
  <si>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</si>
  <si>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</si>
  <si>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</si>
  <si>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</si>
  <si>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</si>
  <si>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</si>
  <si>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12111200.1</t>
  </si>
  <si>
    <t>Vyhrabání hřišťového gumového granulátu vč.vyčištění a dopravení zpět na hřiště</t>
  </si>
  <si>
    <t>m2</t>
  </si>
  <si>
    <t>4</t>
  </si>
  <si>
    <t>319430117</t>
  </si>
  <si>
    <t>VV</t>
  </si>
  <si>
    <t>32,0*1,5</t>
  </si>
  <si>
    <t>Součet</t>
  </si>
  <si>
    <t>121112003</t>
  </si>
  <si>
    <t>Sejmutí ornice tl vrstvy do 200 mm ručně</t>
  </si>
  <si>
    <t>CS ÚRS 2021 02</t>
  </si>
  <si>
    <t>-958089120</t>
  </si>
  <si>
    <t>3</t>
  </si>
  <si>
    <t>122251101</t>
  </si>
  <si>
    <t>Odkopávky a prokopávky nezapažené v hornině třídy těžitelnosti I skupiny 3 objem do 20 m3 strojně</t>
  </si>
  <si>
    <t>m3</t>
  </si>
  <si>
    <t>-1476027744</t>
  </si>
  <si>
    <t>1,0*0,5*31,5/2</t>
  </si>
  <si>
    <t>1322012.1</t>
  </si>
  <si>
    <t>Úprava a vyrovnání dna základové spáry gabionových prvků</t>
  </si>
  <si>
    <t>-2099466312</t>
  </si>
  <si>
    <t>30,0*0,5</t>
  </si>
  <si>
    <t>5</t>
  </si>
  <si>
    <t>132251101</t>
  </si>
  <si>
    <t>Hloubení rýh nezapažených š do 800 mm v hornině třídy těžitelnosti I skupiny 3 objem do 20 m3 strojně</t>
  </si>
  <si>
    <t>-1037897328</t>
  </si>
  <si>
    <t>31,0*0,5*0,3</t>
  </si>
  <si>
    <t>30,0*0,5*0,15</t>
  </si>
  <si>
    <t>6</t>
  </si>
  <si>
    <t>171251101</t>
  </si>
  <si>
    <t>Uložení sypaniny do násypů nezhutněných strojně</t>
  </si>
  <si>
    <t>-1125868215</t>
  </si>
  <si>
    <t>uložení přebytku v nejbližším okolí</t>
  </si>
  <si>
    <t>7,845+6,9</t>
  </si>
  <si>
    <t>7</t>
  </si>
  <si>
    <t>1813011.1</t>
  </si>
  <si>
    <t>Rozprostření a urovnání - doplnění vyskladněné ornice po výkopu do nových náspů / okraje gabionů v tl.cca 10 cm</t>
  </si>
  <si>
    <t>-2079385359</t>
  </si>
  <si>
    <t>31,0*0,2</t>
  </si>
  <si>
    <t>31,0*1,5</t>
  </si>
  <si>
    <t>Zakládání</t>
  </si>
  <si>
    <t>8</t>
  </si>
  <si>
    <t>271532212</t>
  </si>
  <si>
    <t>Podsyp pod základové konstrukce se zhutněním a urovnáním povrchu z kameniva hrubého, frakce 16 - 32 mm</t>
  </si>
  <si>
    <t>-175249963</t>
  </si>
  <si>
    <t>31,2*0,5*0,1</t>
  </si>
  <si>
    <t>Svislé a kompletní konstrukce</t>
  </si>
  <si>
    <t>9</t>
  </si>
  <si>
    <t>327215221</t>
  </si>
  <si>
    <t>Opěrné zdi z prefabrikovaných drátokamenných gravitačních konstrukcí (gabionů) předplněné kamenivem ze splétané dvouzákrutové ocelové sítě s povrchovou úpravou galfan</t>
  </si>
  <si>
    <t>96116844</t>
  </si>
  <si>
    <t>30,0*0,5*0,5</t>
  </si>
  <si>
    <t>10</t>
  </si>
  <si>
    <t>3411239.1</t>
  </si>
  <si>
    <t>Montáž dílců odrazových stěn ze železobetonu navzájem spojených, výšky do 3,5 m, šíře 1 m, hmotnosti do 2,2 t</t>
  </si>
  <si>
    <t>kus</t>
  </si>
  <si>
    <t>34255381</t>
  </si>
  <si>
    <t>30</t>
  </si>
  <si>
    <t>11</t>
  </si>
  <si>
    <t>M</t>
  </si>
  <si>
    <t>5933000.1</t>
  </si>
  <si>
    <t>prefabrikát stěnový nosný ze ŽB tř.min.C25/30, tvaru L - dle popisu a zákresu v projektu, vel.3250x1000x150-250 mm</t>
  </si>
  <si>
    <t>1546842793</t>
  </si>
  <si>
    <t>12</t>
  </si>
  <si>
    <t>3411239.5</t>
  </si>
  <si>
    <t>Příplatek na atypickou úpravu prefabrikátu (střet stávajícího stožáru a kanlalizační šachty)</t>
  </si>
  <si>
    <t>-1699894436</t>
  </si>
  <si>
    <t>13</t>
  </si>
  <si>
    <t>3411240.1</t>
  </si>
  <si>
    <t>Vystěrkování spar prefa dílců (dle popisu v PD) - oboustranné</t>
  </si>
  <si>
    <t>m</t>
  </si>
  <si>
    <t>-1288994634</t>
  </si>
  <si>
    <t>3,0*30</t>
  </si>
  <si>
    <t>14</t>
  </si>
  <si>
    <t>389361001</t>
  </si>
  <si>
    <t>Doplňující výztuž prefabrikovaných konstrukcí z betonářské oceli</t>
  </si>
  <si>
    <t>t</t>
  </si>
  <si>
    <t>76570290</t>
  </si>
  <si>
    <t>D 14mm - 1,21kg/m vč 10% - svary a překrytí</t>
  </si>
  <si>
    <t>30*1,21*0,001*1,1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</si>
  <si>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</si>
  <si>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</si>
  <si>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</si>
  <si>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783866864</t>
  </si>
  <si>
    <t>30,0*1,5</t>
  </si>
  <si>
    <t>16</t>
  </si>
  <si>
    <t>9500000.1</t>
  </si>
  <si>
    <t>Penetrační syntetický nátěr prefa dílců - lícových stran</t>
  </si>
  <si>
    <t>-632281134</t>
  </si>
  <si>
    <t>30,0*3,0*2</t>
  </si>
  <si>
    <t>30,0*0,2</t>
  </si>
  <si>
    <t>(0,2*1,0+3,0*0,15)*2</t>
  </si>
  <si>
    <t>30,0*0,15</t>
  </si>
  <si>
    <t>17</t>
  </si>
  <si>
    <t>9600000.1</t>
  </si>
  <si>
    <t>Demontáž záchytné sítě - šetrná pro další použití a úpravu, výška cca 3 m z žebříku alt.plošiny</t>
  </si>
  <si>
    <t>-2091663520</t>
  </si>
  <si>
    <t>30,5</t>
  </si>
  <si>
    <t>18</t>
  </si>
  <si>
    <t>9600010.1</t>
  </si>
  <si>
    <t>Montáž, úprava (zkrácení) záchytné sítě</t>
  </si>
  <si>
    <t>492457934</t>
  </si>
  <si>
    <t>19</t>
  </si>
  <si>
    <t>9610210.1</t>
  </si>
  <si>
    <t>Ubourání části patky sloupu oplocení vč.odvozu na skládku a poplatku</t>
  </si>
  <si>
    <t>1261755695</t>
  </si>
  <si>
    <t>předpoklad</t>
  </si>
  <si>
    <t>0,6*0,3*0,4*11</t>
  </si>
  <si>
    <t>1,0*0,3*0,5</t>
  </si>
  <si>
    <t>20</t>
  </si>
  <si>
    <t>9620010.1</t>
  </si>
  <si>
    <t>Montáž a dodávka kovové hrazdy šíře 130 cm vč.povrchové úpravy - dle schematu v PD</t>
  </si>
  <si>
    <t>-353865575</t>
  </si>
  <si>
    <t>9620010.2</t>
  </si>
  <si>
    <t>Montáž a dodávka kovového úchytu na expander vč.povrchové úpravy</t>
  </si>
  <si>
    <t>981806372</t>
  </si>
  <si>
    <t>32</t>
  </si>
  <si>
    <t>22</t>
  </si>
  <si>
    <t>9620090.1</t>
  </si>
  <si>
    <t>Demontáž a zpětné osazení záhonových obrub vychýlených po odkopu</t>
  </si>
  <si>
    <t>266503016</t>
  </si>
  <si>
    <t>20,0</t>
  </si>
  <si>
    <t>998</t>
  </si>
  <si>
    <t>Přesun hmot</t>
  </si>
  <si>
    <t>23</t>
  </si>
  <si>
    <t>9980140.1</t>
  </si>
  <si>
    <t>Vnitrostaveništní manipulace a přesun hmot - opěrné zdi</t>
  </si>
  <si>
    <t>91947139</t>
  </si>
  <si>
    <t>PSV</t>
  </si>
  <si>
    <t>Práce a dodávky PSV</t>
  </si>
  <si>
    <t>767</t>
  </si>
  <si>
    <t>Konstrukce zámečnické</t>
  </si>
  <si>
    <t>24</t>
  </si>
  <si>
    <t>7671000.1</t>
  </si>
  <si>
    <t>Montáž a dodávka sloupků záchytné sítě výšky 1 m, trubková konstrukce 35/2,6 s úchyty sítě, plošná kotevní patice připevněná k prefabrikátu, dvojnásobný antikorozní modrý nátěr</t>
  </si>
  <si>
    <t>1293638755</t>
  </si>
  <si>
    <t>25</t>
  </si>
  <si>
    <t>7672000.1</t>
  </si>
  <si>
    <t>Demontáž stávajících sloupků sítě - šetrná k případnému dalšímu použití (rozhodne TDI)</t>
  </si>
  <si>
    <t>-1234718980</t>
  </si>
  <si>
    <t>26</t>
  </si>
  <si>
    <t>7673000.1</t>
  </si>
  <si>
    <t>Demontáž - odřezání kovového oplocení vč.odvozu a získaného šrotovného (cca 1800 kg)</t>
  </si>
  <si>
    <t>734802103</t>
  </si>
  <si>
    <t>27</t>
  </si>
  <si>
    <t>7674000.1</t>
  </si>
  <si>
    <t>Zámečnická úprava konce stávajícího oplocení u prefa koncového panelu</t>
  </si>
  <si>
    <t>kpl</t>
  </si>
  <si>
    <t>819958799</t>
  </si>
  <si>
    <t>VRN</t>
  </si>
  <si>
    <t>Vedlejší rozpočtové náklady</t>
  </si>
  <si>
    <t>28</t>
  </si>
  <si>
    <t>030001000</t>
  </si>
  <si>
    <t>Zařízení staveniště, kompletační činnost, zvýšené (snížené) náklady spojené s podmínkami stavby, pomocné prostředky, ochrana stav.kcí před poškozením atd.</t>
  </si>
  <si>
    <t>Kč</t>
  </si>
  <si>
    <t>-305025141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</si>
</sst>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21-08_4511_A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ODRAZOVÁ STĚNA HŘIŠTĚ FCL U NISY LIBEREC- 30 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4. 8. 2021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LIBEREC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ING.JIŘÍ KHOL, IVAN PERGLER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PROPOS LIBEREC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37.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'21-08_4511_A - ODRAZOVÁ S...'!J28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'21-08_4511_A - ODRAZOVÁ S...'!P121</f>
        <v>0</v>
      </c>
      <c r="AV95" s="127">
        <f>'21-08_4511_A - ODRAZOVÁ S...'!J31</f>
        <v>0</v>
      </c>
      <c r="AW95" s="127">
        <f>'21-08_4511_A - ODRAZOVÁ S...'!J32</f>
        <v>0</v>
      </c>
      <c r="AX95" s="127">
        <f>'21-08_4511_A - ODRAZOVÁ S...'!J33</f>
        <v>0</v>
      </c>
      <c r="AY95" s="127">
        <f>'21-08_4511_A - ODRAZOVÁ S...'!J34</f>
        <v>0</v>
      </c>
      <c r="AZ95" s="127">
        <f>'21-08_4511_A - ODRAZOVÁ S...'!F31</f>
        <v>0</v>
      </c>
      <c r="BA95" s="127">
        <f>'21-08_4511_A - ODRAZOVÁ S...'!F32</f>
        <v>0</v>
      </c>
      <c r="BB95" s="127">
        <f>'21-08_4511_A - ODRAZOVÁ S...'!F33</f>
        <v>0</v>
      </c>
      <c r="BC95" s="127">
        <f>'21-08_4511_A - ODRAZOVÁ S...'!F34</f>
        <v>0</v>
      </c>
      <c r="BD95" s="129">
        <f>'21-08_4511_A - ODRAZOVÁ S...'!F35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WiXGiEQzoxo9NazVS5E2T6Vqdw3JyYdi2NnxukPJ7FZ4lNpza7ZNc8iXl+in0oPZV4mQluNpC8Ds8SFRZtdmvg==" hashValue="JJFwxMyKd2fnL9HyDecMDgi4iESXGbiD+8DPzDkWiBC8/5G0h0lHDG3pfmIUaZ9FiykOZYYBqPYqmO7p4noEz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-08_4511_A - ODRAZOVÁ 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4. 8. 2021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ROUND(J121,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ROUND((SUM(BE121:BE220)),  2)</f>
        <v>0</v>
      </c>
      <c r="G31" s="38"/>
      <c r="H31" s="38"/>
      <c r="I31" s="149">
        <v>0.20999999999999999</v>
      </c>
      <c r="J31" s="148">
        <f>ROUND(((SUM(BE121:BE220))*I31),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ROUND((SUM(BF121:BF220)),  2)</f>
        <v>0</v>
      </c>
      <c r="G32" s="38"/>
      <c r="H32" s="38"/>
      <c r="I32" s="149">
        <v>0.14999999999999999</v>
      </c>
      <c r="J32" s="148">
        <f>ROUND(((SUM(BF121:BF220))*I32),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ROUND((SUM(BG121:BG220)),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ROUND((SUM(BH121:BH220)),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ROUND((SUM(BI121:BI220)),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ODRAZOVÁ STĚNA HŘIŠTĚ FCL U NISY LIBEREC- 30 M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4. 8. 2021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STATUTÁRNÍ MĚSTO LIBEREC</v>
      </c>
      <c r="G89" s="40"/>
      <c r="H89" s="40"/>
      <c r="I89" s="32" t="s">
        <v>30</v>
      </c>
      <c r="J89" s="36" t="str">
        <f>E19</f>
        <v>ING.JIŘÍ KHOL, IVAN PERGLER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PROPOS LIBEREC S.R.O.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J121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J122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J123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J152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J172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J203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2"/>
      <c r="C101" s="173"/>
      <c r="D101" s="174" t="s">
        <v>96</v>
      </c>
      <c r="E101" s="175"/>
      <c r="F101" s="175"/>
      <c r="G101" s="175"/>
      <c r="H101" s="175"/>
      <c r="I101" s="175"/>
      <c r="J101" s="176">
        <f>J205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J206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98</v>
      </c>
      <c r="E103" s="175"/>
      <c r="F103" s="175"/>
      <c r="G103" s="175"/>
      <c r="H103" s="175"/>
      <c r="I103" s="175"/>
      <c r="J103" s="176">
        <f>J219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99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E7</f>
        <v>ODRAZOVÁ STĚNA HŘIŠTĚ FCL U NISY LIBEREC- 30 M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F10</f>
        <v xml:space="preserve"> </v>
      </c>
      <c r="G115" s="40"/>
      <c r="H115" s="40"/>
      <c r="I115" s="32" t="s">
        <v>22</v>
      </c>
      <c r="J115" s="79" t="str">
        <f>IF(J10="","",J10)</f>
        <v>4. 8. 2021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E13</f>
        <v>STATUTÁRNÍ MĚSTO LIBEREC</v>
      </c>
      <c r="G117" s="40"/>
      <c r="H117" s="40"/>
      <c r="I117" s="32" t="s">
        <v>30</v>
      </c>
      <c r="J117" s="36" t="str">
        <f>E19</f>
        <v>ING.JIŘÍ KHOL, IVAN PERGLER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28</v>
      </c>
      <c r="D118" s="40"/>
      <c r="E118" s="40"/>
      <c r="F118" s="27" t="str">
        <f>IF(E16="","",E16)</f>
        <v>Vyplň údaj</v>
      </c>
      <c r="G118" s="40"/>
      <c r="H118" s="40"/>
      <c r="I118" s="32" t="s">
        <v>33</v>
      </c>
      <c r="J118" s="36" t="str">
        <f>E22</f>
        <v>PROPOS LIBEREC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84"/>
      <c r="B120" s="185"/>
      <c r="C120" s="186" t="s">
        <v>100</v>
      </c>
      <c r="D120" s="187" t="s">
        <v>61</v>
      </c>
      <c r="E120" s="187" t="s">
        <v>57</v>
      </c>
      <c r="F120" s="187" t="s">
        <v>58</v>
      </c>
      <c r="G120" s="187" t="s">
        <v>101</v>
      </c>
      <c r="H120" s="187" t="s">
        <v>102</v>
      </c>
      <c r="I120" s="187" t="s">
        <v>103</v>
      </c>
      <c r="J120" s="187" t="s">
        <v>87</v>
      </c>
      <c r="K120" s="188" t="s">
        <v>104</v>
      </c>
      <c r="L120" s="189"/>
      <c r="M120" s="100" t="s">
        <v>1</v>
      </c>
      <c r="N120" s="101" t="s">
        <v>40</v>
      </c>
      <c r="O120" s="101" t="s">
        <v>105</v>
      </c>
      <c r="P120" s="101" t="s">
        <v>106</v>
      </c>
      <c r="Q120" s="101" t="s">
        <v>107</v>
      </c>
      <c r="R120" s="101" t="s">
        <v>108</v>
      </c>
      <c r="S120" s="101" t="s">
        <v>109</v>
      </c>
      <c r="T120" s="102" t="s">
        <v>110</v>
      </c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</row>
    <row r="121" s="2" customFormat="1" ht="22.8" customHeight="1">
      <c r="A121" s="38"/>
      <c r="B121" s="39"/>
      <c r="C121" s="107" t="s">
        <v>111</v>
      </c>
      <c r="D121" s="40"/>
      <c r="E121" s="40"/>
      <c r="F121" s="40"/>
      <c r="G121" s="40"/>
      <c r="H121" s="40"/>
      <c r="I121" s="40"/>
      <c r="J121" s="190">
        <f>BK121</f>
        <v>0</v>
      </c>
      <c r="K121" s="40"/>
      <c r="L121" s="44"/>
      <c r="M121" s="103"/>
      <c r="N121" s="191"/>
      <c r="O121" s="104"/>
      <c r="P121" s="192">
        <f>P122+P205+P219</f>
        <v>0</v>
      </c>
      <c r="Q121" s="104"/>
      <c r="R121" s="192">
        <f>R122+R205+R219</f>
        <v>76.028535999999988</v>
      </c>
      <c r="S121" s="104"/>
      <c r="T121" s="193">
        <f>T122+T205+T219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89</v>
      </c>
      <c r="BK121" s="194">
        <f>BK122+BK205+BK219</f>
        <v>0</v>
      </c>
    </row>
    <row r="122" s="12" customFormat="1" ht="25.92" customHeight="1">
      <c r="A122" s="12"/>
      <c r="B122" s="195"/>
      <c r="C122" s="196"/>
      <c r="D122" s="197" t="s">
        <v>75</v>
      </c>
      <c r="E122" s="198" t="s">
        <v>112</v>
      </c>
      <c r="F122" s="198" t="s">
        <v>113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P123+P148+P152+P172+P203</f>
        <v>0</v>
      </c>
      <c r="Q122" s="203"/>
      <c r="R122" s="204">
        <f>R123+R148+R152+R172+R203</f>
        <v>76.028535999999988</v>
      </c>
      <c r="S122" s="203"/>
      <c r="T122" s="205">
        <f>T123+T148+T152+T172+T203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6" t="s">
        <v>81</v>
      </c>
      <c r="AT122" s="207" t="s">
        <v>75</v>
      </c>
      <c r="AU122" s="207" t="s">
        <v>76</v>
      </c>
      <c r="AY122" s="206" t="s">
        <v>114</v>
      </c>
      <c r="BK122" s="208">
        <f>BK123+BK148+BK152+BK172+BK203</f>
        <v>0</v>
      </c>
    </row>
    <row r="123" s="12" customFormat="1" ht="22.8" customHeight="1">
      <c r="A123" s="12"/>
      <c r="B123" s="195"/>
      <c r="C123" s="196"/>
      <c r="D123" s="197" t="s">
        <v>75</v>
      </c>
      <c r="E123" s="209" t="s">
        <v>81</v>
      </c>
      <c r="F123" s="209" t="s">
        <v>115</v>
      </c>
      <c r="G123" s="196"/>
      <c r="H123" s="196"/>
      <c r="I123" s="199"/>
      <c r="J123" s="210">
        <f>BK123</f>
        <v>0</v>
      </c>
      <c r="K123" s="196"/>
      <c r="L123" s="201"/>
      <c r="M123" s="202"/>
      <c r="N123" s="203"/>
      <c r="O123" s="203"/>
      <c r="P123" s="204">
        <f>SUM(P124:P147)</f>
        <v>0</v>
      </c>
      <c r="Q123" s="203"/>
      <c r="R123" s="204">
        <f>SUM(R124:R147)</f>
        <v>0</v>
      </c>
      <c r="S123" s="203"/>
      <c r="T123" s="205">
        <f>SUM(T124:T147)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6" t="s">
        <v>81</v>
      </c>
      <c r="AT123" s="207" t="s">
        <v>75</v>
      </c>
      <c r="AU123" s="207" t="s">
        <v>81</v>
      </c>
      <c r="AY123" s="206" t="s">
        <v>114</v>
      </c>
      <c r="BK123" s="208">
        <f>SUM(BK124:BK147)</f>
        <v>0</v>
      </c>
    </row>
    <row r="124" s="2" customFormat="1" ht="16.5" customHeight="1">
      <c r="A124" s="38"/>
      <c r="B124" s="39"/>
      <c r="C124" s="211" t="s">
        <v>81</v>
      </c>
      <c r="D124" s="211" t="s">
        <v>116</v>
      </c>
      <c r="E124" s="212" t="s">
        <v>117</v>
      </c>
      <c r="F124" s="213" t="s">
        <v>118</v>
      </c>
      <c r="G124" s="214" t="s">
        <v>119</v>
      </c>
      <c r="H124" s="215">
        <v>48</v>
      </c>
      <c r="I124" s="216"/>
      <c r="J124" s="217">
        <f>ROUND(I124*H124,2)</f>
        <v>0</v>
      </c>
      <c r="K124" s="213" t="s">
        <v>1</v>
      </c>
      <c r="L124" s="44"/>
      <c r="M124" s="218" t="s">
        <v>1</v>
      </c>
      <c r="N124" s="219" t="s">
        <v>41</v>
      </c>
      <c r="O124" s="91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2" t="s">
        <v>120</v>
      </c>
      <c r="AT124" s="222" t="s">
        <v>116</v>
      </c>
      <c r="AU124" s="222" t="s">
        <v>83</v>
      </c>
      <c r="AY124" s="17" t="s">
        <v>114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7" t="s">
        <v>81</v>
      </c>
      <c r="BK124" s="223">
        <f>ROUND(I124*H124,2)</f>
        <v>0</v>
      </c>
      <c r="BL124" s="17" t="s">
        <v>120</v>
      </c>
      <c r="BM124" s="222" t="s">
        <v>121</v>
      </c>
    </row>
    <row r="125" s="13" customFormat="1">
      <c r="A125" s="13"/>
      <c r="B125" s="224"/>
      <c r="C125" s="225"/>
      <c r="D125" s="226" t="s">
        <v>122</v>
      </c>
      <c r="E125" s="227" t="s">
        <v>1</v>
      </c>
      <c r="F125" s="228" t="s">
        <v>123</v>
      </c>
      <c r="G125" s="225"/>
      <c r="H125" s="229">
        <v>48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122</v>
      </c>
      <c r="AU125" s="235" t="s">
        <v>83</v>
      </c>
      <c r="AV125" s="13" t="s">
        <v>83</v>
      </c>
      <c r="AW125" s="13" t="s">
        <v>32</v>
      </c>
      <c r="AX125" s="13" t="s">
        <v>76</v>
      </c>
      <c r="AY125" s="235" t="s">
        <v>114</v>
      </c>
    </row>
    <row r="126" s="14" customFormat="1">
      <c r="A126" s="14"/>
      <c r="B126" s="236"/>
      <c r="C126" s="237"/>
      <c r="D126" s="226" t="s">
        <v>122</v>
      </c>
      <c r="E126" s="238" t="s">
        <v>1</v>
      </c>
      <c r="F126" s="239" t="s">
        <v>124</v>
      </c>
      <c r="G126" s="237"/>
      <c r="H126" s="240">
        <v>48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122</v>
      </c>
      <c r="AU126" s="246" t="s">
        <v>83</v>
      </c>
      <c r="AV126" s="14" t="s">
        <v>120</v>
      </c>
      <c r="AW126" s="14" t="s">
        <v>32</v>
      </c>
      <c r="AX126" s="14" t="s">
        <v>81</v>
      </c>
      <c r="AY126" s="246" t="s">
        <v>114</v>
      </c>
    </row>
    <row r="127" s="2" customFormat="1" ht="16.5" customHeight="1">
      <c r="A127" s="38"/>
      <c r="B127" s="39"/>
      <c r="C127" s="211" t="s">
        <v>83</v>
      </c>
      <c r="D127" s="211" t="s">
        <v>116</v>
      </c>
      <c r="E127" s="212" t="s">
        <v>125</v>
      </c>
      <c r="F127" s="213" t="s">
        <v>126</v>
      </c>
      <c r="G127" s="214" t="s">
        <v>119</v>
      </c>
      <c r="H127" s="215">
        <v>48</v>
      </c>
      <c r="I127" s="216"/>
      <c r="J127" s="217">
        <f>ROUND(I127*H127,2)</f>
        <v>0</v>
      </c>
      <c r="K127" s="213" t="s">
        <v>127</v>
      </c>
      <c r="L127" s="44"/>
      <c r="M127" s="218" t="s">
        <v>1</v>
      </c>
      <c r="N127" s="219" t="s">
        <v>41</v>
      </c>
      <c r="O127" s="91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2" t="s">
        <v>120</v>
      </c>
      <c r="AT127" s="222" t="s">
        <v>116</v>
      </c>
      <c r="AU127" s="222" t="s">
        <v>83</v>
      </c>
      <c r="AY127" s="17" t="s">
        <v>114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7" t="s">
        <v>81</v>
      </c>
      <c r="BK127" s="223">
        <f>ROUND(I127*H127,2)</f>
        <v>0</v>
      </c>
      <c r="BL127" s="17" t="s">
        <v>120</v>
      </c>
      <c r="BM127" s="222" t="s">
        <v>128</v>
      </c>
    </row>
    <row r="128" s="13" customFormat="1">
      <c r="A128" s="13"/>
      <c r="B128" s="224"/>
      <c r="C128" s="225"/>
      <c r="D128" s="226" t="s">
        <v>122</v>
      </c>
      <c r="E128" s="227" t="s">
        <v>1</v>
      </c>
      <c r="F128" s="228" t="s">
        <v>123</v>
      </c>
      <c r="G128" s="225"/>
      <c r="H128" s="229">
        <v>48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122</v>
      </c>
      <c r="AU128" s="235" t="s">
        <v>83</v>
      </c>
      <c r="AV128" s="13" t="s">
        <v>83</v>
      </c>
      <c r="AW128" s="13" t="s">
        <v>32</v>
      </c>
      <c r="AX128" s="13" t="s">
        <v>76</v>
      </c>
      <c r="AY128" s="235" t="s">
        <v>114</v>
      </c>
    </row>
    <row r="129" s="14" customFormat="1">
      <c r="A129" s="14"/>
      <c r="B129" s="236"/>
      <c r="C129" s="237"/>
      <c r="D129" s="226" t="s">
        <v>122</v>
      </c>
      <c r="E129" s="238" t="s">
        <v>1</v>
      </c>
      <c r="F129" s="239" t="s">
        <v>124</v>
      </c>
      <c r="G129" s="237"/>
      <c r="H129" s="240">
        <v>48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122</v>
      </c>
      <c r="AU129" s="246" t="s">
        <v>83</v>
      </c>
      <c r="AV129" s="14" t="s">
        <v>120</v>
      </c>
      <c r="AW129" s="14" t="s">
        <v>32</v>
      </c>
      <c r="AX129" s="14" t="s">
        <v>81</v>
      </c>
      <c r="AY129" s="246" t="s">
        <v>114</v>
      </c>
    </row>
    <row r="130" s="2" customFormat="1" ht="21.75" customHeight="1">
      <c r="A130" s="38"/>
      <c r="B130" s="39"/>
      <c r="C130" s="211" t="s">
        <v>129</v>
      </c>
      <c r="D130" s="211" t="s">
        <v>116</v>
      </c>
      <c r="E130" s="212" t="s">
        <v>130</v>
      </c>
      <c r="F130" s="213" t="s">
        <v>131</v>
      </c>
      <c r="G130" s="214" t="s">
        <v>132</v>
      </c>
      <c r="H130" s="215">
        <v>7.875</v>
      </c>
      <c r="I130" s="216"/>
      <c r="J130" s="217">
        <f>ROUND(I130*H130,2)</f>
        <v>0</v>
      </c>
      <c r="K130" s="213" t="s">
        <v>127</v>
      </c>
      <c r="L130" s="44"/>
      <c r="M130" s="218" t="s">
        <v>1</v>
      </c>
      <c r="N130" s="219" t="s">
        <v>41</v>
      </c>
      <c r="O130" s="91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2" t="s">
        <v>120</v>
      </c>
      <c r="AT130" s="222" t="s">
        <v>116</v>
      </c>
      <c r="AU130" s="222" t="s">
        <v>83</v>
      </c>
      <c r="AY130" s="17" t="s">
        <v>114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7" t="s">
        <v>81</v>
      </c>
      <c r="BK130" s="223">
        <f>ROUND(I130*H130,2)</f>
        <v>0</v>
      </c>
      <c r="BL130" s="17" t="s">
        <v>120</v>
      </c>
      <c r="BM130" s="222" t="s">
        <v>133</v>
      </c>
    </row>
    <row r="131" s="13" customFormat="1">
      <c r="A131" s="13"/>
      <c r="B131" s="224"/>
      <c r="C131" s="225"/>
      <c r="D131" s="226" t="s">
        <v>122</v>
      </c>
      <c r="E131" s="227" t="s">
        <v>1</v>
      </c>
      <c r="F131" s="228" t="s">
        <v>134</v>
      </c>
      <c r="G131" s="225"/>
      <c r="H131" s="229">
        <v>7.875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122</v>
      </c>
      <c r="AU131" s="235" t="s">
        <v>83</v>
      </c>
      <c r="AV131" s="13" t="s">
        <v>83</v>
      </c>
      <c r="AW131" s="13" t="s">
        <v>32</v>
      </c>
      <c r="AX131" s="13" t="s">
        <v>76</v>
      </c>
      <c r="AY131" s="235" t="s">
        <v>114</v>
      </c>
    </row>
    <row r="132" s="14" customFormat="1">
      <c r="A132" s="14"/>
      <c r="B132" s="236"/>
      <c r="C132" s="237"/>
      <c r="D132" s="226" t="s">
        <v>122</v>
      </c>
      <c r="E132" s="238" t="s">
        <v>1</v>
      </c>
      <c r="F132" s="239" t="s">
        <v>124</v>
      </c>
      <c r="G132" s="237"/>
      <c r="H132" s="240">
        <v>7.875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122</v>
      </c>
      <c r="AU132" s="246" t="s">
        <v>83</v>
      </c>
      <c r="AV132" s="14" t="s">
        <v>120</v>
      </c>
      <c r="AW132" s="14" t="s">
        <v>32</v>
      </c>
      <c r="AX132" s="14" t="s">
        <v>81</v>
      </c>
      <c r="AY132" s="246" t="s">
        <v>114</v>
      </c>
    </row>
    <row r="133" s="2" customFormat="1" ht="16.5" customHeight="1">
      <c r="A133" s="38"/>
      <c r="B133" s="39"/>
      <c r="C133" s="211" t="s">
        <v>120</v>
      </c>
      <c r="D133" s="211" t="s">
        <v>116</v>
      </c>
      <c r="E133" s="212" t="s">
        <v>135</v>
      </c>
      <c r="F133" s="213" t="s">
        <v>136</v>
      </c>
      <c r="G133" s="214" t="s">
        <v>119</v>
      </c>
      <c r="H133" s="215">
        <v>15</v>
      </c>
      <c r="I133" s="216"/>
      <c r="J133" s="217">
        <f>ROUND(I133*H133,2)</f>
        <v>0</v>
      </c>
      <c r="K133" s="213" t="s">
        <v>1</v>
      </c>
      <c r="L133" s="44"/>
      <c r="M133" s="218" t="s">
        <v>1</v>
      </c>
      <c r="N133" s="219" t="s">
        <v>41</v>
      </c>
      <c r="O133" s="91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2" t="s">
        <v>120</v>
      </c>
      <c r="AT133" s="222" t="s">
        <v>116</v>
      </c>
      <c r="AU133" s="222" t="s">
        <v>83</v>
      </c>
      <c r="AY133" s="17" t="s">
        <v>114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7" t="s">
        <v>81</v>
      </c>
      <c r="BK133" s="223">
        <f>ROUND(I133*H133,2)</f>
        <v>0</v>
      </c>
      <c r="BL133" s="17" t="s">
        <v>120</v>
      </c>
      <c r="BM133" s="222" t="s">
        <v>137</v>
      </c>
    </row>
    <row r="134" s="13" customFormat="1">
      <c r="A134" s="13"/>
      <c r="B134" s="224"/>
      <c r="C134" s="225"/>
      <c r="D134" s="226" t="s">
        <v>122</v>
      </c>
      <c r="E134" s="227" t="s">
        <v>1</v>
      </c>
      <c r="F134" s="228" t="s">
        <v>138</v>
      </c>
      <c r="G134" s="225"/>
      <c r="H134" s="229">
        <v>15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122</v>
      </c>
      <c r="AU134" s="235" t="s">
        <v>83</v>
      </c>
      <c r="AV134" s="13" t="s">
        <v>83</v>
      </c>
      <c r="AW134" s="13" t="s">
        <v>32</v>
      </c>
      <c r="AX134" s="13" t="s">
        <v>76</v>
      </c>
      <c r="AY134" s="235" t="s">
        <v>114</v>
      </c>
    </row>
    <row r="135" s="14" customFormat="1">
      <c r="A135" s="14"/>
      <c r="B135" s="236"/>
      <c r="C135" s="237"/>
      <c r="D135" s="226" t="s">
        <v>122</v>
      </c>
      <c r="E135" s="238" t="s">
        <v>1</v>
      </c>
      <c r="F135" s="239" t="s">
        <v>124</v>
      </c>
      <c r="G135" s="237"/>
      <c r="H135" s="240">
        <v>15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122</v>
      </c>
      <c r="AU135" s="246" t="s">
        <v>83</v>
      </c>
      <c r="AV135" s="14" t="s">
        <v>120</v>
      </c>
      <c r="AW135" s="14" t="s">
        <v>32</v>
      </c>
      <c r="AX135" s="14" t="s">
        <v>81</v>
      </c>
      <c r="AY135" s="246" t="s">
        <v>114</v>
      </c>
    </row>
    <row r="136" s="2" customFormat="1" ht="21.75" customHeight="1">
      <c r="A136" s="38"/>
      <c r="B136" s="39"/>
      <c r="C136" s="211" t="s">
        <v>139</v>
      </c>
      <c r="D136" s="211" t="s">
        <v>116</v>
      </c>
      <c r="E136" s="212" t="s">
        <v>140</v>
      </c>
      <c r="F136" s="213" t="s">
        <v>141</v>
      </c>
      <c r="G136" s="214" t="s">
        <v>132</v>
      </c>
      <c r="H136" s="215">
        <v>6.9000000000000004</v>
      </c>
      <c r="I136" s="216"/>
      <c r="J136" s="217">
        <f>ROUND(I136*H136,2)</f>
        <v>0</v>
      </c>
      <c r="K136" s="213" t="s">
        <v>127</v>
      </c>
      <c r="L136" s="44"/>
      <c r="M136" s="218" t="s">
        <v>1</v>
      </c>
      <c r="N136" s="219" t="s">
        <v>41</v>
      </c>
      <c r="O136" s="91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2" t="s">
        <v>120</v>
      </c>
      <c r="AT136" s="222" t="s">
        <v>116</v>
      </c>
      <c r="AU136" s="222" t="s">
        <v>83</v>
      </c>
      <c r="AY136" s="17" t="s">
        <v>114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81</v>
      </c>
      <c r="BK136" s="223">
        <f>ROUND(I136*H136,2)</f>
        <v>0</v>
      </c>
      <c r="BL136" s="17" t="s">
        <v>120</v>
      </c>
      <c r="BM136" s="222" t="s">
        <v>142</v>
      </c>
    </row>
    <row r="137" s="13" customFormat="1">
      <c r="A137" s="13"/>
      <c r="B137" s="224"/>
      <c r="C137" s="225"/>
      <c r="D137" s="226" t="s">
        <v>122</v>
      </c>
      <c r="E137" s="227" t="s">
        <v>1</v>
      </c>
      <c r="F137" s="228" t="s">
        <v>143</v>
      </c>
      <c r="G137" s="225"/>
      <c r="H137" s="229">
        <v>4.6500000000000004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122</v>
      </c>
      <c r="AU137" s="235" t="s">
        <v>83</v>
      </c>
      <c r="AV137" s="13" t="s">
        <v>83</v>
      </c>
      <c r="AW137" s="13" t="s">
        <v>32</v>
      </c>
      <c r="AX137" s="13" t="s">
        <v>76</v>
      </c>
      <c r="AY137" s="235" t="s">
        <v>114</v>
      </c>
    </row>
    <row r="138" s="13" customFormat="1">
      <c r="A138" s="13"/>
      <c r="B138" s="224"/>
      <c r="C138" s="225"/>
      <c r="D138" s="226" t="s">
        <v>122</v>
      </c>
      <c r="E138" s="227" t="s">
        <v>1</v>
      </c>
      <c r="F138" s="228" t="s">
        <v>144</v>
      </c>
      <c r="G138" s="225"/>
      <c r="H138" s="229">
        <v>2.25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122</v>
      </c>
      <c r="AU138" s="235" t="s">
        <v>83</v>
      </c>
      <c r="AV138" s="13" t="s">
        <v>83</v>
      </c>
      <c r="AW138" s="13" t="s">
        <v>32</v>
      </c>
      <c r="AX138" s="13" t="s">
        <v>76</v>
      </c>
      <c r="AY138" s="235" t="s">
        <v>114</v>
      </c>
    </row>
    <row r="139" s="14" customFormat="1">
      <c r="A139" s="14"/>
      <c r="B139" s="236"/>
      <c r="C139" s="237"/>
      <c r="D139" s="226" t="s">
        <v>122</v>
      </c>
      <c r="E139" s="238" t="s">
        <v>1</v>
      </c>
      <c r="F139" s="239" t="s">
        <v>124</v>
      </c>
      <c r="G139" s="237"/>
      <c r="H139" s="240">
        <v>6.9000000000000004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122</v>
      </c>
      <c r="AU139" s="246" t="s">
        <v>83</v>
      </c>
      <c r="AV139" s="14" t="s">
        <v>120</v>
      </c>
      <c r="AW139" s="14" t="s">
        <v>32</v>
      </c>
      <c r="AX139" s="14" t="s">
        <v>81</v>
      </c>
      <c r="AY139" s="246" t="s">
        <v>114</v>
      </c>
    </row>
    <row r="140" s="2" customFormat="1" ht="16.5" customHeight="1">
      <c r="A140" s="38"/>
      <c r="B140" s="39"/>
      <c r="C140" s="211" t="s">
        <v>145</v>
      </c>
      <c r="D140" s="211" t="s">
        <v>116</v>
      </c>
      <c r="E140" s="212" t="s">
        <v>146</v>
      </c>
      <c r="F140" s="213" t="s">
        <v>147</v>
      </c>
      <c r="G140" s="214" t="s">
        <v>132</v>
      </c>
      <c r="H140" s="215">
        <v>14.744999999999999</v>
      </c>
      <c r="I140" s="216"/>
      <c r="J140" s="217">
        <f>ROUND(I140*H140,2)</f>
        <v>0</v>
      </c>
      <c r="K140" s="213" t="s">
        <v>127</v>
      </c>
      <c r="L140" s="44"/>
      <c r="M140" s="218" t="s">
        <v>1</v>
      </c>
      <c r="N140" s="219" t="s">
        <v>41</v>
      </c>
      <c r="O140" s="91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2" t="s">
        <v>120</v>
      </c>
      <c r="AT140" s="222" t="s">
        <v>116</v>
      </c>
      <c r="AU140" s="222" t="s">
        <v>83</v>
      </c>
      <c r="AY140" s="17" t="s">
        <v>114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81</v>
      </c>
      <c r="BK140" s="223">
        <f>ROUND(I140*H140,2)</f>
        <v>0</v>
      </c>
      <c r="BL140" s="17" t="s">
        <v>120</v>
      </c>
      <c r="BM140" s="222" t="s">
        <v>148</v>
      </c>
    </row>
    <row r="141" s="15" customFormat="1">
      <c r="A141" s="15"/>
      <c r="B141" s="247"/>
      <c r="C141" s="248"/>
      <c r="D141" s="226" t="s">
        <v>122</v>
      </c>
      <c r="E141" s="249" t="s">
        <v>1</v>
      </c>
      <c r="F141" s="250" t="s">
        <v>149</v>
      </c>
      <c r="G141" s="248"/>
      <c r="H141" s="249" t="s">
        <v>1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122</v>
      </c>
      <c r="AU141" s="256" t="s">
        <v>83</v>
      </c>
      <c r="AV141" s="15" t="s">
        <v>81</v>
      </c>
      <c r="AW141" s="15" t="s">
        <v>32</v>
      </c>
      <c r="AX141" s="15" t="s">
        <v>76</v>
      </c>
      <c r="AY141" s="256" t="s">
        <v>114</v>
      </c>
    </row>
    <row r="142" s="13" customFormat="1">
      <c r="A142" s="13"/>
      <c r="B142" s="224"/>
      <c r="C142" s="225"/>
      <c r="D142" s="226" t="s">
        <v>122</v>
      </c>
      <c r="E142" s="227" t="s">
        <v>1</v>
      </c>
      <c r="F142" s="228" t="s">
        <v>150</v>
      </c>
      <c r="G142" s="225"/>
      <c r="H142" s="229">
        <v>14.744999999999999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122</v>
      </c>
      <c r="AU142" s="235" t="s">
        <v>83</v>
      </c>
      <c r="AV142" s="13" t="s">
        <v>83</v>
      </c>
      <c r="AW142" s="13" t="s">
        <v>32</v>
      </c>
      <c r="AX142" s="13" t="s">
        <v>76</v>
      </c>
      <c r="AY142" s="235" t="s">
        <v>114</v>
      </c>
    </row>
    <row r="143" s="14" customFormat="1">
      <c r="A143" s="14"/>
      <c r="B143" s="236"/>
      <c r="C143" s="237"/>
      <c r="D143" s="226" t="s">
        <v>122</v>
      </c>
      <c r="E143" s="238" t="s">
        <v>1</v>
      </c>
      <c r="F143" s="239" t="s">
        <v>124</v>
      </c>
      <c r="G143" s="237"/>
      <c r="H143" s="240">
        <v>14.744999999999999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122</v>
      </c>
      <c r="AU143" s="246" t="s">
        <v>83</v>
      </c>
      <c r="AV143" s="14" t="s">
        <v>120</v>
      </c>
      <c r="AW143" s="14" t="s">
        <v>32</v>
      </c>
      <c r="AX143" s="14" t="s">
        <v>81</v>
      </c>
      <c r="AY143" s="246" t="s">
        <v>114</v>
      </c>
    </row>
    <row r="144" s="2" customFormat="1" ht="24.15" customHeight="1">
      <c r="A144" s="38"/>
      <c r="B144" s="39"/>
      <c r="C144" s="211" t="s">
        <v>151</v>
      </c>
      <c r="D144" s="211" t="s">
        <v>116</v>
      </c>
      <c r="E144" s="212" t="s">
        <v>152</v>
      </c>
      <c r="F144" s="213" t="s">
        <v>153</v>
      </c>
      <c r="G144" s="214" t="s">
        <v>119</v>
      </c>
      <c r="H144" s="215">
        <v>52.700000000000003</v>
      </c>
      <c r="I144" s="216"/>
      <c r="J144" s="217">
        <f>ROUND(I144*H144,2)</f>
        <v>0</v>
      </c>
      <c r="K144" s="213" t="s">
        <v>1</v>
      </c>
      <c r="L144" s="44"/>
      <c r="M144" s="218" t="s">
        <v>1</v>
      </c>
      <c r="N144" s="219" t="s">
        <v>41</v>
      </c>
      <c r="O144" s="91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2" t="s">
        <v>120</v>
      </c>
      <c r="AT144" s="222" t="s">
        <v>116</v>
      </c>
      <c r="AU144" s="222" t="s">
        <v>83</v>
      </c>
      <c r="AY144" s="17" t="s">
        <v>114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81</v>
      </c>
      <c r="BK144" s="223">
        <f>ROUND(I144*H144,2)</f>
        <v>0</v>
      </c>
      <c r="BL144" s="17" t="s">
        <v>120</v>
      </c>
      <c r="BM144" s="222" t="s">
        <v>154</v>
      </c>
    </row>
    <row r="145" s="13" customFormat="1">
      <c r="A145" s="13"/>
      <c r="B145" s="224"/>
      <c r="C145" s="225"/>
      <c r="D145" s="226" t="s">
        <v>122</v>
      </c>
      <c r="E145" s="227" t="s">
        <v>1</v>
      </c>
      <c r="F145" s="228" t="s">
        <v>155</v>
      </c>
      <c r="G145" s="225"/>
      <c r="H145" s="229">
        <v>6.2000000000000002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122</v>
      </c>
      <c r="AU145" s="235" t="s">
        <v>83</v>
      </c>
      <c r="AV145" s="13" t="s">
        <v>83</v>
      </c>
      <c r="AW145" s="13" t="s">
        <v>32</v>
      </c>
      <c r="AX145" s="13" t="s">
        <v>76</v>
      </c>
      <c r="AY145" s="235" t="s">
        <v>114</v>
      </c>
    </row>
    <row r="146" s="13" customFormat="1">
      <c r="A146" s="13"/>
      <c r="B146" s="224"/>
      <c r="C146" s="225"/>
      <c r="D146" s="226" t="s">
        <v>122</v>
      </c>
      <c r="E146" s="227" t="s">
        <v>1</v>
      </c>
      <c r="F146" s="228" t="s">
        <v>156</v>
      </c>
      <c r="G146" s="225"/>
      <c r="H146" s="229">
        <v>46.5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122</v>
      </c>
      <c r="AU146" s="235" t="s">
        <v>83</v>
      </c>
      <c r="AV146" s="13" t="s">
        <v>83</v>
      </c>
      <c r="AW146" s="13" t="s">
        <v>32</v>
      </c>
      <c r="AX146" s="13" t="s">
        <v>76</v>
      </c>
      <c r="AY146" s="235" t="s">
        <v>114</v>
      </c>
    </row>
    <row r="147" s="14" customFormat="1">
      <c r="A147" s="14"/>
      <c r="B147" s="236"/>
      <c r="C147" s="237"/>
      <c r="D147" s="226" t="s">
        <v>122</v>
      </c>
      <c r="E147" s="238" t="s">
        <v>1</v>
      </c>
      <c r="F147" s="239" t="s">
        <v>124</v>
      </c>
      <c r="G147" s="237"/>
      <c r="H147" s="240">
        <v>52.700000000000003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122</v>
      </c>
      <c r="AU147" s="246" t="s">
        <v>83</v>
      </c>
      <c r="AV147" s="14" t="s">
        <v>120</v>
      </c>
      <c r="AW147" s="14" t="s">
        <v>32</v>
      </c>
      <c r="AX147" s="14" t="s">
        <v>81</v>
      </c>
      <c r="AY147" s="246" t="s">
        <v>114</v>
      </c>
    </row>
    <row r="148" s="12" customFormat="1" ht="22.8" customHeight="1">
      <c r="A148" s="12"/>
      <c r="B148" s="195"/>
      <c r="C148" s="196"/>
      <c r="D148" s="197" t="s">
        <v>75</v>
      </c>
      <c r="E148" s="209" t="s">
        <v>83</v>
      </c>
      <c r="F148" s="209" t="s">
        <v>157</v>
      </c>
      <c r="G148" s="196"/>
      <c r="H148" s="196"/>
      <c r="I148" s="199"/>
      <c r="J148" s="210">
        <f>BK148</f>
        <v>0</v>
      </c>
      <c r="K148" s="196"/>
      <c r="L148" s="201"/>
      <c r="M148" s="202"/>
      <c r="N148" s="203"/>
      <c r="O148" s="203"/>
      <c r="P148" s="204">
        <f>SUM(P149:P151)</f>
        <v>0</v>
      </c>
      <c r="Q148" s="203"/>
      <c r="R148" s="204">
        <f>SUM(R149:R151)</f>
        <v>3.3696000000000002</v>
      </c>
      <c r="S148" s="203"/>
      <c r="T148" s="205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6" t="s">
        <v>81</v>
      </c>
      <c r="AT148" s="207" t="s">
        <v>75</v>
      </c>
      <c r="AU148" s="207" t="s">
        <v>81</v>
      </c>
      <c r="AY148" s="206" t="s">
        <v>114</v>
      </c>
      <c r="BK148" s="208">
        <f>SUM(BK149:BK151)</f>
        <v>0</v>
      </c>
    </row>
    <row r="149" s="2" customFormat="1" ht="21.75" customHeight="1">
      <c r="A149" s="38"/>
      <c r="B149" s="39"/>
      <c r="C149" s="211" t="s">
        <v>158</v>
      </c>
      <c r="D149" s="211" t="s">
        <v>116</v>
      </c>
      <c r="E149" s="212" t="s">
        <v>159</v>
      </c>
      <c r="F149" s="213" t="s">
        <v>160</v>
      </c>
      <c r="G149" s="214" t="s">
        <v>132</v>
      </c>
      <c r="H149" s="215">
        <v>1.5600000000000001</v>
      </c>
      <c r="I149" s="216"/>
      <c r="J149" s="217">
        <f>ROUND(I149*H149,2)</f>
        <v>0</v>
      </c>
      <c r="K149" s="213" t="s">
        <v>127</v>
      </c>
      <c r="L149" s="44"/>
      <c r="M149" s="218" t="s">
        <v>1</v>
      </c>
      <c r="N149" s="219" t="s">
        <v>41</v>
      </c>
      <c r="O149" s="91"/>
      <c r="P149" s="220">
        <f>O149*H149</f>
        <v>0</v>
      </c>
      <c r="Q149" s="220">
        <v>2.1600000000000001</v>
      </c>
      <c r="R149" s="220">
        <f>Q149*H149</f>
        <v>3.3696000000000002</v>
      </c>
      <c r="S149" s="220">
        <v>0</v>
      </c>
      <c r="T149" s="22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2" t="s">
        <v>120</v>
      </c>
      <c r="AT149" s="222" t="s">
        <v>116</v>
      </c>
      <c r="AU149" s="222" t="s">
        <v>83</v>
      </c>
      <c r="AY149" s="17" t="s">
        <v>114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7" t="s">
        <v>81</v>
      </c>
      <c r="BK149" s="223">
        <f>ROUND(I149*H149,2)</f>
        <v>0</v>
      </c>
      <c r="BL149" s="17" t="s">
        <v>120</v>
      </c>
      <c r="BM149" s="222" t="s">
        <v>161</v>
      </c>
    </row>
    <row r="150" s="13" customFormat="1">
      <c r="A150" s="13"/>
      <c r="B150" s="224"/>
      <c r="C150" s="225"/>
      <c r="D150" s="226" t="s">
        <v>122</v>
      </c>
      <c r="E150" s="227" t="s">
        <v>1</v>
      </c>
      <c r="F150" s="228" t="s">
        <v>162</v>
      </c>
      <c r="G150" s="225"/>
      <c r="H150" s="229">
        <v>1.5600000000000001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122</v>
      </c>
      <c r="AU150" s="235" t="s">
        <v>83</v>
      </c>
      <c r="AV150" s="13" t="s">
        <v>83</v>
      </c>
      <c r="AW150" s="13" t="s">
        <v>32</v>
      </c>
      <c r="AX150" s="13" t="s">
        <v>76</v>
      </c>
      <c r="AY150" s="235" t="s">
        <v>114</v>
      </c>
    </row>
    <row r="151" s="14" customFormat="1">
      <c r="A151" s="14"/>
      <c r="B151" s="236"/>
      <c r="C151" s="237"/>
      <c r="D151" s="226" t="s">
        <v>122</v>
      </c>
      <c r="E151" s="238" t="s">
        <v>1</v>
      </c>
      <c r="F151" s="239" t="s">
        <v>124</v>
      </c>
      <c r="G151" s="237"/>
      <c r="H151" s="240">
        <v>1.5600000000000001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122</v>
      </c>
      <c r="AU151" s="246" t="s">
        <v>83</v>
      </c>
      <c r="AV151" s="14" t="s">
        <v>120</v>
      </c>
      <c r="AW151" s="14" t="s">
        <v>32</v>
      </c>
      <c r="AX151" s="14" t="s">
        <v>81</v>
      </c>
      <c r="AY151" s="246" t="s">
        <v>114</v>
      </c>
    </row>
    <row r="152" s="12" customFormat="1" ht="22.8" customHeight="1">
      <c r="A152" s="12"/>
      <c r="B152" s="195"/>
      <c r="C152" s="196"/>
      <c r="D152" s="197" t="s">
        <v>75</v>
      </c>
      <c r="E152" s="209" t="s">
        <v>129</v>
      </c>
      <c r="F152" s="209" t="s">
        <v>163</v>
      </c>
      <c r="G152" s="196"/>
      <c r="H152" s="196"/>
      <c r="I152" s="199"/>
      <c r="J152" s="210">
        <f>BK152</f>
        <v>0</v>
      </c>
      <c r="K152" s="196"/>
      <c r="L152" s="201"/>
      <c r="M152" s="202"/>
      <c r="N152" s="203"/>
      <c r="O152" s="203"/>
      <c r="P152" s="204">
        <f>SUM(P153:P171)</f>
        <v>0</v>
      </c>
      <c r="Q152" s="203"/>
      <c r="R152" s="204">
        <f>SUM(R153:R171)</f>
        <v>72.653085999999988</v>
      </c>
      <c r="S152" s="203"/>
      <c r="T152" s="205">
        <f>SUM(T153:T171)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6" t="s">
        <v>81</v>
      </c>
      <c r="AT152" s="207" t="s">
        <v>75</v>
      </c>
      <c r="AU152" s="207" t="s">
        <v>81</v>
      </c>
      <c r="AY152" s="206" t="s">
        <v>114</v>
      </c>
      <c r="BK152" s="208">
        <f>SUM(BK153:BK171)</f>
        <v>0</v>
      </c>
    </row>
    <row r="153" s="2" customFormat="1" ht="24.15" customHeight="1">
      <c r="A153" s="38"/>
      <c r="B153" s="39"/>
      <c r="C153" s="211" t="s">
        <v>164</v>
      </c>
      <c r="D153" s="211" t="s">
        <v>116</v>
      </c>
      <c r="E153" s="212" t="s">
        <v>165</v>
      </c>
      <c r="F153" s="213" t="s">
        <v>166</v>
      </c>
      <c r="G153" s="214" t="s">
        <v>132</v>
      </c>
      <c r="H153" s="215">
        <v>7.5</v>
      </c>
      <c r="I153" s="216"/>
      <c r="J153" s="217">
        <f>ROUND(I153*H153,2)</f>
        <v>0</v>
      </c>
      <c r="K153" s="213" t="s">
        <v>127</v>
      </c>
      <c r="L153" s="44"/>
      <c r="M153" s="218" t="s">
        <v>1</v>
      </c>
      <c r="N153" s="219" t="s">
        <v>41</v>
      </c>
      <c r="O153" s="91"/>
      <c r="P153" s="220">
        <f>O153*H153</f>
        <v>0</v>
      </c>
      <c r="Q153" s="220">
        <v>2.3115399999999999</v>
      </c>
      <c r="R153" s="220">
        <f>Q153*H153</f>
        <v>17.336549999999999</v>
      </c>
      <c r="S153" s="220">
        <v>0</v>
      </c>
      <c r="T153" s="22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2" t="s">
        <v>120</v>
      </c>
      <c r="AT153" s="222" t="s">
        <v>116</v>
      </c>
      <c r="AU153" s="222" t="s">
        <v>83</v>
      </c>
      <c r="AY153" s="17" t="s">
        <v>114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7" t="s">
        <v>81</v>
      </c>
      <c r="BK153" s="223">
        <f>ROUND(I153*H153,2)</f>
        <v>0</v>
      </c>
      <c r="BL153" s="17" t="s">
        <v>120</v>
      </c>
      <c r="BM153" s="222" t="s">
        <v>167</v>
      </c>
    </row>
    <row r="154" s="13" customFormat="1">
      <c r="A154" s="13"/>
      <c r="B154" s="224"/>
      <c r="C154" s="225"/>
      <c r="D154" s="226" t="s">
        <v>122</v>
      </c>
      <c r="E154" s="227" t="s">
        <v>1</v>
      </c>
      <c r="F154" s="228" t="s">
        <v>168</v>
      </c>
      <c r="G154" s="225"/>
      <c r="H154" s="229">
        <v>7.5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122</v>
      </c>
      <c r="AU154" s="235" t="s">
        <v>83</v>
      </c>
      <c r="AV154" s="13" t="s">
        <v>83</v>
      </c>
      <c r="AW154" s="13" t="s">
        <v>32</v>
      </c>
      <c r="AX154" s="13" t="s">
        <v>76</v>
      </c>
      <c r="AY154" s="235" t="s">
        <v>114</v>
      </c>
    </row>
    <row r="155" s="14" customFormat="1">
      <c r="A155" s="14"/>
      <c r="B155" s="236"/>
      <c r="C155" s="237"/>
      <c r="D155" s="226" t="s">
        <v>122</v>
      </c>
      <c r="E155" s="238" t="s">
        <v>1</v>
      </c>
      <c r="F155" s="239" t="s">
        <v>124</v>
      </c>
      <c r="G155" s="237"/>
      <c r="H155" s="240">
        <v>7.5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122</v>
      </c>
      <c r="AU155" s="246" t="s">
        <v>83</v>
      </c>
      <c r="AV155" s="14" t="s">
        <v>120</v>
      </c>
      <c r="AW155" s="14" t="s">
        <v>32</v>
      </c>
      <c r="AX155" s="14" t="s">
        <v>81</v>
      </c>
      <c r="AY155" s="246" t="s">
        <v>114</v>
      </c>
    </row>
    <row r="156" s="2" customFormat="1" ht="21.75" customHeight="1">
      <c r="A156" s="38"/>
      <c r="B156" s="39"/>
      <c r="C156" s="211" t="s">
        <v>169</v>
      </c>
      <c r="D156" s="211" t="s">
        <v>116</v>
      </c>
      <c r="E156" s="212" t="s">
        <v>170</v>
      </c>
      <c r="F156" s="213" t="s">
        <v>171</v>
      </c>
      <c r="G156" s="214" t="s">
        <v>172</v>
      </c>
      <c r="H156" s="215">
        <v>30</v>
      </c>
      <c r="I156" s="216"/>
      <c r="J156" s="217">
        <f>ROUND(I156*H156,2)</f>
        <v>0</v>
      </c>
      <c r="K156" s="213" t="s">
        <v>1</v>
      </c>
      <c r="L156" s="44"/>
      <c r="M156" s="218" t="s">
        <v>1</v>
      </c>
      <c r="N156" s="219" t="s">
        <v>41</v>
      </c>
      <c r="O156" s="91"/>
      <c r="P156" s="220">
        <f>O156*H156</f>
        <v>0</v>
      </c>
      <c r="Q156" s="220">
        <v>0.092499999999999999</v>
      </c>
      <c r="R156" s="220">
        <f>Q156*H156</f>
        <v>2.7749999999999999</v>
      </c>
      <c r="S156" s="220">
        <v>0</v>
      </c>
      <c r="T156" s="221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2" t="s">
        <v>120</v>
      </c>
      <c r="AT156" s="222" t="s">
        <v>116</v>
      </c>
      <c r="AU156" s="222" t="s">
        <v>83</v>
      </c>
      <c r="AY156" s="17" t="s">
        <v>114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7" t="s">
        <v>81</v>
      </c>
      <c r="BK156" s="223">
        <f>ROUND(I156*H156,2)</f>
        <v>0</v>
      </c>
      <c r="BL156" s="17" t="s">
        <v>120</v>
      </c>
      <c r="BM156" s="222" t="s">
        <v>173</v>
      </c>
    </row>
    <row r="157" s="13" customFormat="1">
      <c r="A157" s="13"/>
      <c r="B157" s="224"/>
      <c r="C157" s="225"/>
      <c r="D157" s="226" t="s">
        <v>122</v>
      </c>
      <c r="E157" s="227" t="s">
        <v>1</v>
      </c>
      <c r="F157" s="228" t="s">
        <v>174</v>
      </c>
      <c r="G157" s="225"/>
      <c r="H157" s="229">
        <v>30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122</v>
      </c>
      <c r="AU157" s="235" t="s">
        <v>83</v>
      </c>
      <c r="AV157" s="13" t="s">
        <v>83</v>
      </c>
      <c r="AW157" s="13" t="s">
        <v>32</v>
      </c>
      <c r="AX157" s="13" t="s">
        <v>76</v>
      </c>
      <c r="AY157" s="235" t="s">
        <v>114</v>
      </c>
    </row>
    <row r="158" s="14" customFormat="1">
      <c r="A158" s="14"/>
      <c r="B158" s="236"/>
      <c r="C158" s="237"/>
      <c r="D158" s="226" t="s">
        <v>122</v>
      </c>
      <c r="E158" s="238" t="s">
        <v>1</v>
      </c>
      <c r="F158" s="239" t="s">
        <v>124</v>
      </c>
      <c r="G158" s="237"/>
      <c r="H158" s="240">
        <v>30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122</v>
      </c>
      <c r="AU158" s="246" t="s">
        <v>83</v>
      </c>
      <c r="AV158" s="14" t="s">
        <v>120</v>
      </c>
      <c r="AW158" s="14" t="s">
        <v>32</v>
      </c>
      <c r="AX158" s="14" t="s">
        <v>81</v>
      </c>
      <c r="AY158" s="246" t="s">
        <v>114</v>
      </c>
    </row>
    <row r="159" s="2" customFormat="1" ht="24.15" customHeight="1">
      <c r="A159" s="38"/>
      <c r="B159" s="39"/>
      <c r="C159" s="257" t="s">
        <v>175</v>
      </c>
      <c r="D159" s="257" t="s">
        <v>176</v>
      </c>
      <c r="E159" s="258" t="s">
        <v>177</v>
      </c>
      <c r="F159" s="259" t="s">
        <v>178</v>
      </c>
      <c r="G159" s="260" t="s">
        <v>172</v>
      </c>
      <c r="H159" s="261">
        <v>30</v>
      </c>
      <c r="I159" s="262"/>
      <c r="J159" s="263">
        <f>ROUND(I159*H159,2)</f>
        <v>0</v>
      </c>
      <c r="K159" s="259" t="s">
        <v>1</v>
      </c>
      <c r="L159" s="264"/>
      <c r="M159" s="265" t="s">
        <v>1</v>
      </c>
      <c r="N159" s="266" t="s">
        <v>41</v>
      </c>
      <c r="O159" s="91"/>
      <c r="P159" s="220">
        <f>O159*H159</f>
        <v>0</v>
      </c>
      <c r="Q159" s="220">
        <v>1.75</v>
      </c>
      <c r="R159" s="220">
        <f>Q159*H159</f>
        <v>52.5</v>
      </c>
      <c r="S159" s="220">
        <v>0</v>
      </c>
      <c r="T159" s="22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2" t="s">
        <v>158</v>
      </c>
      <c r="AT159" s="222" t="s">
        <v>176</v>
      </c>
      <c r="AU159" s="222" t="s">
        <v>83</v>
      </c>
      <c r="AY159" s="17" t="s">
        <v>114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7" t="s">
        <v>81</v>
      </c>
      <c r="BK159" s="223">
        <f>ROUND(I159*H159,2)</f>
        <v>0</v>
      </c>
      <c r="BL159" s="17" t="s">
        <v>120</v>
      </c>
      <c r="BM159" s="222" t="s">
        <v>179</v>
      </c>
    </row>
    <row r="160" s="13" customFormat="1">
      <c r="A160" s="13"/>
      <c r="B160" s="224"/>
      <c r="C160" s="225"/>
      <c r="D160" s="226" t="s">
        <v>122</v>
      </c>
      <c r="E160" s="227" t="s">
        <v>1</v>
      </c>
      <c r="F160" s="228" t="s">
        <v>174</v>
      </c>
      <c r="G160" s="225"/>
      <c r="H160" s="229">
        <v>30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122</v>
      </c>
      <c r="AU160" s="235" t="s">
        <v>83</v>
      </c>
      <c r="AV160" s="13" t="s">
        <v>83</v>
      </c>
      <c r="AW160" s="13" t="s">
        <v>32</v>
      </c>
      <c r="AX160" s="13" t="s">
        <v>76</v>
      </c>
      <c r="AY160" s="235" t="s">
        <v>114</v>
      </c>
    </row>
    <row r="161" s="14" customFormat="1">
      <c r="A161" s="14"/>
      <c r="B161" s="236"/>
      <c r="C161" s="237"/>
      <c r="D161" s="226" t="s">
        <v>122</v>
      </c>
      <c r="E161" s="238" t="s">
        <v>1</v>
      </c>
      <c r="F161" s="239" t="s">
        <v>124</v>
      </c>
      <c r="G161" s="237"/>
      <c r="H161" s="240">
        <v>30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122</v>
      </c>
      <c r="AU161" s="246" t="s">
        <v>83</v>
      </c>
      <c r="AV161" s="14" t="s">
        <v>120</v>
      </c>
      <c r="AW161" s="14" t="s">
        <v>32</v>
      </c>
      <c r="AX161" s="14" t="s">
        <v>81</v>
      </c>
      <c r="AY161" s="246" t="s">
        <v>114</v>
      </c>
    </row>
    <row r="162" s="2" customFormat="1" ht="16.5" customHeight="1">
      <c r="A162" s="38"/>
      <c r="B162" s="39"/>
      <c r="C162" s="211" t="s">
        <v>180</v>
      </c>
      <c r="D162" s="211" t="s">
        <v>116</v>
      </c>
      <c r="E162" s="212" t="s">
        <v>181</v>
      </c>
      <c r="F162" s="213" t="s">
        <v>182</v>
      </c>
      <c r="G162" s="214" t="s">
        <v>172</v>
      </c>
      <c r="H162" s="215">
        <v>1</v>
      </c>
      <c r="I162" s="216"/>
      <c r="J162" s="217">
        <f>ROUND(I162*H162,2)</f>
        <v>0</v>
      </c>
      <c r="K162" s="213" t="s">
        <v>1</v>
      </c>
      <c r="L162" s="44"/>
      <c r="M162" s="218" t="s">
        <v>1</v>
      </c>
      <c r="N162" s="219" t="s">
        <v>41</v>
      </c>
      <c r="O162" s="91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2" t="s">
        <v>120</v>
      </c>
      <c r="AT162" s="222" t="s">
        <v>116</v>
      </c>
      <c r="AU162" s="222" t="s">
        <v>83</v>
      </c>
      <c r="AY162" s="17" t="s">
        <v>114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7" t="s">
        <v>81</v>
      </c>
      <c r="BK162" s="223">
        <f>ROUND(I162*H162,2)</f>
        <v>0</v>
      </c>
      <c r="BL162" s="17" t="s">
        <v>120</v>
      </c>
      <c r="BM162" s="222" t="s">
        <v>183</v>
      </c>
    </row>
    <row r="163" s="13" customFormat="1">
      <c r="A163" s="13"/>
      <c r="B163" s="224"/>
      <c r="C163" s="225"/>
      <c r="D163" s="226" t="s">
        <v>122</v>
      </c>
      <c r="E163" s="227" t="s">
        <v>1</v>
      </c>
      <c r="F163" s="228" t="s">
        <v>81</v>
      </c>
      <c r="G163" s="225"/>
      <c r="H163" s="229">
        <v>1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122</v>
      </c>
      <c r="AU163" s="235" t="s">
        <v>83</v>
      </c>
      <c r="AV163" s="13" t="s">
        <v>83</v>
      </c>
      <c r="AW163" s="13" t="s">
        <v>32</v>
      </c>
      <c r="AX163" s="13" t="s">
        <v>76</v>
      </c>
      <c r="AY163" s="235" t="s">
        <v>114</v>
      </c>
    </row>
    <row r="164" s="14" customFormat="1">
      <c r="A164" s="14"/>
      <c r="B164" s="236"/>
      <c r="C164" s="237"/>
      <c r="D164" s="226" t="s">
        <v>122</v>
      </c>
      <c r="E164" s="238" t="s">
        <v>1</v>
      </c>
      <c r="F164" s="239" t="s">
        <v>124</v>
      </c>
      <c r="G164" s="237"/>
      <c r="H164" s="240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122</v>
      </c>
      <c r="AU164" s="246" t="s">
        <v>83</v>
      </c>
      <c r="AV164" s="14" t="s">
        <v>120</v>
      </c>
      <c r="AW164" s="14" t="s">
        <v>32</v>
      </c>
      <c r="AX164" s="14" t="s">
        <v>81</v>
      </c>
      <c r="AY164" s="246" t="s">
        <v>114</v>
      </c>
    </row>
    <row r="165" s="2" customFormat="1" ht="16.5" customHeight="1">
      <c r="A165" s="38"/>
      <c r="B165" s="39"/>
      <c r="C165" s="211" t="s">
        <v>184</v>
      </c>
      <c r="D165" s="211" t="s">
        <v>116</v>
      </c>
      <c r="E165" s="212" t="s">
        <v>185</v>
      </c>
      <c r="F165" s="213" t="s">
        <v>186</v>
      </c>
      <c r="G165" s="214" t="s">
        <v>187</v>
      </c>
      <c r="H165" s="215">
        <v>90</v>
      </c>
      <c r="I165" s="216"/>
      <c r="J165" s="217">
        <f>ROUND(I165*H165,2)</f>
        <v>0</v>
      </c>
      <c r="K165" s="213" t="s">
        <v>1</v>
      </c>
      <c r="L165" s="44"/>
      <c r="M165" s="218" t="s">
        <v>1</v>
      </c>
      <c r="N165" s="219" t="s">
        <v>41</v>
      </c>
      <c r="O165" s="91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2" t="s">
        <v>120</v>
      </c>
      <c r="AT165" s="222" t="s">
        <v>116</v>
      </c>
      <c r="AU165" s="222" t="s">
        <v>83</v>
      </c>
      <c r="AY165" s="17" t="s">
        <v>114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7" t="s">
        <v>81</v>
      </c>
      <c r="BK165" s="223">
        <f>ROUND(I165*H165,2)</f>
        <v>0</v>
      </c>
      <c r="BL165" s="17" t="s">
        <v>120</v>
      </c>
      <c r="BM165" s="222" t="s">
        <v>188</v>
      </c>
    </row>
    <row r="166" s="13" customFormat="1">
      <c r="A166" s="13"/>
      <c r="B166" s="224"/>
      <c r="C166" s="225"/>
      <c r="D166" s="226" t="s">
        <v>122</v>
      </c>
      <c r="E166" s="227" t="s">
        <v>1</v>
      </c>
      <c r="F166" s="228" t="s">
        <v>189</v>
      </c>
      <c r="G166" s="225"/>
      <c r="H166" s="229">
        <v>90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122</v>
      </c>
      <c r="AU166" s="235" t="s">
        <v>83</v>
      </c>
      <c r="AV166" s="13" t="s">
        <v>83</v>
      </c>
      <c r="AW166" s="13" t="s">
        <v>32</v>
      </c>
      <c r="AX166" s="13" t="s">
        <v>76</v>
      </c>
      <c r="AY166" s="235" t="s">
        <v>114</v>
      </c>
    </row>
    <row r="167" s="14" customFormat="1">
      <c r="A167" s="14"/>
      <c r="B167" s="236"/>
      <c r="C167" s="237"/>
      <c r="D167" s="226" t="s">
        <v>122</v>
      </c>
      <c r="E167" s="238" t="s">
        <v>1</v>
      </c>
      <c r="F167" s="239" t="s">
        <v>124</v>
      </c>
      <c r="G167" s="237"/>
      <c r="H167" s="240">
        <v>90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122</v>
      </c>
      <c r="AU167" s="246" t="s">
        <v>83</v>
      </c>
      <c r="AV167" s="14" t="s">
        <v>120</v>
      </c>
      <c r="AW167" s="14" t="s">
        <v>32</v>
      </c>
      <c r="AX167" s="14" t="s">
        <v>81</v>
      </c>
      <c r="AY167" s="246" t="s">
        <v>114</v>
      </c>
    </row>
    <row r="168" s="2" customFormat="1" ht="16.5" customHeight="1">
      <c r="A168" s="38"/>
      <c r="B168" s="39"/>
      <c r="C168" s="211" t="s">
        <v>190</v>
      </c>
      <c r="D168" s="211" t="s">
        <v>116</v>
      </c>
      <c r="E168" s="212" t="s">
        <v>191</v>
      </c>
      <c r="F168" s="213" t="s">
        <v>192</v>
      </c>
      <c r="G168" s="214" t="s">
        <v>193</v>
      </c>
      <c r="H168" s="215">
        <v>0.040000000000000001</v>
      </c>
      <c r="I168" s="216"/>
      <c r="J168" s="217">
        <f>ROUND(I168*H168,2)</f>
        <v>0</v>
      </c>
      <c r="K168" s="213" t="s">
        <v>127</v>
      </c>
      <c r="L168" s="44"/>
      <c r="M168" s="218" t="s">
        <v>1</v>
      </c>
      <c r="N168" s="219" t="s">
        <v>41</v>
      </c>
      <c r="O168" s="91"/>
      <c r="P168" s="220">
        <f>O168*H168</f>
        <v>0</v>
      </c>
      <c r="Q168" s="220">
        <v>1.0384</v>
      </c>
      <c r="R168" s="220">
        <f>Q168*H168</f>
        <v>0.041536000000000003</v>
      </c>
      <c r="S168" s="220">
        <v>0</v>
      </c>
      <c r="T168" s="22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2" t="s">
        <v>120</v>
      </c>
      <c r="AT168" s="222" t="s">
        <v>116</v>
      </c>
      <c r="AU168" s="222" t="s">
        <v>83</v>
      </c>
      <c r="AY168" s="17" t="s">
        <v>114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7" t="s">
        <v>81</v>
      </c>
      <c r="BK168" s="223">
        <f>ROUND(I168*H168,2)</f>
        <v>0</v>
      </c>
      <c r="BL168" s="17" t="s">
        <v>120</v>
      </c>
      <c r="BM168" s="222" t="s">
        <v>194</v>
      </c>
    </row>
    <row r="169" s="15" customFormat="1">
      <c r="A169" s="15"/>
      <c r="B169" s="247"/>
      <c r="C169" s="248"/>
      <c r="D169" s="226" t="s">
        <v>122</v>
      </c>
      <c r="E169" s="249" t="s">
        <v>1</v>
      </c>
      <c r="F169" s="250" t="s">
        <v>195</v>
      </c>
      <c r="G169" s="248"/>
      <c r="H169" s="249" t="s">
        <v>1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122</v>
      </c>
      <c r="AU169" s="256" t="s">
        <v>83</v>
      </c>
      <c r="AV169" s="15" t="s">
        <v>81</v>
      </c>
      <c r="AW169" s="15" t="s">
        <v>32</v>
      </c>
      <c r="AX169" s="15" t="s">
        <v>76</v>
      </c>
      <c r="AY169" s="256" t="s">
        <v>114</v>
      </c>
    </row>
    <row r="170" s="13" customFormat="1">
      <c r="A170" s="13"/>
      <c r="B170" s="224"/>
      <c r="C170" s="225"/>
      <c r="D170" s="226" t="s">
        <v>122</v>
      </c>
      <c r="E170" s="227" t="s">
        <v>1</v>
      </c>
      <c r="F170" s="228" t="s">
        <v>196</v>
      </c>
      <c r="G170" s="225"/>
      <c r="H170" s="229">
        <v>0.040000000000000001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122</v>
      </c>
      <c r="AU170" s="235" t="s">
        <v>83</v>
      </c>
      <c r="AV170" s="13" t="s">
        <v>83</v>
      </c>
      <c r="AW170" s="13" t="s">
        <v>32</v>
      </c>
      <c r="AX170" s="13" t="s">
        <v>76</v>
      </c>
      <c r="AY170" s="235" t="s">
        <v>114</v>
      </c>
    </row>
    <row r="171" s="14" customFormat="1">
      <c r="A171" s="14"/>
      <c r="B171" s="236"/>
      <c r="C171" s="237"/>
      <c r="D171" s="226" t="s">
        <v>122</v>
      </c>
      <c r="E171" s="238" t="s">
        <v>1</v>
      </c>
      <c r="F171" s="239" t="s">
        <v>124</v>
      </c>
      <c r="G171" s="237"/>
      <c r="H171" s="240">
        <v>0.040000000000000001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122</v>
      </c>
      <c r="AU171" s="246" t="s">
        <v>83</v>
      </c>
      <c r="AV171" s="14" t="s">
        <v>120</v>
      </c>
      <c r="AW171" s="14" t="s">
        <v>32</v>
      </c>
      <c r="AX171" s="14" t="s">
        <v>81</v>
      </c>
      <c r="AY171" s="246" t="s">
        <v>114</v>
      </c>
    </row>
    <row r="172" s="12" customFormat="1" ht="22.8" customHeight="1">
      <c r="A172" s="12"/>
      <c r="B172" s="195"/>
      <c r="C172" s="196"/>
      <c r="D172" s="197" t="s">
        <v>75</v>
      </c>
      <c r="E172" s="209" t="s">
        <v>164</v>
      </c>
      <c r="F172" s="209" t="s">
        <v>197</v>
      </c>
      <c r="G172" s="196"/>
      <c r="H172" s="196"/>
      <c r="I172" s="199"/>
      <c r="J172" s="210">
        <f>BK172</f>
        <v>0</v>
      </c>
      <c r="K172" s="196"/>
      <c r="L172" s="201"/>
      <c r="M172" s="202"/>
      <c r="N172" s="203"/>
      <c r="O172" s="203"/>
      <c r="P172" s="204">
        <f>SUM(P173:P202)</f>
        <v>0</v>
      </c>
      <c r="Q172" s="203"/>
      <c r="R172" s="204">
        <f>SUM(R173:R202)</f>
        <v>0.0058499999999999993</v>
      </c>
      <c r="S172" s="203"/>
      <c r="T172" s="205">
        <f>SUM(T173:T202)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6" t="s">
        <v>81</v>
      </c>
      <c r="AT172" s="207" t="s">
        <v>75</v>
      </c>
      <c r="AU172" s="207" t="s">
        <v>81</v>
      </c>
      <c r="AY172" s="206" t="s">
        <v>114</v>
      </c>
      <c r="BK172" s="208">
        <f>SUM(BK173:BK202)</f>
        <v>0</v>
      </c>
    </row>
    <row r="173" s="2" customFormat="1" ht="24.15" customHeight="1">
      <c r="A173" s="38"/>
      <c r="B173" s="39"/>
      <c r="C173" s="211" t="s">
        <v>8</v>
      </c>
      <c r="D173" s="211" t="s">
        <v>116</v>
      </c>
      <c r="E173" s="212" t="s">
        <v>198</v>
      </c>
      <c r="F173" s="213" t="s">
        <v>199</v>
      </c>
      <c r="G173" s="214" t="s">
        <v>119</v>
      </c>
      <c r="H173" s="215">
        <v>45</v>
      </c>
      <c r="I173" s="216"/>
      <c r="J173" s="217">
        <f>ROUND(I173*H173,2)</f>
        <v>0</v>
      </c>
      <c r="K173" s="213" t="s">
        <v>127</v>
      </c>
      <c r="L173" s="44"/>
      <c r="M173" s="218" t="s">
        <v>1</v>
      </c>
      <c r="N173" s="219" t="s">
        <v>41</v>
      </c>
      <c r="O173" s="91"/>
      <c r="P173" s="220">
        <f>O173*H173</f>
        <v>0</v>
      </c>
      <c r="Q173" s="220">
        <v>0.00012999999999999999</v>
      </c>
      <c r="R173" s="220">
        <f>Q173*H173</f>
        <v>0.0058499999999999993</v>
      </c>
      <c r="S173" s="220">
        <v>0</v>
      </c>
      <c r="T173" s="22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2" t="s">
        <v>120</v>
      </c>
      <c r="AT173" s="222" t="s">
        <v>116</v>
      </c>
      <c r="AU173" s="222" t="s">
        <v>83</v>
      </c>
      <c r="AY173" s="17" t="s">
        <v>114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7" t="s">
        <v>81</v>
      </c>
      <c r="BK173" s="223">
        <f>ROUND(I173*H173,2)</f>
        <v>0</v>
      </c>
      <c r="BL173" s="17" t="s">
        <v>120</v>
      </c>
      <c r="BM173" s="222" t="s">
        <v>200</v>
      </c>
    </row>
    <row r="174" s="13" customFormat="1">
      <c r="A174" s="13"/>
      <c r="B174" s="224"/>
      <c r="C174" s="225"/>
      <c r="D174" s="226" t="s">
        <v>122</v>
      </c>
      <c r="E174" s="227" t="s">
        <v>1</v>
      </c>
      <c r="F174" s="228" t="s">
        <v>201</v>
      </c>
      <c r="G174" s="225"/>
      <c r="H174" s="229">
        <v>45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122</v>
      </c>
      <c r="AU174" s="235" t="s">
        <v>83</v>
      </c>
      <c r="AV174" s="13" t="s">
        <v>83</v>
      </c>
      <c r="AW174" s="13" t="s">
        <v>32</v>
      </c>
      <c r="AX174" s="13" t="s">
        <v>76</v>
      </c>
      <c r="AY174" s="235" t="s">
        <v>114</v>
      </c>
    </row>
    <row r="175" s="14" customFormat="1">
      <c r="A175" s="14"/>
      <c r="B175" s="236"/>
      <c r="C175" s="237"/>
      <c r="D175" s="226" t="s">
        <v>122</v>
      </c>
      <c r="E175" s="238" t="s">
        <v>1</v>
      </c>
      <c r="F175" s="239" t="s">
        <v>124</v>
      </c>
      <c r="G175" s="237"/>
      <c r="H175" s="240">
        <v>45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122</v>
      </c>
      <c r="AU175" s="246" t="s">
        <v>83</v>
      </c>
      <c r="AV175" s="14" t="s">
        <v>120</v>
      </c>
      <c r="AW175" s="14" t="s">
        <v>32</v>
      </c>
      <c r="AX175" s="14" t="s">
        <v>81</v>
      </c>
      <c r="AY175" s="246" t="s">
        <v>114</v>
      </c>
    </row>
    <row r="176" s="2" customFormat="1" ht="16.5" customHeight="1">
      <c r="A176" s="38"/>
      <c r="B176" s="39"/>
      <c r="C176" s="211" t="s">
        <v>202</v>
      </c>
      <c r="D176" s="211" t="s">
        <v>116</v>
      </c>
      <c r="E176" s="212" t="s">
        <v>203</v>
      </c>
      <c r="F176" s="213" t="s">
        <v>204</v>
      </c>
      <c r="G176" s="214" t="s">
        <v>119</v>
      </c>
      <c r="H176" s="215">
        <v>191.80000000000001</v>
      </c>
      <c r="I176" s="216"/>
      <c r="J176" s="217">
        <f>ROUND(I176*H176,2)</f>
        <v>0</v>
      </c>
      <c r="K176" s="213" t="s">
        <v>1</v>
      </c>
      <c r="L176" s="44"/>
      <c r="M176" s="218" t="s">
        <v>1</v>
      </c>
      <c r="N176" s="219" t="s">
        <v>41</v>
      </c>
      <c r="O176" s="91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2" t="s">
        <v>120</v>
      </c>
      <c r="AT176" s="222" t="s">
        <v>116</v>
      </c>
      <c r="AU176" s="222" t="s">
        <v>83</v>
      </c>
      <c r="AY176" s="17" t="s">
        <v>114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7" t="s">
        <v>81</v>
      </c>
      <c r="BK176" s="223">
        <f>ROUND(I176*H176,2)</f>
        <v>0</v>
      </c>
      <c r="BL176" s="17" t="s">
        <v>120</v>
      </c>
      <c r="BM176" s="222" t="s">
        <v>205</v>
      </c>
    </row>
    <row r="177" s="13" customFormat="1">
      <c r="A177" s="13"/>
      <c r="B177" s="224"/>
      <c r="C177" s="225"/>
      <c r="D177" s="226" t="s">
        <v>122</v>
      </c>
      <c r="E177" s="227" t="s">
        <v>1</v>
      </c>
      <c r="F177" s="228" t="s">
        <v>206</v>
      </c>
      <c r="G177" s="225"/>
      <c r="H177" s="229">
        <v>180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122</v>
      </c>
      <c r="AU177" s="235" t="s">
        <v>83</v>
      </c>
      <c r="AV177" s="13" t="s">
        <v>83</v>
      </c>
      <c r="AW177" s="13" t="s">
        <v>32</v>
      </c>
      <c r="AX177" s="13" t="s">
        <v>76</v>
      </c>
      <c r="AY177" s="235" t="s">
        <v>114</v>
      </c>
    </row>
    <row r="178" s="13" customFormat="1">
      <c r="A178" s="13"/>
      <c r="B178" s="224"/>
      <c r="C178" s="225"/>
      <c r="D178" s="226" t="s">
        <v>122</v>
      </c>
      <c r="E178" s="227" t="s">
        <v>1</v>
      </c>
      <c r="F178" s="228" t="s">
        <v>207</v>
      </c>
      <c r="G178" s="225"/>
      <c r="H178" s="229">
        <v>6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122</v>
      </c>
      <c r="AU178" s="235" t="s">
        <v>83</v>
      </c>
      <c r="AV178" s="13" t="s">
        <v>83</v>
      </c>
      <c r="AW178" s="13" t="s">
        <v>32</v>
      </c>
      <c r="AX178" s="13" t="s">
        <v>76</v>
      </c>
      <c r="AY178" s="235" t="s">
        <v>114</v>
      </c>
    </row>
    <row r="179" s="13" customFormat="1">
      <c r="A179" s="13"/>
      <c r="B179" s="224"/>
      <c r="C179" s="225"/>
      <c r="D179" s="226" t="s">
        <v>122</v>
      </c>
      <c r="E179" s="227" t="s">
        <v>1</v>
      </c>
      <c r="F179" s="228" t="s">
        <v>208</v>
      </c>
      <c r="G179" s="225"/>
      <c r="H179" s="229">
        <v>1.3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122</v>
      </c>
      <c r="AU179" s="235" t="s">
        <v>83</v>
      </c>
      <c r="AV179" s="13" t="s">
        <v>83</v>
      </c>
      <c r="AW179" s="13" t="s">
        <v>32</v>
      </c>
      <c r="AX179" s="13" t="s">
        <v>76</v>
      </c>
      <c r="AY179" s="235" t="s">
        <v>114</v>
      </c>
    </row>
    <row r="180" s="13" customFormat="1">
      <c r="A180" s="13"/>
      <c r="B180" s="224"/>
      <c r="C180" s="225"/>
      <c r="D180" s="226" t="s">
        <v>122</v>
      </c>
      <c r="E180" s="227" t="s">
        <v>1</v>
      </c>
      <c r="F180" s="228" t="s">
        <v>209</v>
      </c>
      <c r="G180" s="225"/>
      <c r="H180" s="229">
        <v>4.5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122</v>
      </c>
      <c r="AU180" s="235" t="s">
        <v>83</v>
      </c>
      <c r="AV180" s="13" t="s">
        <v>83</v>
      </c>
      <c r="AW180" s="13" t="s">
        <v>32</v>
      </c>
      <c r="AX180" s="13" t="s">
        <v>76</v>
      </c>
      <c r="AY180" s="235" t="s">
        <v>114</v>
      </c>
    </row>
    <row r="181" s="14" customFormat="1">
      <c r="A181" s="14"/>
      <c r="B181" s="236"/>
      <c r="C181" s="237"/>
      <c r="D181" s="226" t="s">
        <v>122</v>
      </c>
      <c r="E181" s="238" t="s">
        <v>1</v>
      </c>
      <c r="F181" s="239" t="s">
        <v>124</v>
      </c>
      <c r="G181" s="237"/>
      <c r="H181" s="240">
        <v>191.80000000000001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122</v>
      </c>
      <c r="AU181" s="246" t="s">
        <v>83</v>
      </c>
      <c r="AV181" s="14" t="s">
        <v>120</v>
      </c>
      <c r="AW181" s="14" t="s">
        <v>32</v>
      </c>
      <c r="AX181" s="14" t="s">
        <v>81</v>
      </c>
      <c r="AY181" s="246" t="s">
        <v>114</v>
      </c>
    </row>
    <row r="182" s="2" customFormat="1" ht="16.5" customHeight="1">
      <c r="A182" s="38"/>
      <c r="B182" s="39"/>
      <c r="C182" s="211" t="s">
        <v>210</v>
      </c>
      <c r="D182" s="211" t="s">
        <v>116</v>
      </c>
      <c r="E182" s="212" t="s">
        <v>211</v>
      </c>
      <c r="F182" s="213" t="s">
        <v>212</v>
      </c>
      <c r="G182" s="214" t="s">
        <v>187</v>
      </c>
      <c r="H182" s="215">
        <v>30.5</v>
      </c>
      <c r="I182" s="216"/>
      <c r="J182" s="217">
        <f>ROUND(I182*H182,2)</f>
        <v>0</v>
      </c>
      <c r="K182" s="213" t="s">
        <v>1</v>
      </c>
      <c r="L182" s="44"/>
      <c r="M182" s="218" t="s">
        <v>1</v>
      </c>
      <c r="N182" s="219" t="s">
        <v>41</v>
      </c>
      <c r="O182" s="91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2" t="s">
        <v>120</v>
      </c>
      <c r="AT182" s="222" t="s">
        <v>116</v>
      </c>
      <c r="AU182" s="222" t="s">
        <v>83</v>
      </c>
      <c r="AY182" s="17" t="s">
        <v>114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81</v>
      </c>
      <c r="BK182" s="223">
        <f>ROUND(I182*H182,2)</f>
        <v>0</v>
      </c>
      <c r="BL182" s="17" t="s">
        <v>120</v>
      </c>
      <c r="BM182" s="222" t="s">
        <v>213</v>
      </c>
    </row>
    <row r="183" s="13" customFormat="1">
      <c r="A183" s="13"/>
      <c r="B183" s="224"/>
      <c r="C183" s="225"/>
      <c r="D183" s="226" t="s">
        <v>122</v>
      </c>
      <c r="E183" s="227" t="s">
        <v>1</v>
      </c>
      <c r="F183" s="228" t="s">
        <v>214</v>
      </c>
      <c r="G183" s="225"/>
      <c r="H183" s="229">
        <v>30.5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122</v>
      </c>
      <c r="AU183" s="235" t="s">
        <v>83</v>
      </c>
      <c r="AV183" s="13" t="s">
        <v>83</v>
      </c>
      <c r="AW183" s="13" t="s">
        <v>32</v>
      </c>
      <c r="AX183" s="13" t="s">
        <v>76</v>
      </c>
      <c r="AY183" s="235" t="s">
        <v>114</v>
      </c>
    </row>
    <row r="184" s="14" customFormat="1">
      <c r="A184" s="14"/>
      <c r="B184" s="236"/>
      <c r="C184" s="237"/>
      <c r="D184" s="226" t="s">
        <v>122</v>
      </c>
      <c r="E184" s="238" t="s">
        <v>1</v>
      </c>
      <c r="F184" s="239" t="s">
        <v>124</v>
      </c>
      <c r="G184" s="237"/>
      <c r="H184" s="240">
        <v>30.5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122</v>
      </c>
      <c r="AU184" s="246" t="s">
        <v>83</v>
      </c>
      <c r="AV184" s="14" t="s">
        <v>120</v>
      </c>
      <c r="AW184" s="14" t="s">
        <v>32</v>
      </c>
      <c r="AX184" s="14" t="s">
        <v>81</v>
      </c>
      <c r="AY184" s="246" t="s">
        <v>114</v>
      </c>
    </row>
    <row r="185" s="2" customFormat="1" ht="16.5" customHeight="1">
      <c r="A185" s="38"/>
      <c r="B185" s="39"/>
      <c r="C185" s="211" t="s">
        <v>215</v>
      </c>
      <c r="D185" s="211" t="s">
        <v>116</v>
      </c>
      <c r="E185" s="212" t="s">
        <v>216</v>
      </c>
      <c r="F185" s="213" t="s">
        <v>217</v>
      </c>
      <c r="G185" s="214" t="s">
        <v>187</v>
      </c>
      <c r="H185" s="215">
        <v>30.5</v>
      </c>
      <c r="I185" s="216"/>
      <c r="J185" s="217">
        <f>ROUND(I185*H185,2)</f>
        <v>0</v>
      </c>
      <c r="K185" s="213" t="s">
        <v>1</v>
      </c>
      <c r="L185" s="44"/>
      <c r="M185" s="218" t="s">
        <v>1</v>
      </c>
      <c r="N185" s="219" t="s">
        <v>41</v>
      </c>
      <c r="O185" s="91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2" t="s">
        <v>120</v>
      </c>
      <c r="AT185" s="222" t="s">
        <v>116</v>
      </c>
      <c r="AU185" s="222" t="s">
        <v>83</v>
      </c>
      <c r="AY185" s="17" t="s">
        <v>114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81</v>
      </c>
      <c r="BK185" s="223">
        <f>ROUND(I185*H185,2)</f>
        <v>0</v>
      </c>
      <c r="BL185" s="17" t="s">
        <v>120</v>
      </c>
      <c r="BM185" s="222" t="s">
        <v>218</v>
      </c>
    </row>
    <row r="186" s="13" customFormat="1">
      <c r="A186" s="13"/>
      <c r="B186" s="224"/>
      <c r="C186" s="225"/>
      <c r="D186" s="226" t="s">
        <v>122</v>
      </c>
      <c r="E186" s="227" t="s">
        <v>1</v>
      </c>
      <c r="F186" s="228" t="s">
        <v>214</v>
      </c>
      <c r="G186" s="225"/>
      <c r="H186" s="229">
        <v>30.5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122</v>
      </c>
      <c r="AU186" s="235" t="s">
        <v>83</v>
      </c>
      <c r="AV186" s="13" t="s">
        <v>83</v>
      </c>
      <c r="AW186" s="13" t="s">
        <v>32</v>
      </c>
      <c r="AX186" s="13" t="s">
        <v>76</v>
      </c>
      <c r="AY186" s="235" t="s">
        <v>114</v>
      </c>
    </row>
    <row r="187" s="14" customFormat="1">
      <c r="A187" s="14"/>
      <c r="B187" s="236"/>
      <c r="C187" s="237"/>
      <c r="D187" s="226" t="s">
        <v>122</v>
      </c>
      <c r="E187" s="238" t="s">
        <v>1</v>
      </c>
      <c r="F187" s="239" t="s">
        <v>124</v>
      </c>
      <c r="G187" s="237"/>
      <c r="H187" s="240">
        <v>30.5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122</v>
      </c>
      <c r="AU187" s="246" t="s">
        <v>83</v>
      </c>
      <c r="AV187" s="14" t="s">
        <v>120</v>
      </c>
      <c r="AW187" s="14" t="s">
        <v>32</v>
      </c>
      <c r="AX187" s="14" t="s">
        <v>81</v>
      </c>
      <c r="AY187" s="246" t="s">
        <v>114</v>
      </c>
    </row>
    <row r="188" s="2" customFormat="1" ht="16.5" customHeight="1">
      <c r="A188" s="38"/>
      <c r="B188" s="39"/>
      <c r="C188" s="211" t="s">
        <v>219</v>
      </c>
      <c r="D188" s="211" t="s">
        <v>116</v>
      </c>
      <c r="E188" s="212" t="s">
        <v>220</v>
      </c>
      <c r="F188" s="213" t="s">
        <v>221</v>
      </c>
      <c r="G188" s="214" t="s">
        <v>132</v>
      </c>
      <c r="H188" s="215">
        <v>0.94199999999999995</v>
      </c>
      <c r="I188" s="216"/>
      <c r="J188" s="217">
        <f>ROUND(I188*H188,2)</f>
        <v>0</v>
      </c>
      <c r="K188" s="213" t="s">
        <v>1</v>
      </c>
      <c r="L188" s="44"/>
      <c r="M188" s="218" t="s">
        <v>1</v>
      </c>
      <c r="N188" s="219" t="s">
        <v>41</v>
      </c>
      <c r="O188" s="91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2" t="s">
        <v>120</v>
      </c>
      <c r="AT188" s="222" t="s">
        <v>116</v>
      </c>
      <c r="AU188" s="222" t="s">
        <v>83</v>
      </c>
      <c r="AY188" s="17" t="s">
        <v>114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7" t="s">
        <v>81</v>
      </c>
      <c r="BK188" s="223">
        <f>ROUND(I188*H188,2)</f>
        <v>0</v>
      </c>
      <c r="BL188" s="17" t="s">
        <v>120</v>
      </c>
      <c r="BM188" s="222" t="s">
        <v>222</v>
      </c>
    </row>
    <row r="189" s="15" customFormat="1">
      <c r="A189" s="15"/>
      <c r="B189" s="247"/>
      <c r="C189" s="248"/>
      <c r="D189" s="226" t="s">
        <v>122</v>
      </c>
      <c r="E189" s="249" t="s">
        <v>1</v>
      </c>
      <c r="F189" s="250" t="s">
        <v>223</v>
      </c>
      <c r="G189" s="248"/>
      <c r="H189" s="249" t="s">
        <v>1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122</v>
      </c>
      <c r="AU189" s="256" t="s">
        <v>83</v>
      </c>
      <c r="AV189" s="15" t="s">
        <v>81</v>
      </c>
      <c r="AW189" s="15" t="s">
        <v>32</v>
      </c>
      <c r="AX189" s="15" t="s">
        <v>76</v>
      </c>
      <c r="AY189" s="256" t="s">
        <v>114</v>
      </c>
    </row>
    <row r="190" s="13" customFormat="1">
      <c r="A190" s="13"/>
      <c r="B190" s="224"/>
      <c r="C190" s="225"/>
      <c r="D190" s="226" t="s">
        <v>122</v>
      </c>
      <c r="E190" s="227" t="s">
        <v>1</v>
      </c>
      <c r="F190" s="228" t="s">
        <v>224</v>
      </c>
      <c r="G190" s="225"/>
      <c r="H190" s="229">
        <v>0.79200000000000004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122</v>
      </c>
      <c r="AU190" s="235" t="s">
        <v>83</v>
      </c>
      <c r="AV190" s="13" t="s">
        <v>83</v>
      </c>
      <c r="AW190" s="13" t="s">
        <v>32</v>
      </c>
      <c r="AX190" s="13" t="s">
        <v>76</v>
      </c>
      <c r="AY190" s="235" t="s">
        <v>114</v>
      </c>
    </row>
    <row r="191" s="13" customFormat="1">
      <c r="A191" s="13"/>
      <c r="B191" s="224"/>
      <c r="C191" s="225"/>
      <c r="D191" s="226" t="s">
        <v>122</v>
      </c>
      <c r="E191" s="227" t="s">
        <v>1</v>
      </c>
      <c r="F191" s="228" t="s">
        <v>225</v>
      </c>
      <c r="G191" s="225"/>
      <c r="H191" s="229">
        <v>0.14999999999999999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122</v>
      </c>
      <c r="AU191" s="235" t="s">
        <v>83</v>
      </c>
      <c r="AV191" s="13" t="s">
        <v>83</v>
      </c>
      <c r="AW191" s="13" t="s">
        <v>32</v>
      </c>
      <c r="AX191" s="13" t="s">
        <v>76</v>
      </c>
      <c r="AY191" s="235" t="s">
        <v>114</v>
      </c>
    </row>
    <row r="192" s="14" customFormat="1">
      <c r="A192" s="14"/>
      <c r="B192" s="236"/>
      <c r="C192" s="237"/>
      <c r="D192" s="226" t="s">
        <v>122</v>
      </c>
      <c r="E192" s="238" t="s">
        <v>1</v>
      </c>
      <c r="F192" s="239" t="s">
        <v>124</v>
      </c>
      <c r="G192" s="237"/>
      <c r="H192" s="240">
        <v>0.94200000000000006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122</v>
      </c>
      <c r="AU192" s="246" t="s">
        <v>83</v>
      </c>
      <c r="AV192" s="14" t="s">
        <v>120</v>
      </c>
      <c r="AW192" s="14" t="s">
        <v>32</v>
      </c>
      <c r="AX192" s="14" t="s">
        <v>81</v>
      </c>
      <c r="AY192" s="246" t="s">
        <v>114</v>
      </c>
    </row>
    <row r="193" s="2" customFormat="1" ht="16.5" customHeight="1">
      <c r="A193" s="38"/>
      <c r="B193" s="39"/>
      <c r="C193" s="211" t="s">
        <v>226</v>
      </c>
      <c r="D193" s="211" t="s">
        <v>116</v>
      </c>
      <c r="E193" s="212" t="s">
        <v>227</v>
      </c>
      <c r="F193" s="213" t="s">
        <v>228</v>
      </c>
      <c r="G193" s="214" t="s">
        <v>172</v>
      </c>
      <c r="H193" s="215">
        <v>6</v>
      </c>
      <c r="I193" s="216"/>
      <c r="J193" s="217">
        <f>ROUND(I193*H193,2)</f>
        <v>0</v>
      </c>
      <c r="K193" s="213" t="s">
        <v>1</v>
      </c>
      <c r="L193" s="44"/>
      <c r="M193" s="218" t="s">
        <v>1</v>
      </c>
      <c r="N193" s="219" t="s">
        <v>41</v>
      </c>
      <c r="O193" s="91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2" t="s">
        <v>120</v>
      </c>
      <c r="AT193" s="222" t="s">
        <v>116</v>
      </c>
      <c r="AU193" s="222" t="s">
        <v>83</v>
      </c>
      <c r="AY193" s="17" t="s">
        <v>114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7" t="s">
        <v>81</v>
      </c>
      <c r="BK193" s="223">
        <f>ROUND(I193*H193,2)</f>
        <v>0</v>
      </c>
      <c r="BL193" s="17" t="s">
        <v>120</v>
      </c>
      <c r="BM193" s="222" t="s">
        <v>229</v>
      </c>
    </row>
    <row r="194" s="13" customFormat="1">
      <c r="A194" s="13"/>
      <c r="B194" s="224"/>
      <c r="C194" s="225"/>
      <c r="D194" s="226" t="s">
        <v>122</v>
      </c>
      <c r="E194" s="227" t="s">
        <v>1</v>
      </c>
      <c r="F194" s="228" t="s">
        <v>145</v>
      </c>
      <c r="G194" s="225"/>
      <c r="H194" s="229">
        <v>6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122</v>
      </c>
      <c r="AU194" s="235" t="s">
        <v>83</v>
      </c>
      <c r="AV194" s="13" t="s">
        <v>83</v>
      </c>
      <c r="AW194" s="13" t="s">
        <v>32</v>
      </c>
      <c r="AX194" s="13" t="s">
        <v>76</v>
      </c>
      <c r="AY194" s="235" t="s">
        <v>114</v>
      </c>
    </row>
    <row r="195" s="14" customFormat="1">
      <c r="A195" s="14"/>
      <c r="B195" s="236"/>
      <c r="C195" s="237"/>
      <c r="D195" s="226" t="s">
        <v>122</v>
      </c>
      <c r="E195" s="238" t="s">
        <v>1</v>
      </c>
      <c r="F195" s="239" t="s">
        <v>124</v>
      </c>
      <c r="G195" s="237"/>
      <c r="H195" s="240">
        <v>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122</v>
      </c>
      <c r="AU195" s="246" t="s">
        <v>83</v>
      </c>
      <c r="AV195" s="14" t="s">
        <v>120</v>
      </c>
      <c r="AW195" s="14" t="s">
        <v>32</v>
      </c>
      <c r="AX195" s="14" t="s">
        <v>81</v>
      </c>
      <c r="AY195" s="246" t="s">
        <v>114</v>
      </c>
    </row>
    <row r="196" s="2" customFormat="1" ht="16.5" customHeight="1">
      <c r="A196" s="38"/>
      <c r="B196" s="39"/>
      <c r="C196" s="211" t="s">
        <v>7</v>
      </c>
      <c r="D196" s="211" t="s">
        <v>116</v>
      </c>
      <c r="E196" s="212" t="s">
        <v>230</v>
      </c>
      <c r="F196" s="213" t="s">
        <v>231</v>
      </c>
      <c r="G196" s="214" t="s">
        <v>172</v>
      </c>
      <c r="H196" s="215">
        <v>32</v>
      </c>
      <c r="I196" s="216"/>
      <c r="J196" s="217">
        <f>ROUND(I196*H196,2)</f>
        <v>0</v>
      </c>
      <c r="K196" s="213" t="s">
        <v>1</v>
      </c>
      <c r="L196" s="44"/>
      <c r="M196" s="218" t="s">
        <v>1</v>
      </c>
      <c r="N196" s="219" t="s">
        <v>41</v>
      </c>
      <c r="O196" s="91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2" t="s">
        <v>120</v>
      </c>
      <c r="AT196" s="222" t="s">
        <v>116</v>
      </c>
      <c r="AU196" s="222" t="s">
        <v>83</v>
      </c>
      <c r="AY196" s="17" t="s">
        <v>114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7" t="s">
        <v>81</v>
      </c>
      <c r="BK196" s="223">
        <f>ROUND(I196*H196,2)</f>
        <v>0</v>
      </c>
      <c r="BL196" s="17" t="s">
        <v>120</v>
      </c>
      <c r="BM196" s="222" t="s">
        <v>232</v>
      </c>
    </row>
    <row r="197" s="13" customFormat="1">
      <c r="A197" s="13"/>
      <c r="B197" s="224"/>
      <c r="C197" s="225"/>
      <c r="D197" s="226" t="s">
        <v>122</v>
      </c>
      <c r="E197" s="227" t="s">
        <v>1</v>
      </c>
      <c r="F197" s="228" t="s">
        <v>233</v>
      </c>
      <c r="G197" s="225"/>
      <c r="H197" s="229">
        <v>32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122</v>
      </c>
      <c r="AU197" s="235" t="s">
        <v>83</v>
      </c>
      <c r="AV197" s="13" t="s">
        <v>83</v>
      </c>
      <c r="AW197" s="13" t="s">
        <v>32</v>
      </c>
      <c r="AX197" s="13" t="s">
        <v>76</v>
      </c>
      <c r="AY197" s="235" t="s">
        <v>114</v>
      </c>
    </row>
    <row r="198" s="14" customFormat="1">
      <c r="A198" s="14"/>
      <c r="B198" s="236"/>
      <c r="C198" s="237"/>
      <c r="D198" s="226" t="s">
        <v>122</v>
      </c>
      <c r="E198" s="238" t="s">
        <v>1</v>
      </c>
      <c r="F198" s="239" t="s">
        <v>124</v>
      </c>
      <c r="G198" s="237"/>
      <c r="H198" s="240">
        <v>32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122</v>
      </c>
      <c r="AU198" s="246" t="s">
        <v>83</v>
      </c>
      <c r="AV198" s="14" t="s">
        <v>120</v>
      </c>
      <c r="AW198" s="14" t="s">
        <v>32</v>
      </c>
      <c r="AX198" s="14" t="s">
        <v>81</v>
      </c>
      <c r="AY198" s="246" t="s">
        <v>114</v>
      </c>
    </row>
    <row r="199" s="2" customFormat="1" ht="16.5" customHeight="1">
      <c r="A199" s="38"/>
      <c r="B199" s="39"/>
      <c r="C199" s="211" t="s">
        <v>234</v>
      </c>
      <c r="D199" s="211" t="s">
        <v>116</v>
      </c>
      <c r="E199" s="212" t="s">
        <v>235</v>
      </c>
      <c r="F199" s="213" t="s">
        <v>236</v>
      </c>
      <c r="G199" s="214" t="s">
        <v>187</v>
      </c>
      <c r="H199" s="215">
        <v>20</v>
      </c>
      <c r="I199" s="216"/>
      <c r="J199" s="217">
        <f>ROUND(I199*H199,2)</f>
        <v>0</v>
      </c>
      <c r="K199" s="213" t="s">
        <v>1</v>
      </c>
      <c r="L199" s="44"/>
      <c r="M199" s="218" t="s">
        <v>1</v>
      </c>
      <c r="N199" s="219" t="s">
        <v>41</v>
      </c>
      <c r="O199" s="91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2" t="s">
        <v>120</v>
      </c>
      <c r="AT199" s="222" t="s">
        <v>116</v>
      </c>
      <c r="AU199" s="222" t="s">
        <v>83</v>
      </c>
      <c r="AY199" s="17" t="s">
        <v>114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81</v>
      </c>
      <c r="BK199" s="223">
        <f>ROUND(I199*H199,2)</f>
        <v>0</v>
      </c>
      <c r="BL199" s="17" t="s">
        <v>120</v>
      </c>
      <c r="BM199" s="222" t="s">
        <v>237</v>
      </c>
    </row>
    <row r="200" s="15" customFormat="1">
      <c r="A200" s="15"/>
      <c r="B200" s="247"/>
      <c r="C200" s="248"/>
      <c r="D200" s="226" t="s">
        <v>122</v>
      </c>
      <c r="E200" s="249" t="s">
        <v>1</v>
      </c>
      <c r="F200" s="250" t="s">
        <v>223</v>
      </c>
      <c r="G200" s="248"/>
      <c r="H200" s="249" t="s">
        <v>1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122</v>
      </c>
      <c r="AU200" s="256" t="s">
        <v>83</v>
      </c>
      <c r="AV200" s="15" t="s">
        <v>81</v>
      </c>
      <c r="AW200" s="15" t="s">
        <v>32</v>
      </c>
      <c r="AX200" s="15" t="s">
        <v>76</v>
      </c>
      <c r="AY200" s="256" t="s">
        <v>114</v>
      </c>
    </row>
    <row r="201" s="13" customFormat="1">
      <c r="A201" s="13"/>
      <c r="B201" s="224"/>
      <c r="C201" s="225"/>
      <c r="D201" s="226" t="s">
        <v>122</v>
      </c>
      <c r="E201" s="227" t="s">
        <v>1</v>
      </c>
      <c r="F201" s="228" t="s">
        <v>238</v>
      </c>
      <c r="G201" s="225"/>
      <c r="H201" s="229">
        <v>20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122</v>
      </c>
      <c r="AU201" s="235" t="s">
        <v>83</v>
      </c>
      <c r="AV201" s="13" t="s">
        <v>83</v>
      </c>
      <c r="AW201" s="13" t="s">
        <v>32</v>
      </c>
      <c r="AX201" s="13" t="s">
        <v>76</v>
      </c>
      <c r="AY201" s="235" t="s">
        <v>114</v>
      </c>
    </row>
    <row r="202" s="14" customFormat="1">
      <c r="A202" s="14"/>
      <c r="B202" s="236"/>
      <c r="C202" s="237"/>
      <c r="D202" s="226" t="s">
        <v>122</v>
      </c>
      <c r="E202" s="238" t="s">
        <v>1</v>
      </c>
      <c r="F202" s="239" t="s">
        <v>124</v>
      </c>
      <c r="G202" s="237"/>
      <c r="H202" s="240">
        <v>20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122</v>
      </c>
      <c r="AU202" s="246" t="s">
        <v>83</v>
      </c>
      <c r="AV202" s="14" t="s">
        <v>120</v>
      </c>
      <c r="AW202" s="14" t="s">
        <v>32</v>
      </c>
      <c r="AX202" s="14" t="s">
        <v>81</v>
      </c>
      <c r="AY202" s="246" t="s">
        <v>114</v>
      </c>
    </row>
    <row r="203" s="12" customFormat="1" ht="22.8" customHeight="1">
      <c r="A203" s="12"/>
      <c r="B203" s="195"/>
      <c r="C203" s="196"/>
      <c r="D203" s="197" t="s">
        <v>75</v>
      </c>
      <c r="E203" s="209" t="s">
        <v>239</v>
      </c>
      <c r="F203" s="209" t="s">
        <v>240</v>
      </c>
      <c r="G203" s="196"/>
      <c r="H203" s="196"/>
      <c r="I203" s="199"/>
      <c r="J203" s="210">
        <f>BK203</f>
        <v>0</v>
      </c>
      <c r="K203" s="196"/>
      <c r="L203" s="201"/>
      <c r="M203" s="202"/>
      <c r="N203" s="203"/>
      <c r="O203" s="203"/>
      <c r="P203" s="204">
        <f>P204</f>
        <v>0</v>
      </c>
      <c r="Q203" s="203"/>
      <c r="R203" s="204">
        <f>R204</f>
        <v>0</v>
      </c>
      <c r="S203" s="203"/>
      <c r="T203" s="205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6" t="s">
        <v>81</v>
      </c>
      <c r="AT203" s="207" t="s">
        <v>75</v>
      </c>
      <c r="AU203" s="207" t="s">
        <v>81</v>
      </c>
      <c r="AY203" s="206" t="s">
        <v>114</v>
      </c>
      <c r="BK203" s="208">
        <f>BK204</f>
        <v>0</v>
      </c>
    </row>
    <row r="204" s="2" customFormat="1" ht="16.5" customHeight="1">
      <c r="A204" s="38"/>
      <c r="B204" s="39"/>
      <c r="C204" s="211" t="s">
        <v>241</v>
      </c>
      <c r="D204" s="211" t="s">
        <v>116</v>
      </c>
      <c r="E204" s="212" t="s">
        <v>242</v>
      </c>
      <c r="F204" s="213" t="s">
        <v>243</v>
      </c>
      <c r="G204" s="214" t="s">
        <v>193</v>
      </c>
      <c r="H204" s="215">
        <v>76.028999999999996</v>
      </c>
      <c r="I204" s="216"/>
      <c r="J204" s="217">
        <f>ROUND(I204*H204,2)</f>
        <v>0</v>
      </c>
      <c r="K204" s="213" t="s">
        <v>1</v>
      </c>
      <c r="L204" s="44"/>
      <c r="M204" s="218" t="s">
        <v>1</v>
      </c>
      <c r="N204" s="219" t="s">
        <v>41</v>
      </c>
      <c r="O204" s="91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2" t="s">
        <v>120</v>
      </c>
      <c r="AT204" s="222" t="s">
        <v>116</v>
      </c>
      <c r="AU204" s="222" t="s">
        <v>83</v>
      </c>
      <c r="AY204" s="17" t="s">
        <v>114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7" t="s">
        <v>81</v>
      </c>
      <c r="BK204" s="223">
        <f>ROUND(I204*H204,2)</f>
        <v>0</v>
      </c>
      <c r="BL204" s="17" t="s">
        <v>120</v>
      </c>
      <c r="BM204" s="222" t="s">
        <v>244</v>
      </c>
    </row>
    <row r="205" s="12" customFormat="1" ht="25.92" customHeight="1">
      <c r="A205" s="12"/>
      <c r="B205" s="195"/>
      <c r="C205" s="196"/>
      <c r="D205" s="197" t="s">
        <v>75</v>
      </c>
      <c r="E205" s="198" t="s">
        <v>245</v>
      </c>
      <c r="F205" s="198" t="s">
        <v>246</v>
      </c>
      <c r="G205" s="196"/>
      <c r="H205" s="196"/>
      <c r="I205" s="199"/>
      <c r="J205" s="200">
        <f>BK205</f>
        <v>0</v>
      </c>
      <c r="K205" s="196"/>
      <c r="L205" s="201"/>
      <c r="M205" s="202"/>
      <c r="N205" s="203"/>
      <c r="O205" s="203"/>
      <c r="P205" s="204">
        <f>P206</f>
        <v>0</v>
      </c>
      <c r="Q205" s="203"/>
      <c r="R205" s="204">
        <f>R206</f>
        <v>0</v>
      </c>
      <c r="S205" s="203"/>
      <c r="T205" s="205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6" t="s">
        <v>83</v>
      </c>
      <c r="AT205" s="207" t="s">
        <v>75</v>
      </c>
      <c r="AU205" s="207" t="s">
        <v>76</v>
      </c>
      <c r="AY205" s="206" t="s">
        <v>114</v>
      </c>
      <c r="BK205" s="208">
        <f>BK206</f>
        <v>0</v>
      </c>
    </row>
    <row r="206" s="12" customFormat="1" ht="22.8" customHeight="1">
      <c r="A206" s="12"/>
      <c r="B206" s="195"/>
      <c r="C206" s="196"/>
      <c r="D206" s="197" t="s">
        <v>75</v>
      </c>
      <c r="E206" s="209" t="s">
        <v>247</v>
      </c>
      <c r="F206" s="209" t="s">
        <v>248</v>
      </c>
      <c r="G206" s="196"/>
      <c r="H206" s="196"/>
      <c r="I206" s="199"/>
      <c r="J206" s="210">
        <f>BK206</f>
        <v>0</v>
      </c>
      <c r="K206" s="196"/>
      <c r="L206" s="201"/>
      <c r="M206" s="202"/>
      <c r="N206" s="203"/>
      <c r="O206" s="203"/>
      <c r="P206" s="204">
        <f>SUM(P207:P218)</f>
        <v>0</v>
      </c>
      <c r="Q206" s="203"/>
      <c r="R206" s="204">
        <f>SUM(R207:R218)</f>
        <v>0</v>
      </c>
      <c r="S206" s="203"/>
      <c r="T206" s="205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6" t="s">
        <v>83</v>
      </c>
      <c r="AT206" s="207" t="s">
        <v>75</v>
      </c>
      <c r="AU206" s="207" t="s">
        <v>81</v>
      </c>
      <c r="AY206" s="206" t="s">
        <v>114</v>
      </c>
      <c r="BK206" s="208">
        <f>SUM(BK207:BK218)</f>
        <v>0</v>
      </c>
    </row>
    <row r="207" s="2" customFormat="1" ht="24.15" customHeight="1">
      <c r="A207" s="38"/>
      <c r="B207" s="39"/>
      <c r="C207" s="211" t="s">
        <v>249</v>
      </c>
      <c r="D207" s="211" t="s">
        <v>116</v>
      </c>
      <c r="E207" s="212" t="s">
        <v>250</v>
      </c>
      <c r="F207" s="213" t="s">
        <v>251</v>
      </c>
      <c r="G207" s="214" t="s">
        <v>172</v>
      </c>
      <c r="H207" s="215">
        <v>11</v>
      </c>
      <c r="I207" s="216"/>
      <c r="J207" s="217">
        <f>ROUND(I207*H207,2)</f>
        <v>0</v>
      </c>
      <c r="K207" s="213" t="s">
        <v>1</v>
      </c>
      <c r="L207" s="44"/>
      <c r="M207" s="218" t="s">
        <v>1</v>
      </c>
      <c r="N207" s="219" t="s">
        <v>41</v>
      </c>
      <c r="O207" s="91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2" t="s">
        <v>202</v>
      </c>
      <c r="AT207" s="222" t="s">
        <v>116</v>
      </c>
      <c r="AU207" s="222" t="s">
        <v>83</v>
      </c>
      <c r="AY207" s="17" t="s">
        <v>114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7" t="s">
        <v>81</v>
      </c>
      <c r="BK207" s="223">
        <f>ROUND(I207*H207,2)</f>
        <v>0</v>
      </c>
      <c r="BL207" s="17" t="s">
        <v>202</v>
      </c>
      <c r="BM207" s="222" t="s">
        <v>252</v>
      </c>
    </row>
    <row r="208" s="13" customFormat="1">
      <c r="A208" s="13"/>
      <c r="B208" s="224"/>
      <c r="C208" s="225"/>
      <c r="D208" s="226" t="s">
        <v>122</v>
      </c>
      <c r="E208" s="227" t="s">
        <v>1</v>
      </c>
      <c r="F208" s="228" t="s">
        <v>175</v>
      </c>
      <c r="G208" s="225"/>
      <c r="H208" s="229">
        <v>11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122</v>
      </c>
      <c r="AU208" s="235" t="s">
        <v>83</v>
      </c>
      <c r="AV208" s="13" t="s">
        <v>83</v>
      </c>
      <c r="AW208" s="13" t="s">
        <v>32</v>
      </c>
      <c r="AX208" s="13" t="s">
        <v>76</v>
      </c>
      <c r="AY208" s="235" t="s">
        <v>114</v>
      </c>
    </row>
    <row r="209" s="14" customFormat="1">
      <c r="A209" s="14"/>
      <c r="B209" s="236"/>
      <c r="C209" s="237"/>
      <c r="D209" s="226" t="s">
        <v>122</v>
      </c>
      <c r="E209" s="238" t="s">
        <v>1</v>
      </c>
      <c r="F209" s="239" t="s">
        <v>124</v>
      </c>
      <c r="G209" s="237"/>
      <c r="H209" s="240">
        <v>11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122</v>
      </c>
      <c r="AU209" s="246" t="s">
        <v>83</v>
      </c>
      <c r="AV209" s="14" t="s">
        <v>120</v>
      </c>
      <c r="AW209" s="14" t="s">
        <v>32</v>
      </c>
      <c r="AX209" s="14" t="s">
        <v>81</v>
      </c>
      <c r="AY209" s="246" t="s">
        <v>114</v>
      </c>
    </row>
    <row r="210" s="2" customFormat="1" ht="16.5" customHeight="1">
      <c r="A210" s="38"/>
      <c r="B210" s="39"/>
      <c r="C210" s="211" t="s">
        <v>253</v>
      </c>
      <c r="D210" s="211" t="s">
        <v>116</v>
      </c>
      <c r="E210" s="212" t="s">
        <v>254</v>
      </c>
      <c r="F210" s="213" t="s">
        <v>255</v>
      </c>
      <c r="G210" s="214" t="s">
        <v>172</v>
      </c>
      <c r="H210" s="215">
        <v>6</v>
      </c>
      <c r="I210" s="216"/>
      <c r="J210" s="217">
        <f>ROUND(I210*H210,2)</f>
        <v>0</v>
      </c>
      <c r="K210" s="213" t="s">
        <v>1</v>
      </c>
      <c r="L210" s="44"/>
      <c r="M210" s="218" t="s">
        <v>1</v>
      </c>
      <c r="N210" s="219" t="s">
        <v>41</v>
      </c>
      <c r="O210" s="91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2" t="s">
        <v>202</v>
      </c>
      <c r="AT210" s="222" t="s">
        <v>116</v>
      </c>
      <c r="AU210" s="222" t="s">
        <v>83</v>
      </c>
      <c r="AY210" s="17" t="s">
        <v>114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7" t="s">
        <v>81</v>
      </c>
      <c r="BK210" s="223">
        <f>ROUND(I210*H210,2)</f>
        <v>0</v>
      </c>
      <c r="BL210" s="17" t="s">
        <v>202</v>
      </c>
      <c r="BM210" s="222" t="s">
        <v>256</v>
      </c>
    </row>
    <row r="211" s="13" customFormat="1">
      <c r="A211" s="13"/>
      <c r="B211" s="224"/>
      <c r="C211" s="225"/>
      <c r="D211" s="226" t="s">
        <v>122</v>
      </c>
      <c r="E211" s="227" t="s">
        <v>1</v>
      </c>
      <c r="F211" s="228" t="s">
        <v>145</v>
      </c>
      <c r="G211" s="225"/>
      <c r="H211" s="229">
        <v>6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122</v>
      </c>
      <c r="AU211" s="235" t="s">
        <v>83</v>
      </c>
      <c r="AV211" s="13" t="s">
        <v>83</v>
      </c>
      <c r="AW211" s="13" t="s">
        <v>32</v>
      </c>
      <c r="AX211" s="13" t="s">
        <v>76</v>
      </c>
      <c r="AY211" s="235" t="s">
        <v>114</v>
      </c>
    </row>
    <row r="212" s="14" customFormat="1">
      <c r="A212" s="14"/>
      <c r="B212" s="236"/>
      <c r="C212" s="237"/>
      <c r="D212" s="226" t="s">
        <v>122</v>
      </c>
      <c r="E212" s="238" t="s">
        <v>1</v>
      </c>
      <c r="F212" s="239" t="s">
        <v>124</v>
      </c>
      <c r="G212" s="237"/>
      <c r="H212" s="240">
        <v>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122</v>
      </c>
      <c r="AU212" s="246" t="s">
        <v>83</v>
      </c>
      <c r="AV212" s="14" t="s">
        <v>120</v>
      </c>
      <c r="AW212" s="14" t="s">
        <v>32</v>
      </c>
      <c r="AX212" s="14" t="s">
        <v>81</v>
      </c>
      <c r="AY212" s="246" t="s">
        <v>114</v>
      </c>
    </row>
    <row r="213" s="2" customFormat="1" ht="16.5" customHeight="1">
      <c r="A213" s="38"/>
      <c r="B213" s="39"/>
      <c r="C213" s="211" t="s">
        <v>257</v>
      </c>
      <c r="D213" s="211" t="s">
        <v>116</v>
      </c>
      <c r="E213" s="212" t="s">
        <v>258</v>
      </c>
      <c r="F213" s="213" t="s">
        <v>259</v>
      </c>
      <c r="G213" s="214" t="s">
        <v>187</v>
      </c>
      <c r="H213" s="215">
        <v>30.5</v>
      </c>
      <c r="I213" s="216"/>
      <c r="J213" s="217">
        <f>ROUND(I213*H213,2)</f>
        <v>0</v>
      </c>
      <c r="K213" s="213" t="s">
        <v>1</v>
      </c>
      <c r="L213" s="44"/>
      <c r="M213" s="218" t="s">
        <v>1</v>
      </c>
      <c r="N213" s="219" t="s">
        <v>41</v>
      </c>
      <c r="O213" s="91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2" t="s">
        <v>202</v>
      </c>
      <c r="AT213" s="222" t="s">
        <v>116</v>
      </c>
      <c r="AU213" s="222" t="s">
        <v>83</v>
      </c>
      <c r="AY213" s="17" t="s">
        <v>114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7" t="s">
        <v>81</v>
      </c>
      <c r="BK213" s="223">
        <f>ROUND(I213*H213,2)</f>
        <v>0</v>
      </c>
      <c r="BL213" s="17" t="s">
        <v>202</v>
      </c>
      <c r="BM213" s="222" t="s">
        <v>260</v>
      </c>
    </row>
    <row r="214" s="13" customFormat="1">
      <c r="A214" s="13"/>
      <c r="B214" s="224"/>
      <c r="C214" s="225"/>
      <c r="D214" s="226" t="s">
        <v>122</v>
      </c>
      <c r="E214" s="227" t="s">
        <v>1</v>
      </c>
      <c r="F214" s="228" t="s">
        <v>214</v>
      </c>
      <c r="G214" s="225"/>
      <c r="H214" s="229">
        <v>30.5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122</v>
      </c>
      <c r="AU214" s="235" t="s">
        <v>83</v>
      </c>
      <c r="AV214" s="13" t="s">
        <v>83</v>
      </c>
      <c r="AW214" s="13" t="s">
        <v>32</v>
      </c>
      <c r="AX214" s="13" t="s">
        <v>76</v>
      </c>
      <c r="AY214" s="235" t="s">
        <v>114</v>
      </c>
    </row>
    <row r="215" s="14" customFormat="1">
      <c r="A215" s="14"/>
      <c r="B215" s="236"/>
      <c r="C215" s="237"/>
      <c r="D215" s="226" t="s">
        <v>122</v>
      </c>
      <c r="E215" s="238" t="s">
        <v>1</v>
      </c>
      <c r="F215" s="239" t="s">
        <v>124</v>
      </c>
      <c r="G215" s="237"/>
      <c r="H215" s="240">
        <v>30.5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122</v>
      </c>
      <c r="AU215" s="246" t="s">
        <v>83</v>
      </c>
      <c r="AV215" s="14" t="s">
        <v>120</v>
      </c>
      <c r="AW215" s="14" t="s">
        <v>32</v>
      </c>
      <c r="AX215" s="14" t="s">
        <v>81</v>
      </c>
      <c r="AY215" s="246" t="s">
        <v>114</v>
      </c>
    </row>
    <row r="216" s="2" customFormat="1" ht="16.5" customHeight="1">
      <c r="A216" s="38"/>
      <c r="B216" s="39"/>
      <c r="C216" s="211" t="s">
        <v>261</v>
      </c>
      <c r="D216" s="211" t="s">
        <v>116</v>
      </c>
      <c r="E216" s="212" t="s">
        <v>262</v>
      </c>
      <c r="F216" s="213" t="s">
        <v>263</v>
      </c>
      <c r="G216" s="214" t="s">
        <v>264</v>
      </c>
      <c r="H216" s="215">
        <v>1</v>
      </c>
      <c r="I216" s="216"/>
      <c r="J216" s="217">
        <f>ROUND(I216*H216,2)</f>
        <v>0</v>
      </c>
      <c r="K216" s="213" t="s">
        <v>1</v>
      </c>
      <c r="L216" s="44"/>
      <c r="M216" s="218" t="s">
        <v>1</v>
      </c>
      <c r="N216" s="219" t="s">
        <v>41</v>
      </c>
      <c r="O216" s="91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2" t="s">
        <v>202</v>
      </c>
      <c r="AT216" s="222" t="s">
        <v>116</v>
      </c>
      <c r="AU216" s="222" t="s">
        <v>83</v>
      </c>
      <c r="AY216" s="17" t="s">
        <v>114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7" t="s">
        <v>81</v>
      </c>
      <c r="BK216" s="223">
        <f>ROUND(I216*H216,2)</f>
        <v>0</v>
      </c>
      <c r="BL216" s="17" t="s">
        <v>202</v>
      </c>
      <c r="BM216" s="222" t="s">
        <v>265</v>
      </c>
    </row>
    <row r="217" s="13" customFormat="1">
      <c r="A217" s="13"/>
      <c r="B217" s="224"/>
      <c r="C217" s="225"/>
      <c r="D217" s="226" t="s">
        <v>122</v>
      </c>
      <c r="E217" s="227" t="s">
        <v>1</v>
      </c>
      <c r="F217" s="228" t="s">
        <v>81</v>
      </c>
      <c r="G217" s="225"/>
      <c r="H217" s="229">
        <v>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122</v>
      </c>
      <c r="AU217" s="235" t="s">
        <v>83</v>
      </c>
      <c r="AV217" s="13" t="s">
        <v>83</v>
      </c>
      <c r="AW217" s="13" t="s">
        <v>32</v>
      </c>
      <c r="AX217" s="13" t="s">
        <v>76</v>
      </c>
      <c r="AY217" s="235" t="s">
        <v>114</v>
      </c>
    </row>
    <row r="218" s="14" customFormat="1">
      <c r="A218" s="14"/>
      <c r="B218" s="236"/>
      <c r="C218" s="237"/>
      <c r="D218" s="226" t="s">
        <v>122</v>
      </c>
      <c r="E218" s="238" t="s">
        <v>1</v>
      </c>
      <c r="F218" s="239" t="s">
        <v>124</v>
      </c>
      <c r="G218" s="237"/>
      <c r="H218" s="240">
        <v>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122</v>
      </c>
      <c r="AU218" s="246" t="s">
        <v>83</v>
      </c>
      <c r="AV218" s="14" t="s">
        <v>120</v>
      </c>
      <c r="AW218" s="14" t="s">
        <v>32</v>
      </c>
      <c r="AX218" s="14" t="s">
        <v>81</v>
      </c>
      <c r="AY218" s="246" t="s">
        <v>114</v>
      </c>
    </row>
    <row r="219" s="12" customFormat="1" ht="25.92" customHeight="1">
      <c r="A219" s="12"/>
      <c r="B219" s="195"/>
      <c r="C219" s="196"/>
      <c r="D219" s="197" t="s">
        <v>75</v>
      </c>
      <c r="E219" s="198" t="s">
        <v>266</v>
      </c>
      <c r="F219" s="198" t="s">
        <v>267</v>
      </c>
      <c r="G219" s="196"/>
      <c r="H219" s="196"/>
      <c r="I219" s="199"/>
      <c r="J219" s="200">
        <f>BK219</f>
        <v>0</v>
      </c>
      <c r="K219" s="196"/>
      <c r="L219" s="201"/>
      <c r="M219" s="202"/>
      <c r="N219" s="203"/>
      <c r="O219" s="203"/>
      <c r="P219" s="204">
        <f>P220</f>
        <v>0</v>
      </c>
      <c r="Q219" s="203"/>
      <c r="R219" s="204">
        <f>R220</f>
        <v>0</v>
      </c>
      <c r="S219" s="203"/>
      <c r="T219" s="205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6" t="s">
        <v>139</v>
      </c>
      <c r="AT219" s="207" t="s">
        <v>75</v>
      </c>
      <c r="AU219" s="207" t="s">
        <v>76</v>
      </c>
      <c r="AY219" s="206" t="s">
        <v>114</v>
      </c>
      <c r="BK219" s="208">
        <f>BK220</f>
        <v>0</v>
      </c>
    </row>
    <row r="220" s="2" customFormat="1" ht="24.15" customHeight="1">
      <c r="A220" s="38"/>
      <c r="B220" s="39"/>
      <c r="C220" s="211" t="s">
        <v>268</v>
      </c>
      <c r="D220" s="211" t="s">
        <v>116</v>
      </c>
      <c r="E220" s="212" t="s">
        <v>269</v>
      </c>
      <c r="F220" s="213" t="s">
        <v>270</v>
      </c>
      <c r="G220" s="214" t="s">
        <v>271</v>
      </c>
      <c r="H220" s="215">
        <v>1</v>
      </c>
      <c r="I220" s="216"/>
      <c r="J220" s="217">
        <f>ROUND(I220*H220,2)</f>
        <v>0</v>
      </c>
      <c r="K220" s="213" t="s">
        <v>127</v>
      </c>
      <c r="L220" s="44"/>
      <c r="M220" s="267" t="s">
        <v>1</v>
      </c>
      <c r="N220" s="268" t="s">
        <v>41</v>
      </c>
      <c r="O220" s="269"/>
      <c r="P220" s="270">
        <f>O220*H220</f>
        <v>0</v>
      </c>
      <c r="Q220" s="270">
        <v>0</v>
      </c>
      <c r="R220" s="270">
        <f>Q220*H220</f>
        <v>0</v>
      </c>
      <c r="S220" s="270">
        <v>0</v>
      </c>
      <c r="T220" s="271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2" t="s">
        <v>120</v>
      </c>
      <c r="AT220" s="222" t="s">
        <v>116</v>
      </c>
      <c r="AU220" s="222" t="s">
        <v>81</v>
      </c>
      <c r="AY220" s="17" t="s">
        <v>114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7" t="s">
        <v>81</v>
      </c>
      <c r="BK220" s="223">
        <f>ROUND(I220*H220,2)</f>
        <v>0</v>
      </c>
      <c r="BL220" s="17" t="s">
        <v>120</v>
      </c>
      <c r="BM220" s="222" t="s">
        <v>272</v>
      </c>
    </row>
    <row r="221" s="2" customFormat="1" ht="6.96" customHeight="1">
      <c r="A221" s="38"/>
      <c r="B221" s="66"/>
      <c r="C221" s="67"/>
      <c r="D221" s="67"/>
      <c r="E221" s="67"/>
      <c r="F221" s="67"/>
      <c r="G221" s="67"/>
      <c r="H221" s="67"/>
      <c r="I221" s="67"/>
      <c r="J221" s="67"/>
      <c r="K221" s="67"/>
      <c r="L221" s="44"/>
      <c r="M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</sheetData>
  <sheetProtection sheet="1" autoFilter="0" formatColumns="0" formatRows="0" objects="1" scenarios="1" spinCount="100000" saltValue="/WAsmzD4aXUHGOlG76oN1v1sRprUSFTi2w9YqKXGMFFq+f9F6MmapvqrJ3adevC8JA9PuoeHKiKeZED8lbmc3w==" hashValue="gBA6dc94/0tVsIIqkD7K1iws7lx0ZHDrckDHuWX34mWJmWAfp9U0SuY/mF1JSOk+Bb6ohS3oIC6JTBRVfDHLHw==" algorithmName="SHA-512" password="CC35"/>
  <autoFilter ref="C120:K220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Marie</dc:creator>
  <cp:lastModifiedBy>Marie</cp:lastModifiedBy>
  <dcterms:created xsi:type="dcterms:W3CDTF">2021-08-04T14:59:55Z</dcterms:created>
  <dcterms:modified xsi:type="dcterms:W3CDTF">2021-08-04T14:59:57Z</dcterms:modified>
</cp:coreProperties>
</file>