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Rekapitulace" sheetId="1" r:id="rId1"/>
    <sheet name="VRN" sheetId="2" r:id="rId2"/>
    <sheet name="SU" sheetId="3" r:id="rId3"/>
    <sheet name="Rostliny" sheetId="4" r:id="rId4"/>
  </sheets>
  <definedNames>
    <definedName name="_xlnm.Print_Area" localSheetId="3">'Rostliny'!$A$1:$D$8</definedName>
  </definedNames>
  <calcPr fullCalcOnLoad="1"/>
</workbook>
</file>

<file path=xl/sharedStrings.xml><?xml version="1.0" encoding="utf-8"?>
<sst xmlns="http://schemas.openxmlformats.org/spreadsheetml/2006/main" count="329" uniqueCount="192">
  <si>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</si>
  <si>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</si>
  <si>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</si>
  <si>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</si>
  <si>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</si>
  <si>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</si>
  <si>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</si>
  <si>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</si>
  <si>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</si>
  <si>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</si>
  <si>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</si>
  <si>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m</t>
  </si>
  <si>
    <t>doporučená velikost</t>
  </si>
  <si>
    <t>SADOVÉ ÚPRAVY</t>
  </si>
  <si>
    <t>VÝKAZ VYMĚR</t>
  </si>
  <si>
    <t>Stromy listnaté soliterní</t>
  </si>
  <si>
    <t>Listnaté stromy soliterní</t>
  </si>
  <si>
    <t>lt</t>
  </si>
  <si>
    <t>kg</t>
  </si>
  <si>
    <t>Založení</t>
  </si>
  <si>
    <t xml:space="preserve">m2 </t>
  </si>
  <si>
    <t>Výsadba dřeviny s balem, v rovině, při průměru balu do 80 cm</t>
  </si>
  <si>
    <t xml:space="preserve">Kotvení dřeviny 3 kůly </t>
  </si>
  <si>
    <t>Další práce</t>
  </si>
  <si>
    <t>Ošetření dřevin soliterních po výsadbě včetně výchovného řezu</t>
  </si>
  <si>
    <t>A</t>
  </si>
  <si>
    <t>B</t>
  </si>
  <si>
    <t>ROZPOČET REKAPITULACE</t>
  </si>
  <si>
    <t>CELKEM ZPŮSOBILÉ NÁKLADY BEZ DPH</t>
  </si>
  <si>
    <t>DPH 21%</t>
  </si>
  <si>
    <t>CELKEM VČETNĚ DPH</t>
  </si>
  <si>
    <t xml:space="preserve">Rostlinný materiál </t>
  </si>
  <si>
    <t>množství</t>
  </si>
  <si>
    <t>Celková plocha SÚ</t>
  </si>
  <si>
    <t>Z toho :</t>
  </si>
  <si>
    <t>Chemické odplevelení před založením kultury v rovině</t>
  </si>
  <si>
    <t>Obdělání půdy nakopáním, frézováním a rytím v rovině</t>
  </si>
  <si>
    <t>Úvazky ke stromům</t>
  </si>
  <si>
    <t>Celkem výsadby</t>
  </si>
  <si>
    <t xml:space="preserve">Ocenění navržených prací a dodávek bylo stanoveno na základě Katalogu popisů a směrných cen stavebních prací (823-1, 800-1 ÚRS Praha), dle Nákladů obvyklých opatření pro posuzování v OP ŽP, dle ceníků okrasných a lesních školek, případně na základě znalosti cen v čase a místě obvyklých. </t>
  </si>
  <si>
    <t>Celkem keře</t>
  </si>
  <si>
    <t>Vzrůstné keře</t>
  </si>
  <si>
    <t>C</t>
  </si>
  <si>
    <t>D</t>
  </si>
  <si>
    <t>E</t>
  </si>
  <si>
    <t>F</t>
  </si>
  <si>
    <t>G</t>
  </si>
  <si>
    <t>Dosadby a záhony v parku Petra Bezruče</t>
  </si>
  <si>
    <t>Corylus colurna (líska turecká) VK, Zb</t>
  </si>
  <si>
    <t>14/16</t>
  </si>
  <si>
    <t>Celtis occidentalis (břestovec západní) VK, Zb</t>
  </si>
  <si>
    <t>Tilia euchlora (lípa zelená) VK, Zb</t>
  </si>
  <si>
    <t>Acer campestre´Red Shine´ (javor babyka) VK, Zb</t>
  </si>
  <si>
    <t>Stromy jehličnaté</t>
  </si>
  <si>
    <t xml:space="preserve">Pseudotsuga menziesii (douglaska tisolistá) </t>
  </si>
  <si>
    <t>Sorbus aria (jeřáb muk) VK, Zb</t>
  </si>
  <si>
    <t>Cupressocyparis leylandii (cypřišovec)</t>
  </si>
  <si>
    <t>Pinus cembra (borovice limba)</t>
  </si>
  <si>
    <t>Carpinus betulus (habr obecný) VK, Zb</t>
  </si>
  <si>
    <t>Prunus avium´Plena´(třešeň ptačí) VK Zb</t>
  </si>
  <si>
    <t>Fraxinus angustifolia´Raywood´ (jasan úzkolistý) VK, Zb</t>
  </si>
  <si>
    <t>Quercus coccinea (dub šarlatový) VK, Zb</t>
  </si>
  <si>
    <t>Laburnum watereri´Vossii´(štědřenec) VK, Zb</t>
  </si>
  <si>
    <t>L</t>
  </si>
  <si>
    <t>H</t>
  </si>
  <si>
    <t>I</t>
  </si>
  <si>
    <t>J</t>
  </si>
  <si>
    <t xml:space="preserve">Celkem </t>
  </si>
  <si>
    <t>K</t>
  </si>
  <si>
    <t>M</t>
  </si>
  <si>
    <t>Trvalky a okrasné traviny</t>
  </si>
  <si>
    <t>175/200</t>
  </si>
  <si>
    <t>Deutzia hybrida´Mont Rose´ (trojpuk) Kt</t>
  </si>
  <si>
    <t>80/100</t>
  </si>
  <si>
    <t>Hamamelis intermedia´Jelena´ (vilín prostřední) Kt</t>
  </si>
  <si>
    <t>Viburnum bodnatense´Dawn´ (kalina) Kt</t>
  </si>
  <si>
    <t>Viburnum farreri (kalina vonná) Kt</t>
  </si>
  <si>
    <t>Amelanchier lamarckii (muchovník) Kt</t>
  </si>
  <si>
    <t>Epimedium versicolor´Sulphureum´</t>
  </si>
  <si>
    <t xml:space="preserve">Stachys officinalis </t>
  </si>
  <si>
    <t>Filipendula vulgaris´Plena´</t>
  </si>
  <si>
    <t>Hemerocallis´Corky´</t>
  </si>
  <si>
    <t>Geranium sanquienum´Album´</t>
  </si>
  <si>
    <t>Doronicum orientale´Finesse´</t>
  </si>
  <si>
    <t>Lysimachia punctata</t>
  </si>
  <si>
    <t>Astrantia major</t>
  </si>
  <si>
    <t>Omphalodes verna</t>
  </si>
  <si>
    <t>Deschampsia caespitosa</t>
  </si>
  <si>
    <t>Dryopteris filix mas</t>
  </si>
  <si>
    <t>Pulmoniaria saccharata´Mrs Moon´</t>
  </si>
  <si>
    <t>Cimicifuga racemosa´White Pearl´</t>
  </si>
  <si>
    <t>Hosta planatginea</t>
  </si>
  <si>
    <t>a</t>
  </si>
  <si>
    <t>r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</si>
  <si>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</si>
  <si>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</si>
  <si>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</si>
  <si>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</si>
  <si>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</si>
  <si>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</si>
  <si>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</si>
  <si>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</si>
  <si>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</si>
  <si>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</si>
  <si>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</si>
  <si>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</si>
  <si>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</si>
  <si>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</si>
  <si>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</t>
  </si>
  <si>
    <t xml:space="preserve">t </t>
  </si>
  <si>
    <t>Hemerocallis´Elegant Candy´</t>
  </si>
  <si>
    <t>Jehličnaté stromy</t>
  </si>
  <si>
    <t>Keře soliterní</t>
  </si>
  <si>
    <t>Strojová výsadba cibulovin</t>
  </si>
  <si>
    <t>Rozměření a příprava výsadeb</t>
  </si>
  <si>
    <t>Ochranný nátěr kmene Arboflex</t>
  </si>
  <si>
    <t>Hnojení rostlin tabletovým hnojivem</t>
  </si>
  <si>
    <t>Vodorovný přesun hmot pro SÚ</t>
  </si>
  <si>
    <t>Rostlinný materiál  - velikost a kvalita dle PD</t>
  </si>
  <si>
    <t>Ostatní materilály</t>
  </si>
  <si>
    <t>Tabletové pomalurozpustné hnojivo</t>
  </si>
  <si>
    <t>Půdní kondicionér</t>
  </si>
  <si>
    <t>Kůly frézované tlakově impregnované prům.7cm, 2,5 m</t>
  </si>
  <si>
    <t>Příčky půlené tlakově impregnované</t>
  </si>
  <si>
    <t xml:space="preserve">Dokončovací a rozvojová péče o založené výsadby </t>
  </si>
  <si>
    <t>1.Rok</t>
  </si>
  <si>
    <t>Jednotlivé stromy</t>
  </si>
  <si>
    <t>2.Rok</t>
  </si>
  <si>
    <t>3.Rok</t>
  </si>
  <si>
    <t>4.Rok</t>
  </si>
  <si>
    <t>5.Rok</t>
  </si>
  <si>
    <t>Celkem rozvojová péče způsobilá</t>
  </si>
  <si>
    <t>Statutární město Liberec</t>
  </si>
  <si>
    <t>Směs cibulovin pro mechanizované sázení</t>
  </si>
  <si>
    <t>Výčet ostatních a vedlejších nákladů, nezbytných pro realizaci díla a zahrnutých do 1% nákladů VRN v Rekapitulaci</t>
  </si>
  <si>
    <t>zařízení staveniště a související náklady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</si>
  <si>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</si>
  <si>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</si>
  <si>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</si>
  <si>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</si>
  <si>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</si>
  <si>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</si>
  <si>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</si>
  <si>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</si>
  <si>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přejímku díla</t>
  </si>
  <si>
    <t xml:space="preserve">průběžná fotodokumentace z průběhu provádění zakázky (digitální forma) </t>
  </si>
  <si>
    <t>Vedlejší rozpočtové náklady 1%</t>
  </si>
  <si>
    <t>Dokončovací a rozvojová péče 5 let</t>
  </si>
  <si>
    <t>Výsadby vegetačních prvků</t>
  </si>
  <si>
    <t>Výsadba dřeviny s balem, v rovině nebo svahu při průměru balu do 30 cm</t>
  </si>
  <si>
    <t>Výsadba trvalek do předem připravených záhonů</t>
  </si>
  <si>
    <t>Kotvení dřeviny 1 kůlem</t>
  </si>
  <si>
    <t xml:space="preserve">Zřízení závlahového límce </t>
  </si>
  <si>
    <t>Zřízení závlahové mísy a namulčování drcenou borkou stromy</t>
  </si>
  <si>
    <t>Zalití vysazených dřevin po výsadbě  včetně dovozu vody 3x</t>
  </si>
  <si>
    <t>Keře soliterní a vzrůstné</t>
  </si>
  <si>
    <t>Herbicid totální příprava</t>
  </si>
  <si>
    <t>Borka mulčovací jemná - keřové  záhony</t>
  </si>
  <si>
    <t>Borka mulčovací hrubá -stromy</t>
  </si>
  <si>
    <t>Závlahový límec PE včetně spojovacího prvku</t>
  </si>
  <si>
    <t>Výsadby dřevin  a ostatních vegetačních prvků</t>
  </si>
  <si>
    <t xml:space="preserve">Aplikace půdního kondicionéru se zapravením do výsadbových jam </t>
  </si>
  <si>
    <t>Doplnění pěstebního substrátu do záhonů 0,1m3/m2 se zapravením</t>
  </si>
  <si>
    <t>Příprava pro výsadbu cibulovin s pokosením trávníku, vytýčením a zvlhčením</t>
  </si>
  <si>
    <t>Hloubení jam do 1 m3 s 50% výměnou v rovině</t>
  </si>
  <si>
    <t>Hloubení jamek do 0,125 m3 s 50% výměnou v rovině nebo ve svahu</t>
  </si>
  <si>
    <t>Hnojení trvalek plným hnojivem</t>
  </si>
  <si>
    <t>Výsadba cibulovin strojní 50ks/m2</t>
  </si>
  <si>
    <t>X</t>
  </si>
  <si>
    <t>Výběr směsi dle požadavku objednatele 50 ks/m2</t>
  </si>
  <si>
    <t>Mulčování 10 cm v rovině borkou jemnou trvalkové záhony</t>
  </si>
  <si>
    <t>Zřízení a odpíchnutí záhonů pro trvalkové skupiny v rovině nebo svahu</t>
  </si>
  <si>
    <t>Ošetření a vypletí trvalek  ve skupinách 2x</t>
  </si>
  <si>
    <t>Cibuloviny ve směsi dle požadavku objednatele 50 ks/m2</t>
  </si>
  <si>
    <t>Granulované plné hnojico NPK pro trvalky</t>
  </si>
  <si>
    <t xml:space="preserve">Zahradnický substrát adle TZ pro výměnu v jamkách </t>
  </si>
  <si>
    <t>Pěstební substrát pro trvalky dle TZ</t>
  </si>
  <si>
    <t>Ochranný nátěr kmene bílý Arboflex</t>
  </si>
  <si>
    <t>Stromy jehličnaté soliterní</t>
  </si>
  <si>
    <t>Soliterní keře</t>
  </si>
  <si>
    <t>Trvalkové záhony</t>
  </si>
  <si>
    <t>Anemone x hybrida´Konigin Charlotte´</t>
  </si>
  <si>
    <t>Aquilegia vulgaris cv.</t>
  </si>
  <si>
    <t>Nepeta nervosa´Felina Blue´</t>
  </si>
  <si>
    <t>Rudbeckia fulgida var sullivantii´Goldsturm´</t>
  </si>
  <si>
    <t>u</t>
  </si>
  <si>
    <t>Waldsteinia geoides´Goldkafer´</t>
  </si>
  <si>
    <t>zálivka včetně dopravy vody, běžně 8-10x ročně, kontrola, oprava, doplnění kotvících a ochranných prvků, řez, hnojení, kypření výsadbové mísy, odplevelování, ochrana proti chorobám, kompletní péče o trvalky včetně dosadeb, doplnění mulče a další potřebné činnosti (+ 1ksŠtedřenec)</t>
  </si>
  <si>
    <t>zálivka včetně dopravy vody, běžně 10-12x ročně, kontrola, oprava, doplnění kotvících a ochranných prvků, řez, hnojení, kypření výsadbové mísy, odplevelování, ochrana proti chorobám, kompletní péče o trvalky včetně dosadeb, doplnění mulče a další potřebné činnosti (+ 1ksŠtedřenec)</t>
  </si>
  <si>
    <t>zálivka včetně dopravy vody, běžně 6-8x ročně, výchovný řez,kontrola nebo odstranění kotvících a ochranných prvků, řez, hnojení, kypření výsadbové mísy, odplevelování, ochrana proti chorobám, kompletní péče o trvalky včetně dosadeb, doplnění mulče a další potřebné činnosti (+ 1ksŠtedřenec)</t>
  </si>
  <si>
    <t>zálivka včetně dopravy vody, běžně 2-4x ročně,  kontrola, řez, hnojení, kypření výsadbové mísy, odplevelování, ochrana proti chorobám, kompletní péče o trvalky včetně dosadeb, doplnění mulče a další potřebné činnosti (+ 1ksŠtedřenec)</t>
  </si>
  <si>
    <t>kontrola, řez, hnojení, kypření výsadbové mísy, odplevelování, ochrana proti chorobám, kompletní péče o trvalky včetně dosadeb, doplnění mulče a další potřebné činnosti (+ 1ksŠtedřenec)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</si>
</sst>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[$¥€-2]\ #\ ##,000_);[Red]\([$€-2]\ #\ ##,000\)"/>
    <numFmt numFmtId="172" formatCode="#,##0.0\ _K_č"/>
    <numFmt numFmtId="173" formatCode="#,##0\ _K_č"/>
    <numFmt numFmtId="174" formatCode="#,##0.00_ ;\-#,##0.00\ "/>
    <numFmt numFmtId="175" formatCode="#,##0\ &quot;Kč&quot;"/>
    <numFmt numFmtId="176" formatCode="#,##0.00\ &quot;Kč&quot;"/>
    <numFmt numFmtId="177" formatCode="[$-405]d\.\ mmmm\ yyyy"/>
    <numFmt numFmtId="178" formatCode="###0;###0"/>
    <numFmt numFmtId="179" formatCode="#,##0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2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10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62" applyFont="1" applyFill="1" applyBorder="1" applyAlignment="1">
      <alignment horizontal="left" vertical="center"/>
      <protection/>
    </xf>
    <xf numFmtId="0" fontId="6" fillId="0" borderId="0" xfId="58" applyFont="1" applyAlignment="1">
      <alignment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4" fillId="0" borderId="0" xfId="0" applyFont="1" applyBorder="1" applyAlignment="1">
      <alignment/>
    </xf>
    <xf numFmtId="2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56" applyFont="1">
      <alignment/>
      <protection/>
    </xf>
    <xf numFmtId="0" fontId="11" fillId="0" borderId="0" xfId="56" applyFont="1">
      <alignment/>
      <protection/>
    </xf>
    <xf numFmtId="0" fontId="7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6" fillId="0" borderId="0" xfId="0" applyFont="1" applyAlignment="1">
      <alignment/>
    </xf>
    <xf numFmtId="0" fontId="5" fillId="0" borderId="0" xfId="63" applyFont="1" applyFill="1" applyBorder="1" applyAlignment="1">
      <alignment horizontal="left"/>
      <protection/>
    </xf>
    <xf numFmtId="0" fontId="6" fillId="0" borderId="0" xfId="58" applyFont="1">
      <alignment/>
      <protection/>
    </xf>
    <xf numFmtId="0" fontId="8" fillId="0" borderId="0" xfId="53" applyFont="1">
      <alignment/>
      <protection/>
    </xf>
    <xf numFmtId="0" fontId="34" fillId="0" borderId="0" xfId="0" applyFont="1" applyAlignment="1">
      <alignment/>
    </xf>
    <xf numFmtId="0" fontId="7" fillId="0" borderId="0" xfId="63" applyFont="1" applyFill="1" applyBorder="1" applyAlignment="1">
      <alignment horizontal="left"/>
      <protection/>
    </xf>
    <xf numFmtId="0" fontId="6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center"/>
      <protection/>
    </xf>
    <xf numFmtId="2" fontId="6" fillId="0" borderId="0" xfId="63" applyNumberFormat="1" applyFont="1" applyFill="1" applyBorder="1">
      <alignment/>
      <protection/>
    </xf>
    <xf numFmtId="0" fontId="9" fillId="0" borderId="0" xfId="63" applyFont="1" applyFill="1" applyBorder="1">
      <alignment/>
      <protection/>
    </xf>
    <xf numFmtId="0" fontId="13" fillId="0" borderId="10" xfId="63" applyFont="1" applyFill="1" applyBorder="1" applyAlignment="1">
      <alignment horizontal="center"/>
      <protection/>
    </xf>
    <xf numFmtId="2" fontId="13" fillId="0" borderId="10" xfId="63" applyNumberFormat="1" applyFont="1" applyFill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2" fontId="6" fillId="0" borderId="10" xfId="53" applyNumberFormat="1" applyFont="1" applyBorder="1" applyAlignment="1">
      <alignment horizontal="right" vertical="center" wrapText="1"/>
      <protection/>
    </xf>
    <xf numFmtId="2" fontId="6" fillId="0" borderId="10" xfId="53" applyNumberFormat="1" applyFont="1" applyBorder="1" applyAlignment="1">
      <alignment horizontal="right" vertical="center"/>
      <protection/>
    </xf>
    <xf numFmtId="0" fontId="6" fillId="0" borderId="10" xfId="53" applyFont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2" fontId="6" fillId="0" borderId="10" xfId="53" applyNumberFormat="1" applyFont="1" applyBorder="1" applyAlignment="1">
      <alignment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2" fontId="6" fillId="0" borderId="10" xfId="53" applyNumberFormat="1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 vertical="center"/>
      <protection/>
    </xf>
    <xf numFmtId="0" fontId="3" fillId="0" borderId="0" xfId="58" applyFont="1" applyAlignment="1">
      <alignment vertical="center"/>
      <protection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Font="1" applyBorder="1">
      <alignment/>
      <protection/>
    </xf>
    <xf numFmtId="0" fontId="0" fillId="0" borderId="10" xfId="0" applyBorder="1" applyAlignment="1">
      <alignment/>
    </xf>
    <xf numFmtId="0" fontId="7" fillId="0" borderId="10" xfId="63" applyFont="1" applyBorder="1">
      <alignment/>
      <protection/>
    </xf>
    <xf numFmtId="0" fontId="3" fillId="0" borderId="10" xfId="63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left" vertical="top"/>
      <protection/>
    </xf>
    <xf numFmtId="0" fontId="0" fillId="0" borderId="11" xfId="0" applyBorder="1" applyAlignment="1">
      <alignment/>
    </xf>
    <xf numFmtId="0" fontId="7" fillId="0" borderId="10" xfId="63" applyFont="1" applyFill="1" applyBorder="1">
      <alignment/>
      <protection/>
    </xf>
    <xf numFmtId="0" fontId="7" fillId="0" borderId="10" xfId="63" applyFont="1" applyBorder="1" applyAlignment="1">
      <alignment horizontal="left" vertical="top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63" applyFont="1" applyFill="1" applyBorder="1">
      <alignment/>
      <protection/>
    </xf>
    <xf numFmtId="0" fontId="11" fillId="0" borderId="0" xfId="63" applyFont="1" applyFill="1" applyBorder="1" applyAlignment="1">
      <alignment horizontal="center"/>
      <protection/>
    </xf>
    <xf numFmtId="2" fontId="11" fillId="0" borderId="0" xfId="63" applyNumberFormat="1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6" fillId="0" borderId="10" xfId="62" applyFont="1" applyBorder="1" applyAlignment="1">
      <alignment horizontal="center" vertical="center"/>
      <protection/>
    </xf>
    <xf numFmtId="2" fontId="6" fillId="0" borderId="10" xfId="62" applyNumberFormat="1" applyFont="1" applyBorder="1" applyAlignment="1">
      <alignment horizontal="right" vertical="center"/>
      <protection/>
    </xf>
    <xf numFmtId="2" fontId="6" fillId="0" borderId="10" xfId="62" applyNumberFormat="1" applyFont="1" applyBorder="1" applyAlignment="1">
      <alignment horizontal="center" vertical="center"/>
      <protection/>
    </xf>
    <xf numFmtId="2" fontId="6" fillId="0" borderId="10" xfId="62" applyNumberFormat="1" applyFont="1" applyBorder="1" applyAlignment="1" applyProtection="1">
      <alignment horizontal="center" vertical="center"/>
      <protection locked="0"/>
    </xf>
    <xf numFmtId="0" fontId="2" fillId="0" borderId="0" xfId="53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62" applyFont="1" applyBorder="1" applyAlignment="1">
      <alignment vertical="center" wrapText="1"/>
      <protection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right"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6" fillId="0" borderId="10" xfId="53" applyFont="1" applyBorder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0" xfId="62" applyFont="1" applyAlignment="1">
      <alignment horizontal="left" vertical="center"/>
      <protection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10" xfId="62" applyFont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57" fillId="0" borderId="0" xfId="0" applyFont="1" applyAlignment="1">
      <alignment vertical="center"/>
    </xf>
    <xf numFmtId="0" fontId="6" fillId="0" borderId="0" xfId="53" applyFont="1" applyAlignment="1">
      <alignment vertical="center"/>
      <protection/>
    </xf>
    <xf numFmtId="0" fontId="58" fillId="0" borderId="0" xfId="0" applyFont="1" applyAlignment="1">
      <alignment vertical="center"/>
    </xf>
    <xf numFmtId="2" fontId="58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176" fontId="9" fillId="0" borderId="10" xfId="42" applyNumberFormat="1" applyFont="1" applyBorder="1" applyAlignment="1">
      <alignment vertical="center" wrapText="1"/>
    </xf>
    <xf numFmtId="0" fontId="3" fillId="0" borderId="10" xfId="63" applyFont="1" applyBorder="1" applyAlignment="1">
      <alignment horizontal="center"/>
      <protection/>
    </xf>
    <xf numFmtId="0" fontId="3" fillId="0" borderId="10" xfId="63" applyFont="1" applyBorder="1" applyAlignment="1">
      <alignment horizontal="left" vertical="top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4" fillId="0" borderId="0" xfId="0" applyFont="1" applyAlignment="1" applyProtection="1">
      <alignment vertical="center"/>
      <protection/>
    </xf>
    <xf numFmtId="0" fontId="5" fillId="0" borderId="0" xfId="62" applyFont="1" applyAlignment="1" applyProtection="1">
      <alignment horizontal="left" vertical="center"/>
      <protection/>
    </xf>
    <xf numFmtId="0" fontId="5" fillId="0" borderId="0" xfId="62" applyFont="1" applyFill="1" applyBorder="1" applyAlignment="1" applyProtection="1">
      <alignment horizontal="left" vertical="center"/>
      <protection/>
    </xf>
    <xf numFmtId="0" fontId="6" fillId="0" borderId="0" xfId="58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3" fillId="0" borderId="0" xfId="42" applyNumberFormat="1" applyFont="1" applyBorder="1" applyAlignment="1" applyProtection="1">
      <alignment vertical="center"/>
      <protection/>
    </xf>
    <xf numFmtId="44" fontId="6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44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2" fontId="6" fillId="0" borderId="10" xfId="62" applyNumberFormat="1" applyFont="1" applyBorder="1" applyAlignment="1" applyProtection="1">
      <alignment horizontal="right" vertical="center"/>
      <protection locked="0"/>
    </xf>
    <xf numFmtId="2" fontId="6" fillId="0" borderId="10" xfId="62" applyNumberFormat="1" applyFont="1" applyBorder="1" applyAlignment="1" applyProtection="1">
      <alignment vertical="center"/>
      <protection locked="0"/>
    </xf>
    <xf numFmtId="2" fontId="6" fillId="0" borderId="10" xfId="53" applyNumberFormat="1" applyFont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vertical="center"/>
      <protection locked="0"/>
    </xf>
    <xf numFmtId="2" fontId="6" fillId="0" borderId="10" xfId="53" applyNumberFormat="1" applyFont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176" fontId="7" fillId="0" borderId="13" xfId="42" applyNumberFormat="1" applyFont="1" applyBorder="1" applyAlignment="1" applyProtection="1">
      <alignment horizontal="right" vertical="center"/>
      <protection/>
    </xf>
    <xf numFmtId="176" fontId="7" fillId="0" borderId="17" xfId="42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76" fontId="7" fillId="0" borderId="0" xfId="42" applyNumberFormat="1" applyFont="1" applyBorder="1" applyAlignment="1" applyProtection="1">
      <alignment horizontal="right" vertical="center"/>
      <protection/>
    </xf>
    <xf numFmtId="176" fontId="7" fillId="0" borderId="14" xfId="42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56" applyFont="1" applyFill="1" applyBorder="1" applyAlignment="1">
      <alignment horizontal="left" vertical="center" wrapText="1"/>
      <protection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9" fillId="0" borderId="10" xfId="53" applyFont="1" applyBorder="1" applyAlignment="1">
      <alignment horizontal="left" vertical="center" wrapText="1"/>
      <protection/>
    </xf>
    <xf numFmtId="176" fontId="9" fillId="0" borderId="19" xfId="42" applyNumberFormat="1" applyFont="1" applyFill="1" applyBorder="1" applyAlignment="1">
      <alignment horizontal="right" vertical="center" wrapText="1"/>
    </xf>
    <xf numFmtId="176" fontId="9" fillId="0" borderId="20" xfId="42" applyNumberFormat="1" applyFont="1" applyFill="1" applyBorder="1" applyAlignment="1">
      <alignment horizontal="right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 2" xfId="35"/>
    <cellStyle name="Čárka 2 3" xfId="36"/>
    <cellStyle name="Čárka 4" xfId="37"/>
    <cellStyle name="Comma [0]" xfId="38"/>
    <cellStyle name="Hyperlink" xfId="39"/>
    <cellStyle name="Kontrolní buňka" xfId="40"/>
    <cellStyle name="Currency" xfId="41"/>
    <cellStyle name="Měna 2" xfId="42"/>
    <cellStyle name="Měna 2 5" xfId="43"/>
    <cellStyle name="Měna 3" xfId="44"/>
    <cellStyle name="měny 3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2 2" xfId="54"/>
    <cellStyle name="normální 3" xfId="55"/>
    <cellStyle name="normální 4" xfId="56"/>
    <cellStyle name="normální 4 2" xfId="57"/>
    <cellStyle name="normální 5" xfId="58"/>
    <cellStyle name="normální 5 2" xfId="59"/>
    <cellStyle name="normální 7" xfId="60"/>
    <cellStyle name="normální 8" xfId="61"/>
    <cellStyle name="normální_List1" xfId="62"/>
    <cellStyle name="normální_List1 2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57421875" style="127" customWidth="1"/>
    <col min="2" max="2" width="48.140625" style="127" customWidth="1"/>
    <col min="3" max="3" width="7.8515625" style="127" customWidth="1"/>
    <col min="4" max="4" width="4.8515625" style="127" customWidth="1"/>
    <col min="5" max="5" width="17.28125" style="127" customWidth="1"/>
    <col min="6" max="6" width="9.140625" style="127" customWidth="1"/>
    <col min="7" max="7" width="13.421875" style="127" bestFit="1" customWidth="1"/>
    <col min="8" max="16384" width="9.140625" style="127" customWidth="1"/>
  </cols>
  <sheetData>
    <row r="1" spans="1:252" s="128" customFormat="1" ht="16.5" customHeight="1">
      <c r="A1" s="168" t="s">
        <v>47</v>
      </c>
      <c r="B1" s="168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</row>
    <row r="2" ht="16.5">
      <c r="A2" s="129" t="s">
        <v>132</v>
      </c>
    </row>
    <row r="3" spans="1:256" ht="16.5">
      <c r="A3" s="130"/>
      <c r="B3" s="131"/>
      <c r="C3" s="131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spans="1:256" ht="16.5">
      <c r="A4" s="133"/>
      <c r="B4" s="131"/>
      <c r="C4" s="131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5" ht="16.5">
      <c r="A5" s="134"/>
      <c r="B5" s="134"/>
      <c r="C5" s="135"/>
      <c r="D5" s="135"/>
      <c r="E5" s="135"/>
    </row>
    <row r="6" spans="1:239" s="136" customFormat="1" ht="16.5">
      <c r="A6" s="134" t="s">
        <v>27</v>
      </c>
      <c r="B6" s="134"/>
      <c r="C6" s="135"/>
      <c r="D6" s="135"/>
      <c r="E6" s="13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</row>
    <row r="7" spans="1:239" s="136" customFormat="1" ht="16.5">
      <c r="A7" s="134"/>
      <c r="B7" s="134"/>
      <c r="C7" s="135"/>
      <c r="D7" s="135"/>
      <c r="E7" s="135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</row>
    <row r="8" spans="1:239" s="136" customFormat="1" ht="16.5">
      <c r="A8" s="134"/>
      <c r="B8" s="134"/>
      <c r="C8" s="135"/>
      <c r="D8" s="135"/>
      <c r="E8" s="135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</row>
    <row r="9" spans="1:239" s="136" customFormat="1" ht="16.5">
      <c r="A9" s="137" t="s">
        <v>148</v>
      </c>
      <c r="B9" s="138"/>
      <c r="C9" s="139"/>
      <c r="D9" s="140"/>
      <c r="E9" s="141">
        <f>SUM(SU!F68)</f>
        <v>0</v>
      </c>
      <c r="F9" s="138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</row>
    <row r="10" spans="1:239" s="136" customFormat="1" ht="16.5">
      <c r="A10" s="137"/>
      <c r="B10" s="138"/>
      <c r="C10" s="139"/>
      <c r="D10" s="140"/>
      <c r="E10" s="140"/>
      <c r="F10" s="138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</row>
    <row r="11" spans="1:239" s="136" customFormat="1" ht="16.5">
      <c r="A11" s="137" t="s">
        <v>147</v>
      </c>
      <c r="B11" s="138"/>
      <c r="C11" s="139"/>
      <c r="D11" s="140"/>
      <c r="E11" s="143">
        <f>SUM(SU!E96)</f>
        <v>0</v>
      </c>
      <c r="F11" s="138"/>
      <c r="G11" s="140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</row>
    <row r="12" spans="1:239" s="136" customFormat="1" ht="16.5">
      <c r="A12" s="137"/>
      <c r="B12" s="138"/>
      <c r="C12" s="139"/>
      <c r="D12" s="140"/>
      <c r="E12" s="140"/>
      <c r="F12" s="138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</row>
    <row r="13" spans="1:244" s="136" customFormat="1" ht="16.5">
      <c r="A13" s="137" t="s">
        <v>146</v>
      </c>
      <c r="B13" s="138"/>
      <c r="C13" s="139"/>
      <c r="D13" s="140"/>
      <c r="E13" s="143">
        <f>SUM(E9:E11)*0.01</f>
        <v>0</v>
      </c>
      <c r="F13" s="138"/>
      <c r="G13" s="144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</row>
    <row r="14" spans="1:239" s="136" customFormat="1" ht="16.5">
      <c r="A14" s="137"/>
      <c r="B14" s="138"/>
      <c r="C14" s="139"/>
      <c r="D14" s="140"/>
      <c r="E14" s="140"/>
      <c r="F14" s="138"/>
      <c r="G14" s="142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</row>
    <row r="15" spans="1:239" s="136" customFormat="1" ht="16.5">
      <c r="A15" s="127"/>
      <c r="B15" s="127"/>
      <c r="C15" s="127"/>
      <c r="D15" s="145"/>
      <c r="E15" s="14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</row>
    <row r="16" spans="1:239" s="136" customFormat="1" ht="16.5">
      <c r="A16" s="146" t="s">
        <v>28</v>
      </c>
      <c r="B16" s="147"/>
      <c r="C16" s="147"/>
      <c r="D16" s="158">
        <f>SUM(E9:E13)</f>
        <v>0</v>
      </c>
      <c r="E16" s="159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</row>
    <row r="17" spans="1:239" s="136" customFormat="1" ht="16.5">
      <c r="A17" s="160" t="s">
        <v>29</v>
      </c>
      <c r="B17" s="161"/>
      <c r="C17" s="149"/>
      <c r="D17" s="162">
        <f>PRODUCT(D16,0.21)</f>
        <v>0</v>
      </c>
      <c r="E17" s="163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</row>
    <row r="18" spans="1:239" s="136" customFormat="1" ht="16.5">
      <c r="A18" s="164" t="s">
        <v>30</v>
      </c>
      <c r="B18" s="165"/>
      <c r="C18" s="150"/>
      <c r="D18" s="166">
        <f>SUM(D16:E17)</f>
        <v>0</v>
      </c>
      <c r="E18" s="167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</row>
  </sheetData>
  <sheetProtection password="C65C" sheet="1" selectLockedCells="1"/>
  <mergeCells count="6">
    <mergeCell ref="D16:E16"/>
    <mergeCell ref="A17:B17"/>
    <mergeCell ref="D17:E17"/>
    <mergeCell ref="A18:B18"/>
    <mergeCell ref="D18:E18"/>
    <mergeCell ref="A1:B1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421875" style="0" customWidth="1"/>
  </cols>
  <sheetData>
    <row r="1" spans="1:252" s="7" customFormat="1" ht="16.5" customHeight="1">
      <c r="A1" s="169" t="s">
        <v>47</v>
      </c>
      <c r="B1" s="169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</row>
    <row r="2" s="9" customFormat="1" ht="16.5">
      <c r="A2" s="112" t="s">
        <v>132</v>
      </c>
    </row>
    <row r="3" spans="1:4" s="114" customFormat="1" ht="16.5">
      <c r="A3" s="112"/>
      <c r="B3" s="5"/>
      <c r="C3" s="5"/>
      <c r="D3" s="5"/>
    </row>
    <row r="4" s="33" customFormat="1" ht="16.5">
      <c r="A4" s="33" t="s">
        <v>134</v>
      </c>
    </row>
    <row r="6" spans="1:5" s="7" customFormat="1" ht="15">
      <c r="A6" s="115" t="s">
        <v>3</v>
      </c>
      <c r="B6" s="115" t="s">
        <v>4</v>
      </c>
      <c r="C6" s="115" t="s">
        <v>5</v>
      </c>
      <c r="D6" s="115" t="s">
        <v>6</v>
      </c>
      <c r="E6" s="116"/>
    </row>
    <row r="7" spans="1:5" s="7" customFormat="1" ht="15">
      <c r="A7" s="89">
        <v>1</v>
      </c>
      <c r="B7" s="95" t="s">
        <v>135</v>
      </c>
      <c r="C7" s="89" t="s">
        <v>136</v>
      </c>
      <c r="D7" s="89">
        <v>1</v>
      </c>
      <c r="E7" s="116"/>
    </row>
    <row r="8" spans="1:5" s="117" customFormat="1" ht="30.75" customHeight="1">
      <c r="A8" s="89">
        <v>2</v>
      </c>
      <c r="B8" s="98" t="s">
        <v>137</v>
      </c>
      <c r="C8" s="46" t="s">
        <v>136</v>
      </c>
      <c r="D8" s="89">
        <v>1</v>
      </c>
      <c r="E8" s="93"/>
    </row>
    <row r="9" spans="1:5" s="119" customFormat="1" ht="18" customHeight="1">
      <c r="A9" s="89">
        <v>3</v>
      </c>
      <c r="B9" s="50" t="s">
        <v>138</v>
      </c>
      <c r="C9" s="46" t="s">
        <v>136</v>
      </c>
      <c r="D9" s="89">
        <v>1</v>
      </c>
      <c r="E9" s="118"/>
    </row>
    <row r="10" spans="1:5" s="117" customFormat="1" ht="28.5" customHeight="1">
      <c r="A10" s="89">
        <v>4</v>
      </c>
      <c r="B10" s="50" t="s">
        <v>139</v>
      </c>
      <c r="C10" s="46" t="s">
        <v>136</v>
      </c>
      <c r="D10" s="89">
        <v>1</v>
      </c>
      <c r="E10" s="93"/>
    </row>
    <row r="11" spans="1:5" s="119" customFormat="1" ht="21" customHeight="1">
      <c r="A11" s="89">
        <v>5</v>
      </c>
      <c r="B11" s="50" t="s">
        <v>140</v>
      </c>
      <c r="C11" s="46" t="s">
        <v>136</v>
      </c>
      <c r="D11" s="89">
        <v>1</v>
      </c>
      <c r="E11" s="118"/>
    </row>
    <row r="12" spans="1:4" s="117" customFormat="1" ht="32.25" customHeight="1">
      <c r="A12" s="89">
        <v>6</v>
      </c>
      <c r="B12" s="50" t="s">
        <v>141</v>
      </c>
      <c r="C12" s="46" t="s">
        <v>136</v>
      </c>
      <c r="D12" s="89">
        <v>1</v>
      </c>
    </row>
    <row r="13" spans="1:6" s="119" customFormat="1" ht="30" customHeight="1">
      <c r="A13" s="89">
        <v>7</v>
      </c>
      <c r="B13" s="50" t="s">
        <v>142</v>
      </c>
      <c r="C13" s="46" t="s">
        <v>136</v>
      </c>
      <c r="D13" s="89">
        <v>1</v>
      </c>
      <c r="E13" s="118"/>
      <c r="F13" s="120"/>
    </row>
    <row r="14" spans="1:5" s="117" customFormat="1" ht="21" customHeight="1">
      <c r="A14" s="89">
        <v>8</v>
      </c>
      <c r="B14" s="50" t="s">
        <v>143</v>
      </c>
      <c r="C14" s="46" t="s">
        <v>136</v>
      </c>
      <c r="D14" s="89">
        <v>1</v>
      </c>
      <c r="E14" s="93"/>
    </row>
    <row r="15" spans="1:5" s="117" customFormat="1" ht="17.25" customHeight="1">
      <c r="A15" s="89">
        <v>9</v>
      </c>
      <c r="B15" s="50" t="s">
        <v>145</v>
      </c>
      <c r="C15" s="46" t="s">
        <v>136</v>
      </c>
      <c r="D15" s="89">
        <v>1</v>
      </c>
      <c r="E15" s="93"/>
    </row>
    <row r="16" spans="1:5" s="117" customFormat="1" ht="45" customHeight="1">
      <c r="A16" s="89">
        <v>10</v>
      </c>
      <c r="B16" s="50" t="s">
        <v>144</v>
      </c>
      <c r="C16" s="46" t="s">
        <v>136</v>
      </c>
      <c r="D16" s="89">
        <v>1</v>
      </c>
      <c r="E16" s="93"/>
    </row>
  </sheetData>
  <sheetProtection password="C65C" sheet="1" selectLockedCells="1"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PageLayoutView="0" workbookViewId="0" topLeftCell="A33">
      <selection activeCell="E73" sqref="E73"/>
    </sheetView>
  </sheetViews>
  <sheetFormatPr defaultColWidth="9.140625" defaultRowHeight="15"/>
  <cols>
    <col min="1" max="1" width="5.28125" style="12" customWidth="1"/>
    <col min="2" max="2" width="51.8515625" style="12" customWidth="1"/>
    <col min="3" max="3" width="6.00390625" style="12" customWidth="1"/>
    <col min="4" max="4" width="10.28125" style="12" customWidth="1"/>
    <col min="5" max="5" width="10.140625" style="12" customWidth="1"/>
    <col min="6" max="6" width="14.140625" style="12" customWidth="1"/>
    <col min="7" max="16384" width="9.140625" style="12" customWidth="1"/>
  </cols>
  <sheetData>
    <row r="1" spans="1:252" s="7" customFormat="1" ht="16.5" customHeight="1">
      <c r="A1" s="175" t="s">
        <v>47</v>
      </c>
      <c r="B1" s="17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="9" customFormat="1" ht="16.5">
      <c r="A2" s="112" t="s">
        <v>132</v>
      </c>
    </row>
    <row r="3" spans="1:252" s="11" customFormat="1" ht="16.5">
      <c r="A3" s="13"/>
      <c r="B3" s="13"/>
      <c r="C3" s="13"/>
      <c r="D3" s="13"/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4" s="9" customFormat="1" ht="21.75" customHeight="1">
      <c r="A4" s="38" t="s">
        <v>13</v>
      </c>
      <c r="B4" s="35"/>
      <c r="C4" s="35"/>
      <c r="D4" s="35"/>
    </row>
    <row r="5" spans="1:4" s="3" customFormat="1" ht="30" customHeight="1">
      <c r="A5" s="57" t="s">
        <v>14</v>
      </c>
      <c r="B5" s="35"/>
      <c r="C5" s="35"/>
      <c r="D5" s="35"/>
    </row>
    <row r="6" spans="1:7" s="60" customFormat="1" ht="7.5" customHeight="1">
      <c r="A6" s="39"/>
      <c r="B6" s="39"/>
      <c r="C6" s="39"/>
      <c r="D6" s="40"/>
      <c r="E6" s="39"/>
      <c r="F6" s="41"/>
      <c r="G6" s="42"/>
    </row>
    <row r="7" spans="1:6" s="3" customFormat="1" ht="15.75">
      <c r="A7" s="75" t="s">
        <v>33</v>
      </c>
      <c r="B7" s="76"/>
      <c r="C7" s="77" t="s">
        <v>1</v>
      </c>
      <c r="D7" s="172">
        <v>250</v>
      </c>
      <c r="E7" s="173"/>
      <c r="F7" s="174"/>
    </row>
    <row r="8" spans="1:6" s="3" customFormat="1" ht="15" customHeight="1">
      <c r="A8" s="78"/>
      <c r="B8" s="79" t="s">
        <v>34</v>
      </c>
      <c r="C8" s="80"/>
      <c r="D8" s="80"/>
      <c r="E8" s="80"/>
      <c r="F8" s="81"/>
    </row>
    <row r="9" spans="1:6" s="3" customFormat="1" ht="15.75">
      <c r="A9" s="78"/>
      <c r="B9" s="79" t="s">
        <v>16</v>
      </c>
      <c r="C9" s="80" t="s">
        <v>0</v>
      </c>
      <c r="D9" s="170">
        <v>11</v>
      </c>
      <c r="E9" s="170"/>
      <c r="F9" s="171"/>
    </row>
    <row r="10" spans="1:6" s="3" customFormat="1" ht="15.75">
      <c r="A10" s="78"/>
      <c r="B10" s="79" t="s">
        <v>111</v>
      </c>
      <c r="C10" s="80" t="s">
        <v>0</v>
      </c>
      <c r="D10" s="170">
        <f>SUM(Rostliny!D25)</f>
        <v>5</v>
      </c>
      <c r="E10" s="170"/>
      <c r="F10" s="171"/>
    </row>
    <row r="11" spans="1:6" s="3" customFormat="1" ht="15.75">
      <c r="A11" s="78"/>
      <c r="B11" s="79" t="s">
        <v>112</v>
      </c>
      <c r="C11" s="80" t="s">
        <v>0</v>
      </c>
      <c r="D11" s="170">
        <f>SUM(Rostliny!D33)</f>
        <v>9</v>
      </c>
      <c r="E11" s="170"/>
      <c r="F11" s="171"/>
    </row>
    <row r="12" spans="1:6" s="3" customFormat="1" ht="15.75">
      <c r="A12" s="78"/>
      <c r="B12" s="79" t="s">
        <v>70</v>
      </c>
      <c r="C12" s="80" t="s">
        <v>1</v>
      </c>
      <c r="D12" s="170">
        <v>127</v>
      </c>
      <c r="E12" s="170"/>
      <c r="F12" s="171"/>
    </row>
    <row r="13" spans="1:6" s="3" customFormat="1" ht="15.75">
      <c r="A13" s="78"/>
      <c r="B13" s="79" t="s">
        <v>70</v>
      </c>
      <c r="C13" s="80" t="s">
        <v>0</v>
      </c>
      <c r="D13" s="180">
        <v>975</v>
      </c>
      <c r="E13" s="180"/>
      <c r="F13" s="181"/>
    </row>
    <row r="14" spans="1:6" s="3" customFormat="1" ht="15.75">
      <c r="A14" s="86"/>
      <c r="B14" s="87" t="s">
        <v>113</v>
      </c>
      <c r="C14" s="88" t="s">
        <v>1</v>
      </c>
      <c r="D14" s="182">
        <v>123</v>
      </c>
      <c r="E14" s="182"/>
      <c r="F14" s="183"/>
    </row>
    <row r="15" spans="1:7" s="37" customFormat="1" ht="9" customHeight="1">
      <c r="A15" s="34"/>
      <c r="B15" s="82"/>
      <c r="C15" s="83"/>
      <c r="D15" s="82"/>
      <c r="E15" s="84"/>
      <c r="F15" s="85"/>
      <c r="G15" s="36"/>
    </row>
    <row r="16" spans="1:4" s="14" customFormat="1" ht="19.5" customHeight="1">
      <c r="A16" s="58" t="s">
        <v>2</v>
      </c>
      <c r="B16" s="59"/>
      <c r="C16" s="59"/>
      <c r="D16" s="59"/>
    </row>
    <row r="17" spans="1:6" s="14" customFormat="1" ht="42.75" customHeight="1">
      <c r="A17" s="176" t="s">
        <v>39</v>
      </c>
      <c r="B17" s="176"/>
      <c r="C17" s="176"/>
      <c r="D17" s="176"/>
      <c r="E17" s="176"/>
      <c r="F17" s="176"/>
    </row>
    <row r="18" spans="1:7" s="37" customFormat="1" ht="9" customHeight="1">
      <c r="A18" s="34"/>
      <c r="B18" s="39"/>
      <c r="C18" s="40"/>
      <c r="D18" s="39"/>
      <c r="E18" s="41"/>
      <c r="F18" s="42"/>
      <c r="G18" s="36"/>
    </row>
    <row r="19" spans="1:7" s="37" customFormat="1" ht="13.5" customHeight="1">
      <c r="A19" s="43" t="s">
        <v>3</v>
      </c>
      <c r="B19" s="43" t="s">
        <v>4</v>
      </c>
      <c r="C19" s="43" t="s">
        <v>5</v>
      </c>
      <c r="D19" s="43" t="s">
        <v>6</v>
      </c>
      <c r="E19" s="44" t="s">
        <v>7</v>
      </c>
      <c r="F19" s="43" t="s">
        <v>8</v>
      </c>
      <c r="G19" s="45"/>
    </row>
    <row r="20" spans="1:7" s="51" customFormat="1" ht="12.75">
      <c r="A20" s="89"/>
      <c r="B20" s="47" t="s">
        <v>160</v>
      </c>
      <c r="C20" s="89"/>
      <c r="D20" s="90"/>
      <c r="E20" s="91"/>
      <c r="F20" s="92"/>
      <c r="G20" s="93"/>
    </row>
    <row r="21" spans="1:7" s="51" customFormat="1" ht="12.75">
      <c r="A21" s="89"/>
      <c r="B21" s="50" t="s">
        <v>19</v>
      </c>
      <c r="C21" s="89"/>
      <c r="D21" s="90"/>
      <c r="E21" s="91"/>
      <c r="F21" s="92"/>
      <c r="G21" s="93"/>
    </row>
    <row r="22" spans="1:250" ht="15">
      <c r="A22" s="89">
        <v>1</v>
      </c>
      <c r="B22" s="94" t="s">
        <v>114</v>
      </c>
      <c r="C22" s="89" t="s">
        <v>136</v>
      </c>
      <c r="D22" s="90">
        <v>1</v>
      </c>
      <c r="E22" s="151">
        <v>0</v>
      </c>
      <c r="F22" s="16">
        <f>PRODUCT(D22:E22)</f>
        <v>0</v>
      </c>
      <c r="G22" s="9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</row>
    <row r="23" spans="1:7" s="51" customFormat="1" ht="12.75">
      <c r="A23" s="89">
        <v>2</v>
      </c>
      <c r="B23" s="94" t="s">
        <v>35</v>
      </c>
      <c r="C23" s="89" t="s">
        <v>20</v>
      </c>
      <c r="D23" s="90">
        <f>SUM(D9,D10,D11,D12)</f>
        <v>152</v>
      </c>
      <c r="E23" s="151">
        <v>0</v>
      </c>
      <c r="F23" s="49">
        <f aca="true" t="shared" si="0" ref="F23:F67">PRODUCT(D23,E23)</f>
        <v>0</v>
      </c>
      <c r="G23" s="93"/>
    </row>
    <row r="24" spans="1:7" s="51" customFormat="1" ht="12.75">
      <c r="A24" s="89">
        <v>3</v>
      </c>
      <c r="B24" s="50" t="s">
        <v>36</v>
      </c>
      <c r="C24" s="89" t="s">
        <v>1</v>
      </c>
      <c r="D24" s="90">
        <f>SUM(D23)</f>
        <v>152</v>
      </c>
      <c r="E24" s="152">
        <v>0</v>
      </c>
      <c r="F24" s="49">
        <f t="shared" si="0"/>
        <v>0</v>
      </c>
      <c r="G24" s="93"/>
    </row>
    <row r="25" spans="1:7" s="51" customFormat="1" ht="12.75">
      <c r="A25" s="89">
        <v>4</v>
      </c>
      <c r="B25" s="95" t="s">
        <v>171</v>
      </c>
      <c r="C25" s="89" t="s">
        <v>1</v>
      </c>
      <c r="D25" s="90">
        <f>SUM(D12)</f>
        <v>127</v>
      </c>
      <c r="E25" s="152">
        <v>0</v>
      </c>
      <c r="F25" s="49">
        <f t="shared" si="0"/>
        <v>0</v>
      </c>
      <c r="G25" s="93"/>
    </row>
    <row r="26" spans="1:7" s="51" customFormat="1" ht="12.75">
      <c r="A26" s="89">
        <v>5</v>
      </c>
      <c r="B26" s="95" t="s">
        <v>162</v>
      </c>
      <c r="C26" s="89" t="s">
        <v>1</v>
      </c>
      <c r="D26" s="90">
        <f>SUM(D25)</f>
        <v>127</v>
      </c>
      <c r="E26" s="152">
        <v>0</v>
      </c>
      <c r="F26" s="49">
        <f t="shared" si="0"/>
        <v>0</v>
      </c>
      <c r="G26" s="93"/>
    </row>
    <row r="27" spans="1:7" s="51" customFormat="1" ht="12.75">
      <c r="A27" s="89">
        <v>6</v>
      </c>
      <c r="B27" s="96" t="s">
        <v>161</v>
      </c>
      <c r="C27" s="89" t="s">
        <v>1</v>
      </c>
      <c r="D27" s="90">
        <f>SUM(D9:F11)</f>
        <v>25</v>
      </c>
      <c r="E27" s="152">
        <v>0</v>
      </c>
      <c r="F27" s="49">
        <f t="shared" si="0"/>
        <v>0</v>
      </c>
      <c r="G27" s="93"/>
    </row>
    <row r="28" spans="1:7" s="51" customFormat="1" ht="12.75">
      <c r="A28" s="89">
        <v>7</v>
      </c>
      <c r="B28" s="94" t="s">
        <v>165</v>
      </c>
      <c r="C28" s="89" t="s">
        <v>0</v>
      </c>
      <c r="D28" s="90">
        <f>SUM(D11)</f>
        <v>9</v>
      </c>
      <c r="E28" s="152">
        <v>0</v>
      </c>
      <c r="F28" s="49">
        <f>PRODUCT(D28,E28)</f>
        <v>0</v>
      </c>
      <c r="G28" s="93"/>
    </row>
    <row r="29" spans="1:7" s="51" customFormat="1" ht="12.75">
      <c r="A29" s="89">
        <v>8</v>
      </c>
      <c r="B29" s="53" t="s">
        <v>164</v>
      </c>
      <c r="C29" s="54" t="s">
        <v>0</v>
      </c>
      <c r="D29" s="49">
        <f>SUM(D9:F10)</f>
        <v>16</v>
      </c>
      <c r="E29" s="153">
        <v>0</v>
      </c>
      <c r="F29" s="49">
        <f t="shared" si="0"/>
        <v>0</v>
      </c>
      <c r="G29" s="93"/>
    </row>
    <row r="30" spans="1:7" s="51" customFormat="1" ht="15" customHeight="1">
      <c r="A30" s="89">
        <v>9</v>
      </c>
      <c r="B30" s="53" t="s">
        <v>149</v>
      </c>
      <c r="C30" s="10" t="s">
        <v>0</v>
      </c>
      <c r="D30" s="97">
        <f>SUM(D28)</f>
        <v>9</v>
      </c>
      <c r="E30" s="154">
        <v>0</v>
      </c>
      <c r="F30" s="49">
        <f>PRODUCT(D30,E30)</f>
        <v>0</v>
      </c>
      <c r="G30" s="93"/>
    </row>
    <row r="31" spans="1:7" s="51" customFormat="1" ht="12.75">
      <c r="A31" s="89">
        <v>10</v>
      </c>
      <c r="B31" s="53" t="s">
        <v>21</v>
      </c>
      <c r="C31" s="89" t="s">
        <v>0</v>
      </c>
      <c r="D31" s="49">
        <f>SUM(D29)</f>
        <v>16</v>
      </c>
      <c r="E31" s="153">
        <v>0</v>
      </c>
      <c r="F31" s="49">
        <f aca="true" t="shared" si="1" ref="F31:F40">PRODUCT(D31,E31)</f>
        <v>0</v>
      </c>
      <c r="G31" s="93"/>
    </row>
    <row r="32" spans="1:7" s="51" customFormat="1" ht="12.75">
      <c r="A32" s="89">
        <v>11</v>
      </c>
      <c r="B32" s="53" t="s">
        <v>150</v>
      </c>
      <c r="C32" s="89" t="s">
        <v>0</v>
      </c>
      <c r="D32" s="49">
        <f>SUM(D13)</f>
        <v>975</v>
      </c>
      <c r="E32" s="153">
        <v>0</v>
      </c>
      <c r="F32" s="49">
        <f t="shared" si="1"/>
        <v>0</v>
      </c>
      <c r="G32" s="93"/>
    </row>
    <row r="33" spans="1:7" s="51" customFormat="1" ht="12.75">
      <c r="A33" s="89">
        <v>12</v>
      </c>
      <c r="B33" s="94" t="s">
        <v>166</v>
      </c>
      <c r="C33" s="89" t="s">
        <v>1</v>
      </c>
      <c r="D33" s="90">
        <f>SUM(D12)</f>
        <v>127</v>
      </c>
      <c r="E33" s="152">
        <v>0</v>
      </c>
      <c r="F33" s="49">
        <f>PRODUCT(D33,E33)</f>
        <v>0</v>
      </c>
      <c r="G33" s="93"/>
    </row>
    <row r="34" spans="1:7" s="51" customFormat="1" ht="25.5">
      <c r="A34" s="89">
        <v>13</v>
      </c>
      <c r="B34" s="53" t="s">
        <v>163</v>
      </c>
      <c r="C34" s="89" t="s">
        <v>1</v>
      </c>
      <c r="D34" s="49">
        <f>SUM(D14)</f>
        <v>123</v>
      </c>
      <c r="E34" s="153">
        <v>0</v>
      </c>
      <c r="F34" s="49">
        <f>PRODUCT(D34,E34)</f>
        <v>0</v>
      </c>
      <c r="G34" s="93"/>
    </row>
    <row r="35" spans="1:7" s="51" customFormat="1" ht="12.75">
      <c r="A35" s="89">
        <v>14</v>
      </c>
      <c r="B35" s="53" t="s">
        <v>167</v>
      </c>
      <c r="C35" s="89" t="s">
        <v>0</v>
      </c>
      <c r="D35" s="49">
        <v>6150</v>
      </c>
      <c r="E35" s="153">
        <v>0</v>
      </c>
      <c r="F35" s="49">
        <f t="shared" si="1"/>
        <v>0</v>
      </c>
      <c r="G35" s="93"/>
    </row>
    <row r="36" spans="1:6" s="51" customFormat="1" ht="12.75">
      <c r="A36" s="89">
        <v>15</v>
      </c>
      <c r="B36" s="50" t="s">
        <v>115</v>
      </c>
      <c r="C36" s="46" t="s">
        <v>0</v>
      </c>
      <c r="D36" s="52">
        <f>SUM(D9)</f>
        <v>11</v>
      </c>
      <c r="E36" s="155">
        <v>0</v>
      </c>
      <c r="F36" s="49">
        <f t="shared" si="1"/>
        <v>0</v>
      </c>
    </row>
    <row r="37" spans="1:7" s="51" customFormat="1" ht="12.75">
      <c r="A37" s="89">
        <v>16</v>
      </c>
      <c r="B37" s="53" t="s">
        <v>22</v>
      </c>
      <c r="C37" s="89" t="s">
        <v>0</v>
      </c>
      <c r="D37" s="49">
        <f>SUM(D9:F10)</f>
        <v>16</v>
      </c>
      <c r="E37" s="153">
        <v>0</v>
      </c>
      <c r="F37" s="49">
        <f t="shared" si="1"/>
        <v>0</v>
      </c>
      <c r="G37" s="93"/>
    </row>
    <row r="38" spans="1:7" s="51" customFormat="1" ht="12.75">
      <c r="A38" s="89">
        <v>17</v>
      </c>
      <c r="B38" s="53" t="s">
        <v>151</v>
      </c>
      <c r="C38" s="89" t="s">
        <v>0</v>
      </c>
      <c r="D38" s="49">
        <f>SUM(D11)</f>
        <v>9</v>
      </c>
      <c r="E38" s="153">
        <v>0</v>
      </c>
      <c r="F38" s="49">
        <f t="shared" si="1"/>
        <v>0</v>
      </c>
      <c r="G38" s="93"/>
    </row>
    <row r="39" spans="1:7" s="51" customFormat="1" ht="12.75">
      <c r="A39" s="89">
        <v>18</v>
      </c>
      <c r="B39" s="94" t="s">
        <v>116</v>
      </c>
      <c r="C39" s="89" t="s">
        <v>0</v>
      </c>
      <c r="D39" s="90">
        <f>SUM(D37:D38)</f>
        <v>25</v>
      </c>
      <c r="E39" s="152">
        <v>0</v>
      </c>
      <c r="F39" s="49">
        <f t="shared" si="1"/>
        <v>0</v>
      </c>
      <c r="G39" s="93"/>
    </row>
    <row r="40" spans="1:256" s="51" customFormat="1" ht="12.75">
      <c r="A40" s="89">
        <v>19</v>
      </c>
      <c r="B40" s="53" t="s">
        <v>152</v>
      </c>
      <c r="C40" s="89" t="s">
        <v>0</v>
      </c>
      <c r="D40" s="55">
        <f>SUM(D37)</f>
        <v>16</v>
      </c>
      <c r="E40" s="153">
        <v>0</v>
      </c>
      <c r="F40" s="49">
        <f t="shared" si="1"/>
        <v>0</v>
      </c>
      <c r="IV40" s="121"/>
    </row>
    <row r="41" spans="1:7" s="51" customFormat="1" ht="12.75">
      <c r="A41" s="89">
        <v>20</v>
      </c>
      <c r="B41" s="53" t="s">
        <v>153</v>
      </c>
      <c r="C41" s="54" t="s">
        <v>1</v>
      </c>
      <c r="D41" s="49">
        <f>SUM(D37:D38)</f>
        <v>25</v>
      </c>
      <c r="E41" s="153">
        <v>0</v>
      </c>
      <c r="F41" s="49">
        <f t="shared" si="0"/>
        <v>0</v>
      </c>
      <c r="G41" s="93"/>
    </row>
    <row r="42" spans="1:7" s="51" customFormat="1" ht="16.5" customHeight="1">
      <c r="A42" s="89">
        <v>21</v>
      </c>
      <c r="B42" s="98" t="s">
        <v>170</v>
      </c>
      <c r="C42" s="89" t="s">
        <v>1</v>
      </c>
      <c r="D42" s="90">
        <f>SUM(D12)</f>
        <v>127</v>
      </c>
      <c r="E42" s="152">
        <v>0</v>
      </c>
      <c r="F42" s="49">
        <f t="shared" si="0"/>
        <v>0</v>
      </c>
      <c r="G42" s="93"/>
    </row>
    <row r="43" spans="1:7" s="51" customFormat="1" ht="12.75">
      <c r="A43" s="46"/>
      <c r="B43" s="50" t="s">
        <v>23</v>
      </c>
      <c r="C43" s="46"/>
      <c r="D43" s="48"/>
      <c r="E43" s="52"/>
      <c r="F43" s="49"/>
      <c r="G43" s="93"/>
    </row>
    <row r="44" spans="1:7" s="51" customFormat="1" ht="12.75">
      <c r="A44" s="46">
        <v>1</v>
      </c>
      <c r="B44" s="50" t="s">
        <v>154</v>
      </c>
      <c r="C44" s="46" t="s">
        <v>9</v>
      </c>
      <c r="D44" s="48">
        <v>12</v>
      </c>
      <c r="E44" s="155">
        <v>0</v>
      </c>
      <c r="F44" s="49">
        <f t="shared" si="0"/>
        <v>0</v>
      </c>
      <c r="G44" s="93"/>
    </row>
    <row r="45" spans="1:7" s="51" customFormat="1" ht="12.75">
      <c r="A45" s="46">
        <v>2</v>
      </c>
      <c r="B45" s="50" t="s">
        <v>24</v>
      </c>
      <c r="C45" s="46" t="s">
        <v>0</v>
      </c>
      <c r="D45" s="48">
        <f>SUM(D9:F11)</f>
        <v>25</v>
      </c>
      <c r="E45" s="155">
        <v>0</v>
      </c>
      <c r="F45" s="49">
        <f t="shared" si="0"/>
        <v>0</v>
      </c>
      <c r="G45" s="93"/>
    </row>
    <row r="46" spans="1:7" s="51" customFormat="1" ht="12.75">
      <c r="A46" s="46">
        <v>3</v>
      </c>
      <c r="B46" s="50" t="s">
        <v>172</v>
      </c>
      <c r="C46" s="46" t="s">
        <v>1</v>
      </c>
      <c r="D46" s="48">
        <f>SUM(D25)</f>
        <v>127</v>
      </c>
      <c r="E46" s="155">
        <v>0</v>
      </c>
      <c r="F46" s="49">
        <f t="shared" si="0"/>
        <v>0</v>
      </c>
      <c r="G46" s="93"/>
    </row>
    <row r="47" spans="1:7" s="51" customFormat="1" ht="12.75">
      <c r="A47" s="46">
        <v>4</v>
      </c>
      <c r="B47" s="50" t="s">
        <v>117</v>
      </c>
      <c r="C47" s="46" t="s">
        <v>10</v>
      </c>
      <c r="D47" s="52">
        <v>38</v>
      </c>
      <c r="E47" s="155">
        <v>0</v>
      </c>
      <c r="F47" s="49">
        <f t="shared" si="0"/>
        <v>0</v>
      </c>
      <c r="G47" s="93"/>
    </row>
    <row r="48" spans="1:7" s="51" customFormat="1" ht="12.75">
      <c r="A48" s="46"/>
      <c r="B48" s="50" t="s">
        <v>118</v>
      </c>
      <c r="C48" s="46"/>
      <c r="D48" s="52"/>
      <c r="E48" s="52"/>
      <c r="F48" s="49"/>
      <c r="G48" s="93"/>
    </row>
    <row r="49" spans="1:8" s="51" customFormat="1" ht="12.75">
      <c r="A49" s="46">
        <v>1</v>
      </c>
      <c r="B49" s="99" t="s">
        <v>15</v>
      </c>
      <c r="C49" s="46" t="s">
        <v>0</v>
      </c>
      <c r="D49" s="100">
        <f>SUM(D9)</f>
        <v>11</v>
      </c>
      <c r="E49" s="155">
        <v>0</v>
      </c>
      <c r="F49" s="49">
        <f t="shared" si="0"/>
        <v>0</v>
      </c>
      <c r="G49" s="93"/>
      <c r="H49" s="121"/>
    </row>
    <row r="50" spans="1:8" s="51" customFormat="1" ht="12.75">
      <c r="A50" s="46">
        <v>2</v>
      </c>
      <c r="B50" s="99" t="s">
        <v>178</v>
      </c>
      <c r="C50" s="46" t="s">
        <v>0</v>
      </c>
      <c r="D50" s="100">
        <f>SUM(D10)</f>
        <v>5</v>
      </c>
      <c r="E50" s="155">
        <v>0</v>
      </c>
      <c r="F50" s="49">
        <f>PRODUCT(D50,E50)</f>
        <v>0</v>
      </c>
      <c r="G50" s="93"/>
      <c r="H50" s="121"/>
    </row>
    <row r="51" spans="1:9" s="51" customFormat="1" ht="12.75">
      <c r="A51" s="46">
        <v>3</v>
      </c>
      <c r="B51" s="101" t="s">
        <v>155</v>
      </c>
      <c r="C51" s="46" t="s">
        <v>0</v>
      </c>
      <c r="D51" s="100">
        <f>SUM(D11)</f>
        <v>9</v>
      </c>
      <c r="E51" s="155">
        <v>0</v>
      </c>
      <c r="F51" s="49">
        <f t="shared" si="0"/>
        <v>0</v>
      </c>
      <c r="G51" s="93"/>
      <c r="I51" s="121"/>
    </row>
    <row r="52" spans="1:7" s="51" customFormat="1" ht="12.75">
      <c r="A52" s="46">
        <v>4</v>
      </c>
      <c r="B52" s="101" t="s">
        <v>70</v>
      </c>
      <c r="C52" s="46" t="s">
        <v>0</v>
      </c>
      <c r="D52" s="100">
        <f>SUM(D13)</f>
        <v>975</v>
      </c>
      <c r="E52" s="155">
        <v>0</v>
      </c>
      <c r="F52" s="49">
        <f t="shared" si="0"/>
        <v>0</v>
      </c>
      <c r="G52" s="93"/>
    </row>
    <row r="53" spans="1:7" s="51" customFormat="1" ht="12.75">
      <c r="A53" s="46">
        <v>5</v>
      </c>
      <c r="B53" s="101" t="s">
        <v>173</v>
      </c>
      <c r="C53" s="46" t="s">
        <v>0</v>
      </c>
      <c r="D53" s="100">
        <f>SUM(D35)</f>
        <v>6150</v>
      </c>
      <c r="E53" s="155">
        <v>0</v>
      </c>
      <c r="F53" s="49">
        <f t="shared" si="0"/>
        <v>0</v>
      </c>
      <c r="G53" s="93"/>
    </row>
    <row r="54" spans="1:7" s="51" customFormat="1" ht="12.75">
      <c r="A54" s="46"/>
      <c r="B54" s="102" t="s">
        <v>119</v>
      </c>
      <c r="C54" s="46"/>
      <c r="D54" s="48"/>
      <c r="E54" s="52"/>
      <c r="F54" s="49"/>
      <c r="G54" s="93"/>
    </row>
    <row r="55" spans="1:6" s="51" customFormat="1" ht="12.75">
      <c r="A55" s="89">
        <v>1</v>
      </c>
      <c r="B55" s="94" t="s">
        <v>156</v>
      </c>
      <c r="C55" s="89" t="s">
        <v>17</v>
      </c>
      <c r="D55" s="90">
        <v>0.2</v>
      </c>
      <c r="E55" s="152">
        <v>0</v>
      </c>
      <c r="F55" s="49">
        <f t="shared" si="0"/>
        <v>0</v>
      </c>
    </row>
    <row r="56" spans="1:6" s="51" customFormat="1" ht="12.75">
      <c r="A56" s="89">
        <v>2</v>
      </c>
      <c r="B56" s="50" t="s">
        <v>120</v>
      </c>
      <c r="C56" s="46" t="s">
        <v>18</v>
      </c>
      <c r="D56" s="48">
        <v>3</v>
      </c>
      <c r="E56" s="155">
        <v>0</v>
      </c>
      <c r="F56" s="49">
        <f t="shared" si="0"/>
        <v>0</v>
      </c>
    </row>
    <row r="57" spans="1:6" s="51" customFormat="1" ht="12.75">
      <c r="A57" s="89">
        <v>3</v>
      </c>
      <c r="B57" s="50" t="s">
        <v>174</v>
      </c>
      <c r="C57" s="46" t="s">
        <v>18</v>
      </c>
      <c r="D57" s="48">
        <v>7</v>
      </c>
      <c r="E57" s="155">
        <v>0</v>
      </c>
      <c r="F57" s="49">
        <f t="shared" si="0"/>
        <v>0</v>
      </c>
    </row>
    <row r="58" spans="1:7" s="51" customFormat="1" ht="12.75">
      <c r="A58" s="89">
        <v>4</v>
      </c>
      <c r="B58" s="94" t="s">
        <v>121</v>
      </c>
      <c r="C58" s="89" t="s">
        <v>18</v>
      </c>
      <c r="D58" s="90">
        <v>6</v>
      </c>
      <c r="E58" s="152">
        <v>0</v>
      </c>
      <c r="F58" s="49">
        <f t="shared" si="0"/>
        <v>0</v>
      </c>
      <c r="G58" s="93"/>
    </row>
    <row r="59" spans="1:6" s="103" customFormat="1" ht="12.75">
      <c r="A59" s="89">
        <v>5</v>
      </c>
      <c r="B59" s="50" t="s">
        <v>175</v>
      </c>
      <c r="C59" s="46" t="s">
        <v>9</v>
      </c>
      <c r="D59" s="48">
        <v>6</v>
      </c>
      <c r="E59" s="155">
        <v>0</v>
      </c>
      <c r="F59" s="49">
        <f t="shared" si="0"/>
        <v>0</v>
      </c>
    </row>
    <row r="60" spans="1:6" s="103" customFormat="1" ht="12.75">
      <c r="A60" s="89">
        <v>6</v>
      </c>
      <c r="B60" s="50" t="s">
        <v>176</v>
      </c>
      <c r="C60" s="46" t="s">
        <v>9</v>
      </c>
      <c r="D60" s="48">
        <v>13</v>
      </c>
      <c r="E60" s="155">
        <v>0</v>
      </c>
      <c r="F60" s="49">
        <f t="shared" si="0"/>
        <v>0</v>
      </c>
    </row>
    <row r="61" spans="1:6" s="51" customFormat="1" ht="12.75">
      <c r="A61" s="89">
        <v>7</v>
      </c>
      <c r="B61" s="104" t="s">
        <v>177</v>
      </c>
      <c r="C61" s="54" t="s">
        <v>0</v>
      </c>
      <c r="D61" s="49">
        <f>SUM(D36)</f>
        <v>11</v>
      </c>
      <c r="E61" s="153">
        <v>0</v>
      </c>
      <c r="F61" s="49">
        <f t="shared" si="0"/>
        <v>0</v>
      </c>
    </row>
    <row r="62" spans="1:6" s="51" customFormat="1" ht="12.75">
      <c r="A62" s="89">
        <v>8</v>
      </c>
      <c r="B62" s="104" t="s">
        <v>157</v>
      </c>
      <c r="C62" s="54" t="s">
        <v>9</v>
      </c>
      <c r="D62" s="49">
        <v>7</v>
      </c>
      <c r="E62" s="153">
        <v>0</v>
      </c>
      <c r="F62" s="49">
        <f t="shared" si="0"/>
        <v>0</v>
      </c>
    </row>
    <row r="63" spans="1:6" s="51" customFormat="1" ht="12.75">
      <c r="A63" s="89">
        <v>9</v>
      </c>
      <c r="B63" s="104" t="s">
        <v>158</v>
      </c>
      <c r="C63" s="54" t="s">
        <v>9</v>
      </c>
      <c r="D63" s="49">
        <v>3</v>
      </c>
      <c r="E63" s="153">
        <v>0</v>
      </c>
      <c r="F63" s="49">
        <f t="shared" si="0"/>
        <v>0</v>
      </c>
    </row>
    <row r="64" spans="1:6" s="51" customFormat="1" ht="12.75">
      <c r="A64" s="89">
        <v>10</v>
      </c>
      <c r="B64" s="104" t="s">
        <v>159</v>
      </c>
      <c r="C64" s="54" t="s">
        <v>0</v>
      </c>
      <c r="D64" s="49">
        <f>SUM(D40)</f>
        <v>16</v>
      </c>
      <c r="E64" s="153">
        <v>0</v>
      </c>
      <c r="F64" s="49">
        <f t="shared" si="0"/>
        <v>0</v>
      </c>
    </row>
    <row r="65" spans="1:6" s="51" customFormat="1" ht="12.75">
      <c r="A65" s="89">
        <v>11</v>
      </c>
      <c r="B65" s="50" t="s">
        <v>122</v>
      </c>
      <c r="C65" s="46" t="s">
        <v>0</v>
      </c>
      <c r="D65" s="52">
        <v>57</v>
      </c>
      <c r="E65" s="155">
        <v>0</v>
      </c>
      <c r="F65" s="49">
        <f t="shared" si="0"/>
        <v>0</v>
      </c>
    </row>
    <row r="66" spans="1:6" s="51" customFormat="1" ht="12.75">
      <c r="A66" s="89">
        <v>12</v>
      </c>
      <c r="B66" s="50" t="s">
        <v>123</v>
      </c>
      <c r="C66" s="46" t="s">
        <v>0</v>
      </c>
      <c r="D66" s="52">
        <v>144</v>
      </c>
      <c r="E66" s="155">
        <v>0</v>
      </c>
      <c r="F66" s="49">
        <f t="shared" si="0"/>
        <v>0</v>
      </c>
    </row>
    <row r="67" spans="1:6" s="51" customFormat="1" ht="12.75">
      <c r="A67" s="89">
        <v>13</v>
      </c>
      <c r="B67" s="50" t="s">
        <v>37</v>
      </c>
      <c r="C67" s="46" t="s">
        <v>0</v>
      </c>
      <c r="D67" s="48">
        <f>SUM(D37:D38)</f>
        <v>25</v>
      </c>
      <c r="E67" s="155">
        <v>0</v>
      </c>
      <c r="F67" s="49">
        <f t="shared" si="0"/>
        <v>0</v>
      </c>
    </row>
    <row r="68" spans="1:6" s="51" customFormat="1" ht="14.25" customHeight="1">
      <c r="A68" s="184" t="s">
        <v>38</v>
      </c>
      <c r="B68" s="184"/>
      <c r="C68" s="46"/>
      <c r="D68" s="52"/>
      <c r="E68" s="52"/>
      <c r="F68" s="122">
        <f>SUM(F23:F67)</f>
        <v>0</v>
      </c>
    </row>
    <row r="70" spans="1:6" s="108" customFormat="1" ht="12.75">
      <c r="A70" s="105"/>
      <c r="B70" s="106" t="s">
        <v>124</v>
      </c>
      <c r="C70" s="105"/>
      <c r="D70" s="105"/>
      <c r="E70" s="107"/>
      <c r="F70" s="107"/>
    </row>
    <row r="71" spans="1:6" s="108" customFormat="1" ht="12.75">
      <c r="A71" s="105"/>
      <c r="B71" s="106" t="s">
        <v>125</v>
      </c>
      <c r="C71" s="105"/>
      <c r="D71" s="105"/>
      <c r="E71" s="107"/>
      <c r="F71" s="107"/>
    </row>
    <row r="72" spans="1:6" s="108" customFormat="1" ht="44.25" customHeight="1">
      <c r="A72" s="105"/>
      <c r="B72" s="177" t="s">
        <v>188</v>
      </c>
      <c r="C72" s="178"/>
      <c r="D72" s="178"/>
      <c r="E72" s="178"/>
      <c r="F72" s="179"/>
    </row>
    <row r="73" spans="1:6" s="17" customFormat="1" ht="12.75">
      <c r="A73" s="10">
        <v>1</v>
      </c>
      <c r="B73" s="109" t="s">
        <v>126</v>
      </c>
      <c r="C73" s="10" t="s">
        <v>0</v>
      </c>
      <c r="D73" s="97">
        <v>17</v>
      </c>
      <c r="E73" s="156">
        <v>0</v>
      </c>
      <c r="F73" s="110">
        <f>E73*D73</f>
        <v>0</v>
      </c>
    </row>
    <row r="74" spans="1:6" s="17" customFormat="1" ht="15" customHeight="1">
      <c r="A74" s="10">
        <v>2</v>
      </c>
      <c r="B74" s="111" t="s">
        <v>179</v>
      </c>
      <c r="C74" s="10" t="s">
        <v>0</v>
      </c>
      <c r="D74" s="97">
        <f>SUM(D51)</f>
        <v>9</v>
      </c>
      <c r="E74" s="157">
        <v>0</v>
      </c>
      <c r="F74" s="110">
        <f>E74*D74</f>
        <v>0</v>
      </c>
    </row>
    <row r="75" spans="1:6" s="17" customFormat="1" ht="15" customHeight="1">
      <c r="A75" s="10">
        <v>3</v>
      </c>
      <c r="B75" s="111" t="s">
        <v>180</v>
      </c>
      <c r="C75" s="10" t="s">
        <v>1</v>
      </c>
      <c r="D75" s="97">
        <f>SUM(D12)</f>
        <v>127</v>
      </c>
      <c r="E75" s="157">
        <v>0</v>
      </c>
      <c r="F75" s="110">
        <f>E75*D75</f>
        <v>0</v>
      </c>
    </row>
    <row r="76" spans="1:6" s="108" customFormat="1" ht="12.75">
      <c r="A76" s="105"/>
      <c r="B76" s="106" t="s">
        <v>127</v>
      </c>
      <c r="C76" s="105"/>
      <c r="D76" s="105"/>
      <c r="E76" s="107"/>
      <c r="F76" s="107"/>
    </row>
    <row r="77" spans="1:6" s="108" customFormat="1" ht="42.75" customHeight="1">
      <c r="A77" s="105"/>
      <c r="B77" s="177" t="s">
        <v>187</v>
      </c>
      <c r="C77" s="178"/>
      <c r="D77" s="178"/>
      <c r="E77" s="178"/>
      <c r="F77" s="179"/>
    </row>
    <row r="78" spans="1:6" s="17" customFormat="1" ht="12.75">
      <c r="A78" s="10">
        <v>1</v>
      </c>
      <c r="B78" s="109" t="s">
        <v>126</v>
      </c>
      <c r="C78" s="10" t="s">
        <v>0</v>
      </c>
      <c r="D78" s="97">
        <v>17</v>
      </c>
      <c r="E78" s="156">
        <v>0</v>
      </c>
      <c r="F78" s="110">
        <f>E78*D78</f>
        <v>0</v>
      </c>
    </row>
    <row r="79" spans="1:6" s="17" customFormat="1" ht="15" customHeight="1">
      <c r="A79" s="10">
        <v>2</v>
      </c>
      <c r="B79" s="111" t="s">
        <v>179</v>
      </c>
      <c r="C79" s="10" t="s">
        <v>0</v>
      </c>
      <c r="D79" s="97">
        <v>9</v>
      </c>
      <c r="E79" s="157">
        <v>0</v>
      </c>
      <c r="F79" s="110">
        <f>E79*D79</f>
        <v>0</v>
      </c>
    </row>
    <row r="80" spans="1:6" s="17" customFormat="1" ht="15" customHeight="1">
      <c r="A80" s="10">
        <v>3</v>
      </c>
      <c r="B80" s="111" t="s">
        <v>180</v>
      </c>
      <c r="C80" s="10" t="s">
        <v>1</v>
      </c>
      <c r="D80" s="97">
        <v>127</v>
      </c>
      <c r="E80" s="157">
        <v>0</v>
      </c>
      <c r="F80" s="110">
        <f>E80*D80</f>
        <v>0</v>
      </c>
    </row>
    <row r="81" spans="1:6" s="108" customFormat="1" ht="12.75">
      <c r="A81" s="105"/>
      <c r="B81" s="106" t="s">
        <v>128</v>
      </c>
      <c r="C81" s="105"/>
      <c r="D81" s="105"/>
      <c r="E81" s="107"/>
      <c r="F81" s="107"/>
    </row>
    <row r="82" spans="1:6" s="108" customFormat="1" ht="39.75" customHeight="1">
      <c r="A82" s="105"/>
      <c r="B82" s="177" t="s">
        <v>189</v>
      </c>
      <c r="C82" s="178"/>
      <c r="D82" s="178"/>
      <c r="E82" s="178"/>
      <c r="F82" s="179"/>
    </row>
    <row r="83" spans="1:6" s="17" customFormat="1" ht="12.75">
      <c r="A83" s="10">
        <v>1</v>
      </c>
      <c r="B83" s="109" t="s">
        <v>126</v>
      </c>
      <c r="C83" s="10" t="s">
        <v>0</v>
      </c>
      <c r="D83" s="97">
        <v>17</v>
      </c>
      <c r="E83" s="156">
        <v>0</v>
      </c>
      <c r="F83" s="110">
        <f>E83*D83</f>
        <v>0</v>
      </c>
    </row>
    <row r="84" spans="1:6" s="17" customFormat="1" ht="15" customHeight="1">
      <c r="A84" s="10">
        <v>2</v>
      </c>
      <c r="B84" s="111" t="s">
        <v>179</v>
      </c>
      <c r="C84" s="10" t="s">
        <v>0</v>
      </c>
      <c r="D84" s="97">
        <v>9</v>
      </c>
      <c r="E84" s="157">
        <v>0</v>
      </c>
      <c r="F84" s="110">
        <f>E84*D84</f>
        <v>0</v>
      </c>
    </row>
    <row r="85" spans="1:6" s="17" customFormat="1" ht="15" customHeight="1">
      <c r="A85" s="10">
        <v>3</v>
      </c>
      <c r="B85" s="111" t="s">
        <v>180</v>
      </c>
      <c r="C85" s="10" t="s">
        <v>1</v>
      </c>
      <c r="D85" s="97">
        <v>127</v>
      </c>
      <c r="E85" s="157">
        <v>0</v>
      </c>
      <c r="F85" s="110">
        <f>E85*D85</f>
        <v>0</v>
      </c>
    </row>
    <row r="86" spans="1:6" s="108" customFormat="1" ht="12.75">
      <c r="A86" s="105"/>
      <c r="B86" s="106" t="s">
        <v>129</v>
      </c>
      <c r="C86" s="105"/>
      <c r="D86" s="105"/>
      <c r="E86" s="107"/>
      <c r="F86" s="107"/>
    </row>
    <row r="87" spans="1:6" s="108" customFormat="1" ht="43.5" customHeight="1">
      <c r="A87" s="105"/>
      <c r="B87" s="177" t="s">
        <v>190</v>
      </c>
      <c r="C87" s="178"/>
      <c r="D87" s="178"/>
      <c r="E87" s="178"/>
      <c r="F87" s="179"/>
    </row>
    <row r="88" spans="1:6" s="17" customFormat="1" ht="12.75">
      <c r="A88" s="10">
        <v>1</v>
      </c>
      <c r="B88" s="109" t="s">
        <v>126</v>
      </c>
      <c r="C88" s="10" t="s">
        <v>0</v>
      </c>
      <c r="D88" s="97">
        <v>17</v>
      </c>
      <c r="E88" s="156">
        <v>0</v>
      </c>
      <c r="F88" s="110">
        <f>E88*D88</f>
        <v>0</v>
      </c>
    </row>
    <row r="89" spans="1:6" s="17" customFormat="1" ht="15" customHeight="1">
      <c r="A89" s="10">
        <v>2</v>
      </c>
      <c r="B89" s="111" t="s">
        <v>179</v>
      </c>
      <c r="C89" s="10" t="s">
        <v>0</v>
      </c>
      <c r="D89" s="97">
        <v>9</v>
      </c>
      <c r="E89" s="157">
        <v>0</v>
      </c>
      <c r="F89" s="110">
        <f>E89*D89</f>
        <v>0</v>
      </c>
    </row>
    <row r="90" spans="1:6" s="17" customFormat="1" ht="15" customHeight="1">
      <c r="A90" s="10">
        <v>3</v>
      </c>
      <c r="B90" s="111" t="s">
        <v>180</v>
      </c>
      <c r="C90" s="10" t="s">
        <v>1</v>
      </c>
      <c r="D90" s="97">
        <v>127</v>
      </c>
      <c r="E90" s="157">
        <v>0</v>
      </c>
      <c r="F90" s="110">
        <f>E90*D90</f>
        <v>0</v>
      </c>
    </row>
    <row r="91" spans="1:6" s="108" customFormat="1" ht="12.75">
      <c r="A91" s="105"/>
      <c r="B91" s="106" t="s">
        <v>130</v>
      </c>
      <c r="C91" s="105"/>
      <c r="D91" s="105"/>
      <c r="E91" s="107"/>
      <c r="F91" s="107"/>
    </row>
    <row r="92" spans="1:6" s="108" customFormat="1" ht="36" customHeight="1">
      <c r="A92" s="105"/>
      <c r="B92" s="177" t="s">
        <v>191</v>
      </c>
      <c r="C92" s="178"/>
      <c r="D92" s="178"/>
      <c r="E92" s="178"/>
      <c r="F92" s="179"/>
    </row>
    <row r="93" spans="1:6" s="17" customFormat="1" ht="12.75">
      <c r="A93" s="10">
        <v>1</v>
      </c>
      <c r="B93" s="109" t="s">
        <v>126</v>
      </c>
      <c r="C93" s="10" t="s">
        <v>0</v>
      </c>
      <c r="D93" s="97">
        <v>17</v>
      </c>
      <c r="E93" s="156">
        <v>0</v>
      </c>
      <c r="F93" s="110">
        <f>E93*D93</f>
        <v>0</v>
      </c>
    </row>
    <row r="94" spans="1:6" s="17" customFormat="1" ht="15" customHeight="1">
      <c r="A94" s="10">
        <v>2</v>
      </c>
      <c r="B94" s="111" t="s">
        <v>179</v>
      </c>
      <c r="C94" s="10" t="s">
        <v>0</v>
      </c>
      <c r="D94" s="97">
        <v>9</v>
      </c>
      <c r="E94" s="157">
        <v>0</v>
      </c>
      <c r="F94" s="110">
        <f>E94*D94</f>
        <v>0</v>
      </c>
    </row>
    <row r="95" spans="1:6" s="17" customFormat="1" ht="15" customHeight="1">
      <c r="A95" s="10">
        <v>3</v>
      </c>
      <c r="B95" s="111" t="s">
        <v>180</v>
      </c>
      <c r="C95" s="10" t="s">
        <v>1</v>
      </c>
      <c r="D95" s="97">
        <v>127</v>
      </c>
      <c r="E95" s="157">
        <v>0</v>
      </c>
      <c r="F95" s="110">
        <f>E95*D95</f>
        <v>0</v>
      </c>
    </row>
    <row r="96" spans="1:6" ht="21.75" customHeight="1">
      <c r="A96" s="184" t="s">
        <v>131</v>
      </c>
      <c r="B96" s="184"/>
      <c r="C96" s="46"/>
      <c r="D96" s="52"/>
      <c r="E96" s="185">
        <f>SUM(F93:F95,F88:F90,F83:F85,F78:F80,F73:F75)</f>
        <v>0</v>
      </c>
      <c r="F96" s="186"/>
    </row>
  </sheetData>
  <sheetProtection password="C65C" sheet="1" selectLockedCells="1"/>
  <mergeCells count="17">
    <mergeCell ref="D12:F12"/>
    <mergeCell ref="B82:F82"/>
    <mergeCell ref="B87:F87"/>
    <mergeCell ref="B92:F92"/>
    <mergeCell ref="A96:B96"/>
    <mergeCell ref="E96:F96"/>
    <mergeCell ref="A68:B68"/>
    <mergeCell ref="D10:F10"/>
    <mergeCell ref="D7:F7"/>
    <mergeCell ref="A1:B1"/>
    <mergeCell ref="A17:F17"/>
    <mergeCell ref="B72:F72"/>
    <mergeCell ref="B77:F77"/>
    <mergeCell ref="D11:F11"/>
    <mergeCell ref="D9:F9"/>
    <mergeCell ref="D13:F13"/>
    <mergeCell ref="D14:F14"/>
  </mergeCells>
  <printOptions/>
  <pageMargins left="0.7086614173228347" right="0.5118110236220472" top="0.7874015748031497" bottom="0.5905511811023623" header="0.31496062992125984" footer="0.31496062992125984"/>
  <pageSetup fitToHeight="2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59"/>
  <sheetViews>
    <sheetView zoomScalePageLayoutView="0" workbookViewId="0" topLeftCell="A16">
      <selection activeCell="I49" sqref="I49"/>
    </sheetView>
  </sheetViews>
  <sheetFormatPr defaultColWidth="9.140625" defaultRowHeight="15"/>
  <cols>
    <col min="1" max="1" width="5.140625" style="37" customWidth="1"/>
    <col min="2" max="2" width="60.57421875" style="37" customWidth="1"/>
    <col min="3" max="3" width="12.140625" style="37" customWidth="1"/>
    <col min="4" max="4" width="10.00390625" style="37" customWidth="1"/>
    <col min="5" max="13" width="8.140625" style="37" customWidth="1"/>
    <col min="14" max="14" width="14.00390625" style="37" customWidth="1"/>
    <col min="15" max="17" width="9.140625" style="37" customWidth="1"/>
    <col min="18" max="18" width="90.00390625" style="37" customWidth="1"/>
    <col min="19" max="19" width="9.140625" style="37" customWidth="1"/>
    <col min="20" max="16384" width="9.140625" style="37" customWidth="1"/>
  </cols>
  <sheetData>
    <row r="1" spans="1:252" s="7" customFormat="1" ht="16.5" customHeight="1">
      <c r="A1" s="175" t="s">
        <v>47</v>
      </c>
      <c r="B1" s="17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</row>
    <row r="2" s="9" customFormat="1" ht="16.5">
      <c r="A2" s="112" t="s">
        <v>132</v>
      </c>
    </row>
    <row r="3" spans="1:254" s="12" customFormat="1" ht="3.75" customHeight="1">
      <c r="A3" s="4"/>
      <c r="B3" s="5"/>
      <c r="C3" s="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12" customFormat="1" ht="16.5">
      <c r="A4" s="6"/>
      <c r="B4" s="5"/>
      <c r="C4" s="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16" s="3" customFormat="1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56" s="8" customFormat="1" ht="16.5" customHeight="1">
      <c r="A6" s="24" t="s">
        <v>31</v>
      </c>
      <c r="B6" s="25"/>
      <c r="C6" s="25"/>
      <c r="D6" s="25"/>
      <c r="E6" s="2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5" customFormat="1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0" customFormat="1" ht="25.5">
      <c r="A8" s="10"/>
      <c r="B8" s="31" t="s">
        <v>15</v>
      </c>
      <c r="C8" s="18" t="s">
        <v>12</v>
      </c>
      <c r="D8" s="21" t="s">
        <v>32</v>
      </c>
      <c r="E8" s="3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0" customFormat="1" ht="16.5">
      <c r="A9" s="19" t="s">
        <v>25</v>
      </c>
      <c r="B9" s="28" t="s">
        <v>52</v>
      </c>
      <c r="C9" s="70" t="s">
        <v>49</v>
      </c>
      <c r="D9" s="21">
        <v>2</v>
      </c>
      <c r="E9" s="2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5" ht="16.5">
      <c r="A10" s="61" t="s">
        <v>26</v>
      </c>
      <c r="B10" s="28" t="s">
        <v>58</v>
      </c>
      <c r="C10" s="70" t="s">
        <v>49</v>
      </c>
      <c r="D10" s="21">
        <v>1</v>
      </c>
      <c r="E10" s="27"/>
    </row>
    <row r="11" spans="1:5" ht="16.5">
      <c r="A11" s="61" t="s">
        <v>42</v>
      </c>
      <c r="B11" s="28" t="s">
        <v>50</v>
      </c>
      <c r="C11" s="70" t="s">
        <v>49</v>
      </c>
      <c r="D11" s="21">
        <v>1</v>
      </c>
      <c r="E11" s="27"/>
    </row>
    <row r="12" spans="1:5" ht="16.5">
      <c r="A12" s="61" t="s">
        <v>43</v>
      </c>
      <c r="B12" s="28" t="s">
        <v>48</v>
      </c>
      <c r="C12" s="70" t="s">
        <v>49</v>
      </c>
      <c r="D12" s="21">
        <v>2</v>
      </c>
      <c r="E12" s="27"/>
    </row>
    <row r="13" spans="1:5" ht="16.5">
      <c r="A13" s="61" t="s">
        <v>44</v>
      </c>
      <c r="B13" s="28" t="s">
        <v>60</v>
      </c>
      <c r="C13" s="70" t="s">
        <v>49</v>
      </c>
      <c r="D13" s="21">
        <v>1</v>
      </c>
      <c r="E13" s="27"/>
    </row>
    <row r="14" spans="1:5" ht="16.5">
      <c r="A14" s="61" t="s">
        <v>45</v>
      </c>
      <c r="B14" s="28" t="s">
        <v>62</v>
      </c>
      <c r="C14" s="70" t="s">
        <v>49</v>
      </c>
      <c r="D14" s="21">
        <v>1</v>
      </c>
      <c r="E14" s="27"/>
    </row>
    <row r="15" spans="1:5" ht="16.5">
      <c r="A15" s="61" t="s">
        <v>46</v>
      </c>
      <c r="B15" s="28" t="s">
        <v>59</v>
      </c>
      <c r="C15" s="70" t="s">
        <v>49</v>
      </c>
      <c r="D15" s="21">
        <v>1</v>
      </c>
      <c r="E15" s="27"/>
    </row>
    <row r="16" spans="1:5" ht="16.5">
      <c r="A16" s="61" t="s">
        <v>64</v>
      </c>
      <c r="B16" s="28" t="s">
        <v>61</v>
      </c>
      <c r="C16" s="70" t="s">
        <v>49</v>
      </c>
      <c r="D16" s="21">
        <v>1</v>
      </c>
      <c r="E16" s="27"/>
    </row>
    <row r="17" spans="1:5" ht="16.5">
      <c r="A17" s="61" t="s">
        <v>65</v>
      </c>
      <c r="B17" s="28" t="s">
        <v>55</v>
      </c>
      <c r="C17" s="70" t="s">
        <v>49</v>
      </c>
      <c r="D17" s="21">
        <v>1</v>
      </c>
      <c r="E17" s="27"/>
    </row>
    <row r="18" spans="1:5" ht="16.5">
      <c r="A18" s="61" t="s">
        <v>66</v>
      </c>
      <c r="B18" s="28" t="s">
        <v>51</v>
      </c>
      <c r="C18" s="70" t="s">
        <v>49</v>
      </c>
      <c r="D18" s="21">
        <v>1</v>
      </c>
      <c r="E18" s="27"/>
    </row>
    <row r="19" spans="1:5" ht="16.5">
      <c r="A19" s="10"/>
      <c r="B19" s="26" t="s">
        <v>67</v>
      </c>
      <c r="C19" s="29" t="s">
        <v>0</v>
      </c>
      <c r="D19" s="30">
        <f>SUM(D9:D18)</f>
        <v>12</v>
      </c>
      <c r="E19" s="27"/>
    </row>
    <row r="20" spans="1:5" ht="6.75" customHeight="1">
      <c r="A20" s="56"/>
      <c r="B20" s="71"/>
      <c r="C20" s="72"/>
      <c r="D20" s="73"/>
      <c r="E20" s="27"/>
    </row>
    <row r="21" spans="1:256" s="20" customFormat="1" ht="25.5">
      <c r="A21" s="10"/>
      <c r="B21" s="31" t="s">
        <v>53</v>
      </c>
      <c r="C21" s="18" t="s">
        <v>12</v>
      </c>
      <c r="D21" s="21" t="s">
        <v>32</v>
      </c>
      <c r="E21" s="3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ht="16.5">
      <c r="A22" s="61" t="s">
        <v>68</v>
      </c>
      <c r="B22" s="28" t="s">
        <v>56</v>
      </c>
      <c r="C22" s="70" t="s">
        <v>71</v>
      </c>
      <c r="D22" s="21">
        <v>2</v>
      </c>
      <c r="E22" s="27"/>
    </row>
    <row r="23" spans="1:5" ht="16.5">
      <c r="A23" s="61" t="s">
        <v>63</v>
      </c>
      <c r="B23" s="28" t="s">
        <v>57</v>
      </c>
      <c r="C23" s="70" t="s">
        <v>71</v>
      </c>
      <c r="D23" s="21">
        <v>1</v>
      </c>
      <c r="E23" s="27"/>
    </row>
    <row r="24" spans="1:5" ht="16.5">
      <c r="A24" s="61" t="s">
        <v>69</v>
      </c>
      <c r="B24" s="28" t="s">
        <v>54</v>
      </c>
      <c r="C24" s="70" t="s">
        <v>71</v>
      </c>
      <c r="D24" s="21">
        <v>2</v>
      </c>
      <c r="E24" s="27"/>
    </row>
    <row r="25" spans="1:5" ht="16.5">
      <c r="A25" s="61"/>
      <c r="B25" s="26" t="s">
        <v>67</v>
      </c>
      <c r="C25" s="29" t="s">
        <v>0</v>
      </c>
      <c r="D25" s="30">
        <f>SUM(D22:D24)</f>
        <v>5</v>
      </c>
      <c r="E25" s="27"/>
    </row>
    <row r="26" ht="7.5" customHeight="1"/>
    <row r="27" spans="1:4" ht="16.5">
      <c r="A27" s="37"/>
      <c r="B27" s="64" t="s">
        <v>41</v>
      </c>
      <c r="C27" s="63"/>
      <c r="D27" s="63"/>
    </row>
    <row r="28" spans="1:5" ht="16.5">
      <c r="A28" s="65">
        <v>1</v>
      </c>
      <c r="B28" s="66" t="s">
        <v>77</v>
      </c>
      <c r="C28" s="18" t="s">
        <v>73</v>
      </c>
      <c r="D28" s="21">
        <v>2</v>
      </c>
      <c r="E28" s="67"/>
    </row>
    <row r="29" spans="1:4" ht="16.5">
      <c r="A29" s="65">
        <v>2</v>
      </c>
      <c r="B29" s="66" t="s">
        <v>72</v>
      </c>
      <c r="C29" s="18" t="s">
        <v>73</v>
      </c>
      <c r="D29" s="21">
        <v>1</v>
      </c>
    </row>
    <row r="30" spans="1:4" ht="16.5">
      <c r="A30" s="65">
        <v>3</v>
      </c>
      <c r="B30" s="66" t="s">
        <v>74</v>
      </c>
      <c r="C30" s="18" t="s">
        <v>73</v>
      </c>
      <c r="D30" s="21">
        <v>1</v>
      </c>
    </row>
    <row r="31" spans="1:4" ht="16.5">
      <c r="A31" s="65">
        <v>4</v>
      </c>
      <c r="B31" s="66" t="s">
        <v>75</v>
      </c>
      <c r="C31" s="18" t="s">
        <v>73</v>
      </c>
      <c r="D31" s="21">
        <v>2</v>
      </c>
    </row>
    <row r="32" spans="1:4" ht="16.5">
      <c r="A32" s="65">
        <v>5</v>
      </c>
      <c r="B32" s="66" t="s">
        <v>76</v>
      </c>
      <c r="C32" s="18" t="s">
        <v>73</v>
      </c>
      <c r="D32" s="21">
        <v>3</v>
      </c>
    </row>
    <row r="33" spans="1:4" ht="16.5">
      <c r="A33" s="62"/>
      <c r="B33" s="69" t="s">
        <v>40</v>
      </c>
      <c r="C33" s="29" t="s">
        <v>0</v>
      </c>
      <c r="D33" s="22">
        <f>SUM(D28:D32)</f>
        <v>9</v>
      </c>
    </row>
    <row r="34" ht="6.75" customHeight="1"/>
    <row r="35" spans="1:4" ht="16.5">
      <c r="A35" s="37"/>
      <c r="B35" s="64" t="s">
        <v>70</v>
      </c>
      <c r="C35" s="63"/>
      <c r="D35" s="63"/>
    </row>
    <row r="36" spans="1:5" ht="16.5">
      <c r="A36" s="123" t="s">
        <v>92</v>
      </c>
      <c r="B36" s="124" t="s">
        <v>181</v>
      </c>
      <c r="C36" s="125" t="s">
        <v>0</v>
      </c>
      <c r="D36" s="10">
        <v>22</v>
      </c>
      <c r="E36" s="67"/>
    </row>
    <row r="37" spans="1:5" ht="16.5">
      <c r="A37" s="123" t="s">
        <v>94</v>
      </c>
      <c r="B37" s="124" t="s">
        <v>182</v>
      </c>
      <c r="C37" s="125" t="s">
        <v>0</v>
      </c>
      <c r="D37" s="10">
        <v>42</v>
      </c>
      <c r="E37" s="74"/>
    </row>
    <row r="38" spans="1:5" ht="16.5">
      <c r="A38" s="123" t="s">
        <v>95</v>
      </c>
      <c r="B38" s="124" t="s">
        <v>85</v>
      </c>
      <c r="C38" s="125" t="s">
        <v>0</v>
      </c>
      <c r="D38" s="10">
        <v>49</v>
      </c>
      <c r="E38" s="74"/>
    </row>
    <row r="39" spans="1:5" ht="16.5">
      <c r="A39" s="123" t="s">
        <v>96</v>
      </c>
      <c r="B39" s="124" t="s">
        <v>183</v>
      </c>
      <c r="C39" s="125" t="s">
        <v>0</v>
      </c>
      <c r="D39" s="10">
        <v>28</v>
      </c>
      <c r="E39" s="74"/>
    </row>
    <row r="40" spans="1:5" ht="16.5">
      <c r="A40" s="123" t="s">
        <v>97</v>
      </c>
      <c r="B40" s="124" t="s">
        <v>90</v>
      </c>
      <c r="C40" s="125" t="s">
        <v>0</v>
      </c>
      <c r="D40" s="10">
        <v>25</v>
      </c>
      <c r="E40" s="74"/>
    </row>
    <row r="41" spans="1:5" ht="16.5">
      <c r="A41" s="123" t="s">
        <v>98</v>
      </c>
      <c r="B41" s="124" t="s">
        <v>87</v>
      </c>
      <c r="C41" s="125" t="s">
        <v>0</v>
      </c>
      <c r="D41" s="10">
        <v>25</v>
      </c>
      <c r="E41" s="74"/>
    </row>
    <row r="42" spans="1:5" ht="16.5">
      <c r="A42" s="123" t="s">
        <v>99</v>
      </c>
      <c r="B42" s="124" t="s">
        <v>83</v>
      </c>
      <c r="C42" s="125" t="s">
        <v>0</v>
      </c>
      <c r="D42" s="10">
        <v>23</v>
      </c>
      <c r="E42" s="74"/>
    </row>
    <row r="43" spans="1:5" ht="16.5">
      <c r="A43" s="123" t="s">
        <v>100</v>
      </c>
      <c r="B43" s="124" t="s">
        <v>88</v>
      </c>
      <c r="C43" s="125" t="s">
        <v>0</v>
      </c>
      <c r="D43" s="10">
        <v>14</v>
      </c>
      <c r="E43" s="74"/>
    </row>
    <row r="44" spans="1:4" ht="16.5">
      <c r="A44" s="123" t="s">
        <v>101</v>
      </c>
      <c r="B44" s="124" t="s">
        <v>78</v>
      </c>
      <c r="C44" s="125" t="s">
        <v>0</v>
      </c>
      <c r="D44" s="10">
        <v>108</v>
      </c>
    </row>
    <row r="45" spans="1:4" ht="16.5">
      <c r="A45" s="123" t="s">
        <v>102</v>
      </c>
      <c r="B45" s="124" t="s">
        <v>80</v>
      </c>
      <c r="C45" s="125" t="s">
        <v>0</v>
      </c>
      <c r="D45" s="10">
        <v>69</v>
      </c>
    </row>
    <row r="46" spans="1:4" ht="16.5">
      <c r="A46" s="123" t="s">
        <v>103</v>
      </c>
      <c r="B46" s="124" t="s">
        <v>82</v>
      </c>
      <c r="C46" s="125" t="s">
        <v>0</v>
      </c>
      <c r="D46" s="10">
        <v>54</v>
      </c>
    </row>
    <row r="47" spans="1:4" ht="16.5">
      <c r="A47" s="123" t="s">
        <v>104</v>
      </c>
      <c r="B47" s="124" t="s">
        <v>184</v>
      </c>
      <c r="C47" s="125" t="s">
        <v>0</v>
      </c>
      <c r="D47" s="10">
        <v>69</v>
      </c>
    </row>
    <row r="48" spans="1:4" ht="16.5">
      <c r="A48" s="123" t="s">
        <v>11</v>
      </c>
      <c r="B48" s="124" t="s">
        <v>81</v>
      </c>
      <c r="C48" s="125" t="s">
        <v>0</v>
      </c>
      <c r="D48" s="10">
        <v>38</v>
      </c>
    </row>
    <row r="49" spans="1:4" ht="16.5">
      <c r="A49" s="123" t="s">
        <v>105</v>
      </c>
      <c r="B49" s="124" t="s">
        <v>110</v>
      </c>
      <c r="C49" s="125" t="s">
        <v>0</v>
      </c>
      <c r="D49" s="10">
        <v>40</v>
      </c>
    </row>
    <row r="50" spans="1:4" ht="16.5">
      <c r="A50" s="123" t="s">
        <v>106</v>
      </c>
      <c r="B50" s="124" t="s">
        <v>91</v>
      </c>
      <c r="C50" s="125" t="s">
        <v>0</v>
      </c>
      <c r="D50" s="10">
        <v>27</v>
      </c>
    </row>
    <row r="51" spans="1:4" ht="16.5">
      <c r="A51" s="123" t="s">
        <v>107</v>
      </c>
      <c r="B51" s="124" t="s">
        <v>84</v>
      </c>
      <c r="C51" s="125" t="s">
        <v>0</v>
      </c>
      <c r="D51" s="10">
        <v>51</v>
      </c>
    </row>
    <row r="52" spans="1:4" ht="16.5">
      <c r="A52" s="123" t="s">
        <v>93</v>
      </c>
      <c r="B52" s="124" t="s">
        <v>86</v>
      </c>
      <c r="C52" s="125" t="s">
        <v>0</v>
      </c>
      <c r="D52" s="10">
        <v>54</v>
      </c>
    </row>
    <row r="53" spans="1:4" ht="16.5">
      <c r="A53" s="123" t="s">
        <v>108</v>
      </c>
      <c r="B53" s="124" t="s">
        <v>89</v>
      </c>
      <c r="C53" s="125" t="s">
        <v>0</v>
      </c>
      <c r="D53" s="10">
        <v>66</v>
      </c>
    </row>
    <row r="54" spans="1:4" ht="16.5">
      <c r="A54" s="123" t="s">
        <v>109</v>
      </c>
      <c r="B54" s="124" t="s">
        <v>79</v>
      </c>
      <c r="C54" s="125" t="s">
        <v>0</v>
      </c>
      <c r="D54" s="10">
        <v>98</v>
      </c>
    </row>
    <row r="55" spans="1:4" ht="16.5">
      <c r="A55" s="123" t="s">
        <v>185</v>
      </c>
      <c r="B55" s="124" t="s">
        <v>186</v>
      </c>
      <c r="C55" s="125" t="s">
        <v>0</v>
      </c>
      <c r="D55" s="10">
        <v>73</v>
      </c>
    </row>
    <row r="56" spans="1:4" ht="16.5">
      <c r="A56" s="62"/>
      <c r="B56" s="69" t="s">
        <v>67</v>
      </c>
      <c r="C56" s="29" t="s">
        <v>0</v>
      </c>
      <c r="D56" s="105">
        <f>SUM(D36:D55)</f>
        <v>975</v>
      </c>
    </row>
    <row r="57" ht="8.25" customHeight="1"/>
    <row r="58" spans="1:4" ht="16.5">
      <c r="A58" s="37"/>
      <c r="B58" s="68" t="s">
        <v>133</v>
      </c>
      <c r="C58" s="63"/>
      <c r="D58" s="63"/>
    </row>
    <row r="59" spans="1:5" ht="16.5">
      <c r="A59" s="65" t="s">
        <v>168</v>
      </c>
      <c r="B59" s="66" t="s">
        <v>169</v>
      </c>
      <c r="C59" s="18" t="s">
        <v>0</v>
      </c>
      <c r="D59" s="21">
        <v>6150</v>
      </c>
      <c r="E59" s="67"/>
    </row>
  </sheetData>
  <sheetProtection password="C65C" sheet="1" selectLockedCells="1"/>
  <mergeCells count="1">
    <mergeCell ref="A1:B1"/>
  </mergeCells>
  <printOptions/>
  <pageMargins left="0.7086614173228347" right="0.7086614173228347" top="0.5905511811023623" bottom="0.5905511811023623" header="0.31496062992125984" footer="0.31496062992125984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Trejbal Tomáš</cp:lastModifiedBy>
  <cp:lastPrinted>2015-04-02T14:21:26Z</cp:lastPrinted>
  <dcterms:created xsi:type="dcterms:W3CDTF">2008-02-07T10:43:28Z</dcterms:created>
  <dcterms:modified xsi:type="dcterms:W3CDTF">2022-04-21T06:48:55Z</dcterms:modified>
  <cp:category/>
  <cp:version/>
  <cp:contentType/>
  <cp:contentStatus/>
</cp:coreProperties>
</file>