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T:\Odb_MS\Odd_MSTS\!Sdileny\VEŘEJNÉ ZAKÁZKY\VZ - Veřejné záchodky\Část stavba II\Podklady poptávka\"/>
    </mc:Choice>
  </mc:AlternateContent>
  <bookViews>
    <workbookView xWindow="0" yWindow="0" windowWidth="0" windowHeight="0"/>
  </bookViews>
  <sheets>
    <sheet name="Rekapitulace stavby" sheetId="1" r:id="rId1"/>
    <sheet name="01 - Rekonstrukce interiér" sheetId="2" r:id="rId2"/>
    <sheet name="02 - Rekonstrukce exteriér" sheetId="3" r:id="rId3"/>
    <sheet name="03.1 - Venkovní část" sheetId="4" r:id="rId4"/>
    <sheet name="03.2 - Vnitřní část" sheetId="5" r:id="rId5"/>
    <sheet name="04 - Tepelná technika" sheetId="6" r:id="rId6"/>
    <sheet name="05 - VZT" sheetId="7" r:id="rId7"/>
    <sheet name="06 - Silnoproudé elektroi..." sheetId="8" r:id="rId8"/>
    <sheet name="VRN - Vedlejší výrobní ná..." sheetId="9" r:id="rId9"/>
  </sheets>
  <definedNames>
    <definedName name="_xlnm.Print_Area" localSheetId="0">'Rekapitulace stavby'!$D$4:$AO$36,'Rekapitulace stavby'!$C$42:$AQ$63</definedName>
    <definedName name="_xlnm.Print_Titles" localSheetId="0">'Rekapitulace stavby'!$52:$52</definedName>
    <definedName name="_xlnm._FilterDatabase" localSheetId="1" hidden="1">'01 - Rekonstrukce interiér'!$C$99:$K$1700</definedName>
    <definedName name="_xlnm.Print_Area" localSheetId="1">'01 - Rekonstrukce interiér'!$C$45:$J$81,'01 - Rekonstrukce interiér'!$C$87:$K$1700</definedName>
    <definedName name="_xlnm.Print_Titles" localSheetId="1">'01 - Rekonstrukce interiér'!$99:$99</definedName>
    <definedName name="_xlnm._FilterDatabase" localSheetId="2" hidden="1">'02 - Rekonstrukce exteriér'!$C$84:$K$179</definedName>
    <definedName name="_xlnm.Print_Area" localSheetId="2">'02 - Rekonstrukce exteriér'!$C$45:$J$66,'02 - Rekonstrukce exteriér'!$C$72:$K$179</definedName>
    <definedName name="_xlnm.Print_Titles" localSheetId="2">'02 - Rekonstrukce exteriér'!$84:$84</definedName>
    <definedName name="_xlnm._FilterDatabase" localSheetId="3" hidden="1">'03.1 - Venkovní část'!$C$89:$K$475</definedName>
    <definedName name="_xlnm.Print_Area" localSheetId="3">'03.1 - Venkovní část'!$C$45:$J$71,'03.1 - Venkovní část'!$C$77:$K$475</definedName>
    <definedName name="_xlnm.Print_Titles" localSheetId="3">'03.1 - Venkovní část'!$89:$89</definedName>
    <definedName name="_xlnm._FilterDatabase" localSheetId="4" hidden="1">'03.2 - Vnitřní část'!$C$93:$K$1609</definedName>
    <definedName name="_xlnm.Print_Area" localSheetId="4">'03.2 - Vnitřní část'!$C$45:$J$75,'03.2 - Vnitřní část'!$C$81:$K$1609</definedName>
    <definedName name="_xlnm.Print_Titles" localSheetId="4">'03.2 - Vnitřní část'!$93:$93</definedName>
    <definedName name="_xlnm._FilterDatabase" localSheetId="5" hidden="1">'04 - Tepelná technika'!$C$90:$K$516</definedName>
    <definedName name="_xlnm.Print_Area" localSheetId="5">'04 - Tepelná technika'!$C$45:$J$72,'04 - Tepelná technika'!$C$78:$K$516</definedName>
    <definedName name="_xlnm.Print_Titles" localSheetId="5">'04 - Tepelná technika'!$90:$90</definedName>
    <definedName name="_xlnm._FilterDatabase" localSheetId="6" hidden="1">'05 - VZT'!$C$80:$K$317</definedName>
    <definedName name="_xlnm.Print_Area" localSheetId="6">'05 - VZT'!$C$45:$J$62,'05 - VZT'!$C$68:$K$317</definedName>
    <definedName name="_xlnm.Print_Titles" localSheetId="6">'05 - VZT'!$80:$80</definedName>
    <definedName name="_xlnm._FilterDatabase" localSheetId="7" hidden="1">'06 - Silnoproudé elektroi...'!$C$89:$K$291</definedName>
    <definedName name="_xlnm.Print_Area" localSheetId="7">'06 - Silnoproudé elektroi...'!$C$45:$J$71,'06 - Silnoproudé elektroi...'!$C$77:$K$291</definedName>
    <definedName name="_xlnm.Print_Titles" localSheetId="7">'06 - Silnoproudé elektroi...'!$89:$89</definedName>
    <definedName name="_xlnm._FilterDatabase" localSheetId="8" hidden="1">'VRN - Vedlejší výrobní ná...'!$C$84:$K$125</definedName>
    <definedName name="_xlnm.Print_Area" localSheetId="8">'VRN - Vedlejší výrobní ná...'!$C$45:$J$66,'VRN - Vedlejší výrobní ná...'!$C$72:$K$125</definedName>
    <definedName name="_xlnm.Print_Titles" localSheetId="8">'VRN - Vedlejší výrobní ná...'!$84:$84</definedName>
  </definedNames>
  <calcPr/>
</workbook>
</file>

<file path=xl/calcChain.xml><?xml version="1.0" encoding="utf-8"?>
<calcChain xmlns="http://schemas.openxmlformats.org/spreadsheetml/2006/main">
  <c i="9" l="1" r="J37"/>
  <c r="J36"/>
  <c i="1" r="AY62"/>
  <c i="9" r="J35"/>
  <c i="1" r="AX62"/>
  <c i="9" r="BI122"/>
  <c r="BH122"/>
  <c r="BG122"/>
  <c r="BF122"/>
  <c r="T122"/>
  <c r="T121"/>
  <c r="R122"/>
  <c r="R121"/>
  <c r="P122"/>
  <c r="P121"/>
  <c r="BI115"/>
  <c r="BH115"/>
  <c r="BG115"/>
  <c r="BF115"/>
  <c r="T115"/>
  <c r="T108"/>
  <c r="R115"/>
  <c r="R108"/>
  <c r="P115"/>
  <c r="P108"/>
  <c r="BI112"/>
  <c r="BH112"/>
  <c r="BG112"/>
  <c r="BF112"/>
  <c r="T112"/>
  <c r="R112"/>
  <c r="P112"/>
  <c r="BI109"/>
  <c r="BH109"/>
  <c r="BG109"/>
  <c r="BF109"/>
  <c r="T109"/>
  <c r="R109"/>
  <c r="P109"/>
  <c r="BI105"/>
  <c r="BH105"/>
  <c r="BG105"/>
  <c r="BF105"/>
  <c r="T105"/>
  <c r="T104"/>
  <c r="R105"/>
  <c r="R104"/>
  <c r="P105"/>
  <c r="P104"/>
  <c r="BI101"/>
  <c r="BH101"/>
  <c r="BG101"/>
  <c r="BF101"/>
  <c r="T101"/>
  <c r="T100"/>
  <c r="R101"/>
  <c r="R100"/>
  <c r="P101"/>
  <c r="P100"/>
  <c r="BI97"/>
  <c r="BH97"/>
  <c r="BG97"/>
  <c r="BF97"/>
  <c r="T97"/>
  <c r="R97"/>
  <c r="P97"/>
  <c r="BI91"/>
  <c r="BH91"/>
  <c r="BG91"/>
  <c r="BF91"/>
  <c r="T91"/>
  <c r="R91"/>
  <c r="P91"/>
  <c r="BI88"/>
  <c r="BH88"/>
  <c r="BG88"/>
  <c r="BF88"/>
  <c r="T88"/>
  <c r="R88"/>
  <c r="P88"/>
  <c r="F79"/>
  <c r="E77"/>
  <c r="F52"/>
  <c r="E50"/>
  <c r="J24"/>
  <c r="E24"/>
  <c r="J82"/>
  <c r="J23"/>
  <c r="J21"/>
  <c r="E21"/>
  <c r="J81"/>
  <c r="J20"/>
  <c r="J18"/>
  <c r="E18"/>
  <c r="F55"/>
  <c r="J17"/>
  <c r="J15"/>
  <c r="E15"/>
  <c r="F81"/>
  <c r="J14"/>
  <c r="J12"/>
  <c r="J52"/>
  <c r="E7"/>
  <c r="E75"/>
  <c i="8" r="J37"/>
  <c r="J36"/>
  <c i="1" r="AY61"/>
  <c i="8" r="J35"/>
  <c i="1" r="AX61"/>
  <c i="8" r="BI290"/>
  <c r="BH290"/>
  <c r="BG290"/>
  <c r="BF290"/>
  <c r="T290"/>
  <c r="T289"/>
  <c r="R290"/>
  <c r="R289"/>
  <c r="P290"/>
  <c r="P289"/>
  <c r="BI287"/>
  <c r="BH287"/>
  <c r="BG287"/>
  <c r="BF287"/>
  <c r="T287"/>
  <c r="R287"/>
  <c r="P287"/>
  <c r="BI285"/>
  <c r="BH285"/>
  <c r="BG285"/>
  <c r="BF285"/>
  <c r="T285"/>
  <c r="R285"/>
  <c r="P285"/>
  <c r="BI282"/>
  <c r="BH282"/>
  <c r="BG282"/>
  <c r="BF282"/>
  <c r="T282"/>
  <c r="T281"/>
  <c r="R282"/>
  <c r="R281"/>
  <c r="P282"/>
  <c r="P281"/>
  <c r="BI278"/>
  <c r="BH278"/>
  <c r="BG278"/>
  <c r="BF278"/>
  <c r="T278"/>
  <c r="R278"/>
  <c r="P278"/>
  <c r="BI276"/>
  <c r="BH276"/>
  <c r="BG276"/>
  <c r="BF276"/>
  <c r="T276"/>
  <c r="R276"/>
  <c r="P276"/>
  <c r="BI274"/>
  <c r="BH274"/>
  <c r="BG274"/>
  <c r="BF274"/>
  <c r="T274"/>
  <c r="R274"/>
  <c r="P274"/>
  <c r="BI271"/>
  <c r="BH271"/>
  <c r="BG271"/>
  <c r="BF271"/>
  <c r="T271"/>
  <c r="R271"/>
  <c r="P271"/>
  <c r="BI269"/>
  <c r="BH269"/>
  <c r="BG269"/>
  <c r="BF269"/>
  <c r="T269"/>
  <c r="R269"/>
  <c r="P269"/>
  <c r="BI266"/>
  <c r="BH266"/>
  <c r="BG266"/>
  <c r="BF266"/>
  <c r="T266"/>
  <c r="R266"/>
  <c r="P266"/>
  <c r="BI264"/>
  <c r="BH264"/>
  <c r="BG264"/>
  <c r="BF264"/>
  <c r="T264"/>
  <c r="R264"/>
  <c r="P264"/>
  <c r="BI262"/>
  <c r="BH262"/>
  <c r="BG262"/>
  <c r="BF262"/>
  <c r="T262"/>
  <c r="R262"/>
  <c r="P262"/>
  <c r="BI260"/>
  <c r="BH260"/>
  <c r="BG260"/>
  <c r="BF260"/>
  <c r="T260"/>
  <c r="R260"/>
  <c r="P260"/>
  <c r="BI258"/>
  <c r="BH258"/>
  <c r="BG258"/>
  <c r="BF258"/>
  <c r="T258"/>
  <c r="R258"/>
  <c r="P258"/>
  <c r="BI256"/>
  <c r="BH256"/>
  <c r="BG256"/>
  <c r="BF256"/>
  <c r="T256"/>
  <c r="R256"/>
  <c r="P256"/>
  <c r="BI254"/>
  <c r="BH254"/>
  <c r="BG254"/>
  <c r="BF254"/>
  <c r="T254"/>
  <c r="R254"/>
  <c r="P254"/>
  <c r="BI252"/>
  <c r="BH252"/>
  <c r="BG252"/>
  <c r="BF252"/>
  <c r="T252"/>
  <c r="R252"/>
  <c r="P252"/>
  <c r="BI250"/>
  <c r="BH250"/>
  <c r="BG250"/>
  <c r="BF250"/>
  <c r="T250"/>
  <c r="R250"/>
  <c r="P250"/>
  <c r="BI248"/>
  <c r="BH248"/>
  <c r="BG248"/>
  <c r="BF248"/>
  <c r="T248"/>
  <c r="R248"/>
  <c r="P248"/>
  <c r="BI245"/>
  <c r="BH245"/>
  <c r="BG245"/>
  <c r="BF245"/>
  <c r="T245"/>
  <c r="R245"/>
  <c r="P245"/>
  <c r="BI243"/>
  <c r="BH243"/>
  <c r="BG243"/>
  <c r="BF243"/>
  <c r="T243"/>
  <c r="R243"/>
  <c r="P243"/>
  <c r="BI241"/>
  <c r="BH241"/>
  <c r="BG241"/>
  <c r="BF241"/>
  <c r="T241"/>
  <c r="R241"/>
  <c r="P241"/>
  <c r="BI237"/>
  <c r="BH237"/>
  <c r="BG237"/>
  <c r="BF237"/>
  <c r="T237"/>
  <c r="R237"/>
  <c r="P237"/>
  <c r="BI235"/>
  <c r="BH235"/>
  <c r="BG235"/>
  <c r="BF235"/>
  <c r="T235"/>
  <c r="R235"/>
  <c r="P235"/>
  <c r="BI233"/>
  <c r="BH233"/>
  <c r="BG233"/>
  <c r="BF233"/>
  <c r="T233"/>
  <c r="R233"/>
  <c r="P233"/>
  <c r="BI231"/>
  <c r="BH231"/>
  <c r="BG231"/>
  <c r="BF231"/>
  <c r="T231"/>
  <c r="R231"/>
  <c r="P231"/>
  <c r="BI229"/>
  <c r="BH229"/>
  <c r="BG229"/>
  <c r="BF229"/>
  <c r="T229"/>
  <c r="R229"/>
  <c r="P229"/>
  <c r="BI227"/>
  <c r="BH227"/>
  <c r="BG227"/>
  <c r="BF227"/>
  <c r="T227"/>
  <c r="R227"/>
  <c r="P227"/>
  <c r="BI225"/>
  <c r="BH225"/>
  <c r="BG225"/>
  <c r="BF225"/>
  <c r="T225"/>
  <c r="R225"/>
  <c r="P225"/>
  <c r="BI223"/>
  <c r="BH223"/>
  <c r="BG223"/>
  <c r="BF223"/>
  <c r="T223"/>
  <c r="R223"/>
  <c r="P223"/>
  <c r="BI221"/>
  <c r="BH221"/>
  <c r="BG221"/>
  <c r="BF221"/>
  <c r="T221"/>
  <c r="R221"/>
  <c r="P221"/>
  <c r="BI219"/>
  <c r="BH219"/>
  <c r="BG219"/>
  <c r="BF219"/>
  <c r="T219"/>
  <c r="R219"/>
  <c r="P219"/>
  <c r="BI217"/>
  <c r="BH217"/>
  <c r="BG217"/>
  <c r="BF217"/>
  <c r="T217"/>
  <c r="R217"/>
  <c r="P217"/>
  <c r="BI215"/>
  <c r="BH215"/>
  <c r="BG215"/>
  <c r="BF215"/>
  <c r="T215"/>
  <c r="R215"/>
  <c r="P215"/>
  <c r="BI213"/>
  <c r="BH213"/>
  <c r="BG213"/>
  <c r="BF213"/>
  <c r="T213"/>
  <c r="R213"/>
  <c r="P213"/>
  <c r="BI211"/>
  <c r="BH211"/>
  <c r="BG211"/>
  <c r="BF211"/>
  <c r="T211"/>
  <c r="R211"/>
  <c r="P211"/>
  <c r="BI209"/>
  <c r="BH209"/>
  <c r="BG209"/>
  <c r="BF209"/>
  <c r="T209"/>
  <c r="R209"/>
  <c r="P209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7"/>
  <c r="BH177"/>
  <c r="BG177"/>
  <c r="BF177"/>
  <c r="T177"/>
  <c r="R177"/>
  <c r="P177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5"/>
  <c r="BH155"/>
  <c r="BG155"/>
  <c r="BF155"/>
  <c r="T155"/>
  <c r="R155"/>
  <c r="P155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7"/>
  <c r="BH117"/>
  <c r="BG117"/>
  <c r="BF117"/>
  <c r="T117"/>
  <c r="R117"/>
  <c r="P117"/>
  <c r="BI115"/>
  <c r="BH115"/>
  <c r="BG115"/>
  <c r="BF115"/>
  <c r="T115"/>
  <c r="R115"/>
  <c r="P115"/>
  <c r="BI113"/>
  <c r="BH113"/>
  <c r="BG113"/>
  <c r="BF113"/>
  <c r="T113"/>
  <c r="R113"/>
  <c r="P113"/>
  <c r="BI111"/>
  <c r="BH111"/>
  <c r="BG111"/>
  <c r="BF111"/>
  <c r="T111"/>
  <c r="R111"/>
  <c r="P111"/>
  <c r="BI109"/>
  <c r="BH109"/>
  <c r="BG109"/>
  <c r="BF109"/>
  <c r="T109"/>
  <c r="R109"/>
  <c r="P109"/>
  <c r="BI107"/>
  <c r="BH107"/>
  <c r="BG107"/>
  <c r="BF107"/>
  <c r="T107"/>
  <c r="R107"/>
  <c r="P107"/>
  <c r="BI105"/>
  <c r="BH105"/>
  <c r="BG105"/>
  <c r="BF105"/>
  <c r="T105"/>
  <c r="R105"/>
  <c r="P105"/>
  <c r="BI103"/>
  <c r="BH103"/>
  <c r="BG103"/>
  <c r="BF103"/>
  <c r="T103"/>
  <c r="R103"/>
  <c r="P103"/>
  <c r="BI101"/>
  <c r="BH101"/>
  <c r="BG101"/>
  <c r="BF101"/>
  <c r="T101"/>
  <c r="R101"/>
  <c r="P101"/>
  <c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R95"/>
  <c r="P95"/>
  <c r="BI93"/>
  <c r="BH93"/>
  <c r="BG93"/>
  <c r="BF93"/>
  <c r="T93"/>
  <c r="R93"/>
  <c r="P93"/>
  <c r="F84"/>
  <c r="E82"/>
  <c r="F52"/>
  <c r="E50"/>
  <c r="J24"/>
  <c r="E24"/>
  <c r="J87"/>
  <c r="J23"/>
  <c r="J21"/>
  <c r="E21"/>
  <c r="J86"/>
  <c r="J20"/>
  <c r="J18"/>
  <c r="E18"/>
  <c r="F55"/>
  <c r="J17"/>
  <c r="J15"/>
  <c r="E15"/>
  <c r="F54"/>
  <c r="J14"/>
  <c r="J12"/>
  <c r="J84"/>
  <c r="E7"/>
  <c r="E80"/>
  <c i="7" r="J37"/>
  <c r="J36"/>
  <c i="1" r="AY60"/>
  <c i="7" r="J35"/>
  <c i="1" r="AX60"/>
  <c i="7" r="BI315"/>
  <c r="BH315"/>
  <c r="BG315"/>
  <c r="BF315"/>
  <c r="T315"/>
  <c r="R315"/>
  <c r="P315"/>
  <c r="BI313"/>
  <c r="BH313"/>
  <c r="BG313"/>
  <c r="BF313"/>
  <c r="T313"/>
  <c r="R313"/>
  <c r="P313"/>
  <c r="BI311"/>
  <c r="BH311"/>
  <c r="BG311"/>
  <c r="BF311"/>
  <c r="T311"/>
  <c r="R311"/>
  <c r="P311"/>
  <c r="BI308"/>
  <c r="BH308"/>
  <c r="BG308"/>
  <c r="BF308"/>
  <c r="T308"/>
  <c r="R308"/>
  <c r="P308"/>
  <c r="BI305"/>
  <c r="BH305"/>
  <c r="BG305"/>
  <c r="BF305"/>
  <c r="T305"/>
  <c r="R305"/>
  <c r="P305"/>
  <c r="BI302"/>
  <c r="BH302"/>
  <c r="BG302"/>
  <c r="BF302"/>
  <c r="T302"/>
  <c r="R302"/>
  <c r="P302"/>
  <c r="BI299"/>
  <c r="BH299"/>
  <c r="BG299"/>
  <c r="BF299"/>
  <c r="T299"/>
  <c r="R299"/>
  <c r="P299"/>
  <c r="BI296"/>
  <c r="BH296"/>
  <c r="BG296"/>
  <c r="BF296"/>
  <c r="T296"/>
  <c r="R296"/>
  <c r="P296"/>
  <c r="BI293"/>
  <c r="BH293"/>
  <c r="BG293"/>
  <c r="BF293"/>
  <c r="T293"/>
  <c r="R293"/>
  <c r="P293"/>
  <c r="BI290"/>
  <c r="BH290"/>
  <c r="BG290"/>
  <c r="BF290"/>
  <c r="T290"/>
  <c r="R290"/>
  <c r="P290"/>
  <c r="BI288"/>
  <c r="BH288"/>
  <c r="BG288"/>
  <c r="BF288"/>
  <c r="T288"/>
  <c r="R288"/>
  <c r="P288"/>
  <c r="BI286"/>
  <c r="BH286"/>
  <c r="BG286"/>
  <c r="BF286"/>
  <c r="T286"/>
  <c r="R286"/>
  <c r="P286"/>
  <c r="BI284"/>
  <c r="BH284"/>
  <c r="BG284"/>
  <c r="BF284"/>
  <c r="T284"/>
  <c r="R284"/>
  <c r="P284"/>
  <c r="BI282"/>
  <c r="BH282"/>
  <c r="BG282"/>
  <c r="BF282"/>
  <c r="T282"/>
  <c r="R282"/>
  <c r="P282"/>
  <c r="BI280"/>
  <c r="BH280"/>
  <c r="BG280"/>
  <c r="BF280"/>
  <c r="T280"/>
  <c r="R280"/>
  <c r="P280"/>
  <c r="BI278"/>
  <c r="BH278"/>
  <c r="BG278"/>
  <c r="BF278"/>
  <c r="T278"/>
  <c r="R278"/>
  <c r="P278"/>
  <c r="BI276"/>
  <c r="BH276"/>
  <c r="BG276"/>
  <c r="BF276"/>
  <c r="T276"/>
  <c r="R276"/>
  <c r="P276"/>
  <c r="BI273"/>
  <c r="BH273"/>
  <c r="BG273"/>
  <c r="BF273"/>
  <c r="T273"/>
  <c r="R273"/>
  <c r="P273"/>
  <c r="BI271"/>
  <c r="BH271"/>
  <c r="BG271"/>
  <c r="BF271"/>
  <c r="T271"/>
  <c r="R271"/>
  <c r="P271"/>
  <c r="BI269"/>
  <c r="BH269"/>
  <c r="BG269"/>
  <c r="BF269"/>
  <c r="T269"/>
  <c r="R269"/>
  <c r="P269"/>
  <c r="BI267"/>
  <c r="BH267"/>
  <c r="BG267"/>
  <c r="BF267"/>
  <c r="T267"/>
  <c r="R267"/>
  <c r="P267"/>
  <c r="BI265"/>
  <c r="BH265"/>
  <c r="BG265"/>
  <c r="BF265"/>
  <c r="T265"/>
  <c r="R265"/>
  <c r="P265"/>
  <c r="BI263"/>
  <c r="BH263"/>
  <c r="BG263"/>
  <c r="BF263"/>
  <c r="T263"/>
  <c r="R263"/>
  <c r="P263"/>
  <c r="BI261"/>
  <c r="BH261"/>
  <c r="BG261"/>
  <c r="BF261"/>
  <c r="T261"/>
  <c r="R261"/>
  <c r="P261"/>
  <c r="BI259"/>
  <c r="BH259"/>
  <c r="BG259"/>
  <c r="BF259"/>
  <c r="T259"/>
  <c r="R259"/>
  <c r="P259"/>
  <c r="BI257"/>
  <c r="BH257"/>
  <c r="BG257"/>
  <c r="BF257"/>
  <c r="T257"/>
  <c r="R257"/>
  <c r="P257"/>
  <c r="BI255"/>
  <c r="BH255"/>
  <c r="BG255"/>
  <c r="BF255"/>
  <c r="T255"/>
  <c r="R255"/>
  <c r="P255"/>
  <c r="BI253"/>
  <c r="BH253"/>
  <c r="BG253"/>
  <c r="BF253"/>
  <c r="T253"/>
  <c r="R253"/>
  <c r="P253"/>
  <c r="BI251"/>
  <c r="BH251"/>
  <c r="BG251"/>
  <c r="BF251"/>
  <c r="T251"/>
  <c r="R251"/>
  <c r="P251"/>
  <c r="BI249"/>
  <c r="BH249"/>
  <c r="BG249"/>
  <c r="BF249"/>
  <c r="T249"/>
  <c r="R249"/>
  <c r="P249"/>
  <c r="BI247"/>
  <c r="BH247"/>
  <c r="BG247"/>
  <c r="BF247"/>
  <c r="T247"/>
  <c r="R247"/>
  <c r="P247"/>
  <c r="BI245"/>
  <c r="BH245"/>
  <c r="BG245"/>
  <c r="BF245"/>
  <c r="T245"/>
  <c r="R245"/>
  <c r="P245"/>
  <c r="BI243"/>
  <c r="BH243"/>
  <c r="BG243"/>
  <c r="BF243"/>
  <c r="T243"/>
  <c r="R243"/>
  <c r="P243"/>
  <c r="BI241"/>
  <c r="BH241"/>
  <c r="BG241"/>
  <c r="BF241"/>
  <c r="T241"/>
  <c r="R241"/>
  <c r="P241"/>
  <c r="BI239"/>
  <c r="BH239"/>
  <c r="BG239"/>
  <c r="BF239"/>
  <c r="T239"/>
  <c r="R239"/>
  <c r="P239"/>
  <c r="BI237"/>
  <c r="BH237"/>
  <c r="BG237"/>
  <c r="BF237"/>
  <c r="T237"/>
  <c r="R237"/>
  <c r="P237"/>
  <c r="BI235"/>
  <c r="BH235"/>
  <c r="BG235"/>
  <c r="BF235"/>
  <c r="T235"/>
  <c r="R235"/>
  <c r="P235"/>
  <c r="BI232"/>
  <c r="BH232"/>
  <c r="BG232"/>
  <c r="BF232"/>
  <c r="T232"/>
  <c r="R232"/>
  <c r="P232"/>
  <c r="BI230"/>
  <c r="BH230"/>
  <c r="BG230"/>
  <c r="BF230"/>
  <c r="T230"/>
  <c r="R230"/>
  <c r="P230"/>
  <c r="BI228"/>
  <c r="BH228"/>
  <c r="BG228"/>
  <c r="BF228"/>
  <c r="T228"/>
  <c r="R228"/>
  <c r="P228"/>
  <c r="BI226"/>
  <c r="BH226"/>
  <c r="BG226"/>
  <c r="BF226"/>
  <c r="T226"/>
  <c r="R226"/>
  <c r="P226"/>
  <c r="BI224"/>
  <c r="BH224"/>
  <c r="BG224"/>
  <c r="BF224"/>
  <c r="T224"/>
  <c r="R224"/>
  <c r="P224"/>
  <c r="BI222"/>
  <c r="BH222"/>
  <c r="BG222"/>
  <c r="BF222"/>
  <c r="T222"/>
  <c r="R222"/>
  <c r="P222"/>
  <c r="BI220"/>
  <c r="BH220"/>
  <c r="BG220"/>
  <c r="BF220"/>
  <c r="T220"/>
  <c r="R220"/>
  <c r="P220"/>
  <c r="BI218"/>
  <c r="BH218"/>
  <c r="BG218"/>
  <c r="BF218"/>
  <c r="T218"/>
  <c r="R218"/>
  <c r="P218"/>
  <c r="BI215"/>
  <c r="BH215"/>
  <c r="BG215"/>
  <c r="BF215"/>
  <c r="T215"/>
  <c r="R215"/>
  <c r="P215"/>
  <c r="BI213"/>
  <c r="BH213"/>
  <c r="BG213"/>
  <c r="BF213"/>
  <c r="T213"/>
  <c r="R213"/>
  <c r="P213"/>
  <c r="BI211"/>
  <c r="BH211"/>
  <c r="BG211"/>
  <c r="BF211"/>
  <c r="T211"/>
  <c r="R211"/>
  <c r="P211"/>
  <c r="BI209"/>
  <c r="BH209"/>
  <c r="BG209"/>
  <c r="BF209"/>
  <c r="T209"/>
  <c r="R209"/>
  <c r="P209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5"/>
  <c r="BH155"/>
  <c r="BG155"/>
  <c r="BF155"/>
  <c r="T155"/>
  <c r="R155"/>
  <c r="P155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4"/>
  <c r="BH124"/>
  <c r="BG124"/>
  <c r="BF124"/>
  <c r="T124"/>
  <c r="R124"/>
  <c r="P124"/>
  <c r="BI122"/>
  <c r="BH122"/>
  <c r="BG122"/>
  <c r="BF122"/>
  <c r="T122"/>
  <c r="R122"/>
  <c r="P122"/>
  <c r="BI120"/>
  <c r="BH120"/>
  <c r="BG120"/>
  <c r="BF120"/>
  <c r="T120"/>
  <c r="R120"/>
  <c r="P120"/>
  <c r="BI118"/>
  <c r="BH118"/>
  <c r="BG118"/>
  <c r="BF118"/>
  <c r="T118"/>
  <c r="R118"/>
  <c r="P118"/>
  <c r="BI116"/>
  <c r="BH116"/>
  <c r="BG116"/>
  <c r="BF116"/>
  <c r="T116"/>
  <c r="R116"/>
  <c r="P116"/>
  <c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6"/>
  <c r="BH106"/>
  <c r="BG106"/>
  <c r="BF106"/>
  <c r="T106"/>
  <c r="R106"/>
  <c r="P106"/>
  <c r="BI104"/>
  <c r="BH104"/>
  <c r="BG104"/>
  <c r="BF104"/>
  <c r="T104"/>
  <c r="R104"/>
  <c r="P104"/>
  <c r="BI102"/>
  <c r="BH102"/>
  <c r="BG102"/>
  <c r="BF102"/>
  <c r="T102"/>
  <c r="R102"/>
  <c r="P102"/>
  <c r="BI100"/>
  <c r="BH100"/>
  <c r="BG100"/>
  <c r="BF100"/>
  <c r="T100"/>
  <c r="R100"/>
  <c r="P100"/>
  <c r="BI98"/>
  <c r="BH98"/>
  <c r="BG98"/>
  <c r="BF98"/>
  <c r="T98"/>
  <c r="R98"/>
  <c r="P98"/>
  <c r="BI96"/>
  <c r="BH96"/>
  <c r="BG96"/>
  <c r="BF96"/>
  <c r="T96"/>
  <c r="R96"/>
  <c r="P96"/>
  <c r="BI94"/>
  <c r="BH94"/>
  <c r="BG94"/>
  <c r="BF94"/>
  <c r="T94"/>
  <c r="R94"/>
  <c r="P94"/>
  <c r="BI92"/>
  <c r="BH92"/>
  <c r="BG92"/>
  <c r="BF92"/>
  <c r="T92"/>
  <c r="R92"/>
  <c r="P92"/>
  <c r="BI90"/>
  <c r="BH90"/>
  <c r="BG90"/>
  <c r="BF90"/>
  <c r="T90"/>
  <c r="R90"/>
  <c r="P90"/>
  <c r="BI88"/>
  <c r="BH88"/>
  <c r="BG88"/>
  <c r="BF88"/>
  <c r="T88"/>
  <c r="R88"/>
  <c r="P88"/>
  <c r="BI86"/>
  <c r="BH86"/>
  <c r="BG86"/>
  <c r="BF86"/>
  <c r="T86"/>
  <c r="R86"/>
  <c r="P86"/>
  <c r="BI83"/>
  <c r="BH83"/>
  <c r="BG83"/>
  <c r="BF83"/>
  <c r="T83"/>
  <c r="R83"/>
  <c r="P83"/>
  <c r="F75"/>
  <c r="E73"/>
  <c r="F52"/>
  <c r="E50"/>
  <c r="J24"/>
  <c r="E24"/>
  <c r="J78"/>
  <c r="J23"/>
  <c r="J21"/>
  <c r="E21"/>
  <c r="J77"/>
  <c r="J20"/>
  <c r="J18"/>
  <c r="E18"/>
  <c r="F55"/>
  <c r="J17"/>
  <c r="J15"/>
  <c r="E15"/>
  <c r="F54"/>
  <c r="J14"/>
  <c r="J12"/>
  <c r="J75"/>
  <c r="E7"/>
  <c r="E71"/>
  <c i="6" r="J37"/>
  <c r="J36"/>
  <c i="1" r="AY59"/>
  <c i="6" r="J35"/>
  <c i="1" r="AX59"/>
  <c i="6" r="BI514"/>
  <c r="BH514"/>
  <c r="BG514"/>
  <c r="BF514"/>
  <c r="T514"/>
  <c r="R514"/>
  <c r="P514"/>
  <c r="BI508"/>
  <c r="BH508"/>
  <c r="BG508"/>
  <c r="BF508"/>
  <c r="T508"/>
  <c r="R508"/>
  <c r="P508"/>
  <c r="BI500"/>
  <c r="BH500"/>
  <c r="BG500"/>
  <c r="BF500"/>
  <c r="T500"/>
  <c r="R500"/>
  <c r="P500"/>
  <c r="BI496"/>
  <c r="BH496"/>
  <c r="BG496"/>
  <c r="BF496"/>
  <c r="T496"/>
  <c r="R496"/>
  <c r="P496"/>
  <c r="BI493"/>
  <c r="BH493"/>
  <c r="BG493"/>
  <c r="BF493"/>
  <c r="T493"/>
  <c r="R493"/>
  <c r="P493"/>
  <c r="BI483"/>
  <c r="BH483"/>
  <c r="BG483"/>
  <c r="BF483"/>
  <c r="T483"/>
  <c r="R483"/>
  <c r="P483"/>
  <c r="BI475"/>
  <c r="BH475"/>
  <c r="BG475"/>
  <c r="BF475"/>
  <c r="T475"/>
  <c r="R475"/>
  <c r="P475"/>
  <c r="BI470"/>
  <c r="BH470"/>
  <c r="BG470"/>
  <c r="BF470"/>
  <c r="T470"/>
  <c r="R470"/>
  <c r="P470"/>
  <c r="BI467"/>
  <c r="BH467"/>
  <c r="BG467"/>
  <c r="BF467"/>
  <c r="T467"/>
  <c r="R467"/>
  <c r="P467"/>
  <c r="BI465"/>
  <c r="BH465"/>
  <c r="BG465"/>
  <c r="BF465"/>
  <c r="T465"/>
  <c r="R465"/>
  <c r="P465"/>
  <c r="BI463"/>
  <c r="BH463"/>
  <c r="BG463"/>
  <c r="BF463"/>
  <c r="T463"/>
  <c r="R463"/>
  <c r="P463"/>
  <c r="BI460"/>
  <c r="BH460"/>
  <c r="BG460"/>
  <c r="BF460"/>
  <c r="T460"/>
  <c r="R460"/>
  <c r="P460"/>
  <c r="BI457"/>
  <c r="BH457"/>
  <c r="BG457"/>
  <c r="BF457"/>
  <c r="T457"/>
  <c r="R457"/>
  <c r="P457"/>
  <c r="BI454"/>
  <c r="BH454"/>
  <c r="BG454"/>
  <c r="BF454"/>
  <c r="T454"/>
  <c r="R454"/>
  <c r="P454"/>
  <c r="BI451"/>
  <c r="BH451"/>
  <c r="BG451"/>
  <c r="BF451"/>
  <c r="T451"/>
  <c r="R451"/>
  <c r="P451"/>
  <c r="BI448"/>
  <c r="BH448"/>
  <c r="BG448"/>
  <c r="BF448"/>
  <c r="T448"/>
  <c r="R448"/>
  <c r="P448"/>
  <c r="BI434"/>
  <c r="BH434"/>
  <c r="BG434"/>
  <c r="BF434"/>
  <c r="T434"/>
  <c r="R434"/>
  <c r="P434"/>
  <c r="BI426"/>
  <c r="BH426"/>
  <c r="BG426"/>
  <c r="BF426"/>
  <c r="T426"/>
  <c r="R426"/>
  <c r="P426"/>
  <c r="BI422"/>
  <c r="BH422"/>
  <c r="BG422"/>
  <c r="BF422"/>
  <c r="T422"/>
  <c r="R422"/>
  <c r="P422"/>
  <c r="BI419"/>
  <c r="BH419"/>
  <c r="BG419"/>
  <c r="BF419"/>
  <c r="T419"/>
  <c r="R419"/>
  <c r="P419"/>
  <c r="BI413"/>
  <c r="BH413"/>
  <c r="BG413"/>
  <c r="BF413"/>
  <c r="T413"/>
  <c r="R413"/>
  <c r="P413"/>
  <c r="BI407"/>
  <c r="BH407"/>
  <c r="BG407"/>
  <c r="BF407"/>
  <c r="T407"/>
  <c r="R407"/>
  <c r="P407"/>
  <c r="BI401"/>
  <c r="BH401"/>
  <c r="BG401"/>
  <c r="BF401"/>
  <c r="T401"/>
  <c r="R401"/>
  <c r="P401"/>
  <c r="BI398"/>
  <c r="BH398"/>
  <c r="BG398"/>
  <c r="BF398"/>
  <c r="T398"/>
  <c r="R398"/>
  <c r="P398"/>
  <c r="BI392"/>
  <c r="BH392"/>
  <c r="BG392"/>
  <c r="BF392"/>
  <c r="T392"/>
  <c r="R392"/>
  <c r="P392"/>
  <c r="BI384"/>
  <c r="BH384"/>
  <c r="BG384"/>
  <c r="BF384"/>
  <c r="T384"/>
  <c r="R384"/>
  <c r="P384"/>
  <c r="BI378"/>
  <c r="BH378"/>
  <c r="BG378"/>
  <c r="BF378"/>
  <c r="T378"/>
  <c r="R378"/>
  <c r="P378"/>
  <c r="BI370"/>
  <c r="BH370"/>
  <c r="BG370"/>
  <c r="BF370"/>
  <c r="T370"/>
  <c r="R370"/>
  <c r="P370"/>
  <c r="BI358"/>
  <c r="BH358"/>
  <c r="BG358"/>
  <c r="BF358"/>
  <c r="T358"/>
  <c r="R358"/>
  <c r="P358"/>
  <c r="BI352"/>
  <c r="BH352"/>
  <c r="BG352"/>
  <c r="BF352"/>
  <c r="T352"/>
  <c r="R352"/>
  <c r="P352"/>
  <c r="BI344"/>
  <c r="BH344"/>
  <c r="BG344"/>
  <c r="BF344"/>
  <c r="T344"/>
  <c r="R344"/>
  <c r="P344"/>
  <c r="BI337"/>
  <c r="BH337"/>
  <c r="BG337"/>
  <c r="BF337"/>
  <c r="T337"/>
  <c r="R337"/>
  <c r="P337"/>
  <c r="BI335"/>
  <c r="BH335"/>
  <c r="BG335"/>
  <c r="BF335"/>
  <c r="T335"/>
  <c r="R335"/>
  <c r="P335"/>
  <c r="BI328"/>
  <c r="BH328"/>
  <c r="BG328"/>
  <c r="BF328"/>
  <c r="T328"/>
  <c r="R328"/>
  <c r="P328"/>
  <c r="BI321"/>
  <c r="BH321"/>
  <c r="BG321"/>
  <c r="BF321"/>
  <c r="T321"/>
  <c r="R321"/>
  <c r="P321"/>
  <c r="BI314"/>
  <c r="BH314"/>
  <c r="BG314"/>
  <c r="BF314"/>
  <c r="T314"/>
  <c r="R314"/>
  <c r="P314"/>
  <c r="BI309"/>
  <c r="BH309"/>
  <c r="BG309"/>
  <c r="BF309"/>
  <c r="T309"/>
  <c r="R309"/>
  <c r="P309"/>
  <c r="BI304"/>
  <c r="BH304"/>
  <c r="BG304"/>
  <c r="BF304"/>
  <c r="T304"/>
  <c r="R304"/>
  <c r="P304"/>
  <c r="BI299"/>
  <c r="BH299"/>
  <c r="BG299"/>
  <c r="BF299"/>
  <c r="T299"/>
  <c r="R299"/>
  <c r="P299"/>
  <c r="BI292"/>
  <c r="BH292"/>
  <c r="BG292"/>
  <c r="BF292"/>
  <c r="T292"/>
  <c r="R292"/>
  <c r="P292"/>
  <c r="BI290"/>
  <c r="BH290"/>
  <c r="BG290"/>
  <c r="BF290"/>
  <c r="T290"/>
  <c r="R290"/>
  <c r="P290"/>
  <c r="BI286"/>
  <c r="BH286"/>
  <c r="BG286"/>
  <c r="BF286"/>
  <c r="T286"/>
  <c r="T285"/>
  <c r="R286"/>
  <c r="R285"/>
  <c r="P286"/>
  <c r="P285"/>
  <c r="BI282"/>
  <c r="BH282"/>
  <c r="BG282"/>
  <c r="BF282"/>
  <c r="T282"/>
  <c r="R282"/>
  <c r="P282"/>
  <c r="BI279"/>
  <c r="BH279"/>
  <c r="BG279"/>
  <c r="BF279"/>
  <c r="T279"/>
  <c r="R279"/>
  <c r="P279"/>
  <c r="BI272"/>
  <c r="BH272"/>
  <c r="BG272"/>
  <c r="BF272"/>
  <c r="T272"/>
  <c r="R272"/>
  <c r="P272"/>
  <c r="BI267"/>
  <c r="BH267"/>
  <c r="BG267"/>
  <c r="BF267"/>
  <c r="T267"/>
  <c r="R267"/>
  <c r="P267"/>
  <c r="BI260"/>
  <c r="BH260"/>
  <c r="BG260"/>
  <c r="BF260"/>
  <c r="T260"/>
  <c r="R260"/>
  <c r="P260"/>
  <c r="BI257"/>
  <c r="BH257"/>
  <c r="BG257"/>
  <c r="BF257"/>
  <c r="T257"/>
  <c r="R257"/>
  <c r="P257"/>
  <c r="BI252"/>
  <c r="BH252"/>
  <c r="BG252"/>
  <c r="BF252"/>
  <c r="T252"/>
  <c r="R252"/>
  <c r="P252"/>
  <c r="BI249"/>
  <c r="BH249"/>
  <c r="BG249"/>
  <c r="BF249"/>
  <c r="T249"/>
  <c r="R249"/>
  <c r="P249"/>
  <c r="BI239"/>
  <c r="BH239"/>
  <c r="BG239"/>
  <c r="BF239"/>
  <c r="T239"/>
  <c r="R239"/>
  <c r="P239"/>
  <c r="BI233"/>
  <c r="BH233"/>
  <c r="BG233"/>
  <c r="BF233"/>
  <c r="T233"/>
  <c r="R233"/>
  <c r="P233"/>
  <c r="BI227"/>
  <c r="BH227"/>
  <c r="BG227"/>
  <c r="BF227"/>
  <c r="T227"/>
  <c r="R227"/>
  <c r="P227"/>
  <c r="BI217"/>
  <c r="BH217"/>
  <c r="BG217"/>
  <c r="BF217"/>
  <c r="T217"/>
  <c r="R217"/>
  <c r="P217"/>
  <c r="BI211"/>
  <c r="BH211"/>
  <c r="BG211"/>
  <c r="BF211"/>
  <c r="T211"/>
  <c r="R211"/>
  <c r="P211"/>
  <c r="BI203"/>
  <c r="BH203"/>
  <c r="BG203"/>
  <c r="BF203"/>
  <c r="T203"/>
  <c r="R203"/>
  <c r="P203"/>
  <c r="BI197"/>
  <c r="BH197"/>
  <c r="BG197"/>
  <c r="BF197"/>
  <c r="T197"/>
  <c r="R197"/>
  <c r="P197"/>
  <c r="BI189"/>
  <c r="BH189"/>
  <c r="BG189"/>
  <c r="BF189"/>
  <c r="T189"/>
  <c r="R189"/>
  <c r="P189"/>
  <c r="BI183"/>
  <c r="BH183"/>
  <c r="BG183"/>
  <c r="BF183"/>
  <c r="T183"/>
  <c r="R183"/>
  <c r="P183"/>
  <c r="BI172"/>
  <c r="BH172"/>
  <c r="BG172"/>
  <c r="BF172"/>
  <c r="T172"/>
  <c r="T171"/>
  <c r="R172"/>
  <c r="R171"/>
  <c r="P172"/>
  <c r="P171"/>
  <c r="BI160"/>
  <c r="BH160"/>
  <c r="BG160"/>
  <c r="BF160"/>
  <c r="T160"/>
  <c r="R160"/>
  <c r="P160"/>
  <c r="BI155"/>
  <c r="BH155"/>
  <c r="BG155"/>
  <c r="BF155"/>
  <c r="T155"/>
  <c r="R155"/>
  <c r="P155"/>
  <c r="BI141"/>
  <c r="BH141"/>
  <c r="BG141"/>
  <c r="BF141"/>
  <c r="T141"/>
  <c r="R141"/>
  <c r="P141"/>
  <c r="BI129"/>
  <c r="BH129"/>
  <c r="BG129"/>
  <c r="BF129"/>
  <c r="T129"/>
  <c r="R129"/>
  <c r="P129"/>
  <c r="BI117"/>
  <c r="BH117"/>
  <c r="BG117"/>
  <c r="BF117"/>
  <c r="T117"/>
  <c r="R117"/>
  <c r="P117"/>
  <c r="BI105"/>
  <c r="BH105"/>
  <c r="BG105"/>
  <c r="BF105"/>
  <c r="T105"/>
  <c r="R105"/>
  <c r="P105"/>
  <c r="BI94"/>
  <c r="BH94"/>
  <c r="BG94"/>
  <c r="BF94"/>
  <c r="T94"/>
  <c r="T93"/>
  <c r="R94"/>
  <c r="R93"/>
  <c r="P94"/>
  <c r="P93"/>
  <c r="F85"/>
  <c r="E83"/>
  <c r="F52"/>
  <c r="E50"/>
  <c r="J24"/>
  <c r="E24"/>
  <c r="J88"/>
  <c r="J23"/>
  <c r="J21"/>
  <c r="E21"/>
  <c r="J54"/>
  <c r="J20"/>
  <c r="J18"/>
  <c r="E18"/>
  <c r="F88"/>
  <c r="J17"/>
  <c r="J15"/>
  <c r="E15"/>
  <c r="F87"/>
  <c r="J14"/>
  <c r="J12"/>
  <c r="J85"/>
  <c r="E7"/>
  <c r="E48"/>
  <c i="5" r="J37"/>
  <c r="J36"/>
  <c i="1" r="AY58"/>
  <c i="5" r="J35"/>
  <c i="1" r="AX58"/>
  <c i="5" r="BI1604"/>
  <c r="BH1604"/>
  <c r="BG1604"/>
  <c r="BF1604"/>
  <c r="T1604"/>
  <c r="T1603"/>
  <c r="T1602"/>
  <c r="R1604"/>
  <c r="R1603"/>
  <c r="R1602"/>
  <c r="P1604"/>
  <c r="P1603"/>
  <c r="P1602"/>
  <c r="BI1587"/>
  <c r="BH1587"/>
  <c r="BG1587"/>
  <c r="BF1587"/>
  <c r="T1587"/>
  <c r="R1587"/>
  <c r="P1587"/>
  <c r="BI1569"/>
  <c r="BH1569"/>
  <c r="BG1569"/>
  <c r="BF1569"/>
  <c r="T1569"/>
  <c r="R1569"/>
  <c r="P1569"/>
  <c r="BI1565"/>
  <c r="BH1565"/>
  <c r="BG1565"/>
  <c r="BF1565"/>
  <c r="T1565"/>
  <c r="R1565"/>
  <c r="P1565"/>
  <c r="BI1557"/>
  <c r="BH1557"/>
  <c r="BG1557"/>
  <c r="BF1557"/>
  <c r="T1557"/>
  <c r="R1557"/>
  <c r="P1557"/>
  <c r="BI1549"/>
  <c r="BH1549"/>
  <c r="BG1549"/>
  <c r="BF1549"/>
  <c r="T1549"/>
  <c r="R1549"/>
  <c r="P1549"/>
  <c r="BI1546"/>
  <c r="BH1546"/>
  <c r="BG1546"/>
  <c r="BF1546"/>
  <c r="T1546"/>
  <c r="R1546"/>
  <c r="P1546"/>
  <c r="BI1541"/>
  <c r="BH1541"/>
  <c r="BG1541"/>
  <c r="BF1541"/>
  <c r="T1541"/>
  <c r="R1541"/>
  <c r="P1541"/>
  <c r="BI1536"/>
  <c r="BH1536"/>
  <c r="BG1536"/>
  <c r="BF1536"/>
  <c r="T1536"/>
  <c r="R1536"/>
  <c r="P1536"/>
  <c r="BI1529"/>
  <c r="BH1529"/>
  <c r="BG1529"/>
  <c r="BF1529"/>
  <c r="T1529"/>
  <c r="R1529"/>
  <c r="P1529"/>
  <c r="BI1520"/>
  <c r="BH1520"/>
  <c r="BG1520"/>
  <c r="BF1520"/>
  <c r="T1520"/>
  <c r="R1520"/>
  <c r="P1520"/>
  <c r="BI1515"/>
  <c r="BH1515"/>
  <c r="BG1515"/>
  <c r="BF1515"/>
  <c r="T1515"/>
  <c r="R1515"/>
  <c r="P1515"/>
  <c r="BI1510"/>
  <c r="BH1510"/>
  <c r="BG1510"/>
  <c r="BF1510"/>
  <c r="T1510"/>
  <c r="R1510"/>
  <c r="P1510"/>
  <c r="BI1503"/>
  <c r="BH1503"/>
  <c r="BG1503"/>
  <c r="BF1503"/>
  <c r="T1503"/>
  <c r="R1503"/>
  <c r="P1503"/>
  <c r="BI1497"/>
  <c r="BH1497"/>
  <c r="BG1497"/>
  <c r="BF1497"/>
  <c r="T1497"/>
  <c r="R1497"/>
  <c r="P1497"/>
  <c r="BI1487"/>
  <c r="BH1487"/>
  <c r="BG1487"/>
  <c r="BF1487"/>
  <c r="T1487"/>
  <c r="R1487"/>
  <c r="P1487"/>
  <c r="BI1471"/>
  <c r="BH1471"/>
  <c r="BG1471"/>
  <c r="BF1471"/>
  <c r="T1471"/>
  <c r="R1471"/>
  <c r="P1471"/>
  <c r="BI1463"/>
  <c r="BH1463"/>
  <c r="BG1463"/>
  <c r="BF1463"/>
  <c r="T1463"/>
  <c r="R1463"/>
  <c r="P1463"/>
  <c r="BI1455"/>
  <c r="BH1455"/>
  <c r="BG1455"/>
  <c r="BF1455"/>
  <c r="T1455"/>
  <c r="R1455"/>
  <c r="P1455"/>
  <c r="BI1449"/>
  <c r="BH1449"/>
  <c r="BG1449"/>
  <c r="BF1449"/>
  <c r="T1449"/>
  <c r="R1449"/>
  <c r="P1449"/>
  <c r="BI1437"/>
  <c r="BH1437"/>
  <c r="BG1437"/>
  <c r="BF1437"/>
  <c r="T1437"/>
  <c r="R1437"/>
  <c r="P1437"/>
  <c r="BI1431"/>
  <c r="BH1431"/>
  <c r="BG1431"/>
  <c r="BF1431"/>
  <c r="T1431"/>
  <c r="R1431"/>
  <c r="P1431"/>
  <c r="BI1425"/>
  <c r="BH1425"/>
  <c r="BG1425"/>
  <c r="BF1425"/>
  <c r="T1425"/>
  <c r="R1425"/>
  <c r="P1425"/>
  <c r="BI1415"/>
  <c r="BH1415"/>
  <c r="BG1415"/>
  <c r="BF1415"/>
  <c r="T1415"/>
  <c r="R1415"/>
  <c r="P1415"/>
  <c r="BI1409"/>
  <c r="BH1409"/>
  <c r="BG1409"/>
  <c r="BF1409"/>
  <c r="T1409"/>
  <c r="R1409"/>
  <c r="P1409"/>
  <c r="BI1397"/>
  <c r="BH1397"/>
  <c r="BG1397"/>
  <c r="BF1397"/>
  <c r="T1397"/>
  <c r="R1397"/>
  <c r="P1397"/>
  <c r="BI1394"/>
  <c r="BH1394"/>
  <c r="BG1394"/>
  <c r="BF1394"/>
  <c r="T1394"/>
  <c r="R1394"/>
  <c r="P1394"/>
  <c r="BI1386"/>
  <c r="BH1386"/>
  <c r="BG1386"/>
  <c r="BF1386"/>
  <c r="T1386"/>
  <c r="R1386"/>
  <c r="P1386"/>
  <c r="BI1379"/>
  <c r="BH1379"/>
  <c r="BG1379"/>
  <c r="BF1379"/>
  <c r="T1379"/>
  <c r="R1379"/>
  <c r="P1379"/>
  <c r="BI1372"/>
  <c r="BH1372"/>
  <c r="BG1372"/>
  <c r="BF1372"/>
  <c r="T1372"/>
  <c r="R1372"/>
  <c r="P1372"/>
  <c r="BI1365"/>
  <c r="BH1365"/>
  <c r="BG1365"/>
  <c r="BF1365"/>
  <c r="T1365"/>
  <c r="R1365"/>
  <c r="P1365"/>
  <c r="BI1363"/>
  <c r="BH1363"/>
  <c r="BG1363"/>
  <c r="BF1363"/>
  <c r="T1363"/>
  <c r="R1363"/>
  <c r="P1363"/>
  <c r="BI1361"/>
  <c r="BH1361"/>
  <c r="BG1361"/>
  <c r="BF1361"/>
  <c r="T1361"/>
  <c r="R1361"/>
  <c r="P1361"/>
  <c r="BI1359"/>
  <c r="BH1359"/>
  <c r="BG1359"/>
  <c r="BF1359"/>
  <c r="T1359"/>
  <c r="R1359"/>
  <c r="P1359"/>
  <c r="BI1357"/>
  <c r="BH1357"/>
  <c r="BG1357"/>
  <c r="BF1357"/>
  <c r="T1357"/>
  <c r="R1357"/>
  <c r="P1357"/>
  <c r="BI1355"/>
  <c r="BH1355"/>
  <c r="BG1355"/>
  <c r="BF1355"/>
  <c r="T1355"/>
  <c r="R1355"/>
  <c r="P1355"/>
  <c r="BI1353"/>
  <c r="BH1353"/>
  <c r="BG1353"/>
  <c r="BF1353"/>
  <c r="T1353"/>
  <c r="R1353"/>
  <c r="P1353"/>
  <c r="BI1351"/>
  <c r="BH1351"/>
  <c r="BG1351"/>
  <c r="BF1351"/>
  <c r="T1351"/>
  <c r="R1351"/>
  <c r="P1351"/>
  <c r="BI1349"/>
  <c r="BH1349"/>
  <c r="BG1349"/>
  <c r="BF1349"/>
  <c r="T1349"/>
  <c r="R1349"/>
  <c r="P1349"/>
  <c r="BI1347"/>
  <c r="BH1347"/>
  <c r="BG1347"/>
  <c r="BF1347"/>
  <c r="T1347"/>
  <c r="R1347"/>
  <c r="P1347"/>
  <c r="BI1345"/>
  <c r="BH1345"/>
  <c r="BG1345"/>
  <c r="BF1345"/>
  <c r="T1345"/>
  <c r="R1345"/>
  <c r="P1345"/>
  <c r="BI1343"/>
  <c r="BH1343"/>
  <c r="BG1343"/>
  <c r="BF1343"/>
  <c r="T1343"/>
  <c r="R1343"/>
  <c r="P1343"/>
  <c r="BI1339"/>
  <c r="BH1339"/>
  <c r="BG1339"/>
  <c r="BF1339"/>
  <c r="T1339"/>
  <c r="R1339"/>
  <c r="P1339"/>
  <c r="BI1331"/>
  <c r="BH1331"/>
  <c r="BG1331"/>
  <c r="BF1331"/>
  <c r="T1331"/>
  <c r="R1331"/>
  <c r="P1331"/>
  <c r="BI1323"/>
  <c r="BH1323"/>
  <c r="BG1323"/>
  <c r="BF1323"/>
  <c r="T1323"/>
  <c r="R1323"/>
  <c r="P1323"/>
  <c r="BI1311"/>
  <c r="BH1311"/>
  <c r="BG1311"/>
  <c r="BF1311"/>
  <c r="T1311"/>
  <c r="R1311"/>
  <c r="P1311"/>
  <c r="BI1306"/>
  <c r="BH1306"/>
  <c r="BG1306"/>
  <c r="BF1306"/>
  <c r="T1306"/>
  <c r="R1306"/>
  <c r="P1306"/>
  <c r="BI1300"/>
  <c r="BH1300"/>
  <c r="BG1300"/>
  <c r="BF1300"/>
  <c r="T1300"/>
  <c r="R1300"/>
  <c r="P1300"/>
  <c r="BI1295"/>
  <c r="BH1295"/>
  <c r="BG1295"/>
  <c r="BF1295"/>
  <c r="T1295"/>
  <c r="R1295"/>
  <c r="P1295"/>
  <c r="BI1289"/>
  <c r="BH1289"/>
  <c r="BG1289"/>
  <c r="BF1289"/>
  <c r="T1289"/>
  <c r="R1289"/>
  <c r="P1289"/>
  <c r="BI1284"/>
  <c r="BH1284"/>
  <c r="BG1284"/>
  <c r="BF1284"/>
  <c r="T1284"/>
  <c r="R1284"/>
  <c r="P1284"/>
  <c r="BI1278"/>
  <c r="BH1278"/>
  <c r="BG1278"/>
  <c r="BF1278"/>
  <c r="T1278"/>
  <c r="R1278"/>
  <c r="P1278"/>
  <c r="BI1272"/>
  <c r="BH1272"/>
  <c r="BG1272"/>
  <c r="BF1272"/>
  <c r="T1272"/>
  <c r="R1272"/>
  <c r="P1272"/>
  <c r="BI1267"/>
  <c r="BH1267"/>
  <c r="BG1267"/>
  <c r="BF1267"/>
  <c r="T1267"/>
  <c r="R1267"/>
  <c r="P1267"/>
  <c r="BI1265"/>
  <c r="BH1265"/>
  <c r="BG1265"/>
  <c r="BF1265"/>
  <c r="T1265"/>
  <c r="R1265"/>
  <c r="P1265"/>
  <c r="BI1255"/>
  <c r="BH1255"/>
  <c r="BG1255"/>
  <c r="BF1255"/>
  <c r="T1255"/>
  <c r="R1255"/>
  <c r="P1255"/>
  <c r="BI1246"/>
  <c r="BH1246"/>
  <c r="BG1246"/>
  <c r="BF1246"/>
  <c r="T1246"/>
  <c r="R1246"/>
  <c r="P1246"/>
  <c r="BI1219"/>
  <c r="BH1219"/>
  <c r="BG1219"/>
  <c r="BF1219"/>
  <c r="T1219"/>
  <c r="R1219"/>
  <c r="P1219"/>
  <c r="BI1204"/>
  <c r="BH1204"/>
  <c r="BG1204"/>
  <c r="BF1204"/>
  <c r="T1204"/>
  <c r="R1204"/>
  <c r="P1204"/>
  <c r="BI1198"/>
  <c r="BH1198"/>
  <c r="BG1198"/>
  <c r="BF1198"/>
  <c r="T1198"/>
  <c r="R1198"/>
  <c r="P1198"/>
  <c r="BI1193"/>
  <c r="BH1193"/>
  <c r="BG1193"/>
  <c r="BF1193"/>
  <c r="T1193"/>
  <c r="R1193"/>
  <c r="P1193"/>
  <c r="BI1188"/>
  <c r="BH1188"/>
  <c r="BG1188"/>
  <c r="BF1188"/>
  <c r="T1188"/>
  <c r="R1188"/>
  <c r="P1188"/>
  <c r="BI1183"/>
  <c r="BH1183"/>
  <c r="BG1183"/>
  <c r="BF1183"/>
  <c r="T1183"/>
  <c r="R1183"/>
  <c r="P1183"/>
  <c r="BI1178"/>
  <c r="BH1178"/>
  <c r="BG1178"/>
  <c r="BF1178"/>
  <c r="T1178"/>
  <c r="R1178"/>
  <c r="P1178"/>
  <c r="BI1173"/>
  <c r="BH1173"/>
  <c r="BG1173"/>
  <c r="BF1173"/>
  <c r="T1173"/>
  <c r="R1173"/>
  <c r="P1173"/>
  <c r="BI1170"/>
  <c r="BH1170"/>
  <c r="BG1170"/>
  <c r="BF1170"/>
  <c r="T1170"/>
  <c r="R1170"/>
  <c r="P1170"/>
  <c r="BI1142"/>
  <c r="BH1142"/>
  <c r="BG1142"/>
  <c r="BF1142"/>
  <c r="T1142"/>
  <c r="R1142"/>
  <c r="P1142"/>
  <c r="BI1137"/>
  <c r="BH1137"/>
  <c r="BG1137"/>
  <c r="BF1137"/>
  <c r="T1137"/>
  <c r="R1137"/>
  <c r="P1137"/>
  <c r="BI1131"/>
  <c r="BH1131"/>
  <c r="BG1131"/>
  <c r="BF1131"/>
  <c r="T1131"/>
  <c r="R1131"/>
  <c r="P1131"/>
  <c r="BI1125"/>
  <c r="BH1125"/>
  <c r="BG1125"/>
  <c r="BF1125"/>
  <c r="T1125"/>
  <c r="R1125"/>
  <c r="P1125"/>
  <c r="BI1117"/>
  <c r="BH1117"/>
  <c r="BG1117"/>
  <c r="BF1117"/>
  <c r="T1117"/>
  <c r="R1117"/>
  <c r="P1117"/>
  <c r="BI1111"/>
  <c r="BH1111"/>
  <c r="BG1111"/>
  <c r="BF1111"/>
  <c r="T1111"/>
  <c r="R1111"/>
  <c r="P1111"/>
  <c r="BI1105"/>
  <c r="BH1105"/>
  <c r="BG1105"/>
  <c r="BF1105"/>
  <c r="T1105"/>
  <c r="R1105"/>
  <c r="P1105"/>
  <c r="BI1099"/>
  <c r="BH1099"/>
  <c r="BG1099"/>
  <c r="BF1099"/>
  <c r="T1099"/>
  <c r="R1099"/>
  <c r="P1099"/>
  <c r="BI1093"/>
  <c r="BH1093"/>
  <c r="BG1093"/>
  <c r="BF1093"/>
  <c r="T1093"/>
  <c r="R1093"/>
  <c r="P1093"/>
  <c r="BI1083"/>
  <c r="BH1083"/>
  <c r="BG1083"/>
  <c r="BF1083"/>
  <c r="T1083"/>
  <c r="R1083"/>
  <c r="P1083"/>
  <c r="BI1073"/>
  <c r="BH1073"/>
  <c r="BG1073"/>
  <c r="BF1073"/>
  <c r="T1073"/>
  <c r="R1073"/>
  <c r="P1073"/>
  <c r="BI1067"/>
  <c r="BH1067"/>
  <c r="BG1067"/>
  <c r="BF1067"/>
  <c r="T1067"/>
  <c r="R1067"/>
  <c r="P1067"/>
  <c r="BI1061"/>
  <c r="BH1061"/>
  <c r="BG1061"/>
  <c r="BF1061"/>
  <c r="T1061"/>
  <c r="R1061"/>
  <c r="P1061"/>
  <c r="BI1055"/>
  <c r="BH1055"/>
  <c r="BG1055"/>
  <c r="BF1055"/>
  <c r="T1055"/>
  <c r="R1055"/>
  <c r="P1055"/>
  <c r="BI1045"/>
  <c r="BH1045"/>
  <c r="BG1045"/>
  <c r="BF1045"/>
  <c r="T1045"/>
  <c r="R1045"/>
  <c r="P1045"/>
  <c r="BI1033"/>
  <c r="BH1033"/>
  <c r="BG1033"/>
  <c r="BF1033"/>
  <c r="T1033"/>
  <c r="R1033"/>
  <c r="P1033"/>
  <c r="BI1017"/>
  <c r="BH1017"/>
  <c r="BG1017"/>
  <c r="BF1017"/>
  <c r="T1017"/>
  <c r="R1017"/>
  <c r="P1017"/>
  <c r="BI1005"/>
  <c r="BH1005"/>
  <c r="BG1005"/>
  <c r="BF1005"/>
  <c r="T1005"/>
  <c r="R1005"/>
  <c r="P1005"/>
  <c r="BI1002"/>
  <c r="BH1002"/>
  <c r="BG1002"/>
  <c r="BF1002"/>
  <c r="T1002"/>
  <c r="R1002"/>
  <c r="P1002"/>
  <c r="BI986"/>
  <c r="BH986"/>
  <c r="BG986"/>
  <c r="BF986"/>
  <c r="T986"/>
  <c r="R986"/>
  <c r="P986"/>
  <c r="BI968"/>
  <c r="BH968"/>
  <c r="BG968"/>
  <c r="BF968"/>
  <c r="T968"/>
  <c r="R968"/>
  <c r="P968"/>
  <c r="BI956"/>
  <c r="BH956"/>
  <c r="BG956"/>
  <c r="BF956"/>
  <c r="T956"/>
  <c r="R956"/>
  <c r="P956"/>
  <c r="BI943"/>
  <c r="BH943"/>
  <c r="BG943"/>
  <c r="BF943"/>
  <c r="T943"/>
  <c r="R943"/>
  <c r="P943"/>
  <c r="BI936"/>
  <c r="BH936"/>
  <c r="BG936"/>
  <c r="BF936"/>
  <c r="T936"/>
  <c r="R936"/>
  <c r="P936"/>
  <c r="BI929"/>
  <c r="BH929"/>
  <c r="BG929"/>
  <c r="BF929"/>
  <c r="T929"/>
  <c r="R929"/>
  <c r="P929"/>
  <c r="BI920"/>
  <c r="BH920"/>
  <c r="BG920"/>
  <c r="BF920"/>
  <c r="T920"/>
  <c r="R920"/>
  <c r="P920"/>
  <c r="BI913"/>
  <c r="BH913"/>
  <c r="BG913"/>
  <c r="BF913"/>
  <c r="T913"/>
  <c r="R913"/>
  <c r="P913"/>
  <c r="BI903"/>
  <c r="BH903"/>
  <c r="BG903"/>
  <c r="BF903"/>
  <c r="T903"/>
  <c r="R903"/>
  <c r="P903"/>
  <c r="BI887"/>
  <c r="BH887"/>
  <c r="BG887"/>
  <c r="BF887"/>
  <c r="T887"/>
  <c r="R887"/>
  <c r="P887"/>
  <c r="BI866"/>
  <c r="BH866"/>
  <c r="BG866"/>
  <c r="BF866"/>
  <c r="T866"/>
  <c r="R866"/>
  <c r="P866"/>
  <c r="BI855"/>
  <c r="BH855"/>
  <c r="BG855"/>
  <c r="BF855"/>
  <c r="T855"/>
  <c r="R855"/>
  <c r="P855"/>
  <c r="BI846"/>
  <c r="BH846"/>
  <c r="BG846"/>
  <c r="BF846"/>
  <c r="T846"/>
  <c r="R846"/>
  <c r="P846"/>
  <c r="BI839"/>
  <c r="BH839"/>
  <c r="BG839"/>
  <c r="BF839"/>
  <c r="T839"/>
  <c r="R839"/>
  <c r="P839"/>
  <c r="BI828"/>
  <c r="BH828"/>
  <c r="BG828"/>
  <c r="BF828"/>
  <c r="T828"/>
  <c r="R828"/>
  <c r="P828"/>
  <c r="BI817"/>
  <c r="BH817"/>
  <c r="BG817"/>
  <c r="BF817"/>
  <c r="T817"/>
  <c r="R817"/>
  <c r="P817"/>
  <c r="BI808"/>
  <c r="BH808"/>
  <c r="BG808"/>
  <c r="BF808"/>
  <c r="T808"/>
  <c r="R808"/>
  <c r="P808"/>
  <c r="BI796"/>
  <c r="BH796"/>
  <c r="BG796"/>
  <c r="BF796"/>
  <c r="T796"/>
  <c r="R796"/>
  <c r="P796"/>
  <c r="BI785"/>
  <c r="BH785"/>
  <c r="BG785"/>
  <c r="BF785"/>
  <c r="T785"/>
  <c r="R785"/>
  <c r="P785"/>
  <c r="BI781"/>
  <c r="BH781"/>
  <c r="BG781"/>
  <c r="BF781"/>
  <c r="T781"/>
  <c r="R781"/>
  <c r="P781"/>
  <c r="BI779"/>
  <c r="BH779"/>
  <c r="BG779"/>
  <c r="BF779"/>
  <c r="T779"/>
  <c r="R779"/>
  <c r="P779"/>
  <c r="BI773"/>
  <c r="BH773"/>
  <c r="BG773"/>
  <c r="BF773"/>
  <c r="T773"/>
  <c r="R773"/>
  <c r="P773"/>
  <c r="BI767"/>
  <c r="BH767"/>
  <c r="BG767"/>
  <c r="BF767"/>
  <c r="T767"/>
  <c r="R767"/>
  <c r="P767"/>
  <c r="BI761"/>
  <c r="BH761"/>
  <c r="BG761"/>
  <c r="BF761"/>
  <c r="T761"/>
  <c r="R761"/>
  <c r="P761"/>
  <c r="BI755"/>
  <c r="BH755"/>
  <c r="BG755"/>
  <c r="BF755"/>
  <c r="T755"/>
  <c r="R755"/>
  <c r="P755"/>
  <c r="BI753"/>
  <c r="BH753"/>
  <c r="BG753"/>
  <c r="BF753"/>
  <c r="T753"/>
  <c r="R753"/>
  <c r="P753"/>
  <c r="BI751"/>
  <c r="BH751"/>
  <c r="BG751"/>
  <c r="BF751"/>
  <c r="T751"/>
  <c r="R751"/>
  <c r="P751"/>
  <c r="BI744"/>
  <c r="BH744"/>
  <c r="BG744"/>
  <c r="BF744"/>
  <c r="T744"/>
  <c r="R744"/>
  <c r="P744"/>
  <c r="BI741"/>
  <c r="BH741"/>
  <c r="BG741"/>
  <c r="BF741"/>
  <c r="T741"/>
  <c r="R741"/>
  <c r="P741"/>
  <c r="BI733"/>
  <c r="BH733"/>
  <c r="BG733"/>
  <c r="BF733"/>
  <c r="T733"/>
  <c r="R733"/>
  <c r="P733"/>
  <c r="BI726"/>
  <c r="BH726"/>
  <c r="BG726"/>
  <c r="BF726"/>
  <c r="T726"/>
  <c r="R726"/>
  <c r="P726"/>
  <c r="BI716"/>
  <c r="BH716"/>
  <c r="BG716"/>
  <c r="BF716"/>
  <c r="T716"/>
  <c r="R716"/>
  <c r="P716"/>
  <c r="BI710"/>
  <c r="BH710"/>
  <c r="BG710"/>
  <c r="BF710"/>
  <c r="T710"/>
  <c r="R710"/>
  <c r="P710"/>
  <c r="BI703"/>
  <c r="BH703"/>
  <c r="BG703"/>
  <c r="BF703"/>
  <c r="T703"/>
  <c r="R703"/>
  <c r="P703"/>
  <c r="BI696"/>
  <c r="BH696"/>
  <c r="BG696"/>
  <c r="BF696"/>
  <c r="T696"/>
  <c r="R696"/>
  <c r="P696"/>
  <c r="BI680"/>
  <c r="BH680"/>
  <c r="BG680"/>
  <c r="BF680"/>
  <c r="T680"/>
  <c r="R680"/>
  <c r="P680"/>
  <c r="BI671"/>
  <c r="BH671"/>
  <c r="BG671"/>
  <c r="BF671"/>
  <c r="T671"/>
  <c r="R671"/>
  <c r="P671"/>
  <c r="BI665"/>
  <c r="BH665"/>
  <c r="BG665"/>
  <c r="BF665"/>
  <c r="T665"/>
  <c r="R665"/>
  <c r="P665"/>
  <c r="BI659"/>
  <c r="BH659"/>
  <c r="BG659"/>
  <c r="BF659"/>
  <c r="T659"/>
  <c r="R659"/>
  <c r="P659"/>
  <c r="BI651"/>
  <c r="BH651"/>
  <c r="BG651"/>
  <c r="BF651"/>
  <c r="T651"/>
  <c r="R651"/>
  <c r="P651"/>
  <c r="BI647"/>
  <c r="BH647"/>
  <c r="BG647"/>
  <c r="BF647"/>
  <c r="T647"/>
  <c r="R647"/>
  <c r="P647"/>
  <c r="BI639"/>
  <c r="BH639"/>
  <c r="BG639"/>
  <c r="BF639"/>
  <c r="T639"/>
  <c r="R639"/>
  <c r="P639"/>
  <c r="BI636"/>
  <c r="BH636"/>
  <c r="BG636"/>
  <c r="BF636"/>
  <c r="T636"/>
  <c r="R636"/>
  <c r="P636"/>
  <c r="BI630"/>
  <c r="BH630"/>
  <c r="BG630"/>
  <c r="BF630"/>
  <c r="T630"/>
  <c r="R630"/>
  <c r="P630"/>
  <c r="BI621"/>
  <c r="BH621"/>
  <c r="BG621"/>
  <c r="BF621"/>
  <c r="T621"/>
  <c r="R621"/>
  <c r="P621"/>
  <c r="BI610"/>
  <c r="BH610"/>
  <c r="BG610"/>
  <c r="BF610"/>
  <c r="T610"/>
  <c r="R610"/>
  <c r="P610"/>
  <c r="BI594"/>
  <c r="BH594"/>
  <c r="BG594"/>
  <c r="BF594"/>
  <c r="T594"/>
  <c r="R594"/>
  <c r="P594"/>
  <c r="BI591"/>
  <c r="BH591"/>
  <c r="BG591"/>
  <c r="BF591"/>
  <c r="T591"/>
  <c r="R591"/>
  <c r="P591"/>
  <c r="BI581"/>
  <c r="BH581"/>
  <c r="BG581"/>
  <c r="BF581"/>
  <c r="T581"/>
  <c r="R581"/>
  <c r="P581"/>
  <c r="BI576"/>
  <c r="BH576"/>
  <c r="BG576"/>
  <c r="BF576"/>
  <c r="T576"/>
  <c r="T575"/>
  <c r="R576"/>
  <c r="R575"/>
  <c r="P576"/>
  <c r="P575"/>
  <c r="BI561"/>
  <c r="BH561"/>
  <c r="BG561"/>
  <c r="BF561"/>
  <c r="T561"/>
  <c r="R561"/>
  <c r="P561"/>
  <c r="BI555"/>
  <c r="BH555"/>
  <c r="BG555"/>
  <c r="BF555"/>
  <c r="T555"/>
  <c r="R555"/>
  <c r="P555"/>
  <c r="BI537"/>
  <c r="BH537"/>
  <c r="BG537"/>
  <c r="BF537"/>
  <c r="T537"/>
  <c r="R537"/>
  <c r="P537"/>
  <c r="BI521"/>
  <c r="BH521"/>
  <c r="BG521"/>
  <c r="BF521"/>
  <c r="T521"/>
  <c r="R521"/>
  <c r="P521"/>
  <c r="BI505"/>
  <c r="BH505"/>
  <c r="BG505"/>
  <c r="BF505"/>
  <c r="T505"/>
  <c r="R505"/>
  <c r="P505"/>
  <c r="BI489"/>
  <c r="BH489"/>
  <c r="BG489"/>
  <c r="BF489"/>
  <c r="T489"/>
  <c r="R489"/>
  <c r="P489"/>
  <c r="BI482"/>
  <c r="BH482"/>
  <c r="BG482"/>
  <c r="BF482"/>
  <c r="T482"/>
  <c r="R482"/>
  <c r="P482"/>
  <c r="BI475"/>
  <c r="BH475"/>
  <c r="BG475"/>
  <c r="BF475"/>
  <c r="T475"/>
  <c r="R475"/>
  <c r="P475"/>
  <c r="BI468"/>
  <c r="BH468"/>
  <c r="BG468"/>
  <c r="BF468"/>
  <c r="T468"/>
  <c r="R468"/>
  <c r="P468"/>
  <c r="BI459"/>
  <c r="BH459"/>
  <c r="BG459"/>
  <c r="BF459"/>
  <c r="T459"/>
  <c r="R459"/>
  <c r="P459"/>
  <c r="BI452"/>
  <c r="BH452"/>
  <c r="BG452"/>
  <c r="BF452"/>
  <c r="T452"/>
  <c r="R452"/>
  <c r="P452"/>
  <c r="BI440"/>
  <c r="BH440"/>
  <c r="BG440"/>
  <c r="BF440"/>
  <c r="T440"/>
  <c r="R440"/>
  <c r="P440"/>
  <c r="BI430"/>
  <c r="BH430"/>
  <c r="BG430"/>
  <c r="BF430"/>
  <c r="T430"/>
  <c r="R430"/>
  <c r="P430"/>
  <c r="BI412"/>
  <c r="BH412"/>
  <c r="BG412"/>
  <c r="BF412"/>
  <c r="T412"/>
  <c r="R412"/>
  <c r="P412"/>
  <c r="BI396"/>
  <c r="BH396"/>
  <c r="BG396"/>
  <c r="BF396"/>
  <c r="T396"/>
  <c r="R396"/>
  <c r="P396"/>
  <c r="BI390"/>
  <c r="BH390"/>
  <c r="BG390"/>
  <c r="BF390"/>
  <c r="T390"/>
  <c r="R390"/>
  <c r="P390"/>
  <c r="BI384"/>
  <c r="BH384"/>
  <c r="BG384"/>
  <c r="BF384"/>
  <c r="T384"/>
  <c r="R384"/>
  <c r="P384"/>
  <c r="BI368"/>
  <c r="BH368"/>
  <c r="BG368"/>
  <c r="BF368"/>
  <c r="T368"/>
  <c r="R368"/>
  <c r="P368"/>
  <c r="BI361"/>
  <c r="BH361"/>
  <c r="BG361"/>
  <c r="BF361"/>
  <c r="T361"/>
  <c r="R361"/>
  <c r="P361"/>
  <c r="BI358"/>
  <c r="BH358"/>
  <c r="BG358"/>
  <c r="BF358"/>
  <c r="T358"/>
  <c r="R358"/>
  <c r="P358"/>
  <c r="BI350"/>
  <c r="BH350"/>
  <c r="BG350"/>
  <c r="BF350"/>
  <c r="T350"/>
  <c r="R350"/>
  <c r="P350"/>
  <c r="BI343"/>
  <c r="BH343"/>
  <c r="BG343"/>
  <c r="BF343"/>
  <c r="T343"/>
  <c r="R343"/>
  <c r="P343"/>
  <c r="BI335"/>
  <c r="BH335"/>
  <c r="BG335"/>
  <c r="BF335"/>
  <c r="T335"/>
  <c r="R335"/>
  <c r="P335"/>
  <c r="BI325"/>
  <c r="BH325"/>
  <c r="BG325"/>
  <c r="BF325"/>
  <c r="T325"/>
  <c r="R325"/>
  <c r="P325"/>
  <c r="BI320"/>
  <c r="BH320"/>
  <c r="BG320"/>
  <c r="BF320"/>
  <c r="T320"/>
  <c r="R320"/>
  <c r="P320"/>
  <c r="BI314"/>
  <c r="BH314"/>
  <c r="BG314"/>
  <c r="BF314"/>
  <c r="T314"/>
  <c r="R314"/>
  <c r="P314"/>
  <c r="BI311"/>
  <c r="BH311"/>
  <c r="BG311"/>
  <c r="BF311"/>
  <c r="T311"/>
  <c r="R311"/>
  <c r="P311"/>
  <c r="BI305"/>
  <c r="BH305"/>
  <c r="BG305"/>
  <c r="BF305"/>
  <c r="T305"/>
  <c r="R305"/>
  <c r="P305"/>
  <c r="BI302"/>
  <c r="BH302"/>
  <c r="BG302"/>
  <c r="BF302"/>
  <c r="T302"/>
  <c r="R302"/>
  <c r="P302"/>
  <c r="BI294"/>
  <c r="BH294"/>
  <c r="BG294"/>
  <c r="BF294"/>
  <c r="T294"/>
  <c r="R294"/>
  <c r="P294"/>
  <c r="BI289"/>
  <c r="BH289"/>
  <c r="BG289"/>
  <c r="BF289"/>
  <c r="T289"/>
  <c r="R289"/>
  <c r="P289"/>
  <c r="BI286"/>
  <c r="BH286"/>
  <c r="BG286"/>
  <c r="BF286"/>
  <c r="T286"/>
  <c r="R286"/>
  <c r="P286"/>
  <c r="BI281"/>
  <c r="BH281"/>
  <c r="BG281"/>
  <c r="BF281"/>
  <c r="T281"/>
  <c r="R281"/>
  <c r="P281"/>
  <c r="BI276"/>
  <c r="BH276"/>
  <c r="BG276"/>
  <c r="BF276"/>
  <c r="T276"/>
  <c r="R276"/>
  <c r="P276"/>
  <c r="BI271"/>
  <c r="BH271"/>
  <c r="BG271"/>
  <c r="BF271"/>
  <c r="T271"/>
  <c r="R271"/>
  <c r="P271"/>
  <c r="BI268"/>
  <c r="BH268"/>
  <c r="BG268"/>
  <c r="BF268"/>
  <c r="T268"/>
  <c r="R268"/>
  <c r="P268"/>
  <c r="BI263"/>
  <c r="BH263"/>
  <c r="BG263"/>
  <c r="BF263"/>
  <c r="T263"/>
  <c r="R263"/>
  <c r="P263"/>
  <c r="BI258"/>
  <c r="BH258"/>
  <c r="BG258"/>
  <c r="BF258"/>
  <c r="T258"/>
  <c r="R258"/>
  <c r="P258"/>
  <c r="BI255"/>
  <c r="BH255"/>
  <c r="BG255"/>
  <c r="BF255"/>
  <c r="T255"/>
  <c r="R255"/>
  <c r="P255"/>
  <c r="BI248"/>
  <c r="BH248"/>
  <c r="BG248"/>
  <c r="BF248"/>
  <c r="T248"/>
  <c r="R248"/>
  <c r="P248"/>
  <c r="BI241"/>
  <c r="BH241"/>
  <c r="BG241"/>
  <c r="BF241"/>
  <c r="T241"/>
  <c r="R241"/>
  <c r="P241"/>
  <c r="BI238"/>
  <c r="BH238"/>
  <c r="BG238"/>
  <c r="BF238"/>
  <c r="T238"/>
  <c r="R238"/>
  <c r="P238"/>
  <c r="BI233"/>
  <c r="BH233"/>
  <c r="BG233"/>
  <c r="BF233"/>
  <c r="T233"/>
  <c r="R233"/>
  <c r="P233"/>
  <c r="BI230"/>
  <c r="BH230"/>
  <c r="BG230"/>
  <c r="BF230"/>
  <c r="T230"/>
  <c r="R230"/>
  <c r="P230"/>
  <c r="BI225"/>
  <c r="BH225"/>
  <c r="BG225"/>
  <c r="BF225"/>
  <c r="T225"/>
  <c r="R225"/>
  <c r="P225"/>
  <c r="BI220"/>
  <c r="BH220"/>
  <c r="BG220"/>
  <c r="BF220"/>
  <c r="T220"/>
  <c r="R220"/>
  <c r="P220"/>
  <c r="BI212"/>
  <c r="BH212"/>
  <c r="BG212"/>
  <c r="BF212"/>
  <c r="T212"/>
  <c r="R212"/>
  <c r="P212"/>
  <c r="BI209"/>
  <c r="BH209"/>
  <c r="BG209"/>
  <c r="BF209"/>
  <c r="T209"/>
  <c r="R209"/>
  <c r="P209"/>
  <c r="BI201"/>
  <c r="BH201"/>
  <c r="BG201"/>
  <c r="BF201"/>
  <c r="T201"/>
  <c r="R201"/>
  <c r="P201"/>
  <c r="BI198"/>
  <c r="BH198"/>
  <c r="BG198"/>
  <c r="BF198"/>
  <c r="T198"/>
  <c r="R198"/>
  <c r="P198"/>
  <c r="BI192"/>
  <c r="BH192"/>
  <c r="BG192"/>
  <c r="BF192"/>
  <c r="T192"/>
  <c r="R192"/>
  <c r="P192"/>
  <c r="BI184"/>
  <c r="BH184"/>
  <c r="BG184"/>
  <c r="BF184"/>
  <c r="T184"/>
  <c r="R184"/>
  <c r="P184"/>
  <c r="BI178"/>
  <c r="BH178"/>
  <c r="BG178"/>
  <c r="BF178"/>
  <c r="T178"/>
  <c r="R178"/>
  <c r="P178"/>
  <c r="BI169"/>
  <c r="BH169"/>
  <c r="BG169"/>
  <c r="BF169"/>
  <c r="T169"/>
  <c r="T147"/>
  <c r="R169"/>
  <c r="R147"/>
  <c r="P169"/>
  <c r="P147"/>
  <c r="BI148"/>
  <c r="BH148"/>
  <c r="BG148"/>
  <c r="BF148"/>
  <c r="T148"/>
  <c r="R148"/>
  <c r="P148"/>
  <c r="BI138"/>
  <c r="BH138"/>
  <c r="BG138"/>
  <c r="BF138"/>
  <c r="T138"/>
  <c r="R138"/>
  <c r="P138"/>
  <c r="BI131"/>
  <c r="BH131"/>
  <c r="BG131"/>
  <c r="BF131"/>
  <c r="T131"/>
  <c r="R131"/>
  <c r="P131"/>
  <c r="BI126"/>
  <c r="BH126"/>
  <c r="BG126"/>
  <c r="BF126"/>
  <c r="T126"/>
  <c r="R126"/>
  <c r="P126"/>
  <c r="BI119"/>
  <c r="BH119"/>
  <c r="BG119"/>
  <c r="BF119"/>
  <c r="T119"/>
  <c r="R119"/>
  <c r="P119"/>
  <c r="BI111"/>
  <c r="BH111"/>
  <c r="BG111"/>
  <c r="BF111"/>
  <c r="T111"/>
  <c r="R111"/>
  <c r="P111"/>
  <c r="BI105"/>
  <c r="BH105"/>
  <c r="BG105"/>
  <c r="BF105"/>
  <c r="T105"/>
  <c r="R105"/>
  <c r="P105"/>
  <c r="BI97"/>
  <c r="BH97"/>
  <c r="BG97"/>
  <c r="BF97"/>
  <c r="T97"/>
  <c r="R97"/>
  <c r="P97"/>
  <c r="F88"/>
  <c r="E86"/>
  <c r="F52"/>
  <c r="E50"/>
  <c r="J24"/>
  <c r="E24"/>
  <c r="J91"/>
  <c r="J23"/>
  <c r="J21"/>
  <c r="E21"/>
  <c r="J90"/>
  <c r="J20"/>
  <c r="J18"/>
  <c r="E18"/>
  <c r="F55"/>
  <c r="J17"/>
  <c r="J15"/>
  <c r="E15"/>
  <c r="F90"/>
  <c r="J14"/>
  <c r="J12"/>
  <c r="J88"/>
  <c r="E7"/>
  <c r="E84"/>
  <c i="4" r="J37"/>
  <c r="J36"/>
  <c i="1" r="AY57"/>
  <c i="4" r="J35"/>
  <c i="1" r="AX57"/>
  <c i="4" r="BI470"/>
  <c r="BH470"/>
  <c r="BG470"/>
  <c r="BF470"/>
  <c r="T470"/>
  <c r="T469"/>
  <c r="R470"/>
  <c r="R469"/>
  <c r="P470"/>
  <c r="P469"/>
  <c r="BI466"/>
  <c r="BH466"/>
  <c r="BG466"/>
  <c r="BF466"/>
  <c r="T466"/>
  <c r="R466"/>
  <c r="P466"/>
  <c r="BI463"/>
  <c r="BH463"/>
  <c r="BG463"/>
  <c r="BF463"/>
  <c r="T463"/>
  <c r="R463"/>
  <c r="P463"/>
  <c r="BI456"/>
  <c r="BH456"/>
  <c r="BG456"/>
  <c r="BF456"/>
  <c r="T456"/>
  <c r="T445"/>
  <c r="R456"/>
  <c r="R445"/>
  <c r="P456"/>
  <c r="P445"/>
  <c r="BI446"/>
  <c r="BH446"/>
  <c r="BG446"/>
  <c r="BF446"/>
  <c r="T446"/>
  <c r="R446"/>
  <c r="P446"/>
  <c r="BI442"/>
  <c r="BH442"/>
  <c r="BG442"/>
  <c r="BF442"/>
  <c r="T442"/>
  <c r="T441"/>
  <c r="R442"/>
  <c r="R441"/>
  <c r="P442"/>
  <c r="P441"/>
  <c r="BI435"/>
  <c r="BH435"/>
  <c r="BG435"/>
  <c r="BF435"/>
  <c r="T435"/>
  <c r="R435"/>
  <c r="P435"/>
  <c r="BI429"/>
  <c r="BH429"/>
  <c r="BG429"/>
  <c r="BF429"/>
  <c r="T429"/>
  <c r="R429"/>
  <c r="P429"/>
  <c r="BI419"/>
  <c r="BH419"/>
  <c r="BG419"/>
  <c r="BF419"/>
  <c r="T419"/>
  <c r="R419"/>
  <c r="P419"/>
  <c r="BI411"/>
  <c r="BH411"/>
  <c r="BG411"/>
  <c r="BF411"/>
  <c r="T411"/>
  <c r="R411"/>
  <c r="P411"/>
  <c r="BI403"/>
  <c r="BH403"/>
  <c r="BG403"/>
  <c r="BF403"/>
  <c r="T403"/>
  <c r="R403"/>
  <c r="P403"/>
  <c r="BI394"/>
  <c r="BH394"/>
  <c r="BG394"/>
  <c r="BF394"/>
  <c r="T394"/>
  <c r="R394"/>
  <c r="P394"/>
  <c r="BI385"/>
  <c r="BH385"/>
  <c r="BG385"/>
  <c r="BF385"/>
  <c r="T385"/>
  <c r="R385"/>
  <c r="P385"/>
  <c r="BI376"/>
  <c r="BH376"/>
  <c r="BG376"/>
  <c r="BF376"/>
  <c r="T376"/>
  <c r="R376"/>
  <c r="P376"/>
  <c r="BI373"/>
  <c r="BH373"/>
  <c r="BG373"/>
  <c r="BF373"/>
  <c r="T373"/>
  <c r="R373"/>
  <c r="P373"/>
  <c r="BI367"/>
  <c r="BH367"/>
  <c r="BG367"/>
  <c r="BF367"/>
  <c r="T367"/>
  <c r="R367"/>
  <c r="P367"/>
  <c r="BI359"/>
  <c r="BH359"/>
  <c r="BG359"/>
  <c r="BF359"/>
  <c r="T359"/>
  <c r="R359"/>
  <c r="P359"/>
  <c r="BI354"/>
  <c r="BH354"/>
  <c r="BG354"/>
  <c r="BF354"/>
  <c r="T354"/>
  <c r="R354"/>
  <c r="P354"/>
  <c r="BI349"/>
  <c r="BH349"/>
  <c r="BG349"/>
  <c r="BF349"/>
  <c r="T349"/>
  <c r="R349"/>
  <c r="P349"/>
  <c r="BI346"/>
  <c r="BH346"/>
  <c r="BG346"/>
  <c r="BF346"/>
  <c r="T346"/>
  <c r="R346"/>
  <c r="P346"/>
  <c r="BI341"/>
  <c r="BH341"/>
  <c r="BG341"/>
  <c r="BF341"/>
  <c r="T341"/>
  <c r="R341"/>
  <c r="P341"/>
  <c r="BI338"/>
  <c r="BH338"/>
  <c r="BG338"/>
  <c r="BF338"/>
  <c r="T338"/>
  <c r="R338"/>
  <c r="P338"/>
  <c r="BI331"/>
  <c r="BH331"/>
  <c r="BG331"/>
  <c r="BF331"/>
  <c r="T331"/>
  <c r="R331"/>
  <c r="P331"/>
  <c r="BI328"/>
  <c r="BH328"/>
  <c r="BG328"/>
  <c r="BF328"/>
  <c r="T328"/>
  <c r="R328"/>
  <c r="P328"/>
  <c r="BI322"/>
  <c r="BH322"/>
  <c r="BG322"/>
  <c r="BF322"/>
  <c r="T322"/>
  <c r="R322"/>
  <c r="P322"/>
  <c r="BI315"/>
  <c r="BH315"/>
  <c r="BG315"/>
  <c r="BF315"/>
  <c r="T315"/>
  <c r="R315"/>
  <c r="P315"/>
  <c r="BI307"/>
  <c r="BH307"/>
  <c r="BG307"/>
  <c r="BF307"/>
  <c r="T307"/>
  <c r="R307"/>
  <c r="P307"/>
  <c r="BI301"/>
  <c r="BH301"/>
  <c r="BG301"/>
  <c r="BF301"/>
  <c r="T301"/>
  <c r="R301"/>
  <c r="P301"/>
  <c r="BI293"/>
  <c r="BH293"/>
  <c r="BG293"/>
  <c r="BF293"/>
  <c r="T293"/>
  <c r="R293"/>
  <c r="P293"/>
  <c r="BI271"/>
  <c r="BH271"/>
  <c r="BG271"/>
  <c r="BF271"/>
  <c r="T271"/>
  <c r="R271"/>
  <c r="P271"/>
  <c r="BI265"/>
  <c r="BH265"/>
  <c r="BG265"/>
  <c r="BF265"/>
  <c r="T265"/>
  <c r="R265"/>
  <c r="P265"/>
  <c r="BI253"/>
  <c r="BH253"/>
  <c r="BG253"/>
  <c r="BF253"/>
  <c r="T253"/>
  <c r="R253"/>
  <c r="P253"/>
  <c r="BI232"/>
  <c r="BH232"/>
  <c r="BG232"/>
  <c r="BF232"/>
  <c r="T232"/>
  <c r="R232"/>
  <c r="P232"/>
  <c r="BI209"/>
  <c r="BH209"/>
  <c r="BG209"/>
  <c r="BF209"/>
  <c r="T209"/>
  <c r="R209"/>
  <c r="P209"/>
  <c r="BI187"/>
  <c r="BH187"/>
  <c r="BG187"/>
  <c r="BF187"/>
  <c r="T187"/>
  <c r="R187"/>
  <c r="P187"/>
  <c r="BI166"/>
  <c r="BH166"/>
  <c r="BG166"/>
  <c r="BF166"/>
  <c r="T166"/>
  <c r="R166"/>
  <c r="P166"/>
  <c r="BI158"/>
  <c r="BH158"/>
  <c r="BG158"/>
  <c r="BF158"/>
  <c r="T158"/>
  <c r="R158"/>
  <c r="P158"/>
  <c r="BI150"/>
  <c r="BH150"/>
  <c r="BG150"/>
  <c r="BF150"/>
  <c r="T150"/>
  <c r="R150"/>
  <c r="P150"/>
  <c r="BI140"/>
  <c r="BH140"/>
  <c r="BG140"/>
  <c r="BF140"/>
  <c r="T140"/>
  <c r="R140"/>
  <c r="P140"/>
  <c r="BI132"/>
  <c r="BH132"/>
  <c r="BG132"/>
  <c r="BF132"/>
  <c r="T132"/>
  <c r="R132"/>
  <c r="P132"/>
  <c r="BI124"/>
  <c r="BH124"/>
  <c r="BG124"/>
  <c r="BF124"/>
  <c r="T124"/>
  <c r="R124"/>
  <c r="P124"/>
  <c r="BI121"/>
  <c r="BH121"/>
  <c r="BG121"/>
  <c r="BF121"/>
  <c r="T121"/>
  <c r="R121"/>
  <c r="P121"/>
  <c r="BI118"/>
  <c r="BH118"/>
  <c r="BG118"/>
  <c r="BF118"/>
  <c r="T118"/>
  <c r="R118"/>
  <c r="P118"/>
  <c r="BI115"/>
  <c r="BH115"/>
  <c r="BG115"/>
  <c r="BF115"/>
  <c r="T115"/>
  <c r="R115"/>
  <c r="P115"/>
  <c r="BI112"/>
  <c r="BH112"/>
  <c r="BG112"/>
  <c r="BF112"/>
  <c r="T112"/>
  <c r="R112"/>
  <c r="P112"/>
  <c r="BI106"/>
  <c r="BH106"/>
  <c r="BG106"/>
  <c r="BF106"/>
  <c r="T106"/>
  <c r="R106"/>
  <c r="P106"/>
  <c r="BI101"/>
  <c r="BH101"/>
  <c r="BG101"/>
  <c r="BF101"/>
  <c r="T101"/>
  <c r="R101"/>
  <c r="P101"/>
  <c r="BI93"/>
  <c r="BH93"/>
  <c r="BG93"/>
  <c r="BF93"/>
  <c r="T93"/>
  <c r="R93"/>
  <c r="P93"/>
  <c r="F84"/>
  <c r="E82"/>
  <c r="F52"/>
  <c r="E50"/>
  <c r="J24"/>
  <c r="E24"/>
  <c r="J87"/>
  <c r="J23"/>
  <c r="J21"/>
  <c r="E21"/>
  <c r="J54"/>
  <c r="J20"/>
  <c r="J18"/>
  <c r="E18"/>
  <c r="F87"/>
  <c r="J17"/>
  <c r="J15"/>
  <c r="E15"/>
  <c r="F86"/>
  <c r="J14"/>
  <c r="J12"/>
  <c r="J84"/>
  <c r="E7"/>
  <c r="E80"/>
  <c i="3" r="J37"/>
  <c r="J36"/>
  <c i="1" r="AY56"/>
  <c i="3" r="J35"/>
  <c i="1" r="AX56"/>
  <c i="3" r="BI177"/>
  <c r="BH177"/>
  <c r="BG177"/>
  <c r="BF177"/>
  <c r="T177"/>
  <c r="T176"/>
  <c r="R177"/>
  <c r="R176"/>
  <c r="P177"/>
  <c r="P176"/>
  <c r="BI171"/>
  <c r="BH171"/>
  <c r="BG171"/>
  <c r="BF171"/>
  <c r="T171"/>
  <c r="R171"/>
  <c r="P171"/>
  <c r="BI166"/>
  <c r="BH166"/>
  <c r="BG166"/>
  <c r="BF166"/>
  <c r="T166"/>
  <c r="R166"/>
  <c r="P166"/>
  <c r="BI159"/>
  <c r="BH159"/>
  <c r="BG159"/>
  <c r="BF159"/>
  <c r="T159"/>
  <c r="R159"/>
  <c r="P159"/>
  <c r="BI154"/>
  <c r="BH154"/>
  <c r="BG154"/>
  <c r="BF154"/>
  <c r="T154"/>
  <c r="R154"/>
  <c r="P154"/>
  <c r="BI149"/>
  <c r="BH149"/>
  <c r="BG149"/>
  <c r="BF149"/>
  <c r="T149"/>
  <c r="R149"/>
  <c r="P149"/>
  <c r="BI143"/>
  <c r="BH143"/>
  <c r="BG143"/>
  <c r="BF143"/>
  <c r="T143"/>
  <c r="R143"/>
  <c r="P143"/>
  <c r="BI138"/>
  <c r="BH138"/>
  <c r="BG138"/>
  <c r="BF138"/>
  <c r="T138"/>
  <c r="R138"/>
  <c r="P138"/>
  <c r="BI132"/>
  <c r="BH132"/>
  <c r="BG132"/>
  <c r="BF132"/>
  <c r="T132"/>
  <c r="R132"/>
  <c r="P132"/>
  <c r="BI128"/>
  <c r="BH128"/>
  <c r="BG128"/>
  <c r="BF128"/>
  <c r="T128"/>
  <c r="R128"/>
  <c r="P128"/>
  <c r="BI124"/>
  <c r="BH124"/>
  <c r="BG124"/>
  <c r="BF124"/>
  <c r="T124"/>
  <c r="R124"/>
  <c r="P124"/>
  <c r="BI120"/>
  <c r="BH120"/>
  <c r="BG120"/>
  <c r="BF120"/>
  <c r="T120"/>
  <c r="R120"/>
  <c r="P120"/>
  <c r="BI115"/>
  <c r="BH115"/>
  <c r="BG115"/>
  <c r="BF115"/>
  <c r="T115"/>
  <c r="R115"/>
  <c r="P115"/>
  <c r="BI109"/>
  <c r="BH109"/>
  <c r="BG109"/>
  <c r="BF109"/>
  <c r="T109"/>
  <c r="R109"/>
  <c r="P109"/>
  <c r="BI104"/>
  <c r="BH104"/>
  <c r="BG104"/>
  <c r="BF104"/>
  <c r="T104"/>
  <c r="R104"/>
  <c r="P104"/>
  <c r="BI98"/>
  <c r="BH98"/>
  <c r="BG98"/>
  <c r="BF98"/>
  <c r="T98"/>
  <c r="R98"/>
  <c r="P98"/>
  <c r="BI93"/>
  <c r="BH93"/>
  <c r="BG93"/>
  <c r="BF93"/>
  <c r="T93"/>
  <c r="R93"/>
  <c r="P93"/>
  <c r="BI88"/>
  <c r="BH88"/>
  <c r="BG88"/>
  <c r="BF88"/>
  <c r="T88"/>
  <c r="R88"/>
  <c r="P88"/>
  <c r="F79"/>
  <c r="E77"/>
  <c r="F52"/>
  <c r="E50"/>
  <c r="J24"/>
  <c r="E24"/>
  <c r="J82"/>
  <c r="J23"/>
  <c r="J21"/>
  <c r="E21"/>
  <c r="J81"/>
  <c r="J20"/>
  <c r="J18"/>
  <c r="E18"/>
  <c r="F82"/>
  <c r="J17"/>
  <c r="J15"/>
  <c r="E15"/>
  <c r="F81"/>
  <c r="J14"/>
  <c r="J12"/>
  <c r="J79"/>
  <c r="E7"/>
  <c r="E75"/>
  <c i="2" r="J37"/>
  <c r="J36"/>
  <c i="1" r="AY55"/>
  <c i="2" r="J35"/>
  <c i="1" r="AX55"/>
  <c i="2" r="BI1698"/>
  <c r="BH1698"/>
  <c r="BG1698"/>
  <c r="BF1698"/>
  <c r="T1698"/>
  <c r="R1698"/>
  <c r="P1698"/>
  <c r="BI1691"/>
  <c r="BH1691"/>
  <c r="BG1691"/>
  <c r="BF1691"/>
  <c r="T1691"/>
  <c r="R1691"/>
  <c r="P1691"/>
  <c r="BI1685"/>
  <c r="BH1685"/>
  <c r="BG1685"/>
  <c r="BF1685"/>
  <c r="T1685"/>
  <c r="R1685"/>
  <c r="P1685"/>
  <c r="BI1669"/>
  <c r="BH1669"/>
  <c r="BG1669"/>
  <c r="BF1669"/>
  <c r="T1669"/>
  <c r="R1669"/>
  <c r="P1669"/>
  <c r="BI1623"/>
  <c r="BH1623"/>
  <c r="BG1623"/>
  <c r="BF1623"/>
  <c r="T1623"/>
  <c r="R1623"/>
  <c r="P1623"/>
  <c r="BI1618"/>
  <c r="BH1618"/>
  <c r="BG1618"/>
  <c r="BF1618"/>
  <c r="T1618"/>
  <c r="R1618"/>
  <c r="P1618"/>
  <c r="BI1594"/>
  <c r="BH1594"/>
  <c r="BG1594"/>
  <c r="BF1594"/>
  <c r="T1594"/>
  <c r="R1594"/>
  <c r="P1594"/>
  <c r="BI1587"/>
  <c r="BH1587"/>
  <c r="BG1587"/>
  <c r="BF1587"/>
  <c r="T1587"/>
  <c r="R1587"/>
  <c r="P1587"/>
  <c r="BI1582"/>
  <c r="BH1582"/>
  <c r="BG1582"/>
  <c r="BF1582"/>
  <c r="T1582"/>
  <c r="R1582"/>
  <c r="P1582"/>
  <c r="BI1577"/>
  <c r="BH1577"/>
  <c r="BG1577"/>
  <c r="BF1577"/>
  <c r="T1577"/>
  <c r="R1577"/>
  <c r="P1577"/>
  <c r="BI1531"/>
  <c r="BH1531"/>
  <c r="BG1531"/>
  <c r="BF1531"/>
  <c r="T1531"/>
  <c r="R1531"/>
  <c r="P1531"/>
  <c r="BI1527"/>
  <c r="BH1527"/>
  <c r="BG1527"/>
  <c r="BF1527"/>
  <c r="T1527"/>
  <c r="R1527"/>
  <c r="P1527"/>
  <c r="BI1520"/>
  <c r="BH1520"/>
  <c r="BG1520"/>
  <c r="BF1520"/>
  <c r="T1520"/>
  <c r="R1520"/>
  <c r="P1520"/>
  <c r="BI1513"/>
  <c r="BH1513"/>
  <c r="BG1513"/>
  <c r="BF1513"/>
  <c r="T1513"/>
  <c r="R1513"/>
  <c r="P1513"/>
  <c r="BI1506"/>
  <c r="BH1506"/>
  <c r="BG1506"/>
  <c r="BF1506"/>
  <c r="T1506"/>
  <c r="R1506"/>
  <c r="P1506"/>
  <c r="BI1497"/>
  <c r="BH1497"/>
  <c r="BG1497"/>
  <c r="BF1497"/>
  <c r="T1497"/>
  <c r="R1497"/>
  <c r="P1497"/>
  <c r="BI1491"/>
  <c r="BH1491"/>
  <c r="BG1491"/>
  <c r="BF1491"/>
  <c r="T1491"/>
  <c r="R1491"/>
  <c r="P1491"/>
  <c r="BI1485"/>
  <c r="BH1485"/>
  <c r="BG1485"/>
  <c r="BF1485"/>
  <c r="T1485"/>
  <c r="R1485"/>
  <c r="P1485"/>
  <c r="BI1477"/>
  <c r="BH1477"/>
  <c r="BG1477"/>
  <c r="BF1477"/>
  <c r="T1477"/>
  <c r="R1477"/>
  <c r="P1477"/>
  <c r="BI1470"/>
  <c r="BH1470"/>
  <c r="BG1470"/>
  <c r="BF1470"/>
  <c r="T1470"/>
  <c r="R1470"/>
  <c r="P1470"/>
  <c r="BI1460"/>
  <c r="BH1460"/>
  <c r="BG1460"/>
  <c r="BF1460"/>
  <c r="T1460"/>
  <c r="R1460"/>
  <c r="P1460"/>
  <c r="BI1450"/>
  <c r="BH1450"/>
  <c r="BG1450"/>
  <c r="BF1450"/>
  <c r="T1450"/>
  <c r="R1450"/>
  <c r="P1450"/>
  <c r="BI1443"/>
  <c r="BH1443"/>
  <c r="BG1443"/>
  <c r="BF1443"/>
  <c r="T1443"/>
  <c r="R1443"/>
  <c r="P1443"/>
  <c r="BI1436"/>
  <c r="BH1436"/>
  <c r="BG1436"/>
  <c r="BF1436"/>
  <c r="T1436"/>
  <c r="R1436"/>
  <c r="P1436"/>
  <c r="BI1432"/>
  <c r="BH1432"/>
  <c r="BG1432"/>
  <c r="BF1432"/>
  <c r="T1432"/>
  <c r="R1432"/>
  <c r="P1432"/>
  <c r="BI1422"/>
  <c r="BH1422"/>
  <c r="BG1422"/>
  <c r="BF1422"/>
  <c r="T1422"/>
  <c r="R1422"/>
  <c r="P1422"/>
  <c r="BI1416"/>
  <c r="BH1416"/>
  <c r="BG1416"/>
  <c r="BF1416"/>
  <c r="T1416"/>
  <c r="R1416"/>
  <c r="P1416"/>
  <c r="BI1405"/>
  <c r="BH1405"/>
  <c r="BG1405"/>
  <c r="BF1405"/>
  <c r="T1405"/>
  <c r="R1405"/>
  <c r="P1405"/>
  <c r="BI1399"/>
  <c r="BH1399"/>
  <c r="BG1399"/>
  <c r="BF1399"/>
  <c r="T1399"/>
  <c r="R1399"/>
  <c r="P1399"/>
  <c r="BI1392"/>
  <c r="BH1392"/>
  <c r="BG1392"/>
  <c r="BF1392"/>
  <c r="T1392"/>
  <c r="R1392"/>
  <c r="P1392"/>
  <c r="BI1386"/>
  <c r="BH1386"/>
  <c r="BG1386"/>
  <c r="BF1386"/>
  <c r="T1386"/>
  <c r="R1386"/>
  <c r="P1386"/>
  <c r="BI1368"/>
  <c r="BH1368"/>
  <c r="BG1368"/>
  <c r="BF1368"/>
  <c r="T1368"/>
  <c r="R1368"/>
  <c r="P1368"/>
  <c r="BI1362"/>
  <c r="BH1362"/>
  <c r="BG1362"/>
  <c r="BF1362"/>
  <c r="T1362"/>
  <c r="R1362"/>
  <c r="P1362"/>
  <c r="BI1352"/>
  <c r="BH1352"/>
  <c r="BG1352"/>
  <c r="BF1352"/>
  <c r="T1352"/>
  <c r="R1352"/>
  <c r="P1352"/>
  <c r="BI1346"/>
  <c r="BH1346"/>
  <c r="BG1346"/>
  <c r="BF1346"/>
  <c r="T1346"/>
  <c r="R1346"/>
  <c r="P1346"/>
  <c r="BI1342"/>
  <c r="BH1342"/>
  <c r="BG1342"/>
  <c r="BF1342"/>
  <c r="T1342"/>
  <c r="R1342"/>
  <c r="P1342"/>
  <c r="BI1335"/>
  <c r="BH1335"/>
  <c r="BG1335"/>
  <c r="BF1335"/>
  <c r="T1335"/>
  <c r="R1335"/>
  <c r="P1335"/>
  <c r="BI1328"/>
  <c r="BH1328"/>
  <c r="BG1328"/>
  <c r="BF1328"/>
  <c r="T1328"/>
  <c r="R1328"/>
  <c r="P1328"/>
  <c r="BI1321"/>
  <c r="BH1321"/>
  <c r="BG1321"/>
  <c r="BF1321"/>
  <c r="T1321"/>
  <c r="R1321"/>
  <c r="P1321"/>
  <c r="BI1314"/>
  <c r="BH1314"/>
  <c r="BG1314"/>
  <c r="BF1314"/>
  <c r="T1314"/>
  <c r="R1314"/>
  <c r="P1314"/>
  <c r="BI1306"/>
  <c r="BH1306"/>
  <c r="BG1306"/>
  <c r="BF1306"/>
  <c r="T1306"/>
  <c r="R1306"/>
  <c r="P1306"/>
  <c r="BI1299"/>
  <c r="BH1299"/>
  <c r="BG1299"/>
  <c r="BF1299"/>
  <c r="T1299"/>
  <c r="R1299"/>
  <c r="P1299"/>
  <c r="BI1293"/>
  <c r="BH1293"/>
  <c r="BG1293"/>
  <c r="BF1293"/>
  <c r="T1293"/>
  <c r="R1293"/>
  <c r="P1293"/>
  <c r="BI1288"/>
  <c r="BH1288"/>
  <c r="BG1288"/>
  <c r="BF1288"/>
  <c r="T1288"/>
  <c r="R1288"/>
  <c r="P1288"/>
  <c r="BI1281"/>
  <c r="BH1281"/>
  <c r="BG1281"/>
  <c r="BF1281"/>
  <c r="T1281"/>
  <c r="R1281"/>
  <c r="P1281"/>
  <c r="BI1274"/>
  <c r="BH1274"/>
  <c r="BG1274"/>
  <c r="BF1274"/>
  <c r="T1274"/>
  <c r="R1274"/>
  <c r="P1274"/>
  <c r="BI1270"/>
  <c r="BH1270"/>
  <c r="BG1270"/>
  <c r="BF1270"/>
  <c r="T1270"/>
  <c r="R1270"/>
  <c r="P1270"/>
  <c r="BI1265"/>
  <c r="BH1265"/>
  <c r="BG1265"/>
  <c r="BF1265"/>
  <c r="T1265"/>
  <c r="R1265"/>
  <c r="P1265"/>
  <c r="BI1260"/>
  <c r="BH1260"/>
  <c r="BG1260"/>
  <c r="BF1260"/>
  <c r="T1260"/>
  <c r="R1260"/>
  <c r="P1260"/>
  <c r="BI1255"/>
  <c r="BH1255"/>
  <c r="BG1255"/>
  <c r="BF1255"/>
  <c r="T1255"/>
  <c r="R1255"/>
  <c r="P1255"/>
  <c r="BI1250"/>
  <c r="BH1250"/>
  <c r="BG1250"/>
  <c r="BF1250"/>
  <c r="T1250"/>
  <c r="R1250"/>
  <c r="P1250"/>
  <c r="BI1244"/>
  <c r="BH1244"/>
  <c r="BG1244"/>
  <c r="BF1244"/>
  <c r="T1244"/>
  <c r="R1244"/>
  <c r="P1244"/>
  <c r="BI1240"/>
  <c r="BH1240"/>
  <c r="BG1240"/>
  <c r="BF1240"/>
  <c r="T1240"/>
  <c r="R1240"/>
  <c r="P1240"/>
  <c r="BI1234"/>
  <c r="BH1234"/>
  <c r="BG1234"/>
  <c r="BF1234"/>
  <c r="T1234"/>
  <c r="R1234"/>
  <c r="P1234"/>
  <c r="BI1223"/>
  <c r="BH1223"/>
  <c r="BG1223"/>
  <c r="BF1223"/>
  <c r="T1223"/>
  <c r="R1223"/>
  <c r="P1223"/>
  <c r="BI1216"/>
  <c r="BH1216"/>
  <c r="BG1216"/>
  <c r="BF1216"/>
  <c r="T1216"/>
  <c r="R1216"/>
  <c r="P1216"/>
  <c r="BI1211"/>
  <c r="BH1211"/>
  <c r="BG1211"/>
  <c r="BF1211"/>
  <c r="T1211"/>
  <c r="R1211"/>
  <c r="P1211"/>
  <c r="BI1201"/>
  <c r="BH1201"/>
  <c r="BG1201"/>
  <c r="BF1201"/>
  <c r="T1201"/>
  <c r="R1201"/>
  <c r="P1201"/>
  <c r="BI1195"/>
  <c r="BH1195"/>
  <c r="BG1195"/>
  <c r="BF1195"/>
  <c r="T1195"/>
  <c r="R1195"/>
  <c r="P1195"/>
  <c r="BI1189"/>
  <c r="BH1189"/>
  <c r="BG1189"/>
  <c r="BF1189"/>
  <c r="T1189"/>
  <c r="R1189"/>
  <c r="P1189"/>
  <c r="BI1184"/>
  <c r="BH1184"/>
  <c r="BG1184"/>
  <c r="BF1184"/>
  <c r="T1184"/>
  <c r="R1184"/>
  <c r="P1184"/>
  <c r="BI1178"/>
  <c r="BH1178"/>
  <c r="BG1178"/>
  <c r="BF1178"/>
  <c r="T1178"/>
  <c r="R1178"/>
  <c r="P1178"/>
  <c r="BI1173"/>
  <c r="BH1173"/>
  <c r="BG1173"/>
  <c r="BF1173"/>
  <c r="T1173"/>
  <c r="R1173"/>
  <c r="P1173"/>
  <c r="BI1167"/>
  <c r="BH1167"/>
  <c r="BG1167"/>
  <c r="BF1167"/>
  <c r="T1167"/>
  <c r="R1167"/>
  <c r="P1167"/>
  <c r="BI1160"/>
  <c r="BH1160"/>
  <c r="BG1160"/>
  <c r="BF1160"/>
  <c r="T1160"/>
  <c r="R1160"/>
  <c r="P1160"/>
  <c r="BI1152"/>
  <c r="BH1152"/>
  <c r="BG1152"/>
  <c r="BF1152"/>
  <c r="T1152"/>
  <c r="R1152"/>
  <c r="P1152"/>
  <c r="BI1145"/>
  <c r="BH1145"/>
  <c r="BG1145"/>
  <c r="BF1145"/>
  <c r="T1145"/>
  <c r="R1145"/>
  <c r="P1145"/>
  <c r="BI1137"/>
  <c r="BH1137"/>
  <c r="BG1137"/>
  <c r="BF1137"/>
  <c r="T1137"/>
  <c r="R1137"/>
  <c r="P1137"/>
  <c r="BI1130"/>
  <c r="BH1130"/>
  <c r="BG1130"/>
  <c r="BF1130"/>
  <c r="T1130"/>
  <c r="R1130"/>
  <c r="P1130"/>
  <c r="BI1125"/>
  <c r="BH1125"/>
  <c r="BG1125"/>
  <c r="BF1125"/>
  <c r="T1125"/>
  <c r="R1125"/>
  <c r="P1125"/>
  <c r="BI1115"/>
  <c r="BH1115"/>
  <c r="BG1115"/>
  <c r="BF1115"/>
  <c r="T1115"/>
  <c r="R1115"/>
  <c r="P1115"/>
  <c r="BI1110"/>
  <c r="BH1110"/>
  <c r="BG1110"/>
  <c r="BF1110"/>
  <c r="T1110"/>
  <c r="R1110"/>
  <c r="P1110"/>
  <c r="BI1104"/>
  <c r="BH1104"/>
  <c r="BG1104"/>
  <c r="BF1104"/>
  <c r="T1104"/>
  <c r="R1104"/>
  <c r="P1104"/>
  <c r="BI1099"/>
  <c r="BH1099"/>
  <c r="BG1099"/>
  <c r="BF1099"/>
  <c r="T1099"/>
  <c r="R1099"/>
  <c r="P1099"/>
  <c r="BI1094"/>
  <c r="BH1094"/>
  <c r="BG1094"/>
  <c r="BF1094"/>
  <c r="T1094"/>
  <c r="R1094"/>
  <c r="P1094"/>
  <c r="BI1086"/>
  <c r="BH1086"/>
  <c r="BG1086"/>
  <c r="BF1086"/>
  <c r="T1086"/>
  <c r="R1086"/>
  <c r="P1086"/>
  <c r="BI1081"/>
  <c r="BH1081"/>
  <c r="BG1081"/>
  <c r="BF1081"/>
  <c r="T1081"/>
  <c r="R1081"/>
  <c r="P1081"/>
  <c r="BI1076"/>
  <c r="BH1076"/>
  <c r="BG1076"/>
  <c r="BF1076"/>
  <c r="T1076"/>
  <c r="R1076"/>
  <c r="P1076"/>
  <c r="BI1072"/>
  <c r="BH1072"/>
  <c r="BG1072"/>
  <c r="BF1072"/>
  <c r="T1072"/>
  <c r="R1072"/>
  <c r="P1072"/>
  <c r="BI1067"/>
  <c r="BH1067"/>
  <c r="BG1067"/>
  <c r="BF1067"/>
  <c r="T1067"/>
  <c r="R1067"/>
  <c r="P1067"/>
  <c r="BI1061"/>
  <c r="BH1061"/>
  <c r="BG1061"/>
  <c r="BF1061"/>
  <c r="T1061"/>
  <c r="R1061"/>
  <c r="P1061"/>
  <c r="BI1055"/>
  <c r="BH1055"/>
  <c r="BG1055"/>
  <c r="BF1055"/>
  <c r="T1055"/>
  <c r="R1055"/>
  <c r="P1055"/>
  <c r="BI1049"/>
  <c r="BH1049"/>
  <c r="BG1049"/>
  <c r="BF1049"/>
  <c r="T1049"/>
  <c r="R1049"/>
  <c r="P1049"/>
  <c r="BI1043"/>
  <c r="BH1043"/>
  <c r="BG1043"/>
  <c r="BF1043"/>
  <c r="T1043"/>
  <c r="R1043"/>
  <c r="P1043"/>
  <c r="BI1037"/>
  <c r="BH1037"/>
  <c r="BG1037"/>
  <c r="BF1037"/>
  <c r="T1037"/>
  <c r="R1037"/>
  <c r="P1037"/>
  <c r="BI1029"/>
  <c r="BH1029"/>
  <c r="BG1029"/>
  <c r="BF1029"/>
  <c r="T1029"/>
  <c r="R1029"/>
  <c r="P1029"/>
  <c r="BI1019"/>
  <c r="BH1019"/>
  <c r="BG1019"/>
  <c r="BF1019"/>
  <c r="T1019"/>
  <c r="R1019"/>
  <c r="P1019"/>
  <c r="BI1015"/>
  <c r="BH1015"/>
  <c r="BG1015"/>
  <c r="BF1015"/>
  <c r="T1015"/>
  <c r="R1015"/>
  <c r="P1015"/>
  <c r="BI1008"/>
  <c r="BH1008"/>
  <c r="BG1008"/>
  <c r="BF1008"/>
  <c r="T1008"/>
  <c r="R1008"/>
  <c r="P1008"/>
  <c r="BI1003"/>
  <c r="BH1003"/>
  <c r="BG1003"/>
  <c r="BF1003"/>
  <c r="T1003"/>
  <c r="R1003"/>
  <c r="P1003"/>
  <c r="BI998"/>
  <c r="BH998"/>
  <c r="BG998"/>
  <c r="BF998"/>
  <c r="T998"/>
  <c r="R998"/>
  <c r="P998"/>
  <c r="BI994"/>
  <c r="BH994"/>
  <c r="BG994"/>
  <c r="BF994"/>
  <c r="T994"/>
  <c r="R994"/>
  <c r="P994"/>
  <c r="BI990"/>
  <c r="BH990"/>
  <c r="BG990"/>
  <c r="BF990"/>
  <c r="T990"/>
  <c r="R990"/>
  <c r="P990"/>
  <c r="BI986"/>
  <c r="BH986"/>
  <c r="BG986"/>
  <c r="BF986"/>
  <c r="T986"/>
  <c r="R986"/>
  <c r="P986"/>
  <c r="BI975"/>
  <c r="BH975"/>
  <c r="BG975"/>
  <c r="BF975"/>
  <c r="T975"/>
  <c r="R975"/>
  <c r="P975"/>
  <c r="BI965"/>
  <c r="BH965"/>
  <c r="BG965"/>
  <c r="BF965"/>
  <c r="T965"/>
  <c r="R965"/>
  <c r="P965"/>
  <c r="BI961"/>
  <c r="BH961"/>
  <c r="BG961"/>
  <c r="BF961"/>
  <c r="T961"/>
  <c r="R961"/>
  <c r="P961"/>
  <c r="BI952"/>
  <c r="BH952"/>
  <c r="BG952"/>
  <c r="BF952"/>
  <c r="T952"/>
  <c r="R952"/>
  <c r="P952"/>
  <c r="BI943"/>
  <c r="BH943"/>
  <c r="BG943"/>
  <c r="BF943"/>
  <c r="T943"/>
  <c r="R943"/>
  <c r="P943"/>
  <c r="BI937"/>
  <c r="BH937"/>
  <c r="BG937"/>
  <c r="BF937"/>
  <c r="T937"/>
  <c r="R937"/>
  <c r="P937"/>
  <c r="BI930"/>
  <c r="BH930"/>
  <c r="BG930"/>
  <c r="BF930"/>
  <c r="T930"/>
  <c r="R930"/>
  <c r="P930"/>
  <c r="BI919"/>
  <c r="BH919"/>
  <c r="BG919"/>
  <c r="BF919"/>
  <c r="T919"/>
  <c r="R919"/>
  <c r="P919"/>
  <c r="BI910"/>
  <c r="BH910"/>
  <c r="BG910"/>
  <c r="BF910"/>
  <c r="T910"/>
  <c r="R910"/>
  <c r="P910"/>
  <c r="BI904"/>
  <c r="BH904"/>
  <c r="BG904"/>
  <c r="BF904"/>
  <c r="T904"/>
  <c r="R904"/>
  <c r="P904"/>
  <c r="BI897"/>
  <c r="BH897"/>
  <c r="BG897"/>
  <c r="BF897"/>
  <c r="T897"/>
  <c r="R897"/>
  <c r="P897"/>
  <c r="BI892"/>
  <c r="BH892"/>
  <c r="BG892"/>
  <c r="BF892"/>
  <c r="T892"/>
  <c r="T891"/>
  <c r="R892"/>
  <c r="R891"/>
  <c r="P892"/>
  <c r="P891"/>
  <c r="BI886"/>
  <c r="BH886"/>
  <c r="BG886"/>
  <c r="BF886"/>
  <c r="T886"/>
  <c r="R886"/>
  <c r="P886"/>
  <c r="BI880"/>
  <c r="BH880"/>
  <c r="BG880"/>
  <c r="BF880"/>
  <c r="T880"/>
  <c r="R880"/>
  <c r="P880"/>
  <c r="BI872"/>
  <c r="BH872"/>
  <c r="BG872"/>
  <c r="BF872"/>
  <c r="T872"/>
  <c r="R872"/>
  <c r="P872"/>
  <c r="BI867"/>
  <c r="BH867"/>
  <c r="BG867"/>
  <c r="BF867"/>
  <c r="T867"/>
  <c r="R867"/>
  <c r="P867"/>
  <c r="BI864"/>
  <c r="BH864"/>
  <c r="BG864"/>
  <c r="BF864"/>
  <c r="T864"/>
  <c r="R864"/>
  <c r="P864"/>
  <c r="BI861"/>
  <c r="BH861"/>
  <c r="BG861"/>
  <c r="BF861"/>
  <c r="T861"/>
  <c r="R861"/>
  <c r="P861"/>
  <c r="BI854"/>
  <c r="BH854"/>
  <c r="BG854"/>
  <c r="BF854"/>
  <c r="T854"/>
  <c r="R854"/>
  <c r="P854"/>
  <c r="BI847"/>
  <c r="BH847"/>
  <c r="BG847"/>
  <c r="BF847"/>
  <c r="T847"/>
  <c r="R847"/>
  <c r="P847"/>
  <c r="BI841"/>
  <c r="BH841"/>
  <c r="BG841"/>
  <c r="BF841"/>
  <c r="T841"/>
  <c r="R841"/>
  <c r="P841"/>
  <c r="BI831"/>
  <c r="BH831"/>
  <c r="BG831"/>
  <c r="BF831"/>
  <c r="T831"/>
  <c r="R831"/>
  <c r="P831"/>
  <c r="BI822"/>
  <c r="BH822"/>
  <c r="BG822"/>
  <c r="BF822"/>
  <c r="T822"/>
  <c r="R822"/>
  <c r="P822"/>
  <c r="BI800"/>
  <c r="BH800"/>
  <c r="BG800"/>
  <c r="BF800"/>
  <c r="T800"/>
  <c r="R800"/>
  <c r="P800"/>
  <c r="BI784"/>
  <c r="BH784"/>
  <c r="BG784"/>
  <c r="BF784"/>
  <c r="T784"/>
  <c r="R784"/>
  <c r="P784"/>
  <c r="BI779"/>
  <c r="BH779"/>
  <c r="BG779"/>
  <c r="BF779"/>
  <c r="T779"/>
  <c r="R779"/>
  <c r="P779"/>
  <c r="BI773"/>
  <c r="BH773"/>
  <c r="BG773"/>
  <c r="BF773"/>
  <c r="T773"/>
  <c r="R773"/>
  <c r="P773"/>
  <c r="BI768"/>
  <c r="BH768"/>
  <c r="BG768"/>
  <c r="BF768"/>
  <c r="T768"/>
  <c r="R768"/>
  <c r="P768"/>
  <c r="BI762"/>
  <c r="BH762"/>
  <c r="BG762"/>
  <c r="BF762"/>
  <c r="T762"/>
  <c r="R762"/>
  <c r="P762"/>
  <c r="BI756"/>
  <c r="BH756"/>
  <c r="BG756"/>
  <c r="BF756"/>
  <c r="T756"/>
  <c r="R756"/>
  <c r="P756"/>
  <c r="BI745"/>
  <c r="BH745"/>
  <c r="BG745"/>
  <c r="BF745"/>
  <c r="T745"/>
  <c r="R745"/>
  <c r="P745"/>
  <c r="BI731"/>
  <c r="BH731"/>
  <c r="BG731"/>
  <c r="BF731"/>
  <c r="T731"/>
  <c r="R731"/>
  <c r="P731"/>
  <c r="BI718"/>
  <c r="BH718"/>
  <c r="BG718"/>
  <c r="BF718"/>
  <c r="T718"/>
  <c r="R718"/>
  <c r="P718"/>
  <c r="BI706"/>
  <c r="BH706"/>
  <c r="BG706"/>
  <c r="BF706"/>
  <c r="T706"/>
  <c r="R706"/>
  <c r="P706"/>
  <c r="BI686"/>
  <c r="BH686"/>
  <c r="BG686"/>
  <c r="BF686"/>
  <c r="T686"/>
  <c r="R686"/>
  <c r="P686"/>
  <c r="BI679"/>
  <c r="BH679"/>
  <c r="BG679"/>
  <c r="BF679"/>
  <c r="T679"/>
  <c r="R679"/>
  <c r="P679"/>
  <c r="BI671"/>
  <c r="BH671"/>
  <c r="BG671"/>
  <c r="BF671"/>
  <c r="T671"/>
  <c r="R671"/>
  <c r="P671"/>
  <c r="BI661"/>
  <c r="BH661"/>
  <c r="BG661"/>
  <c r="BF661"/>
  <c r="T661"/>
  <c r="R661"/>
  <c r="P661"/>
  <c r="BI657"/>
  <c r="BH657"/>
  <c r="BG657"/>
  <c r="BF657"/>
  <c r="T657"/>
  <c r="R657"/>
  <c r="P657"/>
  <c r="BI652"/>
  <c r="BH652"/>
  <c r="BG652"/>
  <c r="BF652"/>
  <c r="T652"/>
  <c r="R652"/>
  <c r="P652"/>
  <c r="BI647"/>
  <c r="BH647"/>
  <c r="BG647"/>
  <c r="BF647"/>
  <c r="T647"/>
  <c r="R647"/>
  <c r="P647"/>
  <c r="BI641"/>
  <c r="BH641"/>
  <c r="BG641"/>
  <c r="BF641"/>
  <c r="T641"/>
  <c r="R641"/>
  <c r="P641"/>
  <c r="BI636"/>
  <c r="BH636"/>
  <c r="BG636"/>
  <c r="BF636"/>
  <c r="T636"/>
  <c r="R636"/>
  <c r="P636"/>
  <c r="BI632"/>
  <c r="BH632"/>
  <c r="BG632"/>
  <c r="BF632"/>
  <c r="T632"/>
  <c r="R632"/>
  <c r="P632"/>
  <c r="BI626"/>
  <c r="BH626"/>
  <c r="BG626"/>
  <c r="BF626"/>
  <c r="T626"/>
  <c r="R626"/>
  <c r="P626"/>
  <c r="BI621"/>
  <c r="BH621"/>
  <c r="BG621"/>
  <c r="BF621"/>
  <c r="T621"/>
  <c r="R621"/>
  <c r="P621"/>
  <c r="BI615"/>
  <c r="BH615"/>
  <c r="BG615"/>
  <c r="BF615"/>
  <c r="T615"/>
  <c r="R615"/>
  <c r="P615"/>
  <c r="BI609"/>
  <c r="BH609"/>
  <c r="BG609"/>
  <c r="BF609"/>
  <c r="T609"/>
  <c r="R609"/>
  <c r="P609"/>
  <c r="BI605"/>
  <c r="BH605"/>
  <c r="BG605"/>
  <c r="BF605"/>
  <c r="T605"/>
  <c r="R605"/>
  <c r="P605"/>
  <c r="BI601"/>
  <c r="BH601"/>
  <c r="BG601"/>
  <c r="BF601"/>
  <c r="T601"/>
  <c r="R601"/>
  <c r="P601"/>
  <c r="BI597"/>
  <c r="BH597"/>
  <c r="BG597"/>
  <c r="BF597"/>
  <c r="T597"/>
  <c r="R597"/>
  <c r="P597"/>
  <c r="BI593"/>
  <c r="BH593"/>
  <c r="BG593"/>
  <c r="BF593"/>
  <c r="T593"/>
  <c r="R593"/>
  <c r="P593"/>
  <c r="BI585"/>
  <c r="BH585"/>
  <c r="BG585"/>
  <c r="BF585"/>
  <c r="T585"/>
  <c r="R585"/>
  <c r="P585"/>
  <c r="BI580"/>
  <c r="BH580"/>
  <c r="BG580"/>
  <c r="BF580"/>
  <c r="T580"/>
  <c r="R580"/>
  <c r="P580"/>
  <c r="BI570"/>
  <c r="BH570"/>
  <c r="BG570"/>
  <c r="BF570"/>
  <c r="T570"/>
  <c r="R570"/>
  <c r="P570"/>
  <c r="BI560"/>
  <c r="BH560"/>
  <c r="BG560"/>
  <c r="BF560"/>
  <c r="T560"/>
  <c r="R560"/>
  <c r="P560"/>
  <c r="BI554"/>
  <c r="BH554"/>
  <c r="BG554"/>
  <c r="BF554"/>
  <c r="T554"/>
  <c r="R554"/>
  <c r="P554"/>
  <c r="BI544"/>
  <c r="BH544"/>
  <c r="BG544"/>
  <c r="BF544"/>
  <c r="T544"/>
  <c r="R544"/>
  <c r="P544"/>
  <c r="BI536"/>
  <c r="BH536"/>
  <c r="BG536"/>
  <c r="BF536"/>
  <c r="T536"/>
  <c r="R536"/>
  <c r="P536"/>
  <c r="BI520"/>
  <c r="BH520"/>
  <c r="BG520"/>
  <c r="BF520"/>
  <c r="T520"/>
  <c r="R520"/>
  <c r="P520"/>
  <c r="BI504"/>
  <c r="BH504"/>
  <c r="BG504"/>
  <c r="BF504"/>
  <c r="T504"/>
  <c r="R504"/>
  <c r="P504"/>
  <c r="BI480"/>
  <c r="BH480"/>
  <c r="BG480"/>
  <c r="BF480"/>
  <c r="T480"/>
  <c r="R480"/>
  <c r="P480"/>
  <c r="BI474"/>
  <c r="BH474"/>
  <c r="BG474"/>
  <c r="BF474"/>
  <c r="T474"/>
  <c r="R474"/>
  <c r="P474"/>
  <c r="BI467"/>
  <c r="BH467"/>
  <c r="BG467"/>
  <c r="BF467"/>
  <c r="T467"/>
  <c r="R467"/>
  <c r="P467"/>
  <c r="BI451"/>
  <c r="BH451"/>
  <c r="BG451"/>
  <c r="BF451"/>
  <c r="T451"/>
  <c r="R451"/>
  <c r="P451"/>
  <c r="BI445"/>
  <c r="BH445"/>
  <c r="BG445"/>
  <c r="BF445"/>
  <c r="T445"/>
  <c r="R445"/>
  <c r="P445"/>
  <c r="BI436"/>
  <c r="BH436"/>
  <c r="BG436"/>
  <c r="BF436"/>
  <c r="T436"/>
  <c r="R436"/>
  <c r="P436"/>
  <c r="BI428"/>
  <c r="BH428"/>
  <c r="BG428"/>
  <c r="BF428"/>
  <c r="T428"/>
  <c r="R428"/>
  <c r="P428"/>
  <c r="BI420"/>
  <c r="BH420"/>
  <c r="BG420"/>
  <c r="BF420"/>
  <c r="T420"/>
  <c r="R420"/>
  <c r="P420"/>
  <c r="BI413"/>
  <c r="BH413"/>
  <c r="BG413"/>
  <c r="BF413"/>
  <c r="T413"/>
  <c r="R413"/>
  <c r="P413"/>
  <c r="BI407"/>
  <c r="BH407"/>
  <c r="BG407"/>
  <c r="BF407"/>
  <c r="T407"/>
  <c r="R407"/>
  <c r="P407"/>
  <c r="BI399"/>
  <c r="BH399"/>
  <c r="BG399"/>
  <c r="BF399"/>
  <c r="T399"/>
  <c r="R399"/>
  <c r="P399"/>
  <c r="BI392"/>
  <c r="BH392"/>
  <c r="BG392"/>
  <c r="BF392"/>
  <c r="T392"/>
  <c r="R392"/>
  <c r="P392"/>
  <c r="BI387"/>
  <c r="BH387"/>
  <c r="BG387"/>
  <c r="BF387"/>
  <c r="T387"/>
  <c r="R387"/>
  <c r="P387"/>
  <c r="BI381"/>
  <c r="BH381"/>
  <c r="BG381"/>
  <c r="BF381"/>
  <c r="T381"/>
  <c r="R381"/>
  <c r="P381"/>
  <c r="BI373"/>
  <c r="BH373"/>
  <c r="BG373"/>
  <c r="BF373"/>
  <c r="T373"/>
  <c r="R373"/>
  <c r="P373"/>
  <c r="BI363"/>
  <c r="BH363"/>
  <c r="BG363"/>
  <c r="BF363"/>
  <c r="T363"/>
  <c r="R363"/>
  <c r="P363"/>
  <c r="BI354"/>
  <c r="BH354"/>
  <c r="BG354"/>
  <c r="BF354"/>
  <c r="T354"/>
  <c r="R354"/>
  <c r="P354"/>
  <c r="BI340"/>
  <c r="BH340"/>
  <c r="BG340"/>
  <c r="BF340"/>
  <c r="T340"/>
  <c r="R340"/>
  <c r="P340"/>
  <c r="BI335"/>
  <c r="BH335"/>
  <c r="BG335"/>
  <c r="BF335"/>
  <c r="T335"/>
  <c r="R335"/>
  <c r="P335"/>
  <c r="BI328"/>
  <c r="BH328"/>
  <c r="BG328"/>
  <c r="BF328"/>
  <c r="T328"/>
  <c r="R328"/>
  <c r="P328"/>
  <c r="BI321"/>
  <c r="BH321"/>
  <c r="BG321"/>
  <c r="BF321"/>
  <c r="T321"/>
  <c r="R321"/>
  <c r="P321"/>
  <c r="BI315"/>
  <c r="BH315"/>
  <c r="BG315"/>
  <c r="BF315"/>
  <c r="T315"/>
  <c r="R315"/>
  <c r="P315"/>
  <c r="BI309"/>
  <c r="BH309"/>
  <c r="BG309"/>
  <c r="BF309"/>
  <c r="T309"/>
  <c r="R309"/>
  <c r="P309"/>
  <c r="BI303"/>
  <c r="BH303"/>
  <c r="BG303"/>
  <c r="BF303"/>
  <c r="T303"/>
  <c r="R303"/>
  <c r="P303"/>
  <c r="BI297"/>
  <c r="BH297"/>
  <c r="BG297"/>
  <c r="BF297"/>
  <c r="T297"/>
  <c r="R297"/>
  <c r="P297"/>
  <c r="BI291"/>
  <c r="BH291"/>
  <c r="BG291"/>
  <c r="BF291"/>
  <c r="T291"/>
  <c r="R291"/>
  <c r="P291"/>
  <c r="BI285"/>
  <c r="BH285"/>
  <c r="BG285"/>
  <c r="BF285"/>
  <c r="T285"/>
  <c r="R285"/>
  <c r="P285"/>
  <c r="BI279"/>
  <c r="BH279"/>
  <c r="BG279"/>
  <c r="BF279"/>
  <c r="T279"/>
  <c r="R279"/>
  <c r="P279"/>
  <c r="BI269"/>
  <c r="BH269"/>
  <c r="BG269"/>
  <c r="BF269"/>
  <c r="T269"/>
  <c r="R269"/>
  <c r="P269"/>
  <c r="BI261"/>
  <c r="BH261"/>
  <c r="BG261"/>
  <c r="BF261"/>
  <c r="T261"/>
  <c r="R261"/>
  <c r="P261"/>
  <c r="BI253"/>
  <c r="BH253"/>
  <c r="BG253"/>
  <c r="BF253"/>
  <c r="T253"/>
  <c r="R253"/>
  <c r="P253"/>
  <c r="BI245"/>
  <c r="BH245"/>
  <c r="BG245"/>
  <c r="BF245"/>
  <c r="T245"/>
  <c r="R245"/>
  <c r="P245"/>
  <c r="BI238"/>
  <c r="BH238"/>
  <c r="BG238"/>
  <c r="BF238"/>
  <c r="T238"/>
  <c r="R238"/>
  <c r="P238"/>
  <c r="BI230"/>
  <c r="BH230"/>
  <c r="BG230"/>
  <c r="BF230"/>
  <c r="T230"/>
  <c r="R230"/>
  <c r="P230"/>
  <c r="BI223"/>
  <c r="BH223"/>
  <c r="BG223"/>
  <c r="BF223"/>
  <c r="T223"/>
  <c r="R223"/>
  <c r="P223"/>
  <c r="BI217"/>
  <c r="BH217"/>
  <c r="BG217"/>
  <c r="BF217"/>
  <c r="T217"/>
  <c r="R217"/>
  <c r="P217"/>
  <c r="BI212"/>
  <c r="BH212"/>
  <c r="BG212"/>
  <c r="BF212"/>
  <c r="T212"/>
  <c r="R212"/>
  <c r="P212"/>
  <c r="BI199"/>
  <c r="BH199"/>
  <c r="BG199"/>
  <c r="BF199"/>
  <c r="T199"/>
  <c r="R199"/>
  <c r="P199"/>
  <c r="BI185"/>
  <c r="BH185"/>
  <c r="BG185"/>
  <c r="BF185"/>
  <c r="T185"/>
  <c r="R185"/>
  <c r="P185"/>
  <c r="BI175"/>
  <c r="BH175"/>
  <c r="BG175"/>
  <c r="BF175"/>
  <c r="T175"/>
  <c r="R175"/>
  <c r="P175"/>
  <c r="BI163"/>
  <c r="BH163"/>
  <c r="BG163"/>
  <c r="BF163"/>
  <c r="T163"/>
  <c r="R163"/>
  <c r="P163"/>
  <c r="BI151"/>
  <c r="BH151"/>
  <c r="BG151"/>
  <c r="BF151"/>
  <c r="T151"/>
  <c r="R151"/>
  <c r="P151"/>
  <c r="BI137"/>
  <c r="BH137"/>
  <c r="BG137"/>
  <c r="BF137"/>
  <c r="T137"/>
  <c r="R137"/>
  <c r="P137"/>
  <c r="BI125"/>
  <c r="BH125"/>
  <c r="BG125"/>
  <c r="BF125"/>
  <c r="T125"/>
  <c r="R125"/>
  <c r="P125"/>
  <c r="BI119"/>
  <c r="BH119"/>
  <c r="BG119"/>
  <c r="BF119"/>
  <c r="T119"/>
  <c r="R119"/>
  <c r="P119"/>
  <c r="BI113"/>
  <c r="BH113"/>
  <c r="BG113"/>
  <c r="BF113"/>
  <c r="T113"/>
  <c r="R113"/>
  <c r="P113"/>
  <c r="BI103"/>
  <c r="BH103"/>
  <c r="BG103"/>
  <c r="BF103"/>
  <c r="T103"/>
  <c r="R103"/>
  <c r="P103"/>
  <c r="F94"/>
  <c r="E92"/>
  <c r="F52"/>
  <c r="E50"/>
  <c r="J24"/>
  <c r="E24"/>
  <c r="J97"/>
  <c r="J23"/>
  <c r="J21"/>
  <c r="E21"/>
  <c r="J96"/>
  <c r="J20"/>
  <c r="J18"/>
  <c r="E18"/>
  <c r="F97"/>
  <c r="J17"/>
  <c r="J15"/>
  <c r="E15"/>
  <c r="F96"/>
  <c r="J14"/>
  <c r="J12"/>
  <c r="J94"/>
  <c r="E7"/>
  <c r="E90"/>
  <c i="1" r="L50"/>
  <c r="AM50"/>
  <c r="AM49"/>
  <c r="L49"/>
  <c r="AM47"/>
  <c r="L47"/>
  <c r="L45"/>
  <c r="L44"/>
  <c i="2" r="J1587"/>
  <c r="J1577"/>
  <c r="BK1513"/>
  <c r="BK1497"/>
  <c r="BK1485"/>
  <c r="BK1477"/>
  <c r="BK1460"/>
  <c r="BK1432"/>
  <c r="BK1416"/>
  <c r="J1405"/>
  <c r="J1399"/>
  <c r="BK1386"/>
  <c r="J1362"/>
  <c r="J1346"/>
  <c r="BK1328"/>
  <c r="BK1306"/>
  <c r="J1293"/>
  <c r="J1281"/>
  <c r="J1270"/>
  <c r="J1255"/>
  <c r="BK1250"/>
  <c r="J1240"/>
  <c r="BK1223"/>
  <c r="J1211"/>
  <c r="J1195"/>
  <c r="BK1184"/>
  <c r="BK1173"/>
  <c r="J1160"/>
  <c r="J1137"/>
  <c r="BK1125"/>
  <c r="BK1110"/>
  <c r="BK1099"/>
  <c r="J1086"/>
  <c r="J1076"/>
  <c r="BK1067"/>
  <c r="BK1055"/>
  <c r="J1043"/>
  <c r="BK1037"/>
  <c r="J1019"/>
  <c r="BK1008"/>
  <c r="J998"/>
  <c r="J990"/>
  <c r="J975"/>
  <c r="J961"/>
  <c r="BK943"/>
  <c r="J930"/>
  <c r="J910"/>
  <c r="BK897"/>
  <c r="J886"/>
  <c r="J872"/>
  <c r="BK864"/>
  <c r="BK854"/>
  <c r="J841"/>
  <c r="BK822"/>
  <c r="BK800"/>
  <c r="J779"/>
  <c r="J768"/>
  <c r="BK756"/>
  <c r="J731"/>
  <c r="BK706"/>
  <c r="BK679"/>
  <c r="BK661"/>
  <c r="BK652"/>
  <c r="J641"/>
  <c r="J636"/>
  <c r="BK626"/>
  <c r="J615"/>
  <c r="BK605"/>
  <c r="J597"/>
  <c r="J585"/>
  <c r="J570"/>
  <c r="BK554"/>
  <c r="BK544"/>
  <c r="BK536"/>
  <c r="J504"/>
  <c r="BK474"/>
  <c r="J451"/>
  <c r="BK436"/>
  <c r="BK420"/>
  <c r="BK407"/>
  <c r="BK387"/>
  <c r="BK381"/>
  <c r="J373"/>
  <c r="BK340"/>
  <c r="BK328"/>
  <c r="BK315"/>
  <c r="BK309"/>
  <c r="J303"/>
  <c r="BK291"/>
  <c r="BK279"/>
  <c r="BK253"/>
  <c r="J245"/>
  <c r="BK230"/>
  <c r="BK212"/>
  <c r="BK185"/>
  <c r="J163"/>
  <c r="J137"/>
  <c r="J125"/>
  <c r="BK113"/>
  <c i="1" r="AS54"/>
  <c i="2" r="J1623"/>
  <c r="J1618"/>
  <c r="J1594"/>
  <c r="BK1582"/>
  <c r="BK1531"/>
  <c r="J1527"/>
  <c r="J1520"/>
  <c r="J1506"/>
  <c r="J1491"/>
  <c r="J1477"/>
  <c r="J1460"/>
  <c r="BK1443"/>
  <c r="BK1436"/>
  <c r="J1368"/>
  <c r="J1352"/>
  <c r="J1342"/>
  <c r="J1328"/>
  <c r="J1314"/>
  <c r="BK1299"/>
  <c r="J1288"/>
  <c r="J1274"/>
  <c r="BK1265"/>
  <c r="BK1255"/>
  <c r="J1244"/>
  <c r="J1234"/>
  <c r="J1216"/>
  <c r="J1201"/>
  <c r="BK1189"/>
  <c r="BK1178"/>
  <c r="J1167"/>
  <c r="J1152"/>
  <c r="BK1145"/>
  <c r="BK1130"/>
  <c r="J1115"/>
  <c r="J1104"/>
  <c r="BK1094"/>
  <c r="BK1081"/>
  <c r="BK1076"/>
  <c r="BK1061"/>
  <c r="BK1049"/>
  <c r="BK1029"/>
  <c r="J1015"/>
  <c r="BK1003"/>
  <c r="BK994"/>
  <c r="BK975"/>
  <c r="BK952"/>
  <c r="BK930"/>
  <c r="BK910"/>
  <c r="J897"/>
  <c r="J880"/>
  <c r="J864"/>
  <c r="BK847"/>
  <c r="J822"/>
  <c r="BK784"/>
  <c r="BK768"/>
  <c r="J756"/>
  <c r="BK718"/>
  <c r="J679"/>
  <c r="J661"/>
  <c r="BK647"/>
  <c r="BK609"/>
  <c r="BK593"/>
  <c r="BK570"/>
  <c r="J544"/>
  <c r="BK451"/>
  <c r="J436"/>
  <c r="J420"/>
  <c r="J407"/>
  <c r="J399"/>
  <c r="J381"/>
  <c r="BK363"/>
  <c r="J340"/>
  <c r="J335"/>
  <c r="J321"/>
  <c r="BK303"/>
  <c r="BK297"/>
  <c r="J285"/>
  <c r="BK261"/>
  <c r="BK245"/>
  <c r="J238"/>
  <c r="J223"/>
  <c r="J212"/>
  <c r="J185"/>
  <c r="BK163"/>
  <c r="BK125"/>
  <c r="J113"/>
  <c r="J103"/>
  <c i="3" r="BK171"/>
  <c r="BK159"/>
  <c r="J149"/>
  <c r="BK138"/>
  <c r="J132"/>
  <c r="BK124"/>
  <c r="J109"/>
  <c r="J88"/>
  <c r="BK166"/>
  <c r="BK149"/>
  <c r="BK132"/>
  <c r="BK115"/>
  <c r="BK104"/>
  <c r="J93"/>
  <c i="4" r="J470"/>
  <c r="J463"/>
  <c r="BK446"/>
  <c r="BK435"/>
  <c r="J419"/>
  <c r="BK403"/>
  <c r="J394"/>
  <c r="J376"/>
  <c r="BK367"/>
  <c r="BK359"/>
  <c r="J349"/>
  <c r="BK341"/>
  <c r="J331"/>
  <c r="J322"/>
  <c r="J307"/>
  <c r="BK271"/>
  <c r="BK253"/>
  <c r="J232"/>
  <c r="BK187"/>
  <c r="J158"/>
  <c r="J140"/>
  <c r="J124"/>
  <c r="BK118"/>
  <c r="J112"/>
  <c r="J101"/>
  <c r="BK466"/>
  <c r="J456"/>
  <c r="J442"/>
  <c r="BK429"/>
  <c r="BK411"/>
  <c r="BK385"/>
  <c r="BK373"/>
  <c r="J354"/>
  <c r="BK346"/>
  <c r="BK338"/>
  <c r="J328"/>
  <c r="J315"/>
  <c r="BK301"/>
  <c r="J271"/>
  <c r="J166"/>
  <c r="BK150"/>
  <c r="J132"/>
  <c r="J118"/>
  <c r="BK112"/>
  <c r="BK101"/>
  <c i="5" r="J1569"/>
  <c r="J1372"/>
  <c r="BK1359"/>
  <c r="BK1353"/>
  <c r="BK1349"/>
  <c r="J1345"/>
  <c r="BK1339"/>
  <c r="BK1311"/>
  <c r="J1300"/>
  <c r="J1289"/>
  <c r="J1278"/>
  <c r="J1267"/>
  <c r="J1255"/>
  <c r="J1219"/>
  <c r="J1198"/>
  <c r="BK1188"/>
  <c r="BK1173"/>
  <c r="J1142"/>
  <c r="J1131"/>
  <c r="J1117"/>
  <c r="J1105"/>
  <c r="J1083"/>
  <c r="BK1067"/>
  <c r="J1055"/>
  <c r="J1033"/>
  <c r="BK1005"/>
  <c r="J986"/>
  <c r="J956"/>
  <c r="BK936"/>
  <c r="J887"/>
  <c r="BK866"/>
  <c r="J846"/>
  <c r="J828"/>
  <c r="J796"/>
  <c r="J781"/>
  <c r="J773"/>
  <c r="BK761"/>
  <c r="J753"/>
  <c r="BK741"/>
  <c r="J726"/>
  <c r="BK696"/>
  <c r="J671"/>
  <c r="J659"/>
  <c r="BK647"/>
  <c r="J636"/>
  <c r="BK621"/>
  <c r="J594"/>
  <c r="BK581"/>
  <c r="J561"/>
  <c r="J537"/>
  <c r="J505"/>
  <c r="BK482"/>
  <c r="BK468"/>
  <c r="J452"/>
  <c r="J343"/>
  <c r="J325"/>
  <c r="BK314"/>
  <c r="BK302"/>
  <c r="J289"/>
  <c r="BK281"/>
  <c r="BK271"/>
  <c r="BK268"/>
  <c r="J258"/>
  <c r="J248"/>
  <c r="BK233"/>
  <c r="J225"/>
  <c r="BK209"/>
  <c r="BK198"/>
  <c r="J184"/>
  <c r="BK169"/>
  <c r="BK131"/>
  <c r="BK119"/>
  <c r="J105"/>
  <c r="J1604"/>
  <c r="J1587"/>
  <c r="BK1565"/>
  <c r="BK1557"/>
  <c r="J1546"/>
  <c r="J1529"/>
  <c r="J1510"/>
  <c r="J1497"/>
  <c r="J1471"/>
  <c r="J1463"/>
  <c r="BK1449"/>
  <c r="BK1431"/>
  <c r="BK1425"/>
  <c r="BK1409"/>
  <c r="J1394"/>
  <c r="J1379"/>
  <c r="BK1363"/>
  <c r="J1359"/>
  <c r="J1355"/>
  <c r="J1351"/>
  <c r="BK1347"/>
  <c r="BK1343"/>
  <c r="BK1331"/>
  <c r="J1311"/>
  <c r="BK1306"/>
  <c r="BK1295"/>
  <c r="BK1284"/>
  <c r="J1272"/>
  <c r="BK1265"/>
  <c r="J1246"/>
  <c r="BK1204"/>
  <c r="BK1193"/>
  <c r="BK1183"/>
  <c r="J1178"/>
  <c r="J1170"/>
  <c r="J1137"/>
  <c r="BK1125"/>
  <c r="BK1111"/>
  <c r="BK1099"/>
  <c r="BK1093"/>
  <c r="BK1073"/>
  <c r="J1067"/>
  <c r="BK1061"/>
  <c r="J1045"/>
  <c r="J1017"/>
  <c r="BK1002"/>
  <c r="BK968"/>
  <c r="J943"/>
  <c r="BK920"/>
  <c r="J913"/>
  <c r="BK855"/>
  <c r="BK839"/>
  <c r="BK817"/>
  <c r="J808"/>
  <c r="BK781"/>
  <c r="J767"/>
  <c r="J755"/>
  <c r="BK753"/>
  <c r="J751"/>
  <c r="J741"/>
  <c r="BK726"/>
  <c r="BK710"/>
  <c r="J703"/>
  <c r="J680"/>
  <c r="BK671"/>
  <c r="BK665"/>
  <c r="BK659"/>
  <c r="J651"/>
  <c r="J647"/>
  <c r="J639"/>
  <c r="BK636"/>
  <c r="J630"/>
  <c r="J621"/>
  <c r="BK610"/>
  <c r="BK594"/>
  <c r="J591"/>
  <c r="J581"/>
  <c r="BK576"/>
  <c r="BK561"/>
  <c r="J555"/>
  <c r="BK537"/>
  <c r="J521"/>
  <c r="BK505"/>
  <c r="BK489"/>
  <c r="J482"/>
  <c r="J475"/>
  <c r="J468"/>
  <c r="J459"/>
  <c r="BK452"/>
  <c r="J440"/>
  <c r="BK430"/>
  <c r="J430"/>
  <c r="BK412"/>
  <c r="J412"/>
  <c r="BK396"/>
  <c r="J396"/>
  <c r="BK390"/>
  <c r="J390"/>
  <c r="BK384"/>
  <c r="J384"/>
  <c r="BK368"/>
  <c r="J368"/>
  <c r="BK361"/>
  <c r="J361"/>
  <c r="BK358"/>
  <c r="J358"/>
  <c r="J350"/>
  <c r="BK343"/>
  <c r="BK325"/>
  <c r="J314"/>
  <c r="J311"/>
  <c r="J302"/>
  <c r="BK289"/>
  <c r="BK263"/>
  <c r="J255"/>
  <c r="BK241"/>
  <c r="J238"/>
  <c r="J230"/>
  <c r="BK220"/>
  <c r="J212"/>
  <c r="BK201"/>
  <c r="J192"/>
  <c r="J178"/>
  <c r="BK148"/>
  <c r="BK138"/>
  <c r="BK126"/>
  <c r="J111"/>
  <c r="BK97"/>
  <c i="6" r="J493"/>
  <c r="J465"/>
  <c r="J460"/>
  <c r="J451"/>
  <c r="BK407"/>
  <c r="J398"/>
  <c r="J384"/>
  <c r="BK370"/>
  <c r="J352"/>
  <c r="J335"/>
  <c r="J314"/>
  <c r="BK304"/>
  <c r="J292"/>
  <c r="BK286"/>
  <c r="J279"/>
  <c r="BK252"/>
  <c r="J239"/>
  <c r="J211"/>
  <c r="J197"/>
  <c r="BK160"/>
  <c r="BK514"/>
  <c r="J508"/>
  <c r="BK496"/>
  <c r="J483"/>
  <c r="BK470"/>
  <c r="BK467"/>
  <c r="BK463"/>
  <c r="J454"/>
  <c r="J448"/>
  <c r="J434"/>
  <c r="J426"/>
  <c r="BK419"/>
  <c r="BK413"/>
  <c r="J407"/>
  <c r="BK398"/>
  <c r="J378"/>
  <c r="BK358"/>
  <c r="BK344"/>
  <c r="J337"/>
  <c r="BK328"/>
  <c r="J321"/>
  <c r="BK309"/>
  <c r="BK299"/>
  <c r="BK290"/>
  <c r="J282"/>
  <c r="BK272"/>
  <c r="J260"/>
  <c r="J257"/>
  <c r="BK239"/>
  <c r="J227"/>
  <c r="BK211"/>
  <c r="BK189"/>
  <c r="J183"/>
  <c r="J160"/>
  <c r="J141"/>
  <c r="J129"/>
  <c r="J117"/>
  <c r="J105"/>
  <c r="BK94"/>
  <c i="7" r="BK305"/>
  <c r="J296"/>
  <c r="BK290"/>
  <c r="J286"/>
  <c r="J282"/>
  <c r="BK278"/>
  <c r="J278"/>
  <c r="J273"/>
  <c r="BK269"/>
  <c r="BK265"/>
  <c r="BK261"/>
  <c r="J257"/>
  <c r="J253"/>
  <c r="J249"/>
  <c r="J245"/>
  <c r="J241"/>
  <c r="J237"/>
  <c r="J232"/>
  <c r="J228"/>
  <c r="BK224"/>
  <c r="J220"/>
  <c r="J215"/>
  <c r="BK209"/>
  <c r="J205"/>
  <c r="J201"/>
  <c r="BK194"/>
  <c r="J190"/>
  <c r="BK184"/>
  <c r="BK178"/>
  <c r="BK174"/>
  <c r="J168"/>
  <c r="J161"/>
  <c r="BK157"/>
  <c r="J151"/>
  <c r="J145"/>
  <c r="J141"/>
  <c r="J137"/>
  <c r="J133"/>
  <c r="BK129"/>
  <c r="BK124"/>
  <c r="J120"/>
  <c r="BK116"/>
  <c r="J112"/>
  <c r="J108"/>
  <c r="J104"/>
  <c r="BK100"/>
  <c r="J96"/>
  <c r="BK92"/>
  <c r="J88"/>
  <c r="BK83"/>
  <c r="J315"/>
  <c r="BK313"/>
  <c r="BK311"/>
  <c r="J308"/>
  <c r="BK302"/>
  <c r="BK296"/>
  <c r="BK288"/>
  <c r="BK286"/>
  <c r="BK282"/>
  <c r="BK276"/>
  <c r="J271"/>
  <c r="J267"/>
  <c r="BK263"/>
  <c r="BK259"/>
  <c r="J255"/>
  <c r="J251"/>
  <c r="BK247"/>
  <c r="BK243"/>
  <c r="J239"/>
  <c r="J235"/>
  <c r="BK230"/>
  <c r="J226"/>
  <c r="BK222"/>
  <c r="J218"/>
  <c r="BK213"/>
  <c r="BK207"/>
  <c r="BK203"/>
  <c r="BK201"/>
  <c r="BK197"/>
  <c r="BK192"/>
  <c r="J186"/>
  <c r="J182"/>
  <c r="J178"/>
  <c r="J174"/>
  <c r="J170"/>
  <c r="J165"/>
  <c r="BK161"/>
  <c r="J155"/>
  <c r="BK151"/>
  <c r="J149"/>
  <c r="BK145"/>
  <c r="BK141"/>
  <c r="BK137"/>
  <c r="J131"/>
  <c r="J127"/>
  <c r="J122"/>
  <c r="BK118"/>
  <c r="J114"/>
  <c r="BK110"/>
  <c r="J106"/>
  <c r="J100"/>
  <c r="BK98"/>
  <c r="J94"/>
  <c r="BK90"/>
  <c r="J86"/>
  <c i="8" r="BK290"/>
  <c r="BK282"/>
  <c r="BK276"/>
  <c r="BK271"/>
  <c r="J269"/>
  <c r="BK264"/>
  <c r="J260"/>
  <c r="BK256"/>
  <c r="BK252"/>
  <c r="J248"/>
  <c r="J243"/>
  <c r="J237"/>
  <c r="J233"/>
  <c r="J229"/>
  <c r="J223"/>
  <c r="BK219"/>
  <c r="J217"/>
  <c r="J213"/>
  <c r="BK207"/>
  <c r="J205"/>
  <c r="BK201"/>
  <c r="BK197"/>
  <c r="J197"/>
  <c r="J195"/>
  <c r="J191"/>
  <c r="BK187"/>
  <c r="J187"/>
  <c r="J183"/>
  <c r="BK179"/>
  <c r="BK175"/>
  <c r="J171"/>
  <c r="J167"/>
  <c r="BK163"/>
  <c r="J159"/>
  <c r="J155"/>
  <c r="J147"/>
  <c r="BK143"/>
  <c r="BK139"/>
  <c r="BK135"/>
  <c r="J131"/>
  <c r="J127"/>
  <c r="J123"/>
  <c r="J119"/>
  <c r="J115"/>
  <c r="J111"/>
  <c r="BK105"/>
  <c r="BK101"/>
  <c r="BK97"/>
  <c r="J93"/>
  <c r="BK287"/>
  <c r="J282"/>
  <c r="J274"/>
  <c r="J271"/>
  <c r="BK266"/>
  <c r="BK260"/>
  <c r="J256"/>
  <c r="J252"/>
  <c r="BK248"/>
  <c r="BK243"/>
  <c r="BK241"/>
  <c r="J235"/>
  <c r="BK229"/>
  <c r="BK225"/>
  <c r="J221"/>
  <c r="BK217"/>
  <c r="BK215"/>
  <c r="BK211"/>
  <c r="J209"/>
  <c r="BK205"/>
  <c r="J201"/>
  <c r="J193"/>
  <c r="J189"/>
  <c r="BK183"/>
  <c r="J179"/>
  <c r="BK173"/>
  <c r="J169"/>
  <c r="BK165"/>
  <c r="J161"/>
  <c r="BK159"/>
  <c r="BK155"/>
  <c r="J153"/>
  <c r="J151"/>
  <c r="BK147"/>
  <c r="J143"/>
  <c r="J139"/>
  <c r="J135"/>
  <c r="BK131"/>
  <c r="BK127"/>
  <c r="BK123"/>
  <c r="BK119"/>
  <c r="J113"/>
  <c r="BK107"/>
  <c r="BK103"/>
  <c r="BK99"/>
  <c r="BK93"/>
  <c i="9" r="BK115"/>
  <c r="BK109"/>
  <c r="J101"/>
  <c r="J91"/>
  <c r="J122"/>
  <c r="J112"/>
  <c r="J105"/>
  <c r="BK97"/>
  <c r="J88"/>
  <c i="2" r="J1685"/>
  <c r="J1582"/>
  <c r="J1531"/>
  <c r="BK1506"/>
  <c r="BK1491"/>
  <c r="BK1470"/>
  <c r="BK1450"/>
  <c r="J1436"/>
  <c r="BK1422"/>
  <c r="J1422"/>
  <c r="J1416"/>
  <c r="BK1405"/>
  <c r="BK1399"/>
  <c r="BK1392"/>
  <c r="J1392"/>
  <c r="J1386"/>
  <c r="BK1368"/>
  <c r="BK1352"/>
  <c r="BK1342"/>
  <c r="J1335"/>
  <c r="BK1321"/>
  <c r="BK1314"/>
  <c r="J1299"/>
  <c r="BK1288"/>
  <c r="BK1274"/>
  <c r="J1265"/>
  <c r="BK1260"/>
  <c r="BK1244"/>
  <c r="BK1234"/>
  <c r="BK1216"/>
  <c r="BK1201"/>
  <c r="J1189"/>
  <c r="J1178"/>
  <c r="BK1167"/>
  <c r="BK1152"/>
  <c r="J1130"/>
  <c r="BK1115"/>
  <c r="BK1104"/>
  <c r="J1094"/>
  <c r="J1081"/>
  <c r="BK1072"/>
  <c r="J1061"/>
  <c r="J1049"/>
  <c r="J1037"/>
  <c r="J1029"/>
  <c r="BK1015"/>
  <c r="J1003"/>
  <c r="J994"/>
  <c r="J986"/>
  <c r="J965"/>
  <c r="J952"/>
  <c r="J937"/>
  <c r="J919"/>
  <c r="J904"/>
  <c r="J892"/>
  <c r="BK880"/>
  <c r="J867"/>
  <c r="J861"/>
  <c r="J847"/>
  <c r="BK831"/>
  <c r="J784"/>
  <c r="J773"/>
  <c r="BK762"/>
  <c r="BK745"/>
  <c r="J718"/>
  <c r="J686"/>
  <c r="BK671"/>
  <c r="BK657"/>
  <c r="J647"/>
  <c r="J632"/>
  <c r="BK621"/>
  <c r="J609"/>
  <c r="J601"/>
  <c r="J593"/>
  <c r="J580"/>
  <c r="J560"/>
  <c r="BK520"/>
  <c r="BK480"/>
  <c r="BK467"/>
  <c r="BK445"/>
  <c r="BK428"/>
  <c r="BK413"/>
  <c r="BK392"/>
  <c r="J387"/>
  <c r="J363"/>
  <c r="J354"/>
  <c r="BK335"/>
  <c r="BK321"/>
  <c r="J315"/>
  <c r="J297"/>
  <c r="BK285"/>
  <c r="BK269"/>
  <c r="J261"/>
  <c r="BK238"/>
  <c r="BK223"/>
  <c r="BK217"/>
  <c r="BK199"/>
  <c r="J175"/>
  <c r="J151"/>
  <c r="J119"/>
  <c r="BK103"/>
  <c r="BK1698"/>
  <c r="J1698"/>
  <c r="BK1691"/>
  <c r="J1691"/>
  <c r="BK1685"/>
  <c r="BK1669"/>
  <c r="J1669"/>
  <c r="BK1623"/>
  <c r="BK1618"/>
  <c r="BK1594"/>
  <c r="BK1587"/>
  <c r="BK1577"/>
  <c r="BK1527"/>
  <c r="BK1520"/>
  <c r="J1513"/>
  <c r="J1497"/>
  <c r="J1485"/>
  <c r="J1470"/>
  <c r="J1450"/>
  <c r="J1443"/>
  <c r="J1432"/>
  <c r="BK1362"/>
  <c r="BK1346"/>
  <c r="BK1335"/>
  <c r="J1321"/>
  <c r="J1306"/>
  <c r="BK1293"/>
  <c r="BK1281"/>
  <c r="BK1270"/>
  <c r="J1260"/>
  <c r="J1250"/>
  <c r="BK1240"/>
  <c r="J1223"/>
  <c r="BK1211"/>
  <c r="BK1195"/>
  <c r="J1184"/>
  <c r="J1173"/>
  <c r="BK1160"/>
  <c r="J1145"/>
  <c r="BK1137"/>
  <c r="J1125"/>
  <c r="J1110"/>
  <c r="J1099"/>
  <c r="BK1086"/>
  <c r="J1072"/>
  <c r="J1067"/>
  <c r="J1055"/>
  <c r="BK1043"/>
  <c r="BK1019"/>
  <c r="J1008"/>
  <c r="BK998"/>
  <c r="BK990"/>
  <c r="BK986"/>
  <c r="BK965"/>
  <c r="BK961"/>
  <c r="J943"/>
  <c r="BK937"/>
  <c r="BK919"/>
  <c r="BK904"/>
  <c r="BK892"/>
  <c r="BK886"/>
  <c r="BK872"/>
  <c r="BK867"/>
  <c r="BK861"/>
  <c r="J854"/>
  <c r="BK841"/>
  <c r="J831"/>
  <c r="J800"/>
  <c r="BK779"/>
  <c r="BK773"/>
  <c r="J762"/>
  <c r="J745"/>
  <c r="BK731"/>
  <c r="J706"/>
  <c r="BK686"/>
  <c r="J671"/>
  <c r="J657"/>
  <c r="J652"/>
  <c r="BK641"/>
  <c r="BK636"/>
  <c r="BK632"/>
  <c r="J626"/>
  <c r="J621"/>
  <c r="BK615"/>
  <c r="J605"/>
  <c r="BK601"/>
  <c r="BK597"/>
  <c r="BK585"/>
  <c r="BK580"/>
  <c r="BK560"/>
  <c r="J554"/>
  <c r="J536"/>
  <c r="J520"/>
  <c r="BK504"/>
  <c r="J480"/>
  <c r="J474"/>
  <c r="J467"/>
  <c r="J445"/>
  <c r="J428"/>
  <c r="J413"/>
  <c r="BK399"/>
  <c r="J392"/>
  <c r="BK373"/>
  <c r="BK354"/>
  <c r="J328"/>
  <c r="J309"/>
  <c r="J291"/>
  <c r="J279"/>
  <c r="J269"/>
  <c r="J253"/>
  <c r="J230"/>
  <c r="J217"/>
  <c r="J199"/>
  <c r="BK175"/>
  <c r="BK151"/>
  <c r="BK137"/>
  <c r="BK119"/>
  <c i="3" r="J177"/>
  <c r="J166"/>
  <c r="BK154"/>
  <c r="J143"/>
  <c r="J128"/>
  <c r="BK120"/>
  <c r="J104"/>
  <c r="J98"/>
  <c r="BK93"/>
  <c r="BK177"/>
  <c r="J171"/>
  <c r="J159"/>
  <c r="J154"/>
  <c r="BK143"/>
  <c r="J138"/>
  <c r="BK128"/>
  <c r="J124"/>
  <c r="J120"/>
  <c r="J115"/>
  <c r="BK109"/>
  <c r="BK98"/>
  <c r="BK88"/>
  <c i="4" r="BK470"/>
  <c r="J466"/>
  <c r="BK456"/>
  <c r="BK442"/>
  <c r="J429"/>
  <c r="J411"/>
  <c r="J403"/>
  <c r="J385"/>
  <c r="J373"/>
  <c r="J367"/>
  <c r="BK354"/>
  <c r="J346"/>
  <c r="J338"/>
  <c r="BK328"/>
  <c r="BK315"/>
  <c r="J301"/>
  <c r="J293"/>
  <c r="J265"/>
  <c r="J209"/>
  <c r="BK166"/>
  <c r="J150"/>
  <c r="BK132"/>
  <c r="J121"/>
  <c r="J115"/>
  <c r="J106"/>
  <c r="J93"/>
  <c r="BK463"/>
  <c r="J446"/>
  <c r="J435"/>
  <c r="BK419"/>
  <c r="BK394"/>
  <c r="BK376"/>
  <c r="J359"/>
  <c r="BK349"/>
  <c r="J341"/>
  <c r="BK331"/>
  <c r="BK322"/>
  <c r="BK307"/>
  <c r="BK293"/>
  <c r="BK265"/>
  <c r="J253"/>
  <c r="BK232"/>
  <c r="BK209"/>
  <c r="J187"/>
  <c r="BK158"/>
  <c r="BK140"/>
  <c r="BK124"/>
  <c r="BK121"/>
  <c r="BK115"/>
  <c r="BK106"/>
  <c r="BK93"/>
  <c i="5" r="J1549"/>
  <c r="BK1546"/>
  <c r="J1541"/>
  <c r="J1536"/>
  <c r="BK1529"/>
  <c r="BK1520"/>
  <c r="J1515"/>
  <c r="BK1510"/>
  <c r="BK1503"/>
  <c r="BK1497"/>
  <c r="J1487"/>
  <c r="J1449"/>
  <c r="J1437"/>
  <c r="J1431"/>
  <c r="J1425"/>
  <c r="BK1415"/>
  <c r="J1409"/>
  <c r="BK1397"/>
  <c r="BK1394"/>
  <c r="BK1386"/>
  <c r="BK1379"/>
  <c r="J1365"/>
  <c r="J1363"/>
  <c r="BK1361"/>
  <c r="BK1357"/>
  <c r="BK1355"/>
  <c r="BK1351"/>
  <c r="J1347"/>
  <c r="J1343"/>
  <c r="J1323"/>
  <c r="J1306"/>
  <c r="J1295"/>
  <c r="J1284"/>
  <c r="BK1272"/>
  <c r="J1265"/>
  <c r="BK1246"/>
  <c r="J1204"/>
  <c r="J1193"/>
  <c r="J1183"/>
  <c r="BK1170"/>
  <c r="BK1137"/>
  <c r="J1125"/>
  <c r="J1111"/>
  <c r="J1093"/>
  <c r="J1073"/>
  <c r="J1061"/>
  <c r="BK1045"/>
  <c r="BK1017"/>
  <c r="J1002"/>
  <c r="J968"/>
  <c r="BK943"/>
  <c r="J929"/>
  <c r="J903"/>
  <c r="J855"/>
  <c r="J839"/>
  <c r="J817"/>
  <c r="J785"/>
  <c r="J779"/>
  <c r="BK767"/>
  <c r="BK755"/>
  <c r="J744"/>
  <c r="BK733"/>
  <c r="BK716"/>
  <c r="BK680"/>
  <c r="J665"/>
  <c r="BK651"/>
  <c r="BK639"/>
  <c r="BK630"/>
  <c r="J610"/>
  <c r="BK591"/>
  <c r="J576"/>
  <c r="BK555"/>
  <c r="BK521"/>
  <c r="J489"/>
  <c r="BK475"/>
  <c r="BK459"/>
  <c r="BK440"/>
  <c r="BK335"/>
  <c r="J320"/>
  <c r="BK305"/>
  <c r="BK294"/>
  <c r="J286"/>
  <c r="BK276"/>
  <c r="J271"/>
  <c r="J263"/>
  <c r="BK255"/>
  <c r="J241"/>
  <c r="BK230"/>
  <c r="BK212"/>
  <c r="J201"/>
  <c r="BK192"/>
  <c r="BK178"/>
  <c r="J138"/>
  <c r="J126"/>
  <c r="BK111"/>
  <c r="BK1604"/>
  <c r="BK1587"/>
  <c r="BK1569"/>
  <c r="J1565"/>
  <c r="J1557"/>
  <c r="BK1549"/>
  <c r="BK1541"/>
  <c r="BK1536"/>
  <c r="J1520"/>
  <c r="BK1515"/>
  <c r="J1503"/>
  <c r="BK1487"/>
  <c r="BK1471"/>
  <c r="BK1463"/>
  <c r="BK1455"/>
  <c r="J1455"/>
  <c r="BK1437"/>
  <c r="J1415"/>
  <c r="J1397"/>
  <c r="J1386"/>
  <c r="BK1372"/>
  <c r="BK1365"/>
  <c r="J1361"/>
  <c r="J1357"/>
  <c r="J1353"/>
  <c r="J1349"/>
  <c r="BK1345"/>
  <c r="J1339"/>
  <c r="J1331"/>
  <c r="BK1323"/>
  <c r="BK1300"/>
  <c r="BK1289"/>
  <c r="BK1278"/>
  <c r="BK1267"/>
  <c r="BK1255"/>
  <c r="BK1219"/>
  <c r="BK1198"/>
  <c r="J1188"/>
  <c r="BK1178"/>
  <c r="J1173"/>
  <c r="BK1142"/>
  <c r="BK1131"/>
  <c r="BK1117"/>
  <c r="BK1105"/>
  <c r="J1099"/>
  <c r="BK1083"/>
  <c r="BK1055"/>
  <c r="BK1033"/>
  <c r="J1005"/>
  <c r="BK986"/>
  <c r="BK956"/>
  <c r="J936"/>
  <c r="BK929"/>
  <c r="J920"/>
  <c r="BK913"/>
  <c r="BK903"/>
  <c r="BK887"/>
  <c r="J866"/>
  <c r="BK846"/>
  <c r="BK828"/>
  <c r="BK808"/>
  <c r="BK796"/>
  <c r="BK785"/>
  <c r="BK779"/>
  <c r="BK773"/>
  <c r="J761"/>
  <c r="BK751"/>
  <c r="BK744"/>
  <c r="J733"/>
  <c r="J716"/>
  <c r="J710"/>
  <c r="BK703"/>
  <c r="J696"/>
  <c r="BK350"/>
  <c r="J335"/>
  <c r="BK320"/>
  <c r="BK311"/>
  <c r="J305"/>
  <c r="J294"/>
  <c r="BK286"/>
  <c r="J281"/>
  <c r="J276"/>
  <c r="J268"/>
  <c r="BK258"/>
  <c r="BK248"/>
  <c r="BK238"/>
  <c r="J233"/>
  <c r="BK225"/>
  <c r="J220"/>
  <c r="J209"/>
  <c r="J198"/>
  <c r="BK184"/>
  <c r="J169"/>
  <c r="J148"/>
  <c r="J131"/>
  <c r="J119"/>
  <c r="BK105"/>
  <c r="J97"/>
  <c i="6" r="BK483"/>
  <c r="J463"/>
  <c r="J457"/>
  <c r="BK422"/>
  <c r="BK401"/>
  <c r="BK392"/>
  <c r="BK378"/>
  <c r="J358"/>
  <c r="J344"/>
  <c r="BK321"/>
  <c r="J309"/>
  <c r="J299"/>
  <c r="J290"/>
  <c r="BK282"/>
  <c r="J272"/>
  <c r="BK267"/>
  <c r="BK260"/>
  <c r="BK249"/>
  <c r="J233"/>
  <c r="BK217"/>
  <c r="J203"/>
  <c r="J189"/>
  <c r="J172"/>
  <c r="BK155"/>
  <c r="J155"/>
  <c r="J514"/>
  <c r="BK508"/>
  <c r="BK500"/>
  <c r="J500"/>
  <c r="J496"/>
  <c r="BK493"/>
  <c r="BK475"/>
  <c r="J475"/>
  <c r="J470"/>
  <c r="J467"/>
  <c r="BK465"/>
  <c r="BK460"/>
  <c r="BK457"/>
  <c r="BK454"/>
  <c r="BK451"/>
  <c r="BK448"/>
  <c r="BK434"/>
  <c r="BK426"/>
  <c r="J422"/>
  <c r="J419"/>
  <c r="J413"/>
  <c r="J401"/>
  <c r="J392"/>
  <c r="BK384"/>
  <c r="J370"/>
  <c r="BK352"/>
  <c r="BK337"/>
  <c r="BK335"/>
  <c r="J328"/>
  <c r="BK314"/>
  <c r="J304"/>
  <c r="BK292"/>
  <c r="J286"/>
  <c r="BK279"/>
  <c r="J267"/>
  <c r="BK257"/>
  <c r="J252"/>
  <c r="J249"/>
  <c r="BK233"/>
  <c r="BK227"/>
  <c r="J217"/>
  <c r="BK203"/>
  <c r="BK197"/>
  <c r="BK183"/>
  <c r="BK172"/>
  <c r="BK141"/>
  <c r="BK129"/>
  <c r="BK117"/>
  <c r="BK105"/>
  <c r="J94"/>
  <c i="7" r="J302"/>
  <c r="BK299"/>
  <c r="BK293"/>
  <c r="J288"/>
  <c r="BK284"/>
  <c r="BK280"/>
  <c r="J276"/>
  <c r="BK271"/>
  <c r="BK267"/>
  <c r="J263"/>
  <c r="J259"/>
  <c r="BK255"/>
  <c r="BK251"/>
  <c r="J247"/>
  <c r="J243"/>
  <c r="BK239"/>
  <c r="BK235"/>
  <c r="J230"/>
  <c r="BK226"/>
  <c r="J222"/>
  <c r="BK218"/>
  <c r="J213"/>
  <c r="J211"/>
  <c r="J207"/>
  <c r="J203"/>
  <c r="BK199"/>
  <c r="J197"/>
  <c r="J192"/>
  <c r="BK188"/>
  <c r="BK186"/>
  <c r="BK182"/>
  <c r="BK180"/>
  <c r="J176"/>
  <c r="J172"/>
  <c r="BK170"/>
  <c r="BK165"/>
  <c r="BK163"/>
  <c r="BK159"/>
  <c r="BK155"/>
  <c r="BK153"/>
  <c r="BK149"/>
  <c r="J147"/>
  <c r="BK143"/>
  <c r="BK139"/>
  <c r="BK135"/>
  <c r="BK131"/>
  <c r="BK127"/>
  <c r="BK122"/>
  <c r="J118"/>
  <c r="BK114"/>
  <c r="J110"/>
  <c r="BK106"/>
  <c r="J102"/>
  <c r="J98"/>
  <c r="BK94"/>
  <c r="J90"/>
  <c r="BK86"/>
  <c r="BK315"/>
  <c r="J313"/>
  <c r="J311"/>
  <c r="BK308"/>
  <c r="J305"/>
  <c r="J299"/>
  <c r="J293"/>
  <c r="J290"/>
  <c r="J284"/>
  <c r="J280"/>
  <c r="BK273"/>
  <c r="J269"/>
  <c r="J265"/>
  <c r="J261"/>
  <c r="BK257"/>
  <c r="BK253"/>
  <c r="BK249"/>
  <c r="BK245"/>
  <c r="BK241"/>
  <c r="BK237"/>
  <c r="BK232"/>
  <c r="BK228"/>
  <c r="J224"/>
  <c r="BK220"/>
  <c r="BK215"/>
  <c r="BK211"/>
  <c r="J209"/>
  <c r="BK205"/>
  <c r="J199"/>
  <c r="J194"/>
  <c r="BK190"/>
  <c r="J188"/>
  <c r="J184"/>
  <c r="J180"/>
  <c r="BK176"/>
  <c r="BK172"/>
  <c r="BK168"/>
  <c r="J163"/>
  <c r="J159"/>
  <c r="J157"/>
  <c r="J153"/>
  <c r="BK147"/>
  <c r="J143"/>
  <c r="J139"/>
  <c r="J135"/>
  <c r="BK133"/>
  <c r="J129"/>
  <c r="J124"/>
  <c r="BK120"/>
  <c r="J116"/>
  <c r="BK112"/>
  <c r="BK108"/>
  <c r="BK104"/>
  <c r="BK102"/>
  <c r="BK96"/>
  <c r="J92"/>
  <c r="BK88"/>
  <c r="J83"/>
  <c i="8" r="J287"/>
  <c r="J285"/>
  <c r="J278"/>
  <c r="BK274"/>
  <c r="J266"/>
  <c r="J262"/>
  <c r="BK258"/>
  <c r="J254"/>
  <c r="J250"/>
  <c r="J245"/>
  <c r="J241"/>
  <c r="BK235"/>
  <c r="J231"/>
  <c r="J227"/>
  <c r="J225"/>
  <c r="BK221"/>
  <c r="J215"/>
  <c r="J211"/>
  <c r="J203"/>
  <c r="BK199"/>
  <c r="BK195"/>
  <c r="BK193"/>
  <c r="BK189"/>
  <c r="J185"/>
  <c r="BK181"/>
  <c r="J177"/>
  <c r="J173"/>
  <c r="BK169"/>
  <c r="J165"/>
  <c r="BK161"/>
  <c r="J157"/>
  <c r="BK149"/>
  <c r="J145"/>
  <c r="J141"/>
  <c r="J137"/>
  <c r="BK133"/>
  <c r="BK129"/>
  <c r="J125"/>
  <c r="J121"/>
  <c r="J117"/>
  <c r="BK113"/>
  <c r="J109"/>
  <c r="J107"/>
  <c r="J99"/>
  <c r="BK95"/>
  <c r="J290"/>
  <c r="BK285"/>
  <c r="BK278"/>
  <c r="J276"/>
  <c r="BK269"/>
  <c r="J264"/>
  <c r="BK262"/>
  <c r="J258"/>
  <c r="BK254"/>
  <c r="BK250"/>
  <c r="BK245"/>
  <c r="BK237"/>
  <c r="BK233"/>
  <c r="BK231"/>
  <c r="BK227"/>
  <c r="BK223"/>
  <c r="J219"/>
  <c r="BK213"/>
  <c r="BK209"/>
  <c r="J207"/>
  <c r="BK203"/>
  <c r="J199"/>
  <c r="BK191"/>
  <c r="BK185"/>
  <c r="J181"/>
  <c r="BK177"/>
  <c r="J175"/>
  <c r="BK171"/>
  <c r="BK167"/>
  <c r="J163"/>
  <c r="BK157"/>
  <c r="BK153"/>
  <c r="BK151"/>
  <c r="J149"/>
  <c r="BK145"/>
  <c r="BK141"/>
  <c r="BK137"/>
  <c r="J133"/>
  <c r="J129"/>
  <c r="BK125"/>
  <c r="BK121"/>
  <c r="BK117"/>
  <c r="BK115"/>
  <c r="BK111"/>
  <c r="BK109"/>
  <c r="J105"/>
  <c r="J103"/>
  <c r="J101"/>
  <c r="J97"/>
  <c r="J95"/>
  <c i="9" r="BK122"/>
  <c r="BK112"/>
  <c r="BK105"/>
  <c r="J97"/>
  <c r="BK88"/>
  <c r="J115"/>
  <c r="J109"/>
  <c r="BK101"/>
  <c r="BK91"/>
  <c i="2" l="1" r="BK102"/>
  <c r="J102"/>
  <c r="J61"/>
  <c r="P102"/>
  <c r="R102"/>
  <c r="T102"/>
  <c r="BK211"/>
  <c r="J211"/>
  <c r="J62"/>
  <c r="P211"/>
  <c r="R211"/>
  <c r="T211"/>
  <c r="BK284"/>
  <c r="J284"/>
  <c r="J63"/>
  <c r="P284"/>
  <c r="R284"/>
  <c r="T284"/>
  <c r="BK406"/>
  <c r="J406"/>
  <c r="J64"/>
  <c r="P406"/>
  <c r="R406"/>
  <c r="T406"/>
  <c r="BK444"/>
  <c r="J444"/>
  <c r="J65"/>
  <c r="P444"/>
  <c r="R444"/>
  <c r="T444"/>
  <c r="BK620"/>
  <c r="J620"/>
  <c r="J66"/>
  <c r="P620"/>
  <c r="R620"/>
  <c r="T620"/>
  <c r="BK860"/>
  <c r="J860"/>
  <c r="J67"/>
  <c r="P860"/>
  <c r="R860"/>
  <c r="T860"/>
  <c r="BK896"/>
  <c r="J896"/>
  <c r="J70"/>
  <c r="P896"/>
  <c r="R896"/>
  <c r="T896"/>
  <c r="BK964"/>
  <c r="J964"/>
  <c r="J71"/>
  <c r="P964"/>
  <c r="R964"/>
  <c r="T964"/>
  <c r="BK989"/>
  <c r="J989"/>
  <c r="J72"/>
  <c r="P989"/>
  <c r="R989"/>
  <c r="T989"/>
  <c r="BK1018"/>
  <c r="J1018"/>
  <c r="J73"/>
  <c r="P1018"/>
  <c r="R1018"/>
  <c r="T1018"/>
  <c r="BK1075"/>
  <c r="J1075"/>
  <c r="J74"/>
  <c r="P1075"/>
  <c r="R1075"/>
  <c r="T1075"/>
  <c r="BK1243"/>
  <c r="J1243"/>
  <c r="J75"/>
  <c r="P1243"/>
  <c r="R1243"/>
  <c r="T1243"/>
  <c r="BK1273"/>
  <c r="J1273"/>
  <c r="J76"/>
  <c r="P1273"/>
  <c r="R1273"/>
  <c r="T1273"/>
  <c r="BK1345"/>
  <c r="J1345"/>
  <c r="J77"/>
  <c r="P1345"/>
  <c r="R1345"/>
  <c r="T1345"/>
  <c r="BK1435"/>
  <c r="J1435"/>
  <c r="J78"/>
  <c r="P1435"/>
  <c r="R1435"/>
  <c r="T1435"/>
  <c r="BK1530"/>
  <c r="J1530"/>
  <c r="J79"/>
  <c r="P1530"/>
  <c r="R1530"/>
  <c r="T1530"/>
  <c r="BK1684"/>
  <c r="J1684"/>
  <c r="J80"/>
  <c r="P1684"/>
  <c r="R1684"/>
  <c r="T1684"/>
  <c i="3" r="BK87"/>
  <c r="J87"/>
  <c r="J61"/>
  <c r="P87"/>
  <c r="R87"/>
  <c r="T87"/>
  <c r="BK103"/>
  <c r="J103"/>
  <c r="J62"/>
  <c r="P103"/>
  <c r="R103"/>
  <c r="T103"/>
  <c r="BK137"/>
  <c r="J137"/>
  <c r="J63"/>
  <c r="P137"/>
  <c r="R137"/>
  <c r="T137"/>
  <c r="BK148"/>
  <c r="J148"/>
  <c r="J64"/>
  <c r="P148"/>
  <c r="R148"/>
  <c r="T148"/>
  <c i="4" r="BK92"/>
  <c r="J92"/>
  <c r="J61"/>
  <c r="P92"/>
  <c r="R92"/>
  <c r="T92"/>
  <c r="BK264"/>
  <c r="J264"/>
  <c r="J62"/>
  <c r="P264"/>
  <c r="R264"/>
  <c r="T264"/>
  <c r="BK292"/>
  <c r="J292"/>
  <c r="J63"/>
  <c r="P292"/>
  <c r="R292"/>
  <c r="T292"/>
  <c r="BK384"/>
  <c r="J384"/>
  <c r="J64"/>
  <c r="P384"/>
  <c r="R384"/>
  <c r="T384"/>
  <c r="BK402"/>
  <c r="J402"/>
  <c r="J65"/>
  <c r="P402"/>
  <c r="R402"/>
  <c r="T402"/>
  <c r="BK462"/>
  <c r="J462"/>
  <c r="J69"/>
  <c r="P462"/>
  <c r="P461"/>
  <c r="R462"/>
  <c r="R461"/>
  <c r="T462"/>
  <c r="T461"/>
  <c i="5" r="BK96"/>
  <c r="J96"/>
  <c r="J61"/>
  <c r="P96"/>
  <c r="R96"/>
  <c r="T96"/>
  <c r="BK177"/>
  <c r="J177"/>
  <c r="J63"/>
  <c r="P177"/>
  <c r="R177"/>
  <c r="T177"/>
  <c r="BK360"/>
  <c r="J360"/>
  <c r="J64"/>
  <c r="P360"/>
  <c r="R360"/>
  <c r="T360"/>
  <c r="BK488"/>
  <c r="J488"/>
  <c r="J65"/>
  <c r="P488"/>
  <c r="R488"/>
  <c r="T488"/>
  <c r="BK580"/>
  <c r="J580"/>
  <c r="J68"/>
  <c r="P580"/>
  <c r="R580"/>
  <c r="T580"/>
  <c r="BK650"/>
  <c r="J650"/>
  <c r="J69"/>
  <c r="P650"/>
  <c r="R650"/>
  <c r="T650"/>
  <c r="BK784"/>
  <c r="J784"/>
  <c r="J70"/>
  <c r="P784"/>
  <c r="R784"/>
  <c r="T784"/>
  <c r="BK1342"/>
  <c r="J1342"/>
  <c r="J71"/>
  <c r="P1342"/>
  <c r="R1342"/>
  <c r="T1342"/>
  <c r="BK1568"/>
  <c r="J1568"/>
  <c r="J72"/>
  <c r="P1568"/>
  <c r="R1568"/>
  <c r="T1568"/>
  <c i="6" r="BK104"/>
  <c r="J104"/>
  <c r="J62"/>
  <c r="P104"/>
  <c r="P92"/>
  <c r="R104"/>
  <c r="R92"/>
  <c r="T104"/>
  <c r="T92"/>
  <c r="BK182"/>
  <c r="J182"/>
  <c r="J65"/>
  <c r="P182"/>
  <c r="P170"/>
  <c r="R182"/>
  <c r="R170"/>
  <c r="T182"/>
  <c r="T170"/>
  <c r="BK256"/>
  <c r="J256"/>
  <c r="J67"/>
  <c r="P256"/>
  <c r="R256"/>
  <c r="T256"/>
  <c r="BK289"/>
  <c r="J289"/>
  <c r="J69"/>
  <c r="P289"/>
  <c r="R289"/>
  <c r="T289"/>
  <c r="BK425"/>
  <c r="J425"/>
  <c r="J70"/>
  <c r="P425"/>
  <c r="R425"/>
  <c r="T425"/>
  <c r="BK499"/>
  <c r="J499"/>
  <c r="J71"/>
  <c r="P499"/>
  <c r="R499"/>
  <c r="T499"/>
  <c i="7" r="BK82"/>
  <c r="J82"/>
  <c r="J60"/>
  <c r="P82"/>
  <c r="R82"/>
  <c r="T82"/>
  <c r="T81"/>
  <c r="BK295"/>
  <c r="J295"/>
  <c r="J61"/>
  <c r="P295"/>
  <c r="R295"/>
  <c r="T295"/>
  <c i="8" r="BK92"/>
  <c r="BK91"/>
  <c r="J91"/>
  <c r="J60"/>
  <c r="P92"/>
  <c r="P91"/>
  <c r="R92"/>
  <c r="R91"/>
  <c r="T92"/>
  <c r="T91"/>
  <c r="BK240"/>
  <c r="J240"/>
  <c r="J63"/>
  <c r="P240"/>
  <c r="R240"/>
  <c r="T240"/>
  <c r="BK247"/>
  <c r="J247"/>
  <c r="J64"/>
  <c r="P247"/>
  <c r="R247"/>
  <c r="T247"/>
  <c r="BK268"/>
  <c r="J268"/>
  <c r="J65"/>
  <c r="P268"/>
  <c r="R268"/>
  <c r="T268"/>
  <c r="BK273"/>
  <c r="J273"/>
  <c r="J66"/>
  <c r="P273"/>
  <c r="R273"/>
  <c r="T273"/>
  <c r="BK284"/>
  <c r="J284"/>
  <c r="J69"/>
  <c r="P284"/>
  <c r="P280"/>
  <c r="R284"/>
  <c r="R280"/>
  <c r="T284"/>
  <c r="T280"/>
  <c i="9" r="BK87"/>
  <c r="J87"/>
  <c r="J61"/>
  <c r="R87"/>
  <c r="R86"/>
  <c r="R85"/>
  <c r="P87"/>
  <c r="P86"/>
  <c r="P85"/>
  <c i="1" r="AU62"/>
  <c i="9" r="T87"/>
  <c r="T86"/>
  <c r="T85"/>
  <c i="2" r="BK891"/>
  <c r="J891"/>
  <c r="J68"/>
  <c i="3" r="BK176"/>
  <c r="J176"/>
  <c r="J65"/>
  <c i="4" r="BK441"/>
  <c r="J441"/>
  <c r="J66"/>
  <c r="BK445"/>
  <c r="J445"/>
  <c r="J67"/>
  <c r="BK469"/>
  <c r="J469"/>
  <c r="J70"/>
  <c i="5" r="BK147"/>
  <c r="J147"/>
  <c r="J62"/>
  <c r="BK575"/>
  <c r="J575"/>
  <c r="J66"/>
  <c r="BK1603"/>
  <c r="J1603"/>
  <c r="J74"/>
  <c i="6" r="BK93"/>
  <c r="J93"/>
  <c r="J61"/>
  <c r="BK171"/>
  <c r="J171"/>
  <c r="J64"/>
  <c r="BK285"/>
  <c r="J285"/>
  <c r="J68"/>
  <c i="8" r="BK281"/>
  <c r="J281"/>
  <c r="J68"/>
  <c r="BK289"/>
  <c r="J289"/>
  <c r="J70"/>
  <c i="9" r="BK100"/>
  <c r="J100"/>
  <c r="J62"/>
  <c r="BK104"/>
  <c r="J104"/>
  <c r="J63"/>
  <c r="BK121"/>
  <c r="J121"/>
  <c r="J65"/>
  <c r="BK108"/>
  <c r="J108"/>
  <c r="J64"/>
  <c i="8" r="J92"/>
  <c r="J61"/>
  <c i="9" r="E48"/>
  <c r="F54"/>
  <c r="J54"/>
  <c r="J55"/>
  <c r="J79"/>
  <c r="F82"/>
  <c r="BE88"/>
  <c r="BE91"/>
  <c r="BE101"/>
  <c r="BE105"/>
  <c r="BE122"/>
  <c r="BE97"/>
  <c r="BE109"/>
  <c r="BE112"/>
  <c r="BE115"/>
  <c i="8" r="E48"/>
  <c r="J52"/>
  <c r="J54"/>
  <c r="J55"/>
  <c r="F86"/>
  <c r="F87"/>
  <c r="BE93"/>
  <c r="BE95"/>
  <c r="BE97"/>
  <c r="BE103"/>
  <c r="BE107"/>
  <c r="BE111"/>
  <c r="BE115"/>
  <c r="BE117"/>
  <c r="BE119"/>
  <c r="BE121"/>
  <c r="BE123"/>
  <c r="BE125"/>
  <c r="BE129"/>
  <c r="BE133"/>
  <c r="BE135"/>
  <c r="BE137"/>
  <c r="BE139"/>
  <c r="BE147"/>
  <c r="BE149"/>
  <c r="BE151"/>
  <c r="BE153"/>
  <c r="BE155"/>
  <c r="BE157"/>
  <c r="BE161"/>
  <c r="BE167"/>
  <c r="BE169"/>
  <c r="BE173"/>
  <c r="BE177"/>
  <c r="BE183"/>
  <c r="BE187"/>
  <c r="BE201"/>
  <c r="BE205"/>
  <c r="BE207"/>
  <c r="BE213"/>
  <c r="BE215"/>
  <c r="BE223"/>
  <c r="BE225"/>
  <c r="BE227"/>
  <c r="BE229"/>
  <c r="BE235"/>
  <c r="BE237"/>
  <c r="BE243"/>
  <c r="BE245"/>
  <c r="BE252"/>
  <c r="BE260"/>
  <c r="BE266"/>
  <c r="BE271"/>
  <c r="BE276"/>
  <c r="BE278"/>
  <c r="BE285"/>
  <c r="BE99"/>
  <c r="BE101"/>
  <c r="BE105"/>
  <c r="BE109"/>
  <c r="BE113"/>
  <c r="BE127"/>
  <c r="BE131"/>
  <c r="BE141"/>
  <c r="BE143"/>
  <c r="BE145"/>
  <c r="BE159"/>
  <c r="BE163"/>
  <c r="BE165"/>
  <c r="BE171"/>
  <c r="BE175"/>
  <c r="BE179"/>
  <c r="BE181"/>
  <c r="BE185"/>
  <c r="BE189"/>
  <c r="BE191"/>
  <c r="BE193"/>
  <c r="BE195"/>
  <c r="BE197"/>
  <c r="BE199"/>
  <c r="BE203"/>
  <c r="BE209"/>
  <c r="BE211"/>
  <c r="BE217"/>
  <c r="BE219"/>
  <c r="BE221"/>
  <c r="BE231"/>
  <c r="BE233"/>
  <c r="BE241"/>
  <c r="BE248"/>
  <c r="BE250"/>
  <c r="BE254"/>
  <c r="BE256"/>
  <c r="BE258"/>
  <c r="BE262"/>
  <c r="BE264"/>
  <c r="BE269"/>
  <c r="BE274"/>
  <c r="BE282"/>
  <c r="BE287"/>
  <c r="BE290"/>
  <c i="7" r="J52"/>
  <c r="J54"/>
  <c r="J55"/>
  <c r="F77"/>
  <c r="F78"/>
  <c r="BE86"/>
  <c r="BE88"/>
  <c r="BE90"/>
  <c r="BE100"/>
  <c r="BE102"/>
  <c r="BE108"/>
  <c r="BE110"/>
  <c r="BE114"/>
  <c r="BE116"/>
  <c r="BE118"/>
  <c r="BE120"/>
  <c r="BE124"/>
  <c r="BE131"/>
  <c r="BE141"/>
  <c r="BE145"/>
  <c r="BE153"/>
  <c r="BE159"/>
  <c r="BE168"/>
  <c r="BE170"/>
  <c r="BE174"/>
  <c r="BE188"/>
  <c r="BE190"/>
  <c r="BE194"/>
  <c r="BE199"/>
  <c r="BE203"/>
  <c r="BE205"/>
  <c r="BE211"/>
  <c r="BE213"/>
  <c r="BE218"/>
  <c r="BE220"/>
  <c r="BE224"/>
  <c r="BE226"/>
  <c r="BE230"/>
  <c r="BE232"/>
  <c r="BE235"/>
  <c r="BE241"/>
  <c r="BE243"/>
  <c r="BE245"/>
  <c r="BE247"/>
  <c r="BE251"/>
  <c r="BE255"/>
  <c r="BE257"/>
  <c r="BE261"/>
  <c r="BE263"/>
  <c r="BE269"/>
  <c r="BE271"/>
  <c r="BE276"/>
  <c r="BE278"/>
  <c r="BE282"/>
  <c r="BE284"/>
  <c r="BE286"/>
  <c r="BE290"/>
  <c r="BE293"/>
  <c r="BE299"/>
  <c r="BE302"/>
  <c r="BE305"/>
  <c r="BE308"/>
  <c r="BE311"/>
  <c r="BE313"/>
  <c r="BE315"/>
  <c r="E48"/>
  <c r="BE83"/>
  <c r="BE92"/>
  <c r="BE94"/>
  <c r="BE96"/>
  <c r="BE98"/>
  <c r="BE104"/>
  <c r="BE106"/>
  <c r="BE112"/>
  <c r="BE122"/>
  <c r="BE127"/>
  <c r="BE129"/>
  <c r="BE133"/>
  <c r="BE135"/>
  <c r="BE137"/>
  <c r="BE139"/>
  <c r="BE143"/>
  <c r="BE147"/>
  <c r="BE149"/>
  <c r="BE151"/>
  <c r="BE155"/>
  <c r="BE157"/>
  <c r="BE161"/>
  <c r="BE163"/>
  <c r="BE165"/>
  <c r="BE172"/>
  <c r="BE176"/>
  <c r="BE178"/>
  <c r="BE180"/>
  <c r="BE182"/>
  <c r="BE184"/>
  <c r="BE186"/>
  <c r="BE192"/>
  <c r="BE197"/>
  <c r="BE201"/>
  <c r="BE207"/>
  <c r="BE209"/>
  <c r="BE215"/>
  <c r="BE222"/>
  <c r="BE228"/>
  <c r="BE237"/>
  <c r="BE239"/>
  <c r="BE249"/>
  <c r="BE253"/>
  <c r="BE259"/>
  <c r="BE265"/>
  <c r="BE267"/>
  <c r="BE273"/>
  <c r="BE280"/>
  <c r="BE288"/>
  <c r="BE296"/>
  <c i="5" r="BK579"/>
  <c r="J579"/>
  <c r="J67"/>
  <c i="6" r="J52"/>
  <c r="F54"/>
  <c r="F55"/>
  <c r="J55"/>
  <c r="E81"/>
  <c r="J87"/>
  <c r="BE105"/>
  <c r="BE117"/>
  <c r="BE129"/>
  <c r="BE160"/>
  <c r="BE172"/>
  <c r="BE183"/>
  <c r="BE189"/>
  <c r="BE197"/>
  <c r="BE203"/>
  <c r="BE211"/>
  <c r="BE217"/>
  <c r="BE227"/>
  <c r="BE249"/>
  <c r="BE257"/>
  <c r="BE260"/>
  <c r="BE267"/>
  <c r="BE272"/>
  <c r="BE279"/>
  <c r="BE282"/>
  <c r="BE286"/>
  <c r="BE290"/>
  <c r="BE292"/>
  <c r="BE299"/>
  <c r="BE309"/>
  <c r="BE314"/>
  <c r="BE321"/>
  <c r="BE328"/>
  <c r="BE344"/>
  <c r="BE358"/>
  <c r="BE370"/>
  <c r="BE378"/>
  <c r="BE398"/>
  <c r="BE401"/>
  <c r="BE407"/>
  <c r="BE419"/>
  <c r="BE422"/>
  <c r="BE426"/>
  <c r="BE451"/>
  <c r="BE454"/>
  <c r="BE457"/>
  <c r="BE465"/>
  <c r="BE470"/>
  <c r="BE475"/>
  <c r="BE483"/>
  <c r="BE493"/>
  <c r="BE496"/>
  <c r="BE500"/>
  <c r="BE508"/>
  <c r="BE514"/>
  <c r="BE94"/>
  <c r="BE141"/>
  <c r="BE155"/>
  <c r="BE233"/>
  <c r="BE239"/>
  <c r="BE252"/>
  <c r="BE304"/>
  <c r="BE335"/>
  <c r="BE337"/>
  <c r="BE352"/>
  <c r="BE384"/>
  <c r="BE392"/>
  <c r="BE413"/>
  <c r="BE434"/>
  <c r="BE448"/>
  <c r="BE460"/>
  <c r="BE463"/>
  <c r="BE467"/>
  <c i="4" r="BK91"/>
  <c r="J91"/>
  <c r="J60"/>
  <c i="5" r="J52"/>
  <c r="J54"/>
  <c r="J55"/>
  <c r="F91"/>
  <c r="BE105"/>
  <c r="BE111"/>
  <c r="BE119"/>
  <c r="BE138"/>
  <c r="BE148"/>
  <c r="BE169"/>
  <c r="BE198"/>
  <c r="BE201"/>
  <c r="BE212"/>
  <c r="BE230"/>
  <c r="BE233"/>
  <c r="BE241"/>
  <c r="BE248"/>
  <c r="BE255"/>
  <c r="BE258"/>
  <c r="BE263"/>
  <c r="BE271"/>
  <c r="BE276"/>
  <c r="BE281"/>
  <c r="BE289"/>
  <c r="BE294"/>
  <c r="BE305"/>
  <c r="BE311"/>
  <c r="BE325"/>
  <c r="BE343"/>
  <c r="BE350"/>
  <c r="BE358"/>
  <c r="BE361"/>
  <c r="BE368"/>
  <c r="BE384"/>
  <c r="BE390"/>
  <c r="BE396"/>
  <c r="BE412"/>
  <c r="BE430"/>
  <c r="BE440"/>
  <c r="BE475"/>
  <c r="BE482"/>
  <c r="BE489"/>
  <c r="BE521"/>
  <c r="BE537"/>
  <c r="BE555"/>
  <c r="BE576"/>
  <c r="BE581"/>
  <c r="BE630"/>
  <c r="BE636"/>
  <c r="BE647"/>
  <c r="BE671"/>
  <c r="BE680"/>
  <c r="BE696"/>
  <c r="BE703"/>
  <c r="BE716"/>
  <c r="BE733"/>
  <c r="BE744"/>
  <c r="BE753"/>
  <c r="BE755"/>
  <c r="BE761"/>
  <c r="BE767"/>
  <c r="BE773"/>
  <c r="BE785"/>
  <c r="BE796"/>
  <c r="BE808"/>
  <c r="BE817"/>
  <c r="BE828"/>
  <c r="BE839"/>
  <c r="BE846"/>
  <c r="BE855"/>
  <c r="BE866"/>
  <c r="BE887"/>
  <c r="BE903"/>
  <c r="BE913"/>
  <c r="BE920"/>
  <c r="BE943"/>
  <c r="BE986"/>
  <c r="BE1002"/>
  <c r="BE1005"/>
  <c r="BE1017"/>
  <c r="BE1033"/>
  <c r="BE1067"/>
  <c r="BE1073"/>
  <c r="BE1083"/>
  <c r="BE1093"/>
  <c r="BE1111"/>
  <c r="BE1117"/>
  <c r="BE1137"/>
  <c r="BE1142"/>
  <c r="BE1170"/>
  <c r="BE1173"/>
  <c r="BE1178"/>
  <c r="BE1183"/>
  <c r="BE1188"/>
  <c r="BE1246"/>
  <c r="BE1255"/>
  <c r="BE1267"/>
  <c r="BE1272"/>
  <c r="BE1300"/>
  <c r="BE1306"/>
  <c r="BE1323"/>
  <c r="BE1345"/>
  <c r="BE1351"/>
  <c r="BE1353"/>
  <c r="BE1355"/>
  <c r="BE1357"/>
  <c r="BE1359"/>
  <c r="BE1361"/>
  <c r="BE1372"/>
  <c r="BE1379"/>
  <c r="BE1394"/>
  <c r="BE1397"/>
  <c r="BE1409"/>
  <c r="BE1415"/>
  <c r="BE1425"/>
  <c r="BE1437"/>
  <c r="BE1449"/>
  <c r="BE1455"/>
  <c r="BE1463"/>
  <c r="BE1471"/>
  <c r="BE1487"/>
  <c r="BE1497"/>
  <c r="BE1503"/>
  <c r="BE1510"/>
  <c r="BE1520"/>
  <c r="BE1529"/>
  <c r="BE1546"/>
  <c r="BE1557"/>
  <c r="BE1569"/>
  <c r="BE1587"/>
  <c r="BE1604"/>
  <c r="E48"/>
  <c r="F54"/>
  <c r="BE97"/>
  <c r="BE126"/>
  <c r="BE131"/>
  <c r="BE178"/>
  <c r="BE184"/>
  <c r="BE192"/>
  <c r="BE209"/>
  <c r="BE220"/>
  <c r="BE225"/>
  <c r="BE238"/>
  <c r="BE268"/>
  <c r="BE286"/>
  <c r="BE302"/>
  <c r="BE314"/>
  <c r="BE320"/>
  <c r="BE335"/>
  <c r="BE452"/>
  <c r="BE459"/>
  <c r="BE468"/>
  <c r="BE505"/>
  <c r="BE561"/>
  <c r="BE591"/>
  <c r="BE594"/>
  <c r="BE610"/>
  <c r="BE621"/>
  <c r="BE639"/>
  <c r="BE651"/>
  <c r="BE659"/>
  <c r="BE665"/>
  <c r="BE710"/>
  <c r="BE726"/>
  <c r="BE741"/>
  <c r="BE751"/>
  <c r="BE779"/>
  <c r="BE781"/>
  <c r="BE929"/>
  <c r="BE936"/>
  <c r="BE956"/>
  <c r="BE968"/>
  <c r="BE1045"/>
  <c r="BE1055"/>
  <c r="BE1061"/>
  <c r="BE1099"/>
  <c r="BE1105"/>
  <c r="BE1125"/>
  <c r="BE1131"/>
  <c r="BE1193"/>
  <c r="BE1198"/>
  <c r="BE1204"/>
  <c r="BE1219"/>
  <c r="BE1265"/>
  <c r="BE1278"/>
  <c r="BE1284"/>
  <c r="BE1289"/>
  <c r="BE1295"/>
  <c r="BE1311"/>
  <c r="BE1331"/>
  <c r="BE1339"/>
  <c r="BE1343"/>
  <c r="BE1347"/>
  <c r="BE1349"/>
  <c r="BE1363"/>
  <c r="BE1365"/>
  <c r="BE1386"/>
  <c r="BE1431"/>
  <c r="BE1515"/>
  <c r="BE1536"/>
  <c r="BE1541"/>
  <c r="BE1549"/>
  <c r="BE1565"/>
  <c i="4" r="F54"/>
  <c r="J55"/>
  <c r="J86"/>
  <c r="BE106"/>
  <c r="BE112"/>
  <c r="BE118"/>
  <c r="BE121"/>
  <c r="BE140"/>
  <c r="BE150"/>
  <c r="BE187"/>
  <c r="BE209"/>
  <c r="BE271"/>
  <c r="BE301"/>
  <c r="BE328"/>
  <c r="BE331"/>
  <c r="BE341"/>
  <c r="BE346"/>
  <c r="BE367"/>
  <c r="BE411"/>
  <c r="BE419"/>
  <c r="BE435"/>
  <c r="E48"/>
  <c r="J52"/>
  <c r="F55"/>
  <c r="BE93"/>
  <c r="BE101"/>
  <c r="BE115"/>
  <c r="BE124"/>
  <c r="BE132"/>
  <c r="BE158"/>
  <c r="BE166"/>
  <c r="BE232"/>
  <c r="BE253"/>
  <c r="BE265"/>
  <c r="BE293"/>
  <c r="BE307"/>
  <c r="BE315"/>
  <c r="BE322"/>
  <c r="BE338"/>
  <c r="BE349"/>
  <c r="BE354"/>
  <c r="BE359"/>
  <c r="BE373"/>
  <c r="BE376"/>
  <c r="BE385"/>
  <c r="BE394"/>
  <c r="BE403"/>
  <c r="BE429"/>
  <c r="BE442"/>
  <c r="BE446"/>
  <c r="BE456"/>
  <c r="BE463"/>
  <c r="BE466"/>
  <c r="BE470"/>
  <c i="2" r="BK101"/>
  <c r="J101"/>
  <c r="J60"/>
  <c i="3" r="J52"/>
  <c r="J54"/>
  <c r="J55"/>
  <c r="BE93"/>
  <c r="BE109"/>
  <c r="BE120"/>
  <c r="BE128"/>
  <c r="BE132"/>
  <c r="BE138"/>
  <c r="BE159"/>
  <c r="BE171"/>
  <c r="E48"/>
  <c r="F54"/>
  <c r="F55"/>
  <c r="BE88"/>
  <c r="BE98"/>
  <c r="BE104"/>
  <c r="BE115"/>
  <c r="BE124"/>
  <c r="BE143"/>
  <c r="BE149"/>
  <c r="BE154"/>
  <c r="BE166"/>
  <c r="BE177"/>
  <c i="2" r="E48"/>
  <c r="J52"/>
  <c r="F54"/>
  <c r="J54"/>
  <c r="J55"/>
  <c r="BE103"/>
  <c r="BE125"/>
  <c r="BE137"/>
  <c r="BE163"/>
  <c r="BE175"/>
  <c r="BE199"/>
  <c r="BE223"/>
  <c r="BE253"/>
  <c r="BE261"/>
  <c r="BE291"/>
  <c r="BE297"/>
  <c r="BE315"/>
  <c r="BE321"/>
  <c r="BE340"/>
  <c r="BE354"/>
  <c r="BE387"/>
  <c r="BE413"/>
  <c r="BE428"/>
  <c r="BE436"/>
  <c r="BE445"/>
  <c r="BE467"/>
  <c r="BE474"/>
  <c r="BE520"/>
  <c r="BE544"/>
  <c r="BE554"/>
  <c r="BE560"/>
  <c r="BE570"/>
  <c r="BE580"/>
  <c r="BE593"/>
  <c r="BE601"/>
  <c r="BE605"/>
  <c r="BE615"/>
  <c r="BE632"/>
  <c r="BE636"/>
  <c r="BE652"/>
  <c r="BE671"/>
  <c r="BE706"/>
  <c r="BE718"/>
  <c r="BE756"/>
  <c r="BE768"/>
  <c r="BE779"/>
  <c r="BE784"/>
  <c r="BE800"/>
  <c r="BE831"/>
  <c r="BE841"/>
  <c r="BE854"/>
  <c r="BE861"/>
  <c r="BE872"/>
  <c r="BE880"/>
  <c r="BE897"/>
  <c r="BE904"/>
  <c r="BE910"/>
  <c r="BE919"/>
  <c r="BE930"/>
  <c r="BE937"/>
  <c r="BE943"/>
  <c r="BE952"/>
  <c r="BE961"/>
  <c r="BE965"/>
  <c r="BE975"/>
  <c r="BE986"/>
  <c r="BE990"/>
  <c r="BE1015"/>
  <c r="BE1019"/>
  <c r="BE1037"/>
  <c r="BE1043"/>
  <c r="BE1072"/>
  <c r="BE1076"/>
  <c r="BE1081"/>
  <c r="BE1086"/>
  <c r="BE1094"/>
  <c r="BE1115"/>
  <c r="BE1125"/>
  <c r="BE1130"/>
  <c r="BE1152"/>
  <c r="BE1160"/>
  <c r="BE1173"/>
  <c r="BE1184"/>
  <c r="BE1195"/>
  <c r="BE1201"/>
  <c r="BE1240"/>
  <c r="BE1244"/>
  <c r="BE1250"/>
  <c r="BE1255"/>
  <c r="BE1270"/>
  <c r="BE1288"/>
  <c r="BE1299"/>
  <c r="BE1306"/>
  <c r="BE1328"/>
  <c r="BE1346"/>
  <c r="BE1422"/>
  <c r="BE1450"/>
  <c r="BE1477"/>
  <c r="BE1485"/>
  <c r="BE1497"/>
  <c r="BE1527"/>
  <c r="BE1582"/>
  <c r="BE1587"/>
  <c r="BE1594"/>
  <c r="BE1618"/>
  <c r="BE1623"/>
  <c r="BE1669"/>
  <c r="BE1685"/>
  <c r="BE1691"/>
  <c r="F55"/>
  <c r="BE113"/>
  <c r="BE119"/>
  <c r="BE151"/>
  <c r="BE185"/>
  <c r="BE212"/>
  <c r="BE217"/>
  <c r="BE230"/>
  <c r="BE238"/>
  <c r="BE245"/>
  <c r="BE269"/>
  <c r="BE279"/>
  <c r="BE285"/>
  <c r="BE303"/>
  <c r="BE309"/>
  <c r="BE328"/>
  <c r="BE335"/>
  <c r="BE363"/>
  <c r="BE373"/>
  <c r="BE381"/>
  <c r="BE392"/>
  <c r="BE399"/>
  <c r="BE407"/>
  <c r="BE420"/>
  <c r="BE451"/>
  <c r="BE480"/>
  <c r="BE504"/>
  <c r="BE536"/>
  <c r="BE585"/>
  <c r="BE597"/>
  <c r="BE609"/>
  <c r="BE621"/>
  <c r="BE626"/>
  <c r="BE641"/>
  <c r="BE647"/>
  <c r="BE657"/>
  <c r="BE661"/>
  <c r="BE679"/>
  <c r="BE686"/>
  <c r="BE731"/>
  <c r="BE745"/>
  <c r="BE762"/>
  <c r="BE773"/>
  <c r="BE822"/>
  <c r="BE847"/>
  <c r="BE864"/>
  <c r="BE867"/>
  <c r="BE886"/>
  <c r="BE892"/>
  <c r="BE994"/>
  <c r="BE998"/>
  <c r="BE1003"/>
  <c r="BE1008"/>
  <c r="BE1029"/>
  <c r="BE1049"/>
  <c r="BE1055"/>
  <c r="BE1061"/>
  <c r="BE1067"/>
  <c r="BE1099"/>
  <c r="BE1104"/>
  <c r="BE1110"/>
  <c r="BE1137"/>
  <c r="BE1145"/>
  <c r="BE1167"/>
  <c r="BE1178"/>
  <c r="BE1189"/>
  <c r="BE1211"/>
  <c r="BE1216"/>
  <c r="BE1223"/>
  <c r="BE1234"/>
  <c r="BE1260"/>
  <c r="BE1265"/>
  <c r="BE1274"/>
  <c r="BE1281"/>
  <c r="BE1293"/>
  <c r="BE1314"/>
  <c r="BE1321"/>
  <c r="BE1335"/>
  <c r="BE1342"/>
  <c r="BE1352"/>
  <c r="BE1362"/>
  <c r="BE1368"/>
  <c r="BE1386"/>
  <c r="BE1392"/>
  <c r="BE1399"/>
  <c r="BE1405"/>
  <c r="BE1416"/>
  <c r="BE1432"/>
  <c r="BE1436"/>
  <c r="BE1443"/>
  <c r="BE1460"/>
  <c r="BE1470"/>
  <c r="BE1491"/>
  <c r="BE1506"/>
  <c r="BE1513"/>
  <c r="BE1520"/>
  <c r="BE1531"/>
  <c r="BE1577"/>
  <c r="BE1698"/>
  <c r="J34"/>
  <c i="1" r="AW55"/>
  <c i="2" r="F36"/>
  <c i="1" r="BC55"/>
  <c i="3" r="F34"/>
  <c i="1" r="BA56"/>
  <c i="3" r="F35"/>
  <c i="1" r="BB56"/>
  <c i="3" r="J34"/>
  <c i="1" r="AW56"/>
  <c i="3" r="F36"/>
  <c i="1" r="BC56"/>
  <c i="3" r="F37"/>
  <c i="1" r="BD56"/>
  <c i="4" r="F34"/>
  <c i="1" r="BA57"/>
  <c i="4" r="F36"/>
  <c i="1" r="BC57"/>
  <c i="4" r="J34"/>
  <c i="1" r="AW57"/>
  <c i="4" r="F37"/>
  <c i="1" r="BD57"/>
  <c i="5" r="F36"/>
  <c i="1" r="BC58"/>
  <c i="5" r="J34"/>
  <c i="1" r="AW58"/>
  <c i="5" r="F37"/>
  <c i="1" r="BD58"/>
  <c i="6" r="F34"/>
  <c i="1" r="BA59"/>
  <c i="6" r="F37"/>
  <c i="1" r="BD59"/>
  <c i="6" r="F36"/>
  <c i="1" r="BC59"/>
  <c i="6" r="F35"/>
  <c i="1" r="BB59"/>
  <c i="6" r="J34"/>
  <c i="1" r="AW59"/>
  <c i="7" r="J34"/>
  <c i="1" r="AW60"/>
  <c i="7" r="F37"/>
  <c i="1" r="BD60"/>
  <c i="7" r="F36"/>
  <c i="1" r="BC60"/>
  <c i="7" r="F34"/>
  <c i="1" r="BA60"/>
  <c i="7" r="F35"/>
  <c i="1" r="BB60"/>
  <c i="8" r="J34"/>
  <c i="1" r="AW61"/>
  <c i="8" r="F34"/>
  <c i="1" r="BA61"/>
  <c i="8" r="F37"/>
  <c i="1" r="BD61"/>
  <c i="8" r="F36"/>
  <c i="1" r="BC61"/>
  <c i="8" r="F35"/>
  <c i="1" r="BB61"/>
  <c i="9" r="F34"/>
  <c i="1" r="BA62"/>
  <c i="9" r="F35"/>
  <c i="1" r="BB62"/>
  <c i="9" r="J34"/>
  <c i="1" r="AW62"/>
  <c i="9" r="F36"/>
  <c i="1" r="BC62"/>
  <c i="9" r="F37"/>
  <c i="1" r="BD62"/>
  <c i="2" r="F34"/>
  <c i="1" r="BA55"/>
  <c i="2" r="F37"/>
  <c i="1" r="BD55"/>
  <c i="2" r="F35"/>
  <c i="1" r="BB55"/>
  <c i="4" r="F35"/>
  <c i="1" r="BB57"/>
  <c i="5" r="F34"/>
  <c i="1" r="BA58"/>
  <c i="5" r="F35"/>
  <c i="1" r="BB58"/>
  <c i="8" l="1" r="T239"/>
  <c r="R239"/>
  <c r="P239"/>
  <c r="P90"/>
  <c i="1" r="AU61"/>
  <c i="7" r="P81"/>
  <c i="1" r="AU60"/>
  <c i="6" r="T255"/>
  <c r="T91"/>
  <c i="5" r="R579"/>
  <c r="T95"/>
  <c r="P95"/>
  <c i="4" r="T91"/>
  <c r="T90"/>
  <c i="3" r="R86"/>
  <c r="R85"/>
  <c i="2" r="P895"/>
  <c r="T101"/>
  <c r="R101"/>
  <c i="8" r="T90"/>
  <c r="R90"/>
  <c i="7" r="R81"/>
  <c i="6" r="R255"/>
  <c r="R91"/>
  <c r="P255"/>
  <c r="P91"/>
  <c i="1" r="AU59"/>
  <c i="5" r="T579"/>
  <c r="P579"/>
  <c r="R95"/>
  <c r="R94"/>
  <c i="4" r="R91"/>
  <c r="R90"/>
  <c r="P91"/>
  <c r="P90"/>
  <c i="1" r="AU57"/>
  <c i="3" r="T86"/>
  <c r="T85"/>
  <c r="P86"/>
  <c r="P85"/>
  <c i="1" r="AU56"/>
  <c i="2" r="T895"/>
  <c r="R895"/>
  <c r="P101"/>
  <c r="P100"/>
  <c i="1" r="AU55"/>
  <c i="2" r="BK895"/>
  <c r="J895"/>
  <c r="J69"/>
  <c i="3" r="BK86"/>
  <c r="J86"/>
  <c r="J60"/>
  <c i="4" r="BK461"/>
  <c r="J461"/>
  <c r="J68"/>
  <c i="5" r="BK95"/>
  <c r="J95"/>
  <c r="J60"/>
  <c r="BK1602"/>
  <c r="J1602"/>
  <c r="J73"/>
  <c i="6" r="BK92"/>
  <c r="J92"/>
  <c r="J60"/>
  <c r="BK170"/>
  <c r="J170"/>
  <c r="J63"/>
  <c r="BK255"/>
  <c r="J255"/>
  <c r="J66"/>
  <c i="7" r="BK81"/>
  <c r="J81"/>
  <c r="J59"/>
  <c i="8" r="BK239"/>
  <c r="J239"/>
  <c r="J62"/>
  <c r="BK280"/>
  <c r="J280"/>
  <c r="J67"/>
  <c i="9" r="BK86"/>
  <c r="J86"/>
  <c r="J60"/>
  <c i="5" r="BK94"/>
  <c r="J94"/>
  <c r="J59"/>
  <c i="4" r="BK90"/>
  <c r="J90"/>
  <c r="J59"/>
  <c i="2" r="BK100"/>
  <c r="J100"/>
  <c r="J59"/>
  <c r="J33"/>
  <c i="1" r="AV55"/>
  <c r="AT55"/>
  <c i="2" r="F33"/>
  <c i="1" r="AZ55"/>
  <c i="3" r="F33"/>
  <c i="1" r="AZ56"/>
  <c i="3" r="J33"/>
  <c i="1" r="AV56"/>
  <c r="AT56"/>
  <c i="4" r="F33"/>
  <c i="1" r="AZ57"/>
  <c i="4" r="J33"/>
  <c i="1" r="AV57"/>
  <c r="AT57"/>
  <c i="5" r="J33"/>
  <c i="1" r="AV58"/>
  <c r="AT58"/>
  <c i="5" r="F33"/>
  <c i="1" r="AZ58"/>
  <c i="6" r="J33"/>
  <c i="1" r="AV59"/>
  <c r="AT59"/>
  <c i="6" r="F33"/>
  <c i="1" r="AZ59"/>
  <c i="7" r="J33"/>
  <c i="1" r="AV60"/>
  <c r="AT60"/>
  <c i="7" r="F33"/>
  <c i="1" r="AZ60"/>
  <c i="8" r="J33"/>
  <c i="1" r="AV61"/>
  <c r="AT61"/>
  <c i="8" r="F33"/>
  <c i="1" r="AZ61"/>
  <c i="9" r="F33"/>
  <c i="1" r="AZ62"/>
  <c i="9" r="J33"/>
  <c i="1" r="AV62"/>
  <c r="AT62"/>
  <c r="BC54"/>
  <c r="AY54"/>
  <c r="BD54"/>
  <c r="W33"/>
  <c r="BB54"/>
  <c r="AX54"/>
  <c r="BA54"/>
  <c r="W30"/>
  <c i="2" l="1" r="R100"/>
  <c r="T100"/>
  <c i="5" r="P94"/>
  <c i="1" r="AU58"/>
  <c i="5" r="T94"/>
  <c i="3" r="BK85"/>
  <c r="J85"/>
  <c r="J59"/>
  <c i="8" r="BK90"/>
  <c r="J90"/>
  <c r="J59"/>
  <c i="6" r="BK91"/>
  <c r="J91"/>
  <c r="J59"/>
  <c i="9" r="BK85"/>
  <c r="J85"/>
  <c r="J59"/>
  <c i="1" r="AU54"/>
  <c i="7" r="J30"/>
  <c i="1" r="AG60"/>
  <c i="2" r="J30"/>
  <c i="1" r="AG55"/>
  <c i="4" r="J30"/>
  <c i="1" r="AG57"/>
  <c r="AN57"/>
  <c i="5" r="J30"/>
  <c i="1" r="AG58"/>
  <c r="AN58"/>
  <c r="AZ54"/>
  <c r="AV54"/>
  <c r="AK29"/>
  <c r="W31"/>
  <c r="W32"/>
  <c r="AW54"/>
  <c r="AK30"/>
  <c i="7" l="1" r="J39"/>
  <c i="5" r="J39"/>
  <c i="4" r="J39"/>
  <c i="2" r="J39"/>
  <c i="1" r="AN55"/>
  <c r="AN60"/>
  <c i="3" r="J30"/>
  <c i="1" r="AG56"/>
  <c i="8" r="J30"/>
  <c i="1" r="AG61"/>
  <c r="AN61"/>
  <c i="6" r="J30"/>
  <c i="1" r="AG59"/>
  <c i="9" r="J30"/>
  <c i="1" r="AG62"/>
  <c r="W29"/>
  <c r="AT54"/>
  <c i="3" l="1" r="J39"/>
  <c i="8" r="J39"/>
  <c i="6" r="J39"/>
  <c i="9" r="J39"/>
  <c i="1" r="AN56"/>
  <c r="AN59"/>
  <c r="AN62"/>
  <c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<sst xmlns="http://schemas.openxmlformats.org/spreadsheetml/2006/main">
  <si>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</si>
  <si>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</si>
  <si>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</si>
  <si>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</si>
  <si>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</si>
  <si>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{54c67eac-8e56-4938-a1b8-08cd5812df54}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</si>
  <si>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</si>
  <si>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</si>
  <si>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</si>
  <si>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</si>
  <si>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</si>
  <si>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</si>
  <si>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</si>
  <si>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</si>
  <si>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222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</si>
  <si>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</si>
  <si>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</si>
  <si>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ZŠ Lesní, Liberec – modernizace šaten a sociálního zařízení u tělocvičny</t>
  </si>
  <si>
    <t>KSO:</t>
  </si>
  <si>
    <t/>
  </si>
  <si>
    <t>CC-CZ:</t>
  </si>
  <si>
    <t>Místo:</t>
  </si>
  <si>
    <t xml:space="preserve"> </t>
  </si>
  <si>
    <t>Datum:</t>
  </si>
  <si>
    <t>17.1.2023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</si>
  <si>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</si>
  <si>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</si>
  <si>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</si>
  <si>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</si>
  <si>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</si>
  <si>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</si>
  <si>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</si>
  <si>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</si>
  <si>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</si>
  <si>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</si>
  <si>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</si>
  <si>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</si>
  <si>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</si>
  <si>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</si>
  <si>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</si>
  <si>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</si>
  <si>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</si>
  <si>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</si>
  <si>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</si>
  <si>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</si>
  <si>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</si>
  <si>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</si>
  <si>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</si>
  <si>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</si>
  <si>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</si>
  <si>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</si>
  <si>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</si>
  <si>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</si>
  <si>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</si>
  <si>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</si>
  <si>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</si>
  <si>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</si>
  <si>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</si>
  <si>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</si>
  <si>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</si>
  <si>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</si>
  <si>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</si>
  <si>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</si>
  <si>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</si>
  <si>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</si>
  <si>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</si>
  <si>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</si>
  <si>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</si>
  <si>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</si>
  <si>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</si>
  <si>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</si>
  <si>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</si>
  <si>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</si>
  <si>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</si>
  <si>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</si>
  <si>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Rekonstrukce interiér</t>
  </si>
  <si>
    <t>STA</t>
  </si>
  <si>
    <t>1</t>
  </si>
  <si>
    <t>{25dd695b-25f3-4c2c-a3f3-e9f226b25ddf}</t>
  </si>
  <si>
    <t>2</t>
  </si>
  <si>
    <t>02</t>
  </si>
  <si>
    <t>Rekonstrukce exteriér</t>
  </si>
  <si>
    <t>{04599258-96a1-4ba2-b103-82103592234f}</t>
  </si>
  <si>
    <t>03.1</t>
  </si>
  <si>
    <t>Venkovní část</t>
  </si>
  <si>
    <t>{57861903-a901-47c0-9995-b8cb133787f3}</t>
  </si>
  <si>
    <t>03.2</t>
  </si>
  <si>
    <t>Vnitřní část</t>
  </si>
  <si>
    <t>{4b2248c3-38ae-4b71-bf08-e48ca65f9797}</t>
  </si>
  <si>
    <t>04</t>
  </si>
  <si>
    <t>Tepelná technika</t>
  </si>
  <si>
    <t>{f84f7a59-5783-4af7-bb23-d1b7cfd01715}</t>
  </si>
  <si>
    <t>05</t>
  </si>
  <si>
    <t>VZT</t>
  </si>
  <si>
    <t>{7da0e55c-6792-41bb-8301-f5d726fb84ef}</t>
  </si>
  <si>
    <t>06</t>
  </si>
  <si>
    <t>Silnoproudé elektroi...</t>
  </si>
  <si>
    <t>{7e743deb-ac64-4e4b-8b91-5cba79ed3303}</t>
  </si>
  <si>
    <t>VRN</t>
  </si>
  <si>
    <t>Vedlejší výrobní ná...</t>
  </si>
  <si>
    <t>{9bfaacbb-c861-4b9b-9ec9-a763cab2cc6e}</t>
  </si>
  <si>
    <t>KRYCÍ LIST SOUPISU PRACÍ</t>
  </si>
  <si>
    <t>Objekt:</t>
  </si>
  <si>
    <t>01 - Rekonstrukce interiér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</si>
  <si>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</si>
  <si>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</si>
  <si>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</si>
  <si>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</si>
  <si>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</si>
  <si>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</si>
  <si>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</si>
  <si>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</si>
  <si>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</si>
  <si>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</si>
  <si>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</si>
  <si>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</si>
  <si>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</si>
  <si>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</si>
  <si>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</si>
  <si>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</si>
  <si>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</si>
  <si>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</si>
  <si>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</si>
  <si>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</si>
  <si>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</si>
  <si>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</si>
  <si>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</si>
  <si>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</si>
  <si>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787 - Dokončovací práce - zasklívání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</si>
  <si>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</si>
  <si>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</si>
  <si>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</si>
  <si>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</si>
  <si>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</si>
  <si>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</si>
  <si>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</si>
  <si>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</si>
  <si>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</si>
  <si>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</si>
  <si>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</si>
  <si>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</si>
  <si>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</si>
  <si>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</si>
  <si>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</si>
  <si>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</si>
  <si>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</si>
  <si>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</si>
  <si>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122211101</t>
  </si>
  <si>
    <t>Odkopávky a prokopávky v hornině třídy těžitelnosti I, skupiny 3 ručně</t>
  </si>
  <si>
    <t>m3</t>
  </si>
  <si>
    <t>CS ÚRS 2021 02</t>
  </si>
  <si>
    <t>4</t>
  </si>
  <si>
    <t>PP</t>
  </si>
  <si>
    <t>Odkopávky a prokopávky ručně zapažené i nezapažené v hornině třídy těžitelnosti I skupiny 3</t>
  </si>
  <si>
    <t>Online PSC</t>
  </si>
  <si>
    <t>https://podminky.urs.cz/item/CS_URS_2021_02/122211101</t>
  </si>
  <si>
    <t>VV</t>
  </si>
  <si>
    <t>pro podsyp</t>
  </si>
  <si>
    <t>všechny místnosti</t>
  </si>
  <si>
    <t>m. 1.01 - 1.15</t>
  </si>
  <si>
    <t>0,15*(57,87+48,03)</t>
  </si>
  <si>
    <t>m. 1.16 - 1.28</t>
  </si>
  <si>
    <t>0,15*(8,94*2+189,16)</t>
  </si>
  <si>
    <t>Součet</t>
  </si>
  <si>
    <t>131213102</t>
  </si>
  <si>
    <t>Hloubení jam ručně zapažených i nezapažených s urovnáním dna do předepsaného profilu a spádu v hornině třídy těžitelnosti I skupiny 3 nesoudržných</t>
  </si>
  <si>
    <t>https://podminky.urs.cz/item/CS_URS_2021_02/131213102</t>
  </si>
  <si>
    <t>nové základy</t>
  </si>
  <si>
    <t>0,85*0,6*1*(12)</t>
  </si>
  <si>
    <t>3</t>
  </si>
  <si>
    <t>139951123</t>
  </si>
  <si>
    <t>Bourání kcí v hloubených vykopávkách ze zdiva ze ŽB nebo předpjatého strojně</t>
  </si>
  <si>
    <t>6</t>
  </si>
  <si>
    <t>Bourání konstrukcí v hloubených vykopávkách strojně s přemístěním suti na hromady na vzdálenost do 20 m nebo s naložením na dopravní prostředek z betonu železového nebo předpjatého</t>
  </si>
  <si>
    <t>https://podminky.urs.cz/item/CS_URS_2021_02/139951123</t>
  </si>
  <si>
    <t>kolektor</t>
  </si>
  <si>
    <t>0,2244*(26,8+1,6)</t>
  </si>
  <si>
    <t>162211311</t>
  </si>
  <si>
    <t>Vodorovné přemístění výkopku z horniny třídy těžitelnosti I skupiny 1 až 3 stavebním kolečkem do 10 m</t>
  </si>
  <si>
    <t>8</t>
  </si>
  <si>
    <t>Vodorovné přemístění výkopku nebo sypaniny stavebním kolečkem s vyprázdněním kolečka na hromady nebo do dopravního prostředku na vzdálenost do 10 m z horniny třídy těžitelnosti I, skupiny 1 až 3</t>
  </si>
  <si>
    <t>https://podminky.urs.cz/item/CS_URS_2021_02/162211311</t>
  </si>
  <si>
    <t>5</t>
  </si>
  <si>
    <t>162211319</t>
  </si>
  <si>
    <t>Příplatek k vodorovnému přemístění výkopku z horniny třídy těžitelnosti I skupiny 1 až 3 stavebním kolečkem za každých dalších 10 m</t>
  </si>
  <si>
    <t>10</t>
  </si>
  <si>
    <t>Vodorovné přemístění výkopku nebo sypaniny stavebním kolečkem s vyprázdněním kolečka na hromady nebo do dopravního prostředku na vzdálenost do 10 m Příplatek za každých dalších 10 m k ceně -1311</t>
  </si>
  <si>
    <t>https://podminky.urs.cz/item/CS_URS_2021_02/162211319</t>
  </si>
  <si>
    <t>53,061*2 "Přepočtené koeficientem množství</t>
  </si>
  <si>
    <t>162751117</t>
  </si>
  <si>
    <t>Vodorovné přemístění přes 9 000 do 10000 m výkopku/sypaniny z horniny třídy těžitelnosti I skupiny 1 až 3</t>
  </si>
  <si>
    <t>12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</si>
  <si>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</si>
  <si>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https://podminky.urs.cz/item/CS_URS_2021_02/162751117</t>
  </si>
  <si>
    <t>7</t>
  </si>
  <si>
    <t>167151101</t>
  </si>
  <si>
    <t>Nakládání výkopku z hornin třídy těžitelnosti I skupiny 1 až 3 do 100 m3</t>
  </si>
  <si>
    <t>14</t>
  </si>
  <si>
    <t>Nakládání, skládání a překládání neulehlého výkopku nebo sypaniny strojně nakládání, množství do 100 m3, z horniny třídy těžitelnosti I, skupiny 1 až 3</t>
  </si>
  <si>
    <t>https://podminky.urs.cz/item/CS_URS_2021_02/167151101</t>
  </si>
  <si>
    <t>171152501</t>
  </si>
  <si>
    <t>Zhutnění podloží z hornin soudržných nebo nesoudržných pod násypy</t>
  </si>
  <si>
    <t>m2</t>
  </si>
  <si>
    <t>16</t>
  </si>
  <si>
    <t>Zhutnění podloží pod násypy z rostlé horniny třídy těžitelnosti I a II, skupiny 1 až 4 z hornin soudružných a nesoudržných</t>
  </si>
  <si>
    <t>https://podminky.urs.cz/item/CS_URS_2021_02/171152501</t>
  </si>
  <si>
    <t>(57,87+48,03)</t>
  </si>
  <si>
    <t>(8,94*2+189,16)</t>
  </si>
  <si>
    <t>9</t>
  </si>
  <si>
    <t>171201231</t>
  </si>
  <si>
    <t>Poplatek za uložení zeminy a kamení na recyklační skládce (skládkovné) kód odpadu 17 05 04</t>
  </si>
  <si>
    <t>t</t>
  </si>
  <si>
    <t>18</t>
  </si>
  <si>
    <t>Poplatek za uložení stavebního odpadu na recyklační skládce (skládkovné) zeminy a kamení zatříděného do Katalogu odpadů pod kódem 17 05 04</t>
  </si>
  <si>
    <t>https://podminky.urs.cz/item/CS_URS_2021_02/171201231</t>
  </si>
  <si>
    <t>53,061*1,6 "Přepočtené koeficientem množství</t>
  </si>
  <si>
    <t>171251201</t>
  </si>
  <si>
    <t>Uložení sypaniny na skládky nebo meziskládky</t>
  </si>
  <si>
    <t>20</t>
  </si>
  <si>
    <t>Uložení sypaniny na skládky nebo meziskládky bez hutnění s upravením uložené sypaniny do předepsaného tvaru</t>
  </si>
  <si>
    <t>https://podminky.urs.cz/item/CS_URS_2021_02/171251201</t>
  </si>
  <si>
    <t>Zakládání</t>
  </si>
  <si>
    <t>11</t>
  </si>
  <si>
    <t>213141111</t>
  </si>
  <si>
    <t>Zřízení vrstvy z geotextilie v rovině nebo ve sklonu do 1:5 š do 3 m</t>
  </si>
  <si>
    <t>22</t>
  </si>
  <si>
    <t>Zřízení vrstvy z geotextilie filtrační, separační, odvodňovací, ochranné, výztužné nebo protierozní v rovině nebo ve sklonu do 1:5, šířky do 3 m</t>
  </si>
  <si>
    <t>https://podminky.urs.cz/item/CS_URS_2021_02/213141111</t>
  </si>
  <si>
    <t>(48,85+43,38+16,45+114,62+46,22)*1,1</t>
  </si>
  <si>
    <t>M</t>
  </si>
  <si>
    <t>69311081</t>
  </si>
  <si>
    <t>geotextilie netkaná separační, ochranná, filtrační, drenážní PES 300g/m2</t>
  </si>
  <si>
    <t>24</t>
  </si>
  <si>
    <t>296,472*1,1845 "Přepočtené koeficientem množství</t>
  </si>
  <si>
    <t>13</t>
  </si>
  <si>
    <t>271532212</t>
  </si>
  <si>
    <t>Podsyp pod základové konstrukce se zhutněním z hrubého kameniva frakce 16 až 32 mm</t>
  </si>
  <si>
    <t>26</t>
  </si>
  <si>
    <t>Podsyp pod základové konstrukce se zhutněním a urovnáním povrchu z kameniva hrubého, frakce 16 - 32 mm</t>
  </si>
  <si>
    <t>https://podminky.urs.cz/item/CS_URS_2021_02/271532212</t>
  </si>
  <si>
    <t>0,15*(48,85+43,38+16,45+114,62+46,22)</t>
  </si>
  <si>
    <t>40,428*1,04 "Přepočtené koeficientem množství</t>
  </si>
  <si>
    <t>273321411</t>
  </si>
  <si>
    <t>Základové desky ze ŽB bez zvýšených nároků na prostředí tř. C 20/25</t>
  </si>
  <si>
    <t>28</t>
  </si>
  <si>
    <t>Základy z betonu železového (bez výztuže) desky z betonu bez zvláštních nároků na prostředí tř. C 20/25</t>
  </si>
  <si>
    <t>https://podminky.urs.cz/item/CS_URS_2021_02/273321411</t>
  </si>
  <si>
    <t>0,15*(189,15+18,63+56,96+48,03)</t>
  </si>
  <si>
    <t>-0,15*(0,9*0,9+1,2*0,75+1,2*1,2)</t>
  </si>
  <si>
    <t>46,443*1,04 "Přepočtené koeficientem množství</t>
  </si>
  <si>
    <t>273362021</t>
  </si>
  <si>
    <t>Výztuž základových desek svařovanými sítěmi Kari</t>
  </si>
  <si>
    <t>30</t>
  </si>
  <si>
    <t>Výztuž základů desek ze svařovaných sítí z drátů typu KARI</t>
  </si>
  <si>
    <t>https://podminky.urs.cz/item/CS_URS_2021_02/273362021</t>
  </si>
  <si>
    <t>kari síť 150/150/8 = 32,4kg/ks</t>
  </si>
  <si>
    <t>(189,15+18,63+56,96+48,03)*0,0054*1,3</t>
  </si>
  <si>
    <t>-(0,9*0,9+1,2*0,75+1,2*1,2)*0,0054*1,3</t>
  </si>
  <si>
    <t>275322611</t>
  </si>
  <si>
    <t>Základové patky ze ŽB se zvýšenými nároky na prostředí tř. C 30/37</t>
  </si>
  <si>
    <t>32</t>
  </si>
  <si>
    <t>Základy z betonu železového (bez výztuže) patky z betonu se zvýšenými nároky na prostředí tř. C 30/37</t>
  </si>
  <si>
    <t>https://podminky.urs.cz/item/CS_URS_2021_02/275322611</t>
  </si>
  <si>
    <t>rozšíření základů</t>
  </si>
  <si>
    <t>(0,6*1*1)*12</t>
  </si>
  <si>
    <t>7,2*1,25 "Přepočtené koeficientem množství</t>
  </si>
  <si>
    <t>17</t>
  </si>
  <si>
    <t>275351121</t>
  </si>
  <si>
    <t>Zřízení bednění základových patek</t>
  </si>
  <si>
    <t>34</t>
  </si>
  <si>
    <t>Bednění základů patek zřízení</t>
  </si>
  <si>
    <t>https://podminky.urs.cz/item/CS_URS_2021_02/275351121</t>
  </si>
  <si>
    <t>0,15*(0,6*2+1)*12</t>
  </si>
  <si>
    <t>3,96*1,05 "Přepočtené koeficientem množství</t>
  </si>
  <si>
    <t>275351122</t>
  </si>
  <si>
    <t>Odstranění bednění základových patek</t>
  </si>
  <si>
    <t>36</t>
  </si>
  <si>
    <t>Bednění základů patek odstranění</t>
  </si>
  <si>
    <t>https://podminky.urs.cz/item/CS_URS_2021_02/275351122</t>
  </si>
  <si>
    <t>19</t>
  </si>
  <si>
    <t>275361821</t>
  </si>
  <si>
    <t>Výztuž základových patek betonářskou ocelí 10 505 (R)</t>
  </si>
  <si>
    <t>38</t>
  </si>
  <si>
    <t>Výztuž základů patek z betonářské oceli 10 505 (R)</t>
  </si>
  <si>
    <t>https://podminky.urs.cz/item/CS_URS_2021_02/275361821</t>
  </si>
  <si>
    <t>(4*0,9)*0,00089*12</t>
  </si>
  <si>
    <t>(12*0,65)*0,00089*12</t>
  </si>
  <si>
    <t>(6*3)*0,0004*12</t>
  </si>
  <si>
    <t>0,207*1,05 "Přepočtené koeficientem množství</t>
  </si>
  <si>
    <t>311101214R</t>
  </si>
  <si>
    <t>Vytvoření prostupů v základech</t>
  </si>
  <si>
    <t>m</t>
  </si>
  <si>
    <t>40</t>
  </si>
  <si>
    <t>odvetrání radonu</t>
  </si>
  <si>
    <t>0,6*4</t>
  </si>
  <si>
    <t>Svislé a kompletní konstrukce</t>
  </si>
  <si>
    <t>310239211</t>
  </si>
  <si>
    <t>Zazdívka otvorů pl přes 1 do 4 m2 ve zdivu nadzákladovém cihlami pálenými na MVC</t>
  </si>
  <si>
    <t>42</t>
  </si>
  <si>
    <t>Zazdívka otvorů ve zdivu nadzákladovém cihlami pálenými plochy přes 1 m2 do 4 m2 na maltu vápenocementovou</t>
  </si>
  <si>
    <t>https://podminky.urs.cz/item/CS_URS_2021_02/310239211</t>
  </si>
  <si>
    <t>0,3*1*2,05</t>
  </si>
  <si>
    <t>0,3*0,8*2,05</t>
  </si>
  <si>
    <t>317142422</t>
  </si>
  <si>
    <t>Překlad nenosný pórobetonový š 100 mm v do 250 mm na tenkovrstvou maltu dl přes 1000 do 1250 mm</t>
  </si>
  <si>
    <t>kus</t>
  </si>
  <si>
    <t>44</t>
  </si>
  <si>
    <t>Překlady nenosné z pórobetonu osazené do tenkého maltového lože, výšky do 250 mm, šířky překladu 100 mm, délky překladu přes 1000 do 1250 mm</t>
  </si>
  <si>
    <t>https://podminky.urs.cz/item/CS_URS_2021_02/317142422</t>
  </si>
  <si>
    <t>P6</t>
  </si>
  <si>
    <t>23</t>
  </si>
  <si>
    <t>317168011</t>
  </si>
  <si>
    <t>Překlad keramický plochý š 115 mm dl 1000 mm</t>
  </si>
  <si>
    <t>46</t>
  </si>
  <si>
    <t>Překlady keramické ploché osazené do maltového lože, výšky překladu 71 mm šířky 115 mm, délky 1000 mm</t>
  </si>
  <si>
    <t>https://podminky.urs.cz/item/CS_URS_2021_02/317168011</t>
  </si>
  <si>
    <t>P4</t>
  </si>
  <si>
    <t>317168012</t>
  </si>
  <si>
    <t>Překlad keramický plochý š 115 mm dl 1250 mm</t>
  </si>
  <si>
    <t>48</t>
  </si>
  <si>
    <t>Překlady keramické ploché osazené do maltového lože, výšky překladu 71 mm šířky 115 mm, délky 1250 mm</t>
  </si>
  <si>
    <t>https://podminky.urs.cz/item/CS_URS_2021_02/317168012</t>
  </si>
  <si>
    <t>P3</t>
  </si>
  <si>
    <t>25</t>
  </si>
  <si>
    <t>317168022</t>
  </si>
  <si>
    <t>Překlad keramický plochý š 145 mm dl 1250 mm</t>
  </si>
  <si>
    <t>50</t>
  </si>
  <si>
    <t>Překlady keramické ploché osazené do maltového lože, výšky překladu 71 mm šířky 145 mm, délky 1250 mm</t>
  </si>
  <si>
    <t>https://podminky.urs.cz/item/CS_URS_2021_02/317168022</t>
  </si>
  <si>
    <t>P5</t>
  </si>
  <si>
    <t>317941123</t>
  </si>
  <si>
    <t>Osazování ocelových válcovaných nosníků na zdivu I, IE, U, UE nebo L přes č. 14 do č. 22 nebo výšky do 220 mm</t>
  </si>
  <si>
    <t>52</t>
  </si>
  <si>
    <t>Osazování ocelových válcovaných nosníků na zdivu I nebo IE nebo U nebo UE nebo L č. 14 až 22 nebo výšky do 220 mm</t>
  </si>
  <si>
    <t>https://podminky.urs.cz/item/CS_URS_2021_02/317941123</t>
  </si>
  <si>
    <t>HEB 140 základy</t>
  </si>
  <si>
    <t>1,8*0,0337*6</t>
  </si>
  <si>
    <t>27</t>
  </si>
  <si>
    <t>13010974</t>
  </si>
  <si>
    <t>ocel profilová jakost S235JR (11 375) průřez HEB 140</t>
  </si>
  <si>
    <t>54</t>
  </si>
  <si>
    <t>0,364*1,02 "Přepočtené koeficientem množství</t>
  </si>
  <si>
    <t>317944323</t>
  </si>
  <si>
    <t>Válcované nosníky č.14 až 22 dodatečně osazované do připravených otvorů</t>
  </si>
  <si>
    <t>56</t>
  </si>
  <si>
    <t>Válcované nosníky dodatečně osazované do připravených otvorů bez zazdění hlav č. 14 až 22</t>
  </si>
  <si>
    <t>https://podminky.urs.cz/item/CS_URS_2021_02/317944323</t>
  </si>
  <si>
    <t>překlady 2x IPN 140</t>
  </si>
  <si>
    <t>1,3*2*0,0144*10</t>
  </si>
  <si>
    <t>1,1*2*0,0144*3</t>
  </si>
  <si>
    <t>29</t>
  </si>
  <si>
    <t>339941111R</t>
  </si>
  <si>
    <t>Sloupy ocelové ze zdvojených válcovaných nosníků profilu U délky 3 m přivařené, průřezu 120 mm</t>
  </si>
  <si>
    <t>58</t>
  </si>
  <si>
    <t>sloupy - ocel. rám</t>
  </si>
  <si>
    <t>341941001</t>
  </si>
  <si>
    <t>Nosné nebo spojovací svary tl do 10 mm ocelových doplňkových konstrukcí při montáži dílců</t>
  </si>
  <si>
    <t>60</t>
  </si>
  <si>
    <t>Nosné nebo spojovací svary ocelových doplňkových konstrukcí kromě betonářské oceli, tloušťky svaru do 10 mm</t>
  </si>
  <si>
    <t>https://podminky.urs.cz/item/CS_URS_2021_02/341941001</t>
  </si>
  <si>
    <t>výztuha HEB 140</t>
  </si>
  <si>
    <t>(0,116+0,067*2)*12</t>
  </si>
  <si>
    <t>výztuha HEB 180</t>
  </si>
  <si>
    <t>(0,152+0,086*2)*12</t>
  </si>
  <si>
    <t>svaření HEB 140 a []120</t>
  </si>
  <si>
    <t>(0,12*2+0,11*2)*6</t>
  </si>
  <si>
    <t>svaření HEB 180 a []120</t>
  </si>
  <si>
    <t>12,408*1,05 "Přepočtené koeficientem množství</t>
  </si>
  <si>
    <t>31</t>
  </si>
  <si>
    <t>13611228</t>
  </si>
  <si>
    <t>plech ocelový hladký jakost S235JR tl 10mm tabule</t>
  </si>
  <si>
    <t>62</t>
  </si>
  <si>
    <t>0,116*0,067*12*0,080</t>
  </si>
  <si>
    <t>0,152*0,086*12*0,080</t>
  </si>
  <si>
    <t>0,02*1,02 "Přepočtené koeficientem množství</t>
  </si>
  <si>
    <t>342244211</t>
  </si>
  <si>
    <t>Příčka z cihel broušených na tenkovrstvou maltu tloušťky 115 mm</t>
  </si>
  <si>
    <t>64</t>
  </si>
  <si>
    <t>Příčky jednoduché z cihel děrovaných broušených, na tenkovrstvou maltu, pevnost cihel do P15, tl. příčky 115 mm</t>
  </si>
  <si>
    <t>https://podminky.urs.cz/item/CS_URS_2021_02/342244211</t>
  </si>
  <si>
    <t>3,07*(6,1*6+1,85*6+1,75)</t>
  </si>
  <si>
    <t>-(0,9*2,05)*4</t>
  </si>
  <si>
    <t>3,07*(6+4,25+1,02+2,14+0,2+0,45+0,9+1+2,1)</t>
  </si>
  <si>
    <t>-(0,7*2,05)*3</t>
  </si>
  <si>
    <t>195,571*1,02 "Přepočtené koeficientem množství</t>
  </si>
  <si>
    <t>33</t>
  </si>
  <si>
    <t>342244221</t>
  </si>
  <si>
    <t>Příčka z cihel broušených na tenkovrstvou maltu tloušťky 140 mm</t>
  </si>
  <si>
    <t>66</t>
  </si>
  <si>
    <t>Příčky jednoduché z cihel děrovaných broušených, na tenkovrstvou maltu, pevnost cihel do P15, tl. příčky 140 mm</t>
  </si>
  <si>
    <t>https://podminky.urs.cz/item/CS_URS_2021_02/342244221</t>
  </si>
  <si>
    <t>3,07*(2,8+2,9+1,75+4)</t>
  </si>
  <si>
    <t>-(0,9*2,05)</t>
  </si>
  <si>
    <t>33,307*1,02 "Přepočtené koeficientem množství</t>
  </si>
  <si>
    <t>342272225</t>
  </si>
  <si>
    <t>Příčka z pórobetonových hladkých tvárnic na tenkovrstvou maltu tl 100 mm</t>
  </si>
  <si>
    <t>68</t>
  </si>
  <si>
    <t>Příčky z pórobetonových tvárnic hladkých na tenké maltové lože objemová hmotnost do 500 kg/m3, tloušťka příčky 100 mm</t>
  </si>
  <si>
    <t>https://podminky.urs.cz/item/CS_URS_2021_02/342272225</t>
  </si>
  <si>
    <t>3,07*(6+2,4)</t>
  </si>
  <si>
    <t>-(0,7*2,05)*2</t>
  </si>
  <si>
    <t>35</t>
  </si>
  <si>
    <t>342272245</t>
  </si>
  <si>
    <t>Příčka z pórobetonových hladkých tvárnic na tenkovrstvou maltu tl 150 mm</t>
  </si>
  <si>
    <t>70</t>
  </si>
  <si>
    <t>Příčky z pórobetonových tvárnic hladkých na tenké maltové lože objemová hmotnost do 500 kg/m3, tloušťka příčky 150 mm</t>
  </si>
  <si>
    <t>https://podminky.urs.cz/item/CS_URS_2021_02/342272245</t>
  </si>
  <si>
    <t>3,07*(1,225)</t>
  </si>
  <si>
    <t>342291121</t>
  </si>
  <si>
    <t>Ukotvení příček k cihelným konstrukcím plochými kotvami</t>
  </si>
  <si>
    <t>72</t>
  </si>
  <si>
    <t>Ukotvení příček plochými kotvami, do konstrukce cihelné</t>
  </si>
  <si>
    <t>https://podminky.urs.cz/item/CS_URS_2021_02/342291121</t>
  </si>
  <si>
    <t>3,07*(12+5)</t>
  </si>
  <si>
    <t>3,07*8</t>
  </si>
  <si>
    <t>3,07*(3+2)</t>
  </si>
  <si>
    <t>37</t>
  </si>
  <si>
    <t>346244381</t>
  </si>
  <si>
    <t>Plentování jednostranné v do 200 mm válcovaných nosníků cihlami</t>
  </si>
  <si>
    <t>74</t>
  </si>
  <si>
    <t>Plentování ocelových válcovaných nosníků jednostranné cihlami na maltu, výška stojiny do 200 mm</t>
  </si>
  <si>
    <t>https://podminky.urs.cz/item/CS_URS_2021_02/346244381</t>
  </si>
  <si>
    <t>překlady P1 a P2</t>
  </si>
  <si>
    <t>0,14*1,3*2*10</t>
  </si>
  <si>
    <t>0,14*1,1*2*3</t>
  </si>
  <si>
    <t>Vodorovné konstrukce</t>
  </si>
  <si>
    <t>413941123</t>
  </si>
  <si>
    <t>Osazování ocelových válcovaných nosníků stropů I, IE, U, UE nebo L č. 14 až 22 nebo výšky přes 120 do 220 mm</t>
  </si>
  <si>
    <t>76</t>
  </si>
  <si>
    <t>Osazování ocelových válcovaných nosníků ve stropech I nebo IE nebo U nebo UE nebo L č. 14 až 22 nebo výšky přes 120 do 220 mm</t>
  </si>
  <si>
    <t>https://podminky.urs.cz/item/CS_URS_2021_02/413941123</t>
  </si>
  <si>
    <t>HEB 180 - strop</t>
  </si>
  <si>
    <t>21,25*0,0512</t>
  </si>
  <si>
    <t>39</t>
  </si>
  <si>
    <t>13010978</t>
  </si>
  <si>
    <t>ocel profilová jakost S235JR (11 375) průřez HEB 180</t>
  </si>
  <si>
    <t>78</t>
  </si>
  <si>
    <t>1,088*1,02 "Přepočtené koeficientem množství</t>
  </si>
  <si>
    <t>417321414</t>
  </si>
  <si>
    <t>Ztužující pásy a věnce ze ŽB tř. C 20/25</t>
  </si>
  <si>
    <t>80</t>
  </si>
  <si>
    <t>Ztužující pásy a věnce z betonu železového (bez výztuže) tř. C 20/25</t>
  </si>
  <si>
    <t>https://podminky.urs.cz/item/CS_URS_2021_02/417321414</t>
  </si>
  <si>
    <t>podbetonávka pod HEB180</t>
  </si>
  <si>
    <t>0,2*0,15*0,3*2</t>
  </si>
  <si>
    <t>0,018*1,1 "Přepočtené koeficientem množství</t>
  </si>
  <si>
    <t>41</t>
  </si>
  <si>
    <t>417351115</t>
  </si>
  <si>
    <t>Zřízení bednění ztužujících věnců</t>
  </si>
  <si>
    <t>82</t>
  </si>
  <si>
    <t>Bednění bočnic ztužujících pásů a věnců včetně vzpěr zřízení</t>
  </si>
  <si>
    <t>https://podminky.urs.cz/item/CS_URS_2021_02/417351115</t>
  </si>
  <si>
    <t>0,15*0,3*2</t>
  </si>
  <si>
    <t>0,09*1,1 "Přepočtené koeficientem množství</t>
  </si>
  <si>
    <t>417351116</t>
  </si>
  <si>
    <t>Odstranění bednění ztužujících věnců</t>
  </si>
  <si>
    <t>84</t>
  </si>
  <si>
    <t>Bednění bočnic ztužujících pásů a věnců včetně vzpěr odstranění</t>
  </si>
  <si>
    <t>https://podminky.urs.cz/item/CS_URS_2021_02/417351116</t>
  </si>
  <si>
    <t>Úpravy povrchů, podlahy a osazování výplní</t>
  </si>
  <si>
    <t>43</t>
  </si>
  <si>
    <t>611143001</t>
  </si>
  <si>
    <t>Závěsné dráty D 6 mm pro napínání pletiva pod omítku ŽB stropů</t>
  </si>
  <si>
    <t>86</t>
  </si>
  <si>
    <t>Závěsné dráty pro napínání pletiva z betonářské oceli o Ø 6 mm pod omítku v podhledu stropů, s dodáním, nastříháním a ohnutím uchycené na stropy železobetonové před betonáží</t>
  </si>
  <si>
    <t>https://podminky.urs.cz/item/CS_URS_2021_02/611143001</t>
  </si>
  <si>
    <t>pro 2x[]120</t>
  </si>
  <si>
    <t>2,9*1*6*2</t>
  </si>
  <si>
    <t>612131302</t>
  </si>
  <si>
    <t>Cementový postřik vnitřních stěn nanášený síťovitě strojně</t>
  </si>
  <si>
    <t>88</t>
  </si>
  <si>
    <t>Podkladní a spojovací vrstva vnitřních omítaných ploch cementový postřik nanášený strojně síťovitě (pokrytí plochy 50 až 75 %) stěn</t>
  </si>
  <si>
    <t>https://podminky.urs.cz/item/CS_URS_2021_02/612131302</t>
  </si>
  <si>
    <t>m. 1.01</t>
  </si>
  <si>
    <t>2,9*(69,8)-(1,65*2,1+1,55*2,1)</t>
  </si>
  <si>
    <t>m. 1.02 - 1.05</t>
  </si>
  <si>
    <t>2,9*(23,07+13,52+13,55+22,37)-(0,9*2,05)*5</t>
  </si>
  <si>
    <t>m. 1.06 - 1.10</t>
  </si>
  <si>
    <t>2,9*(22,34+13,72+13,75+22,37+25,87)-(0,9*2,05)*5</t>
  </si>
  <si>
    <t>m. 1.11 -1.15</t>
  </si>
  <si>
    <t>2,9*(12,7+13,2+13,33+13,86+14,84)-(0,9*2,05*6+0,7*2,05*2+1,7*2,1)</t>
  </si>
  <si>
    <t>m. 1.16 - 1.19</t>
  </si>
  <si>
    <t>2,9*(6,08+12,58+4,05+5,71)-(0,7*2,05*6+0,9*2,05)</t>
  </si>
  <si>
    <t>m. 1.20 - 1.23</t>
  </si>
  <si>
    <t>2,9*(5,7+5+4,15*2)-(0,7*2,05)*2</t>
  </si>
  <si>
    <t>45</t>
  </si>
  <si>
    <t>612142001</t>
  </si>
  <si>
    <t>Potažení vnitřních stěn sklovláknitým pletivem vtlačeným do tenkovrstvé hmoty</t>
  </si>
  <si>
    <t>90</t>
  </si>
  <si>
    <t>Potažení vnitřních ploch pletivem v ploše nebo pruzích, na plném podkladu sklovláknitým vtlačením do tmelu stěn</t>
  </si>
  <si>
    <t>https://podminky.urs.cz/item/CS_URS_2021_02/612142001</t>
  </si>
  <si>
    <t>pórobeton</t>
  </si>
  <si>
    <t>2,9*((3,3+2,4)+(2,4+2,6)+(2,925+1,225)*2)</t>
  </si>
  <si>
    <t>612142012</t>
  </si>
  <si>
    <t>Potažení vnitřních stěn rabicovým pletivem</t>
  </si>
  <si>
    <t>92</t>
  </si>
  <si>
    <t>Potažení vnitřních ploch pletivem v ploše nebo pruzích, na plném podkladu rabicovým provizorním přichycením stěn</t>
  </si>
  <si>
    <t>https://podminky.urs.cz/item/CS_URS_2021_02/612142012</t>
  </si>
  <si>
    <t>47</t>
  </si>
  <si>
    <t>612321131</t>
  </si>
  <si>
    <t>Potažení vnitřních stěn vápenocementovým štukem tloušťky do 3 mm</t>
  </si>
  <si>
    <t>94</t>
  </si>
  <si>
    <t>Potažení vnitřních ploch vápenocementovým štukem tloušťky do 3 mm svislých konstrukcí stěn</t>
  </si>
  <si>
    <t>https://podminky.urs.cz/item/CS_URS_2021_02/612321131</t>
  </si>
  <si>
    <t>keramika</t>
  </si>
  <si>
    <t>obklady</t>
  </si>
  <si>
    <t>-2,2*(13,52+13,55+13,72+13,75)+(0,9*2)*4</t>
  </si>
  <si>
    <t>-2,2*(6,65+6,08+4,08+2,87)+(0,7*2)*2</t>
  </si>
  <si>
    <t>-2,2*(8,2+4,6+2,83*2)</t>
  </si>
  <si>
    <t>612321311</t>
  </si>
  <si>
    <t>Vápenocementová omítka hrubá jednovrstvá zatřená vnitřních stěn nanášená strojně</t>
  </si>
  <si>
    <t>96</t>
  </si>
  <si>
    <t>Omítka vápenocementová vnitřních ploch nanášená strojně jednovrstvá, tloušťky do 10 mm hrubá zatřená svislých konstrukcí stěn</t>
  </si>
  <si>
    <t>https://podminky.urs.cz/item/CS_URS_2021_02/612321311</t>
  </si>
  <si>
    <t>49</t>
  </si>
  <si>
    <t>612321391</t>
  </si>
  <si>
    <t>Příplatek k vápenocementové omítce vnitřních stěn za každých dalších 5 mm tloušťky strojně</t>
  </si>
  <si>
    <t>98</t>
  </si>
  <si>
    <t>Omítka vápenocementová vnitřních ploch nanášená strojně Příplatek k cenám za každých dalších i započatých 5 mm tloušťky omítky přes 10 mm stěn</t>
  </si>
  <si>
    <t>https://podminky.urs.cz/item/CS_URS_2021_02/612321391</t>
  </si>
  <si>
    <t>619991011</t>
  </si>
  <si>
    <t>Obalení konstrukcí a prvků fólií přilepenou lepící páskou</t>
  </si>
  <si>
    <t>100</t>
  </si>
  <si>
    <t>Zakrytí vnitřních ploch před znečištěním včetně pozdějšího odkrytí konstrukcí a prvků obalením fólií a přelepením páskou</t>
  </si>
  <si>
    <t>https://podminky.urs.cz/item/CS_URS_2021_02/619991011</t>
  </si>
  <si>
    <t>lezecká stěna</t>
  </si>
  <si>
    <t>20*3*2</t>
  </si>
  <si>
    <t>120*1,3 "Přepočtené koeficientem množství</t>
  </si>
  <si>
    <t>51</t>
  </si>
  <si>
    <t>631311115</t>
  </si>
  <si>
    <t>Mazanina tl přes 50 do 80 mm z betonu prostého bez zvýšených nároků na prostředí tř. C 20/25</t>
  </si>
  <si>
    <t>102</t>
  </si>
  <si>
    <t>Mazanina z betonu prostého bez zvýšených nároků na prostředí tl. přes 50 do 80 mm tř. C 20/25</t>
  </si>
  <si>
    <t>https://podminky.urs.cz/item/CS_URS_2021_02/631311115</t>
  </si>
  <si>
    <t>m 1.01 - 1.10</t>
  </si>
  <si>
    <t>0,05*(57,9+23,75+11,1+11,15+23,3+23,2+11,5+11,53+22,95+23,37)</t>
  </si>
  <si>
    <t>-0,05*((1,2*0,75+0,9*0,9))</t>
  </si>
  <si>
    <t>m 1.11 - 1.23</t>
  </si>
  <si>
    <t>0,05*(9+9+10,2+9,6+10,4+2+9,25+1+1,8+86,25+3,6+3,6)</t>
  </si>
  <si>
    <t>-0,05*(1,2*1,2)</t>
  </si>
  <si>
    <t>631319195</t>
  </si>
  <si>
    <t>Příplatek k mazanině tl přes 50 do 80 mm za plochu do 5 m2</t>
  </si>
  <si>
    <t>104</t>
  </si>
  <si>
    <t>Příplatek k cenám mazanin za malou plochu do 5 m2 jednotlivě mazanina tl. přes 50 do 80 mm</t>
  </si>
  <si>
    <t>https://podminky.urs.cz/item/CS_URS_2021_02/631319195</t>
  </si>
  <si>
    <t>0,05*(2+1+1,8+3,6+3,6)</t>
  </si>
  <si>
    <t>53</t>
  </si>
  <si>
    <t>632481213</t>
  </si>
  <si>
    <t>Separační vrstva z PE fólie</t>
  </si>
  <si>
    <t>106</t>
  </si>
  <si>
    <t>Separační vrstva k oddělení podlahových vrstev z polyetylénové fólie</t>
  </si>
  <si>
    <t>https://podminky.urs.cz/item/CS_URS_2021_02/632481213</t>
  </si>
  <si>
    <t>(57,9+23,75+11,1+11,15+23,3+23,2+11,5+11,53+22,95+23,37)</t>
  </si>
  <si>
    <t>((1,2*0,75+0,9*0,9))</t>
  </si>
  <si>
    <t>(9+9+10,2+9,6+10,4+2+9,25+1+1,8+86,25+3,6+3,6)</t>
  </si>
  <si>
    <t>(1,2*1,2)</t>
  </si>
  <si>
    <t>633811111</t>
  </si>
  <si>
    <t>Broušení nerovností betonových podlah do 2 mm - stržení šlemu</t>
  </si>
  <si>
    <t>108</t>
  </si>
  <si>
    <t>Broušení betonových podlah nerovností do 2 mm (stržení šlemu)</t>
  </si>
  <si>
    <t>https://podminky.urs.cz/item/CS_URS_2021_02/633811111</t>
  </si>
  <si>
    <t>55</t>
  </si>
  <si>
    <t>634911112</t>
  </si>
  <si>
    <t>Řezání dilatačních spár š 5 mm hl přes 10 do 20 mm v čerstvé betonové mazanině</t>
  </si>
  <si>
    <t>110</t>
  </si>
  <si>
    <t>Řezání dilatačních nebo smršťovacích spár v čerstvé betonové mazanině nebo potěru šířky do 5 mm, hloubky přes 10 do 20 mm</t>
  </si>
  <si>
    <t>https://podminky.urs.cz/item/CS_URS_2021_02/634911112</t>
  </si>
  <si>
    <t>2,935+2,885*3+2,87</t>
  </si>
  <si>
    <t>642942111</t>
  </si>
  <si>
    <t>Osazování zárubní nebo rámů dveřních kovových do 2,5 m2 na MC</t>
  </si>
  <si>
    <t>112</t>
  </si>
  <si>
    <t>Osazování zárubní nebo rámů kovových dveřních lisovaných nebo z úhelníků bez dveřních křídel na cementovou maltu, plochy otvoru do 2,5 m2</t>
  </si>
  <si>
    <t>https://podminky.urs.cz/item/CS_URS_2021_02/642942111</t>
  </si>
  <si>
    <t>D1 a D2</t>
  </si>
  <si>
    <t>D3 a D4</t>
  </si>
  <si>
    <t>57</t>
  </si>
  <si>
    <t>55331480</t>
  </si>
  <si>
    <t>zárubeň jednokřídlá ocelová pro zdění tl stěny 75-100mm rozměru 600/1970, 2100mm</t>
  </si>
  <si>
    <t>114</t>
  </si>
  <si>
    <t>55331485</t>
  </si>
  <si>
    <t>zárubeň jednokřídlá ocelová pro zdění tl stěny 110-150mm rozměru 600/1970, 2100mm</t>
  </si>
  <si>
    <t>116</t>
  </si>
  <si>
    <t>59</t>
  </si>
  <si>
    <t>55331482</t>
  </si>
  <si>
    <t>zárubeň jednokřídlá ocelová pro zdění tl stěny 75-100mm rozměru 800/1970, 2100mm</t>
  </si>
  <si>
    <t>118</t>
  </si>
  <si>
    <t>55331487</t>
  </si>
  <si>
    <t>zárubeň jednokřídlá ocelová pro zdění tl stěny 110-150mm rozměru 800/1970, 2100mm</t>
  </si>
  <si>
    <t>120</t>
  </si>
  <si>
    <t>61</t>
  </si>
  <si>
    <t>642945111</t>
  </si>
  <si>
    <t>Osazování protipožárních nebo protiplynových zárubní dveří jednokřídlových do 2,5 m2</t>
  </si>
  <si>
    <t>122</t>
  </si>
  <si>
    <t>Osazování ocelových zárubní protipožárních nebo protiplynových dveří do vynechaného otvoru, s obetonováním, dveří jednokřídlových do 2,5 m2</t>
  </si>
  <si>
    <t>https://podminky.urs.cz/item/CS_URS_2021_02/642945111</t>
  </si>
  <si>
    <t>D7</t>
  </si>
  <si>
    <t>55331562</t>
  </si>
  <si>
    <t>zárubeň jednokřídlá ocelová pro zdění s protipožární úpravou tl stěny 110-150mm rozměru 800/1970, 2100mm</t>
  </si>
  <si>
    <t>124</t>
  </si>
  <si>
    <t>Ostatní konstrukce a práce, bourání</t>
  </si>
  <si>
    <t>63</t>
  </si>
  <si>
    <t>949101111</t>
  </si>
  <si>
    <t>Lešení pomocné pro objekty pozemních staveb s lešeňovou podlahou v do 1,9 m zatížení do 150 kg/m2</t>
  </si>
  <si>
    <t>126</t>
  </si>
  <si>
    <t>Lešení pomocné pracovní pro objekty pozemních staveb pro zatížení do 150 kg/m2, o výšce lešeňové podlahy do 1,9 m</t>
  </si>
  <si>
    <t>https://podminky.urs.cz/item/CS_URS_2021_02/949101111</t>
  </si>
  <si>
    <t>310</t>
  </si>
  <si>
    <t>952901111</t>
  </si>
  <si>
    <t>Vyčištění budov bytové a občanské výstavby při výšce podlaží do 4 m</t>
  </si>
  <si>
    <t>128</t>
  </si>
  <si>
    <t>Vyčištění budov nebo objektů před předáním do užívání budov bytové nebo občanské výstavby, světlé výšky podlaží do 4 m</t>
  </si>
  <si>
    <t>https://podminky.urs.cz/item/CS_URS_2021_02/952901111</t>
  </si>
  <si>
    <t>řešené místnosti + přístupová chodba</t>
  </si>
  <si>
    <t>320</t>
  </si>
  <si>
    <t>65</t>
  </si>
  <si>
    <t>953731115</t>
  </si>
  <si>
    <t>Odvětrání svislé troubami plastovými DN přes 140 do 160 mm ve stropních prostupech včetně obetonování</t>
  </si>
  <si>
    <t>CS ÚRS 2020 02</t>
  </si>
  <si>
    <t>130</t>
  </si>
  <si>
    <t>Odvětrání svislé plastovými troubami ve stropních prostupech s obetonováním vnitřního průměru přes 140 do 160 mm</t>
  </si>
  <si>
    <t>3,75</t>
  </si>
  <si>
    <t>953735113R</t>
  </si>
  <si>
    <t>Odvětrání vodorovné plastovým potrubím drenážním DN do 110 mm</t>
  </si>
  <si>
    <t>132</t>
  </si>
  <si>
    <t>odvětrání radonu</t>
  </si>
  <si>
    <t>160</t>
  </si>
  <si>
    <t>67</t>
  </si>
  <si>
    <t>953731311</t>
  </si>
  <si>
    <t>Odvětrání svislé - montáž větrací hlavice plastové DN do 160 mm</t>
  </si>
  <si>
    <t>134</t>
  </si>
  <si>
    <t>Odvětrání svislé plastovými troubami montáž větrací hlavice, vnitřního průměru do 160 mm</t>
  </si>
  <si>
    <t>https://podminky.urs.cz/item/CS_URS_2021_02/953731311</t>
  </si>
  <si>
    <t>42981930</t>
  </si>
  <si>
    <t>hlavice rotační ventilační radiální Al připojení D 150mm</t>
  </si>
  <si>
    <t>136</t>
  </si>
  <si>
    <t>69</t>
  </si>
  <si>
    <t>953943211</t>
  </si>
  <si>
    <t>Osazování hasicího přístroje</t>
  </si>
  <si>
    <t>138</t>
  </si>
  <si>
    <t>Osazování drobných kovových předmětů kotvených do stěny hasicího přístroje</t>
  </si>
  <si>
    <t>https://podminky.urs.cz/item/CS_URS_2021_02/953943211</t>
  </si>
  <si>
    <t>44932114</t>
  </si>
  <si>
    <t>přístroj hasicí ruční práškový PG 6 LE</t>
  </si>
  <si>
    <t>140</t>
  </si>
  <si>
    <t>71</t>
  </si>
  <si>
    <t>962031132</t>
  </si>
  <si>
    <t>Bourání příček z cihel pálených na MVC tl do 100 mm</t>
  </si>
  <si>
    <t>142</t>
  </si>
  <si>
    <t>Bourání příček z cihel, tvárnic nebo příčkovek z cihel pálených, plných nebo dutých na maltu vápennou nebo vápenocementovou, tl. do 100 mm</t>
  </si>
  <si>
    <t>https://podminky.urs.cz/item/CS_URS_2021_02/962031132</t>
  </si>
  <si>
    <t>m. 1.27 - 1.19</t>
  </si>
  <si>
    <t>3,05*(6*6)</t>
  </si>
  <si>
    <t>-(0,9*2)*4</t>
  </si>
  <si>
    <t>m. 1.15 - 1.02</t>
  </si>
  <si>
    <t>3,05*(1,925*2+6*2+1,7*3+1,1*2+1,75+2+1,15+1,895+0,875+1+2,1)</t>
  </si>
  <si>
    <t>-((0,7*2)*10+(0,9*2)*2)</t>
  </si>
  <si>
    <t>962031133</t>
  </si>
  <si>
    <t>Bourání příček z cihel pálených na MVC tl do 150 mm</t>
  </si>
  <si>
    <t>144</t>
  </si>
  <si>
    <t>Bourání příček z cihel, tvárnic nebo příčkovek z cihel pálených, plných nebo dutých na maltu vápennou nebo vápenocementovou, tl. do 150 mm</t>
  </si>
  <si>
    <t>https://podminky.urs.cz/item/CS_URS_2021_02/962031133</t>
  </si>
  <si>
    <t>mezi původními sprchami</t>
  </si>
  <si>
    <t>3,05*(2,8+2,9)</t>
  </si>
  <si>
    <t>sprchová "vanička"</t>
  </si>
  <si>
    <t>0,1*(2,8*2+2,9*2)</t>
  </si>
  <si>
    <t>73</t>
  </si>
  <si>
    <t>962032231</t>
  </si>
  <si>
    <t>Bourání zdiva z cihel pálených nebo vápenopískových na MV nebo MVC přes 1 m3</t>
  </si>
  <si>
    <t>146</t>
  </si>
  <si>
    <t>Bourání zdiva nadzákladového z cihel nebo tvárnic z cihel pálených nebo vápenopískových, na maltu vápennou nebo vápenocementovou, objemu přes 1 m3</t>
  </si>
  <si>
    <t>https://podminky.urs.cz/item/CS_URS_2021_02/962032231</t>
  </si>
  <si>
    <t>nosná zeď oddělující zrušenou chodbu</t>
  </si>
  <si>
    <t>3,05*(20,85)</t>
  </si>
  <si>
    <t>-(0,9*2)*5</t>
  </si>
  <si>
    <t>965042241</t>
  </si>
  <si>
    <t>Bourání podkladů pod dlažby nebo mazanin betonových nebo z litého asfaltu tl přes 100 mm pl přes 4 m2</t>
  </si>
  <si>
    <t>148</t>
  </si>
  <si>
    <t>Bourání mazanin betonových nebo z litého asfaltu tl. přes 100 mm, plochy přes 4 m2</t>
  </si>
  <si>
    <t>https://podminky.urs.cz/item/CS_URS_2021_02/965042241</t>
  </si>
  <si>
    <t>vrchní mazanina</t>
  </si>
  <si>
    <t>m. 1.01 - 1.10</t>
  </si>
  <si>
    <t>0,15*(57,87+4,19+3,57+0,88+0,88+3,32+3,9+2,38+0,88+0,88)-0,15*(0,9*0,9)</t>
  </si>
  <si>
    <t>m. 1.11 - 1.20</t>
  </si>
  <si>
    <t>0,15*(7,05+10,81+1,8+0,92+3,3+20+8,94+8,94+17,4+17,4)-0,15*(1,2*1,2)</t>
  </si>
  <si>
    <t>m. 1.21 - 1.28</t>
  </si>
  <si>
    <t>0,15*(8,41+8,55+17,4+17,4+8,12+8,26+17,7+37,28)-0,15*(1,2*0,75+0,9*0,9)</t>
  </si>
  <si>
    <t>spodní mazanina</t>
  </si>
  <si>
    <t>91,112*1,2 "Přepočtené koeficientem množství</t>
  </si>
  <si>
    <t>75</t>
  </si>
  <si>
    <t>965049112</t>
  </si>
  <si>
    <t>Příplatek k bourání betonových mazanin za bourání mazanin se svařovanou sítí tl přes 100 mm</t>
  </si>
  <si>
    <t>150</t>
  </si>
  <si>
    <t>Bourání mazanin Příplatek k cenám za bourání mazanin betonových se svařovanou sítí, tl. přes 100 mm</t>
  </si>
  <si>
    <t>https://podminky.urs.cz/item/CS_URS_2021_02/965049112</t>
  </si>
  <si>
    <t>46,941*1,2 "Přepočtené koeficientem množství</t>
  </si>
  <si>
    <t>965049114</t>
  </si>
  <si>
    <t>Příplatek k bourání betonových mazanin za bourání mazanin s rabicovým pletivem tl přes 100 mm</t>
  </si>
  <si>
    <t>152</t>
  </si>
  <si>
    <t>Bourání mazanin Příplatek k cenám za bourání mazanin betonových s rabicovým pletivem, tl. přes 100 mm</t>
  </si>
  <si>
    <t>https://podminky.urs.cz/item/CS_URS_2021_02/965049114</t>
  </si>
  <si>
    <t>44,171*1,2 "Přepočtené koeficientem množství</t>
  </si>
  <si>
    <t>77</t>
  </si>
  <si>
    <t>965081213</t>
  </si>
  <si>
    <t>Bourání podlah z dlaždic keramických nebo xylolitových tl do 10 mm plochy přes 1 m2</t>
  </si>
  <si>
    <t>154</t>
  </si>
  <si>
    <t>Bourání podlah z dlaždic bez podkladního lože nebo mazaniny, s jakoukoliv výplní spár keramických nebo xylolitových tl. do 10 mm, plochy přes 1 m2</t>
  </si>
  <si>
    <t>https://podminky.urs.cz/item/CS_URS_2021_02/965081213</t>
  </si>
  <si>
    <t>m. 1.02 - 1.10</t>
  </si>
  <si>
    <t>4,19+3,57+0,88+0,88+3,32+3,9+2,38+0,88+0,88</t>
  </si>
  <si>
    <t>m. 1.13 - 1.16</t>
  </si>
  <si>
    <t>1,8+0,92+3,3+20</t>
  </si>
  <si>
    <t>m. 1.21 a 1.22</t>
  </si>
  <si>
    <t>8,41+8,55</t>
  </si>
  <si>
    <t>m. 1.25 a 1.26</t>
  </si>
  <si>
    <t>8,12+8,26</t>
  </si>
  <si>
    <t>m. 1.28</t>
  </si>
  <si>
    <t>37,28</t>
  </si>
  <si>
    <t>968072455</t>
  </si>
  <si>
    <t>Vybourání kovových dveřních zárubní pl do 2 m2</t>
  </si>
  <si>
    <t>156</t>
  </si>
  <si>
    <t>Vybourání kovových rámů oken s křídly, dveřních zárubní, vrat, stěn, ostění nebo obkladů dveřních zárubní, plochy do 2 m2</t>
  </si>
  <si>
    <t>https://podminky.urs.cz/item/CS_URS_2021_02/968072455</t>
  </si>
  <si>
    <t>0,7*2*(9)</t>
  </si>
  <si>
    <t>0,7*2*(2)</t>
  </si>
  <si>
    <t>0,9*2*(12)</t>
  </si>
  <si>
    <t>m. 1.22 - 1.28</t>
  </si>
  <si>
    <t>0,9*2*(10)</t>
  </si>
  <si>
    <t>79</t>
  </si>
  <si>
    <t>968072747</t>
  </si>
  <si>
    <t>Vybourání výkladních stěn kovových pevných nebo otevíratelných pl přes 4 m2</t>
  </si>
  <si>
    <t>158</t>
  </si>
  <si>
    <t>Vybourání kovových rámů oken s křídly, dveřních zárubní, vrat, stěn, ostění nebo obkladů stěn výkladních pevných nebo otevíratelných, plochy přes 4 m2</t>
  </si>
  <si>
    <t>https://podminky.urs.cz/item/CS_URS_2021_02/968072747</t>
  </si>
  <si>
    <t xml:space="preserve">prosklené dveře -  1.16/1.28</t>
  </si>
  <si>
    <t>1,75*2,9</t>
  </si>
  <si>
    <t>971033441</t>
  </si>
  <si>
    <t>Vybourání otvorů ve zdivu cihelném pl do 0,25 m2 na MVC nebo MV tl do 300 mm</t>
  </si>
  <si>
    <t>Vybourání otvorů ve zdivu základovém nebo nadzákladovém z cihel, tvárnic, příčkovek z cihel pálených na maltu vápennou nebo vápenocementovou plochy do 0,25 m2, tl. do 300 mm</t>
  </si>
  <si>
    <t>https://podminky.urs.cz/item/CS_URS_2021_02/971033441</t>
  </si>
  <si>
    <t>10+3</t>
  </si>
  <si>
    <t>81</t>
  </si>
  <si>
    <t>972054200R</t>
  </si>
  <si>
    <t>Vytvoření prostupu v ŽB stropech vč. opracování tep. izolace a střešní krytiny, pl do 0,09 m2 tl do 150 mm</t>
  </si>
  <si>
    <t>162</t>
  </si>
  <si>
    <t>973031325</t>
  </si>
  <si>
    <t>Vysekání kapes ve zdivu cihelném na MV nebo MVC pl do 0,10 m2 hl do 300 mm</t>
  </si>
  <si>
    <t>164</t>
  </si>
  <si>
    <t>Vysekání výklenků nebo kapes ve zdivu z cihel na maltu vápennou nebo vápenocementovou kapes, plochy do 0,10 m2, hl. do 300 mm</t>
  </si>
  <si>
    <t>https://podminky.urs.cz/item/CS_URS_2021_02/973031325</t>
  </si>
  <si>
    <t>uložení HEB180 vč. kapsy pro podbetonávku</t>
  </si>
  <si>
    <t>83</t>
  </si>
  <si>
    <t>975043111</t>
  </si>
  <si>
    <t>Jednořadové podchycení stropů pro osazení nosníků v do 3,5 m pro zatížení do 750 kg/m</t>
  </si>
  <si>
    <t>166</t>
  </si>
  <si>
    <t>Jednořadové podchycení stropů pro osazení nosníků dřevěnou výztuhou v. podchycení do 3,5 m, a při zatížení hmotností do 750 kg/m</t>
  </si>
  <si>
    <t>https://podminky.urs.cz/item/CS_URS_2021_02/975043111</t>
  </si>
  <si>
    <t>25*2</t>
  </si>
  <si>
    <t>978013191</t>
  </si>
  <si>
    <t>Otlučení (osekání) vnitřní vápenné nebo vápenocementové omítky stěn v rozsahu přes 50 do 100 %</t>
  </si>
  <si>
    <t>168</t>
  </si>
  <si>
    <t>Otlučení vápenných nebo vápenocementových omítek vnitřních ploch stěn s vyškrabáním spar, s očištěním zdiva, v rozsahu přes 50 do 100 %</t>
  </si>
  <si>
    <t>https://podminky.urs.cz/item/CS_URS_2021_02/978013191</t>
  </si>
  <si>
    <t>2,9*(1,75*2+32,8+23,8)-((1,55*2,1)+(1,65*2,1)+(0,9*2)*7+(0,7*2)*3)</t>
  </si>
  <si>
    <t>2,9*(1,7*2+1,925*2+2+1,7+2,1)-(0,6*2)*3</t>
  </si>
  <si>
    <t>m. 1.11 - 1.15</t>
  </si>
  <si>
    <t>2,9*(4,235+0,9+3,25+5,9)-(0,7*2)*2</t>
  </si>
  <si>
    <t>m. 1.16 - 1.18</t>
  </si>
  <si>
    <t>2,9*((2,4*2+3,725*2)*2+(4*2+5*2))</t>
  </si>
  <si>
    <t>-((0,9*2)*6+(0,7*2)+(1,75*2,9)+(1,7*2,1))</t>
  </si>
  <si>
    <t>m. 1.19 - 1.28</t>
  </si>
  <si>
    <t>2,9*(6+2,9*4+2,9*2+2,9*4+2,8*2+2,95*2+8,075)</t>
  </si>
  <si>
    <t>-(0,9*2)*6</t>
  </si>
  <si>
    <t>85</t>
  </si>
  <si>
    <t>978059541</t>
  </si>
  <si>
    <t>Odsekání a odebrání obkladů stěn z vnitřních obkládaček plochy přes 1 m2</t>
  </si>
  <si>
    <t>170</t>
  </si>
  <si>
    <t>Odsekání obkladů stěn včetně otlučení podkladní omítky až na zdivo z obkládaček vnitřních, z jakýchkoliv materiálů, plochy přes 1 m2</t>
  </si>
  <si>
    <t>https://podminky.urs.cz/item/CS_URS_2021_02/978059541</t>
  </si>
  <si>
    <t>m. 1.13</t>
  </si>
  <si>
    <t>2*(2,1*2+0,9*2)-0,6*2</t>
  </si>
  <si>
    <t>m. 1.02 - 1.5</t>
  </si>
  <si>
    <t>1,4*((2,1*2+1,925*2)+(2,1*2+1,7*2)+(1,1*2+0,8*2)*2)</t>
  </si>
  <si>
    <t>-(0,7*2)*7</t>
  </si>
  <si>
    <t>m. 1.06</t>
  </si>
  <si>
    <t>1,4*(1,7)</t>
  </si>
  <si>
    <t>m. 1.07 - 1.10</t>
  </si>
  <si>
    <t>1,4*((2*2+1,925*2)+(1,7*2+1,4*2)+(1,1*2+0,8*2)*2)</t>
  </si>
  <si>
    <t>m. 1.15</t>
  </si>
  <si>
    <t>1,4*0,8</t>
  </si>
  <si>
    <t>2*((2,9*4)+(2,9*2+2,95*2))</t>
  </si>
  <si>
    <t>-(0,9*2)*2</t>
  </si>
  <si>
    <t>2*((2,9*2+2,8*2)+(2,95*2+2,8*2)</t>
  </si>
  <si>
    <t>985331212</t>
  </si>
  <si>
    <t>Dodatečné vlepování betonářské výztuže D 10 mm do chemické malty včetně vyvrtání otvoru</t>
  </si>
  <si>
    <t>172</t>
  </si>
  <si>
    <t>Dodatečné vlepování betonářské výztuže včetně vyvrtání a vyčištění otvoru chemickou maltou průměr výztuže 10 mm</t>
  </si>
  <si>
    <t>https://podminky.urs.cz/item/CS_URS_2021_02/985331212</t>
  </si>
  <si>
    <t>napojení nového podkladního betonu na původní</t>
  </si>
  <si>
    <t>58/0,3*0,25</t>
  </si>
  <si>
    <t>18,4/0,3*0,25</t>
  </si>
  <si>
    <t>69,1/0,3*0,25</t>
  </si>
  <si>
    <t>28/0,3*0,25</t>
  </si>
  <si>
    <t>87</t>
  </si>
  <si>
    <t>13021012</t>
  </si>
  <si>
    <t>tyč ocelová kruhová žebírková DIN 488 jakost B500B (10 505) výztuž do betonu D 10mm</t>
  </si>
  <si>
    <t>174</t>
  </si>
  <si>
    <t>58/0,3*0,25*0,00062</t>
  </si>
  <si>
    <t>18,4/0,3*0,25*0,00062</t>
  </si>
  <si>
    <t>69,1/0,3*0,25*0,00062</t>
  </si>
  <si>
    <t>28/0,3*0,25*0,00062</t>
  </si>
  <si>
    <t>0,09*1,05 "Přepočtené koeficientem množství</t>
  </si>
  <si>
    <t>985331213</t>
  </si>
  <si>
    <t>Dodatečné vlepování betonářské výztuže D 12 mm do chemické malty včetně vyvrtání otvoru</t>
  </si>
  <si>
    <t>176</t>
  </si>
  <si>
    <t>Dodatečné vlepování betonářské výztuže včetně vyvrtání a vyčištění otvoru chemickou maltou průměr výztuže 12 mm</t>
  </si>
  <si>
    <t>https://podminky.urs.cz/item/CS_URS_2021_02/985331213</t>
  </si>
  <si>
    <t>0,25*(6*2)*12</t>
  </si>
  <si>
    <t>89</t>
  </si>
  <si>
    <t>13021013</t>
  </si>
  <si>
    <t>tyč ocelová kruhová žebírková DIN 488 jakost B500B (10 505) výztuž do betonu D 12mm</t>
  </si>
  <si>
    <t>178</t>
  </si>
  <si>
    <t>0,25*(6*2)*12*0,00089</t>
  </si>
  <si>
    <t>0,032*1,05 "Přepočtené koeficientem množství</t>
  </si>
  <si>
    <t>985331911</t>
  </si>
  <si>
    <t>Příplatek k dodatečnému vlepování betonářské výztuže za práci ve stísněném prostoru</t>
  </si>
  <si>
    <t>180</t>
  </si>
  <si>
    <t>Dodatečné vlepování betonářské výztuže Příplatek k cenám za práci ve stísněném prostoru</t>
  </si>
  <si>
    <t>https://podminky.urs.cz/item/CS_URS_2021_02/985331911</t>
  </si>
  <si>
    <t>997</t>
  </si>
  <si>
    <t>Přesun sutě</t>
  </si>
  <si>
    <t>91</t>
  </si>
  <si>
    <t>997013151</t>
  </si>
  <si>
    <t>Vnitrostaveništní doprava suti a vybouraných hmot pro budovy v do 6 m s omezením mechanizace</t>
  </si>
  <si>
    <t>182</t>
  </si>
  <si>
    <t>Vnitrostaveništní doprava suti a vybouraných hmot vodorovně do 50 m svisle s omezením mechanizace pro budovy a haly výšky do 6 m</t>
  </si>
  <si>
    <t>https://podminky.urs.cz/item/CS_URS_2021_02/997013151</t>
  </si>
  <si>
    <t>997013501</t>
  </si>
  <si>
    <t>Odvoz suti a vybouraných hmot na skládku nebo meziskládku do 1 km se složením</t>
  </si>
  <si>
    <t>184</t>
  </si>
  <si>
    <t>Odvoz suti a vybouraných hmot na skládku nebo meziskládku se složením, na vzdálenost do 1 km</t>
  </si>
  <si>
    <t>https://podminky.urs.cz/item/CS_URS_2021_02/997013501</t>
  </si>
  <si>
    <t>93</t>
  </si>
  <si>
    <t>997013509</t>
  </si>
  <si>
    <t>Příplatek k odvozu suti a vybouraných hmot na skládku ZKD 1 km přes 1 km</t>
  </si>
  <si>
    <t>186</t>
  </si>
  <si>
    <t>Odvoz suti a vybouraných hmot na skládku nebo meziskládku se složením, na vzdálenost Příplatek k ceně za každý další i započatý 1 km přes 1 km</t>
  </si>
  <si>
    <t>https://podminky.urs.cz/item/CS_URS_2021_02/997013509</t>
  </si>
  <si>
    <t>424,619*10 "Přepočtené koeficientem množství</t>
  </si>
  <si>
    <t>997013602</t>
  </si>
  <si>
    <t>Poplatek za uložení na skládce (skládkovné) stavebního odpadu železobetonového kód odpadu 17 01 01</t>
  </si>
  <si>
    <t>188</t>
  </si>
  <si>
    <t>Poplatek za uložení stavebního odpadu na skládce (skládkovné) z armovaného betonu zatříděného do Katalogu odpadů pod kódem 17 01 01</t>
  </si>
  <si>
    <t>https://podminky.urs.cz/item/CS_URS_2021_02/997013602</t>
  </si>
  <si>
    <t>bourání mazanin</t>
  </si>
  <si>
    <t>201,944</t>
  </si>
  <si>
    <t>14,021</t>
  </si>
  <si>
    <t>95</t>
  </si>
  <si>
    <t>997013603</t>
  </si>
  <si>
    <t>Poplatek za uložení na skládce (skládkovné) stavebního odpadu cihelného kód odpadu 17 01 02</t>
  </si>
  <si>
    <t>190</t>
  </si>
  <si>
    <t>Poplatek za uložení stavebního odpadu na skládce (skládkovné) cihelného zatříděného do Katalogu odpadů pod kódem 17 01 02</t>
  </si>
  <si>
    <t>https://podminky.urs.cz/item/CS_URS_2021_02/997013603</t>
  </si>
  <si>
    <t>bourání příček a zdí</t>
  </si>
  <si>
    <t>129,646</t>
  </si>
  <si>
    <t>997013631</t>
  </si>
  <si>
    <t>Poplatek za uložení na skládce (skládkovné) stavebního odpadu směsného kód odpadu 17 09 04</t>
  </si>
  <si>
    <t>192</t>
  </si>
  <si>
    <t>Poplatek za uložení stavebního odpadu na skládce (skládkovné) směsného stavebního a demoličního zatříděného do Katalogu odpadů pod kódem 17 09 04</t>
  </si>
  <si>
    <t>https://podminky.urs.cz/item/CS_URS_2021_02/997013631</t>
  </si>
  <si>
    <t>424,619-215,965-129,646</t>
  </si>
  <si>
    <t>998</t>
  </si>
  <si>
    <t>Přesun hmot</t>
  </si>
  <si>
    <t>97</t>
  </si>
  <si>
    <t>998017001</t>
  </si>
  <si>
    <t>Přesun hmot s omezením mechanizace pro budovy v do 6 m</t>
  </si>
  <si>
    <t>194</t>
  </si>
  <si>
    <t>Přesun hmot pro budovy občanské výstavby, bydlení, výrobu a služby s omezením mechanizace vodorovná dopravní vzdálenost do 100 m pro budovy s jakoukoliv nosnou konstrukcí výšky do 6 m</t>
  </si>
  <si>
    <t>https://podminky.urs.cz/item/CS_URS_2021_02/998017001</t>
  </si>
  <si>
    <t>PSV</t>
  </si>
  <si>
    <t>Práce a dodávky PSV</t>
  </si>
  <si>
    <t>711</t>
  </si>
  <si>
    <t>Izolace proti vodě, vlhkosti a plynům</t>
  </si>
  <si>
    <t>711111002</t>
  </si>
  <si>
    <t>Provedení izolace proti zemní vlhkosti vodorovné za studena lakem asfaltovým</t>
  </si>
  <si>
    <t>196</t>
  </si>
  <si>
    <t>Provedení izolace proti zemní vlhkosti natěradly a tmely za studena na ploše vodorovné V nátěrem lakem asfaltovým</t>
  </si>
  <si>
    <t>https://podminky.urs.cz/item/CS_URS_2021_02/711111002</t>
  </si>
  <si>
    <t>deska</t>
  </si>
  <si>
    <t>(189,15+18,63+56,96+48,03)</t>
  </si>
  <si>
    <t>-(0,9*0,9+1,2*0,75+1,2*1,2)</t>
  </si>
  <si>
    <t>99</t>
  </si>
  <si>
    <t>711112002</t>
  </si>
  <si>
    <t>Provedení izolace proti zemní vlhkosti svislé za studena lakem asfaltovým</t>
  </si>
  <si>
    <t>198</t>
  </si>
  <si>
    <t>Provedení izolace proti zemní vlhkosti natěradly a tmely za studena na ploše svislé S nátěrem lakem asfaltovým</t>
  </si>
  <si>
    <t>https://podminky.urs.cz/item/CS_URS_2021_02/711112002</t>
  </si>
  <si>
    <t>0,08*(73,25+17,45+68,6+28,15)</t>
  </si>
  <si>
    <t>11163152</t>
  </si>
  <si>
    <t>lak hydroizolační asfaltový</t>
  </si>
  <si>
    <t>200</t>
  </si>
  <si>
    <t>324,616*0,00041 "Přepočtené koeficientem množství</t>
  </si>
  <si>
    <t>101</t>
  </si>
  <si>
    <t>711131811</t>
  </si>
  <si>
    <t>Odstranění izolace proti zemní vlhkosti vodorovné</t>
  </si>
  <si>
    <t>202</t>
  </si>
  <si>
    <t>Odstranění izolace proti zemní vlhkosti na ploše vodorovné V</t>
  </si>
  <si>
    <t>https://podminky.urs.cz/item/CS_URS_2021_02/711131811</t>
  </si>
  <si>
    <t>(57,87+4,19+3,57+0,88+0,88+3,32+3,9+2,38+0,88+0,88)-(0,9*0,9)</t>
  </si>
  <si>
    <t>(7,05+10,81+1,8+0,92+3,3+20+8,94+8,94+17,4+17,4)-(1,2*1,2)</t>
  </si>
  <si>
    <t>(8,41+8,55+17,4+17,4+8,12+8,26+17,7+37,28)-(1,2*0,75+0,9*0,9)</t>
  </si>
  <si>
    <t>711141559</t>
  </si>
  <si>
    <t>Provedení izolace proti zemní vlhkosti pásy přitavením vodorovné NAIP</t>
  </si>
  <si>
    <t>204</t>
  </si>
  <si>
    <t>Provedení izolace proti zemní vlhkosti pásy přitavením NAIP na ploše vodorovné V</t>
  </si>
  <si>
    <t>https://podminky.urs.cz/item/CS_URS_2021_02/711141559</t>
  </si>
  <si>
    <t>(189,15+18,63+56,96+48,03)*2</t>
  </si>
  <si>
    <t>-(0,9*0,9+1,2*0,75+1,2*1,2)*2</t>
  </si>
  <si>
    <t>103</t>
  </si>
  <si>
    <t>711142559</t>
  </si>
  <si>
    <t>Provedení izolace proti zemní vlhkosti pásy přitavením svislé NAIP</t>
  </si>
  <si>
    <t>206</t>
  </si>
  <si>
    <t>Provedení izolace proti zemní vlhkosti pásy přitavením NAIP na ploše svislé S</t>
  </si>
  <si>
    <t>https://podminky.urs.cz/item/CS_URS_2021_02/711142559</t>
  </si>
  <si>
    <t>0,08*(73,25+17,45+68,6+28,15)*2</t>
  </si>
  <si>
    <t>62853004</t>
  </si>
  <si>
    <t>pás asfaltový natavitelný modifikovaný SBS tl 4,0mm s vložkou ze skleněné tkaniny a spalitelnou PE fólií nebo jemnozrnným minerálním posypem na horním povrchu</t>
  </si>
  <si>
    <t>208</t>
  </si>
  <si>
    <t>324,616*1,221 "Přepočtené koeficientem množství</t>
  </si>
  <si>
    <t>105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</si>
  <si>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</si>
  <si>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</si>
  <si>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210</t>
  </si>
  <si>
    <t>998711201</t>
  </si>
  <si>
    <t>Přesun hmot procentní pro izolace proti vodě, vlhkosti a plynům v objektech v do 6 m</t>
  </si>
  <si>
    <t>%</t>
  </si>
  <si>
    <t>212</t>
  </si>
  <si>
    <t>Přesun hmot pro izolace proti vodě, vlhkosti a plynům stanovený procentní sazbou (%) z ceny vodorovná dopravní vzdálenost do 50 m v objektech výšky do 6 m</t>
  </si>
  <si>
    <t>https://podminky.urs.cz/item/CS_URS_2021_02/998711201</t>
  </si>
  <si>
    <t>713</t>
  </si>
  <si>
    <t>Izolace tepelné</t>
  </si>
  <si>
    <t>107</t>
  </si>
  <si>
    <t>713121121</t>
  </si>
  <si>
    <t>Montáž izolace tepelné podlah volně kladenými rohožemi, pásy, dílci, deskami 2 vrstvy</t>
  </si>
  <si>
    <t>214</t>
  </si>
  <si>
    <t>Montáž tepelné izolace podlah rohožemi, pásy, deskami, dílci, bloky (izolační materiál ve specifikaci) kladenými volně dvouvrstvá</t>
  </si>
  <si>
    <t>https://podminky.urs.cz/item/CS_URS_2021_02/713121121</t>
  </si>
  <si>
    <t>57,9+23,75+11,1+11,15+23,3+23,2+11,5+11,53+22,95+23,37</t>
  </si>
  <si>
    <t>-((1,2*0,75+0,9*0,9))</t>
  </si>
  <si>
    <t>9+9+10,2+9,6+10,4+2+9,25+1+1,8+86,25+3,6+3,6</t>
  </si>
  <si>
    <t>-(1,2*1,2)</t>
  </si>
  <si>
    <t>28372305</t>
  </si>
  <si>
    <t>deska EPS 100 pro konstrukce s běžným zatížením λ=0,037 tl 50mm</t>
  </si>
  <si>
    <t>216</t>
  </si>
  <si>
    <t>372,3*2,04 "Přepočtené koeficientem množství</t>
  </si>
  <si>
    <t>109</t>
  </si>
  <si>
    <t>998713201</t>
  </si>
  <si>
    <t>Přesun hmot procentní pro izolace tepelné v objektech v do 6 m</t>
  </si>
  <si>
    <t>218</t>
  </si>
  <si>
    <t>Přesun hmot pro izolace tepelné stanovený procentní sazbou (%) z ceny vodorovná dopravní vzdálenost do 50 m v objektech výšky do 6 m</t>
  </si>
  <si>
    <t>https://podminky.urs.cz/item/CS_URS_2021_02/998713201</t>
  </si>
  <si>
    <t>725</t>
  </si>
  <si>
    <t>Zdravotechnika - zařizovací předměty</t>
  </si>
  <si>
    <t>725291500R</t>
  </si>
  <si>
    <t>Doplňky zařízení koupelen a záchodů chromový dávkovač tekutého mýdla na 350 ml</t>
  </si>
  <si>
    <t>soubor</t>
  </si>
  <si>
    <t>220</t>
  </si>
  <si>
    <t>111</t>
  </si>
  <si>
    <t>725291501R</t>
  </si>
  <si>
    <t>Doplňky zařízení koupelen a záchodů nerezový koš</t>
  </si>
  <si>
    <t>725291621</t>
  </si>
  <si>
    <t>Doplňky zařízení koupelen a záchodů nerezové zásobník toaletních papírů</t>
  </si>
  <si>
    <t>224</t>
  </si>
  <si>
    <t>Doplňky zařízení koupelen a záchodů nerezové zásobník toaletních papírů d=300 mm</t>
  </si>
  <si>
    <t>https://podminky.urs.cz/item/CS_URS_2021_02/725291621</t>
  </si>
  <si>
    <t>113</t>
  </si>
  <si>
    <t>725291631</t>
  </si>
  <si>
    <t>Doplňky zařízení koupelen a záchodů nerezové zásobník papírových ručníků</t>
  </si>
  <si>
    <t>226</t>
  </si>
  <si>
    <t>https://podminky.urs.cz/item/CS_URS_2021_02/725291631</t>
  </si>
  <si>
    <t>725291600R</t>
  </si>
  <si>
    <t>Doplňky zařízení koupelen a záchodů el. osoušeč rukou, bezdotykový, nerez</t>
  </si>
  <si>
    <t>228</t>
  </si>
  <si>
    <t>sprchy</t>
  </si>
  <si>
    <t>WC</t>
  </si>
  <si>
    <t>115</t>
  </si>
  <si>
    <t>998725201</t>
  </si>
  <si>
    <t>Přesun hmot procentní pro zařizovací předměty v objektech v do 6 m</t>
  </si>
  <si>
    <t>230</t>
  </si>
  <si>
    <t>Přesun hmot pro zařizovací předměty stanovený procentní sazbou (%) z ceny vodorovná dopravní vzdálenost do 50 m v objektech výšky do 6 m</t>
  </si>
  <si>
    <t>https://podminky.urs.cz/item/CS_URS_2021_02/998725201</t>
  </si>
  <si>
    <t>763</t>
  </si>
  <si>
    <t>Konstrukce suché výstavby</t>
  </si>
  <si>
    <t>763131411</t>
  </si>
  <si>
    <t>SDK podhled desky 1xA 12,5 bez izolace dvouvrstvá spodní kce profil CD+UD</t>
  </si>
  <si>
    <t>232</t>
  </si>
  <si>
    <t>Podhled ze sádrokartonových desek dvouvrstvá zavěšená spodní konstrukce z ocelových profilů CD, UD jednoduše opláštěná deskou standardní A, tl. 12,5 mm, bez izolace</t>
  </si>
  <si>
    <t>https://podminky.urs.cz/item/CS_URS_2021_02/763131411</t>
  </si>
  <si>
    <t>57,87+22,84+22,85+22,29+22,09+17,31</t>
  </si>
  <si>
    <t>m. 1.11 - 1.19</t>
  </si>
  <si>
    <t>8,94+8,94+10,2+9,6+10,34+9,24+0,92+1,8</t>
  </si>
  <si>
    <t>7,92+6,24+3,58+3,58</t>
  </si>
  <si>
    <t>117</t>
  </si>
  <si>
    <t>763131451</t>
  </si>
  <si>
    <t>SDK podhled deska 1xH2 12,5 bez izolace dvouvrstvá spodní kce profil CD+UD</t>
  </si>
  <si>
    <t>234</t>
  </si>
  <si>
    <t>Podhled ze sádrokartonových desek dvouvrstvá zavěšená spodní konstrukce z ocelových profilů CD, UD jednoduše opláštěná deskou impregnovanou H2, tl. 12,5 mm, bez izolace</t>
  </si>
  <si>
    <t>https://podminky.urs.cz/item/CS_URS_2021_02/763131451</t>
  </si>
  <si>
    <t>11,09+10,29+11,48+10,66+5,03</t>
  </si>
  <si>
    <t>m. 1.16</t>
  </si>
  <si>
    <t>1,93</t>
  </si>
  <si>
    <t>763164521</t>
  </si>
  <si>
    <t>SDK obklad kcí tvaru L š do 0,4 m desky 1xH2 12,5</t>
  </si>
  <si>
    <t>236</t>
  </si>
  <si>
    <t>Obklad konstrukcí sádrokartonovými deskami včetně ochranných úhelníků ve tvaru L rozvinuté šíře do 0,4 m, opláštěný deskou impregnovanou H2, tl. 12,5 mm</t>
  </si>
  <si>
    <t>https://podminky.urs.cz/item/CS_URS_2021_02/763164521</t>
  </si>
  <si>
    <t>SDK kastlík kolem HEB180 pro rozvod vody 3ks</t>
  </si>
  <si>
    <t>0,6*3</t>
  </si>
  <si>
    <t>119</t>
  </si>
  <si>
    <t>763164631</t>
  </si>
  <si>
    <t>SDK obklad kcí tvaru U š do 1,2 m desky 1xA 12,5</t>
  </si>
  <si>
    <t>238</t>
  </si>
  <si>
    <t>Obklad konstrukcí sádrokartonovými deskami včetně ochranných úhelníků ve tvaru U rozvinuté šíře přes 0,6 do 1,2 m, opláštěný deskou standardní A, tl. 12,5 mm</t>
  </si>
  <si>
    <t>https://podminky.urs.cz/item/CS_URS_2021_02/763164631</t>
  </si>
  <si>
    <t>svody</t>
  </si>
  <si>
    <t>2,9*3</t>
  </si>
  <si>
    <t>763164636</t>
  </si>
  <si>
    <t>SDK obklad kcí tvaru U š do 1,2 m desky 1xDF 15</t>
  </si>
  <si>
    <t>240</t>
  </si>
  <si>
    <t>Obklad konstrukcí sádrokartonovými deskami včetně ochranných úhelníků ve tvaru U rozvinuté šíře přes 0,6 do 1,2 m, opláštěný deskou protipožární DF, tl. 15 mm</t>
  </si>
  <si>
    <t>https://podminky.urs.cz/item/CS_URS_2021_02/763164636</t>
  </si>
  <si>
    <t>m. 1.02, 1.05, 1.06, 1.09 a 1.10</t>
  </si>
  <si>
    <t>(2,935+2,885+2,87+2,885+2,885)</t>
  </si>
  <si>
    <t>121</t>
  </si>
  <si>
    <t>763164646</t>
  </si>
  <si>
    <t>SDK obklad kcí tvaru U š do 1,2 m desky 1xDFH2 15</t>
  </si>
  <si>
    <t>242</t>
  </si>
  <si>
    <t>Obklad konstrukcí sádrokartonovými deskami včetně ochranných úhelníků ve tvaru U rozvinuté šíře přes 0,6 do 1,2 m, opláštěný deskou protipožární impregnovanou DFH2, tl. 15 mm</t>
  </si>
  <si>
    <t>https://podminky.urs.cz/item/CS_URS_2021_02/763164646</t>
  </si>
  <si>
    <t>m. 1.04 a 1.08</t>
  </si>
  <si>
    <t>(2,8+2,9)</t>
  </si>
  <si>
    <t>763411116</t>
  </si>
  <si>
    <t>Sanitární příčky do mokrého prostředí, kompaktní desky tl 13 mm</t>
  </si>
  <si>
    <t>244</t>
  </si>
  <si>
    <t>Sanitární příčky vhodné do mokrého prostředí dělící z kompaktních desek tl. 13 mm</t>
  </si>
  <si>
    <t>https://podminky.urs.cz/item/CS_URS_2021_02/763411116</t>
  </si>
  <si>
    <t>2*(2,4*2+1,1*4)</t>
  </si>
  <si>
    <t>-(0,6*2)*6</t>
  </si>
  <si>
    <t>123</t>
  </si>
  <si>
    <t>763411126</t>
  </si>
  <si>
    <t>Dveře sanitárních příček, kompaktní desky tl 13 mm, š do 800 mm, v do 2000 mm</t>
  </si>
  <si>
    <t>246</t>
  </si>
  <si>
    <t>Sanitární příčky vhodné do mokrého prostředí dveře vnitřní do sanitárních příček šířky do 800 mm, výšky do 2 000 mm z kompaktních desek včetně nerezového kování tl. 13 mm</t>
  </si>
  <si>
    <t>https://podminky.urs.cz/item/CS_URS_2021_02/763411126</t>
  </si>
  <si>
    <t>3+3</t>
  </si>
  <si>
    <t>998763401</t>
  </si>
  <si>
    <t>Přesun hmot procentní pro sádrokartonové konstrukce v objektech v do 6 m</t>
  </si>
  <si>
    <t>248</t>
  </si>
  <si>
    <t>Přesun hmot pro konstrukce montované z desek stanovený procentní sazbou (%) z ceny vodorovná dopravní vzdálenost do 50 m v objektech výšky do 6 m</t>
  </si>
  <si>
    <t>https://podminky.urs.cz/item/CS_URS_2021_02/998763401</t>
  </si>
  <si>
    <t>766</t>
  </si>
  <si>
    <t>Konstrukce truhlářské</t>
  </si>
  <si>
    <t>125</t>
  </si>
  <si>
    <t>766441811</t>
  </si>
  <si>
    <t>Demontáž parapetních desek dřevěných nebo plastových šířky do 300 mm délky do 1000 mm</t>
  </si>
  <si>
    <t>250</t>
  </si>
  <si>
    <t>Demontáž parapetních desek dřevěných nebo plastových šířky do 300 mm, délky do 1000 mm</t>
  </si>
  <si>
    <t>https://podminky.urs.cz/item/CS_URS_2021_02/766441811</t>
  </si>
  <si>
    <t>766441821</t>
  </si>
  <si>
    <t>Demontáž parapetních desek dřevěných nebo plastových šířky do 300 mm délky do 2000 mm</t>
  </si>
  <si>
    <t>252</t>
  </si>
  <si>
    <t>Demontáž parapetních desek dřevěných nebo plastových šířky do 300 mm, délky přes 1000 do 2000 mm</t>
  </si>
  <si>
    <t>https://podminky.urs.cz/item/CS_URS_2021_02/766441821</t>
  </si>
  <si>
    <t>127</t>
  </si>
  <si>
    <t>766660001</t>
  </si>
  <si>
    <t>Montáž dveřních křídel otvíravých jednokřídlových š do 0,8 m do ocelové zárubně</t>
  </si>
  <si>
    <t>254</t>
  </si>
  <si>
    <t>Montáž dveřních křídel dřevěných nebo plastových otevíravých do ocelové zárubně povrchově upravených jednokřídlových, šířky do 800 mm</t>
  </si>
  <si>
    <t>https://podminky.urs.cz/item/CS_URS_2021_02/766660001</t>
  </si>
  <si>
    <t>61162084</t>
  </si>
  <si>
    <t>dveře jednokřídlé dřevotřískové povrch laminátový plné 600x1970-2100mm</t>
  </si>
  <si>
    <t>256</t>
  </si>
  <si>
    <t>129</t>
  </si>
  <si>
    <t>61162086</t>
  </si>
  <si>
    <t>dveře jednokřídlé dřevotřískové povrch laminátový plné 800x1970-2100mm</t>
  </si>
  <si>
    <t>258</t>
  </si>
  <si>
    <t>766660021</t>
  </si>
  <si>
    <t>Montáž dveřních křídel otvíravých jednokřídlových š do 0,8 m požárních do ocelové zárubně</t>
  </si>
  <si>
    <t>260</t>
  </si>
  <si>
    <t>Montáž dveřních křídel dřevěných nebo plastových otevíravých do ocelové zárubně protipožárních jednokřídlových, šířky do 800 mm</t>
  </si>
  <si>
    <t>https://podminky.urs.cz/item/CS_URS_2021_02/766660021</t>
  </si>
  <si>
    <t>131</t>
  </si>
  <si>
    <t>61162098</t>
  </si>
  <si>
    <t>dveře jednokřídlé dřevotřískové protipožární EI (EW) 30 D3 povrch laminátový plné 800x1970-2100mm</t>
  </si>
  <si>
    <t>262</t>
  </si>
  <si>
    <t>766660713</t>
  </si>
  <si>
    <t>Montáž okopového plechu dveřních křídel</t>
  </si>
  <si>
    <t>264</t>
  </si>
  <si>
    <t>Montáž dveřních doplňků plechu okopového</t>
  </si>
  <si>
    <t>https://podminky.urs.cz/item/CS_URS_2021_02/766660713</t>
  </si>
  <si>
    <t>14*2</t>
  </si>
  <si>
    <t>7*2</t>
  </si>
  <si>
    <t>1*2</t>
  </si>
  <si>
    <t>133</t>
  </si>
  <si>
    <t>54915210</t>
  </si>
  <si>
    <t>plech okopový nerez 615x250x0,6mm</t>
  </si>
  <si>
    <t>266</t>
  </si>
  <si>
    <t>54915212</t>
  </si>
  <si>
    <t>plech okopový nerez 815x250x0,6mm</t>
  </si>
  <si>
    <t>268</t>
  </si>
  <si>
    <t>135</t>
  </si>
  <si>
    <t>766660729</t>
  </si>
  <si>
    <t>Montáž dveřního interiérového kování - štítku s klikou</t>
  </si>
  <si>
    <t>270</t>
  </si>
  <si>
    <t>Montáž dveřních doplňků dveřního kování interiérového štítku s klikou</t>
  </si>
  <si>
    <t>https://podminky.urs.cz/item/CS_URS_2021_02/766660729</t>
  </si>
  <si>
    <t>54914610</t>
  </si>
  <si>
    <t>kování rozetové spodní pro dozický klíč</t>
  </si>
  <si>
    <t>272</t>
  </si>
  <si>
    <t>137</t>
  </si>
  <si>
    <t>766660731</t>
  </si>
  <si>
    <t>Montáž dveřního bezpečnostního kování - zámku</t>
  </si>
  <si>
    <t>274</t>
  </si>
  <si>
    <t>Montáž dveřních doplňků dveřního kování bezpečnostního zámku</t>
  </si>
  <si>
    <t>https://podminky.urs.cz/item/CS_URS_2021_02/766660731</t>
  </si>
  <si>
    <t>m. 1.10, 1.11, 1.12, 1.13, 1.14, 1.15, 1.17</t>
  </si>
  <si>
    <t>54964150</t>
  </si>
  <si>
    <t>vložka cylindrická 29+35</t>
  </si>
  <si>
    <t>276</t>
  </si>
  <si>
    <t>139</t>
  </si>
  <si>
    <t>766660733</t>
  </si>
  <si>
    <t>Montáž dveřního bezpečnostního kování - štítku s klikou</t>
  </si>
  <si>
    <t>278</t>
  </si>
  <si>
    <t>Montáž dveřních doplňků dveřního kování bezpečnostního štítku s klikou</t>
  </si>
  <si>
    <t>https://podminky.urs.cz/item/CS_URS_2021_02/766660733</t>
  </si>
  <si>
    <t>54914110</t>
  </si>
  <si>
    <t>kování bezpečnostní koule/klika R1</t>
  </si>
  <si>
    <t>280</t>
  </si>
  <si>
    <t>141</t>
  </si>
  <si>
    <t>766660734</t>
  </si>
  <si>
    <t>Montáž dveřního bezpečnostního kování - panikového</t>
  </si>
  <si>
    <t>282</t>
  </si>
  <si>
    <t>Montáž dveřních doplňků dveřního kování bezpečnostního panikového kování</t>
  </si>
  <si>
    <t>https://podminky.urs.cz/item/CS_URS_2021_02/766660734</t>
  </si>
  <si>
    <t>plastové dveře m. 1.17</t>
  </si>
  <si>
    <t>54914000R</t>
  </si>
  <si>
    <t>Panikové kování pro stávající dvoukřídlé dveře plastové prosklené, š.1,7m, v.2,1m</t>
  </si>
  <si>
    <t>284</t>
  </si>
  <si>
    <t>143</t>
  </si>
  <si>
    <t>766694111</t>
  </si>
  <si>
    <t>Montáž ostatních truhlářských konstrukcí parapetních desek dřevěných nebo plastových šířky do 300 mm, délky do 1000 mm</t>
  </si>
  <si>
    <t>286</t>
  </si>
  <si>
    <t>https://podminky.urs.cz/item/CS_URS_2021_02/766694111</t>
  </si>
  <si>
    <t>zpětná montáž původních parapetů</t>
  </si>
  <si>
    <t>766694112</t>
  </si>
  <si>
    <t>Montáž ostatních truhlářských konstrukcí parapetních desek dřevěných nebo plastových šířky do 300 mm, délky přes 1000 do 1600 mm</t>
  </si>
  <si>
    <t>288</t>
  </si>
  <si>
    <t>https://podminky.urs.cz/item/CS_URS_2021_02/766694112</t>
  </si>
  <si>
    <t>145</t>
  </si>
  <si>
    <t>766695212</t>
  </si>
  <si>
    <t>Montáž truhlářských prahů dveří jednokřídlových š do 10 cm</t>
  </si>
  <si>
    <t>290</t>
  </si>
  <si>
    <t>Montáž ostatních truhlářských konstrukcí prahů dveří jednokřídlových, šířky do 100 mm</t>
  </si>
  <si>
    <t>https://podminky.urs.cz/item/CS_URS_2021_02/766695212</t>
  </si>
  <si>
    <t>61187116</t>
  </si>
  <si>
    <t>práh dveřní dřevěný dubový tl 20mm dl 620mm š 100mm</t>
  </si>
  <si>
    <t>292</t>
  </si>
  <si>
    <t>147</t>
  </si>
  <si>
    <t>61187156</t>
  </si>
  <si>
    <t>práh dveřní dřevěný dubový tl 20mm dl 820mm š 100mm</t>
  </si>
  <si>
    <t>294</t>
  </si>
  <si>
    <t>766821000R</t>
  </si>
  <si>
    <t>D+M šatní lavičky s věšákem a opěradlem, kovová k-ce, dl. 2000 mm, v. 1600 mm, 12 háčků</t>
  </si>
  <si>
    <t>296</t>
  </si>
  <si>
    <t>m. 1.02</t>
  </si>
  <si>
    <t>m. 1.05</t>
  </si>
  <si>
    <t>m. 1.09</t>
  </si>
  <si>
    <t>149</t>
  </si>
  <si>
    <t>766A2001</t>
  </si>
  <si>
    <t>Vestavěný nábytek kuchyňská linka včetně dřezu sektorová (skládaná)</t>
  </si>
  <si>
    <t>ÚRS RYRO 2021 02</t>
  </si>
  <si>
    <t>298</t>
  </si>
  <si>
    <t>https://podminky.urs.cz/item/CS_URS_2021_02/766A2001</t>
  </si>
  <si>
    <t>m. 1.17</t>
  </si>
  <si>
    <t>998766201</t>
  </si>
  <si>
    <t>Přesun hmot procentní pro kce truhlářské v objektech v do 6 m</t>
  </si>
  <si>
    <t>300</t>
  </si>
  <si>
    <t>Přesun hmot pro konstrukce truhlářské stanovený procentní sazbou (%) z ceny vodorovná dopravní vzdálenost do 50 m v objektech výšky do 6 m</t>
  </si>
  <si>
    <t>https://podminky.urs.cz/item/CS_URS_2021_02/998766201</t>
  </si>
  <si>
    <t>767</t>
  </si>
  <si>
    <t>Konstrukce zámečnické</t>
  </si>
  <si>
    <t>151</t>
  </si>
  <si>
    <t>767531111</t>
  </si>
  <si>
    <t>Montáž vstupních kovových nebo plastových rohoží čistících zón</t>
  </si>
  <si>
    <t>302</t>
  </si>
  <si>
    <t>Montáž vstupních čistících zón z rohoží kovových nebo plastových</t>
  </si>
  <si>
    <t>https://podminky.urs.cz/item/CS_URS_2021_02/767531111</t>
  </si>
  <si>
    <t>m. 1.14</t>
  </si>
  <si>
    <t>1,75*1,25</t>
  </si>
  <si>
    <t>69752030</t>
  </si>
  <si>
    <t>rohož vstupní provedení hliník nebo mosaz/gumové vlnovky/</t>
  </si>
  <si>
    <t>304</t>
  </si>
  <si>
    <t>153</t>
  </si>
  <si>
    <t>767531121R</t>
  </si>
  <si>
    <t>Montáž vstupních čistících zón z rohoží osazení rámu nerezového zapuštěného z L profilů</t>
  </si>
  <si>
    <t>306</t>
  </si>
  <si>
    <t>1,75*2+1,25*2</t>
  </si>
  <si>
    <t>69752160R</t>
  </si>
  <si>
    <t>rám pro zapuštění profil L-30/30 25/25 20/30 15/30-Nerez</t>
  </si>
  <si>
    <t>308</t>
  </si>
  <si>
    <t>155</t>
  </si>
  <si>
    <t>767995100</t>
  </si>
  <si>
    <t>D+M šatních plechových skříněk s boxy, 10 boxů, modré dveře, v.1,82m, š.0,76m, h.0,5m, cylindrický zámek</t>
  </si>
  <si>
    <t>ks</t>
  </si>
  <si>
    <t>šatny</t>
  </si>
  <si>
    <t>4*2</t>
  </si>
  <si>
    <t>998767201</t>
  </si>
  <si>
    <t>Přesun hmot procentní pro zámečnické konstrukce v objektech v do 6 m</t>
  </si>
  <si>
    <t>312</t>
  </si>
  <si>
    <t>Přesun hmot pro zámečnické konstrukce stanovený procentní sazbou (%) z ceny vodorovná dopravní vzdálenost do 50 m v objektech výšky do 6 m</t>
  </si>
  <si>
    <t>https://podminky.urs.cz/item/CS_URS_2021_02/998767201</t>
  </si>
  <si>
    <t>771</t>
  </si>
  <si>
    <t>Podlahy z dlaždic</t>
  </si>
  <si>
    <t>157</t>
  </si>
  <si>
    <t>771111011</t>
  </si>
  <si>
    <t>Vysátí podkladu před pokládkou dlažby</t>
  </si>
  <si>
    <t>314</t>
  </si>
  <si>
    <t>Příprava podkladu před provedením dlažby vysátí podlah</t>
  </si>
  <si>
    <t>https://podminky.urs.cz/item/CS_URS_2021_02/771111011</t>
  </si>
  <si>
    <t>57,87+11,09+11,13+11,48+11,53+3,05</t>
  </si>
  <si>
    <t>8,94+10,2+10,34+1,93+0,92</t>
  </si>
  <si>
    <t>1,8+7,92+6,24+3,58+3,58</t>
  </si>
  <si>
    <t>771121011</t>
  </si>
  <si>
    <t>Nátěr penetrační na podlahu</t>
  </si>
  <si>
    <t>316</t>
  </si>
  <si>
    <t>Příprava podkladu před provedením dlažby nátěr penetrační na podlahu</t>
  </si>
  <si>
    <t>https://podminky.urs.cz/item/CS_URS_2021_02/771121011</t>
  </si>
  <si>
    <t>159</t>
  </si>
  <si>
    <t>771474112</t>
  </si>
  <si>
    <t>Montáž soklů z dlaždic keramických rovných flexibilní lepidlo v přes 65 do 90 mm</t>
  </si>
  <si>
    <t>318</t>
  </si>
  <si>
    <t>Montáž soklů z dlaždic keramických lepených flexibilním lepidlem rovných, výšky přes 65 do 90 mm</t>
  </si>
  <si>
    <t>https://podminky.urs.cz/item/CS_URS_2021_02/771474112</t>
  </si>
  <si>
    <t>58,9+11,9+12,45+14,15+2,15+2,5+4,7+4,6+4,6</t>
  </si>
  <si>
    <t>59761271</t>
  </si>
  <si>
    <t>sokl-dlažba keramická slinutá hladká do interiéru i exteriéru 600x72mm</t>
  </si>
  <si>
    <t>115,95*1,85 "Přepočtené koeficientem množství</t>
  </si>
  <si>
    <t>161</t>
  </si>
  <si>
    <t>771574154</t>
  </si>
  <si>
    <t>Montáž podlah keramických velkoformátových hladkých lepených flexibilním lepidlem přes 4 do 6 ks/m2</t>
  </si>
  <si>
    <t>322</t>
  </si>
  <si>
    <t>Montáž podlah z dlaždic keramických lepených flexibilním lepidlem velkoformátových hladkých přes 4 do 6 ks/m2</t>
  </si>
  <si>
    <t>https://podminky.urs.cz/item/CS_URS_2021_02/771574154</t>
  </si>
  <si>
    <t>59761007</t>
  </si>
  <si>
    <t>dlažba velkoformátová keramická slinutá hladká do interiéru i exteriéru přes 4 do 6ks/m2</t>
  </si>
  <si>
    <t>324</t>
  </si>
  <si>
    <t>161,6*1,15 "Přepočtené koeficientem množství</t>
  </si>
  <si>
    <t>163</t>
  </si>
  <si>
    <t>771591112</t>
  </si>
  <si>
    <t>Izolace pod dlažbu nátěrem nebo stěrkou ve dvou vrstvách</t>
  </si>
  <si>
    <t>326</t>
  </si>
  <si>
    <t>Izolace podlahy pod dlažbu nátěrem nebo stěrkou ve dvou vrstvách</t>
  </si>
  <si>
    <t>https://podminky.urs.cz/item/CS_URS_2021_02/771591112</t>
  </si>
  <si>
    <t>11,09+11,13+11,48+11,53+3,05</t>
  </si>
  <si>
    <t>1,93+0,92</t>
  </si>
  <si>
    <t>1,8+7,92+6,24</t>
  </si>
  <si>
    <t>771591241</t>
  </si>
  <si>
    <t>Izolace těsnícími pásy vnitřní kout</t>
  </si>
  <si>
    <t>328</t>
  </si>
  <si>
    <t>Izolace podlahy pod dlažbu těsnícími izolačními pásy vnitřní kout</t>
  </si>
  <si>
    <t>https://podminky.urs.cz/item/CS_URS_2021_02/771591241</t>
  </si>
  <si>
    <t>4*4</t>
  </si>
  <si>
    <t>2+4+2</t>
  </si>
  <si>
    <t>165</t>
  </si>
  <si>
    <t>771591264</t>
  </si>
  <si>
    <t>Izolace těsnícími pásy mezi podlahou a stěnou</t>
  </si>
  <si>
    <t>330</t>
  </si>
  <si>
    <t>Izolace podlahy pod dlažbu těsnícími izolačními pásy mezi podlahou a stěnu</t>
  </si>
  <si>
    <t>https://podminky.urs.cz/item/CS_URS_2021_02/771591264</t>
  </si>
  <si>
    <t>12,6*2+12,85*2</t>
  </si>
  <si>
    <t>4,5+5,4+2,85</t>
  </si>
  <si>
    <t>771592011</t>
  </si>
  <si>
    <t>Čištění vnitřních ploch podlah nebo schodišť po položení dlažby chemickými prostředky</t>
  </si>
  <si>
    <t>332</t>
  </si>
  <si>
    <t>Čištění vnitřních ploch po položení dlažby podlah nebo schodišť chemickými prostředky</t>
  </si>
  <si>
    <t>https://podminky.urs.cz/item/CS_URS_2021_02/771592011</t>
  </si>
  <si>
    <t>167</t>
  </si>
  <si>
    <t>998771201</t>
  </si>
  <si>
    <t>Přesun hmot procentní pro podlahy z dlaždic v objektech v do 6 m</t>
  </si>
  <si>
    <t>334</t>
  </si>
  <si>
    <t>Přesun hmot pro podlahy z dlaždic stanovený procentní sazbou (%) z ceny vodorovná dopravní vzdálenost do 50 m v objektech výšky do 6 m</t>
  </si>
  <si>
    <t>https://podminky.urs.cz/item/CS_URS_2021_02/998771201</t>
  </si>
  <si>
    <t>776</t>
  </si>
  <si>
    <t>Podlahy povlakové</t>
  </si>
  <si>
    <t>776111311</t>
  </si>
  <si>
    <t>Vysátí podkladu povlakových podlah</t>
  </si>
  <si>
    <t>336</t>
  </si>
  <si>
    <t>Příprava podkladu vysátí podlah</t>
  </si>
  <si>
    <t>https://podminky.urs.cz/item/CS_URS_2021_02/776111311</t>
  </si>
  <si>
    <t>23,72+23,27+23,15+22,95+23,37-3,05</t>
  </si>
  <si>
    <t>8,94+9,6+9,24</t>
  </si>
  <si>
    <t>169</t>
  </si>
  <si>
    <t>776121321</t>
  </si>
  <si>
    <t>Neředěná penetrace savého podkladu povlakových podlah</t>
  </si>
  <si>
    <t>338</t>
  </si>
  <si>
    <t>Příprava podkladu penetrace neředěná podlah</t>
  </si>
  <si>
    <t>https://podminky.urs.cz/item/CS_URS_2021_02/776121321</t>
  </si>
  <si>
    <t>podlaha</t>
  </si>
  <si>
    <t>sokl</t>
  </si>
  <si>
    <t>(20,4+20,6+20,6+20,6+17,95)*0,08</t>
  </si>
  <si>
    <t>(11,4+10,6+9,7)*0,08</t>
  </si>
  <si>
    <t>776141112</t>
  </si>
  <si>
    <t>Stěrka podlahová nivelační pro vyrovnání podkladu povlakových podlah pevnosti 20 MPa tl přes 3 do 5 mm</t>
  </si>
  <si>
    <t>340</t>
  </si>
  <si>
    <t>Příprava podkladu vyrovnání samonivelační stěrkou podlah min.pevnosti 20 MPa, tloušťky přes 3 do 5 mm</t>
  </si>
  <si>
    <t>https://podminky.urs.cz/item/CS_URS_2021_02/776141112</t>
  </si>
  <si>
    <t>171</t>
  </si>
  <si>
    <t>776201811</t>
  </si>
  <si>
    <t>Demontáž lepených povlakových podlah bez podložky ručně</t>
  </si>
  <si>
    <t>342</t>
  </si>
  <si>
    <t>Demontáž povlakových podlahovin lepených ručně bez podložky</t>
  </si>
  <si>
    <t>https://podminky.urs.cz/item/CS_URS_2021_02/776201811</t>
  </si>
  <si>
    <t>57,87*2</t>
  </si>
  <si>
    <t>m. 1.12</t>
  </si>
  <si>
    <t>10,81</t>
  </si>
  <si>
    <t>m. 1.11</t>
  </si>
  <si>
    <t>7,05</t>
  </si>
  <si>
    <t>m. 1.17 - 1.19</t>
  </si>
  <si>
    <t>8,94+8,94+17,4</t>
  </si>
  <si>
    <t>m. 1.20</t>
  </si>
  <si>
    <t>17,40</t>
  </si>
  <si>
    <t>m. 1.23 a 1.24</t>
  </si>
  <si>
    <t>17,40*2</t>
  </si>
  <si>
    <t>m. 1.27</t>
  </si>
  <si>
    <t>17,7</t>
  </si>
  <si>
    <t>776212111</t>
  </si>
  <si>
    <t>Volné položení textilních pásů s podlepením spojů páskou</t>
  </si>
  <si>
    <t>344</t>
  </si>
  <si>
    <t>Montáž textilních podlahovin volným položením s podlepením spojů páskou pásů</t>
  </si>
  <si>
    <t>https://podminky.urs.cz/item/CS_URS_2021_02/776212111</t>
  </si>
  <si>
    <t>chodba 1.01</t>
  </si>
  <si>
    <t>57,87</t>
  </si>
  <si>
    <t>173</t>
  </si>
  <si>
    <t>69751060</t>
  </si>
  <si>
    <t>koberec zátěžový vpichovaný role š 2m, vlákno 100% PA, hm 540g/m2, R ≤ 100MΩ, zátěž 33, útlum 21dB, hořlavost Bfl S1</t>
  </si>
  <si>
    <t>346</t>
  </si>
  <si>
    <t>57,87*1,15 "Přepočtené koeficientem množství</t>
  </si>
  <si>
    <t>776221111</t>
  </si>
  <si>
    <t>Lepení pásů z PVC standardním lepidlem</t>
  </si>
  <si>
    <t>348</t>
  </si>
  <si>
    <t>Montáž podlahovin z PVC lepením standardním lepidlem z pásů standardních</t>
  </si>
  <si>
    <t>https://podminky.urs.cz/item/CS_URS_2021_02/776221111</t>
  </si>
  <si>
    <t>175</t>
  </si>
  <si>
    <t>28411151</t>
  </si>
  <si>
    <t>PVC vinyl heterogenní zátěžová tl 2.00mm nášlapná vrstva 0.70mm, hořlavost Bfl-s1, třída zátěže 34/43, útlum 4dB, bodová zátěž ≤ 0.10mm, protiskluznost R10</t>
  </si>
  <si>
    <t>350</t>
  </si>
  <si>
    <t>151,738*1,1 "Přepočtené koeficientem množství</t>
  </si>
  <si>
    <t>776411111</t>
  </si>
  <si>
    <t>Montáž obvodových soklíků výšky do 80 mm</t>
  </si>
  <si>
    <t>352</t>
  </si>
  <si>
    <t>Montáž soklíků lepením obvodových, výšky do 80 mm</t>
  </si>
  <si>
    <t>https://podminky.urs.cz/item/CS_URS_2021_02/776411111</t>
  </si>
  <si>
    <t>20,4+20,6+20,6+20,6+17,95</t>
  </si>
  <si>
    <t>11,4+10,6+9,7</t>
  </si>
  <si>
    <t>177</t>
  </si>
  <si>
    <t>776991121</t>
  </si>
  <si>
    <t>Základní čištění nově položených podlahovin vysátím a setřením vlhkým mopem</t>
  </si>
  <si>
    <t>354</t>
  </si>
  <si>
    <t>Ostatní práce údržba nových podlahovin po pokládce čištění základní</t>
  </si>
  <si>
    <t>https://podminky.urs.cz/item/CS_URS_2021_02/776991121</t>
  </si>
  <si>
    <t>998776201</t>
  </si>
  <si>
    <t>Přesun hmot procentní pro podlahy povlakové v objektech v do 6 m</t>
  </si>
  <si>
    <t>356</t>
  </si>
  <si>
    <t>Přesun hmot pro podlahy povlakové stanovený procentní sazbou (%) z ceny vodorovná dopravní vzdálenost do 50 m v objektech výšky do 6 m</t>
  </si>
  <si>
    <t>https://podminky.urs.cz/item/CS_URS_2021_02/998776201</t>
  </si>
  <si>
    <t>781</t>
  </si>
  <si>
    <t>Dokončovací práce - obklady</t>
  </si>
  <si>
    <t>179</t>
  </si>
  <si>
    <t>781111011</t>
  </si>
  <si>
    <t>Ometení (oprášení) stěny při přípravě podkladu</t>
  </si>
  <si>
    <t>358</t>
  </si>
  <si>
    <t>Příprava podkladu před provedením obkladu oprášení (ometení) stěny</t>
  </si>
  <si>
    <t>https://podminky.urs.cz/item/CS_URS_2021_02/781111011</t>
  </si>
  <si>
    <t>2,2*(13,52+13,55+13,72+13,75)-(0,9*2)*4</t>
  </si>
  <si>
    <t>2,2*(6,65+6,08+4,08+2,87)-(0,7*2)*2</t>
  </si>
  <si>
    <t>2,2*(8,2+4,6+2,83*2)</t>
  </si>
  <si>
    <t>781121011</t>
  </si>
  <si>
    <t>Nátěr penetrační na stěnu</t>
  </si>
  <si>
    <t>360</t>
  </si>
  <si>
    <t>Příprava podkladu před provedením obkladu nátěr penetrační na stěnu</t>
  </si>
  <si>
    <t>https://podminky.urs.cz/item/CS_URS_2021_02/781121011</t>
  </si>
  <si>
    <t>181</t>
  </si>
  <si>
    <t>781131112</t>
  </si>
  <si>
    <t>Izolace pod obklad nátěrem nebo stěrkou ve dvou vrstvách</t>
  </si>
  <si>
    <t>362</t>
  </si>
  <si>
    <t>Izolace stěny pod obklad izolace nátěrem nebo stěrkou ve dvou vrstvách</t>
  </si>
  <si>
    <t>https://podminky.urs.cz/item/CS_URS_2021_02/781131112</t>
  </si>
  <si>
    <t>sprchy a úklid</t>
  </si>
  <si>
    <t>2,2*(6,65+6,08+2,87)-(0,7*2)</t>
  </si>
  <si>
    <t>pisoáry</t>
  </si>
  <si>
    <t>1,5*(3,6)</t>
  </si>
  <si>
    <t>781131232</t>
  </si>
  <si>
    <t>Izolace pod obklad těsnícími pásy pro styčné nebo dilatační spáry</t>
  </si>
  <si>
    <t>364</t>
  </si>
  <si>
    <t>Izolace stěny pod obklad izolace těsnícími izolačními pásy pro styčné nebo dilatační spáry</t>
  </si>
  <si>
    <t>https://podminky.urs.cz/item/CS_URS_2021_02/781131232</t>
  </si>
  <si>
    <t>2,2*(4*4)</t>
  </si>
  <si>
    <t>2,2*(3+4+2)</t>
  </si>
  <si>
    <t>1,5*(2)</t>
  </si>
  <si>
    <t>183</t>
  </si>
  <si>
    <t>781474154</t>
  </si>
  <si>
    <t>Montáž obkladů vnitřních keramických velkoformátových hladkých přes 4 do 6 ks/m2 lepených flexibilním lepidlem</t>
  </si>
  <si>
    <t>366</t>
  </si>
  <si>
    <t>Montáž obkladů vnitřních stěn z dlaždic keramických lepených flexibilním lepidlem velkoformátových hladkých přes 4 do 6 ks/m2</t>
  </si>
  <si>
    <t>https://podminky.urs.cz/item/CS_URS_2021_02/781474154</t>
  </si>
  <si>
    <t>59761001</t>
  </si>
  <si>
    <t>obklad velkoformátový keramický hladký přes 4 do 6ks/m2</t>
  </si>
  <si>
    <t>368</t>
  </si>
  <si>
    <t>193,896*1,15 "Přepočtené koeficientem množství</t>
  </si>
  <si>
    <t>185</t>
  </si>
  <si>
    <t>781491021</t>
  </si>
  <si>
    <t>Montáž zrcadel plochy do 1 m2 lepených silikonovým tmelem na keramický obklad</t>
  </si>
  <si>
    <t>370</t>
  </si>
  <si>
    <t>Montáž zrcadel lepených silikonovým tmelem na keramický obklad, plochy do 1 m2</t>
  </si>
  <si>
    <t>https://podminky.urs.cz/item/CS_URS_2021_02/781491021</t>
  </si>
  <si>
    <t>0,9*1,1*5</t>
  </si>
  <si>
    <t>781491022</t>
  </si>
  <si>
    <t>Montáž zrcadel plochy přes 1 m2 lepených silikonovým tmelem na keramický obklad</t>
  </si>
  <si>
    <t>372</t>
  </si>
  <si>
    <t>Montáž zrcadel lepených silikonovým tmelem na keramický obklad, plochy přes 1 m2</t>
  </si>
  <si>
    <t>https://podminky.urs.cz/item/CS_URS_2021_02/781491022</t>
  </si>
  <si>
    <t>1,2*1,2*2</t>
  </si>
  <si>
    <t>187</t>
  </si>
  <si>
    <t>63465122</t>
  </si>
  <si>
    <t>zrcadlo nemontované čiré tl 3mm max rozměr 3210x2250mm</t>
  </si>
  <si>
    <t>374</t>
  </si>
  <si>
    <t>7,83*1,1 "Přepočtené koeficientem množství</t>
  </si>
  <si>
    <t>781494511</t>
  </si>
  <si>
    <t>Plastové profily ukončovací lepené flexibilním lepidlem</t>
  </si>
  <si>
    <t>376</t>
  </si>
  <si>
    <t>Obklad - dokončující práce profily ukončovací plastové lepené flexibilním lepidlem ukončovací</t>
  </si>
  <si>
    <t>https://podminky.urs.cz/item/CS_URS_2021_02/781494511</t>
  </si>
  <si>
    <t>2,2*(13,52+13,55+13,72+13,75)+(0,9+2*2)*4</t>
  </si>
  <si>
    <t>2,2*(6,65+6,08+4,08+2,87)+(0,7+2*2)*2+2,2*4</t>
  </si>
  <si>
    <t>2,2*(8,2+4,6+2,83*2)+2,2*10</t>
  </si>
  <si>
    <t>189</t>
  </si>
  <si>
    <t>781495141</t>
  </si>
  <si>
    <t>Průnik obkladem kruhový do DN 30</t>
  </si>
  <si>
    <t>378</t>
  </si>
  <si>
    <t>Obklad - dokončující práce průnik obkladem kruhový, bez izolace do DN 30</t>
  </si>
  <si>
    <t>https://podminky.urs.cz/item/CS_URS_2021_02/781495141</t>
  </si>
  <si>
    <t>5*2*4</t>
  </si>
  <si>
    <t>4+2+2</t>
  </si>
  <si>
    <t>3+2*4+6*1</t>
  </si>
  <si>
    <t>781495211</t>
  </si>
  <si>
    <t>Čištění vnitřních ploch stěn po provedení obkladu chemickými prostředky</t>
  </si>
  <si>
    <t>380</t>
  </si>
  <si>
    <t>Čištění vnitřních ploch po provedení obkladu stěn chemickými prostředky</t>
  </si>
  <si>
    <t>https://podminky.urs.cz/item/CS_URS_2021_02/781495211</t>
  </si>
  <si>
    <t>191</t>
  </si>
  <si>
    <t>998781201</t>
  </si>
  <si>
    <t>Přesun hmot procentní pro obklady keramické v objektech v do 6 m</t>
  </si>
  <si>
    <t>382</t>
  </si>
  <si>
    <t>Přesun hmot pro obklady keramické stanovený procentní sazbou (%) z ceny vodorovná dopravní vzdálenost do 50 m v objektech výšky do 6 m</t>
  </si>
  <si>
    <t>https://podminky.urs.cz/item/CS_URS_2021_02/998781201</t>
  </si>
  <si>
    <t>784</t>
  </si>
  <si>
    <t>Dokončovací práce - malby a tapety</t>
  </si>
  <si>
    <t>784111001</t>
  </si>
  <si>
    <t>Oprášení (ometení ) podkladu v místnostech v do 3,80 m</t>
  </si>
  <si>
    <t>384</t>
  </si>
  <si>
    <t>Oprášení (ometení) podkladu v místnostech výšky do 3,80 m</t>
  </si>
  <si>
    <t>https://podminky.urs.cz/item/CS_URS_2021_02/784111001</t>
  </si>
  <si>
    <t>SDK podhled klasika</t>
  </si>
  <si>
    <t>SDK RBi</t>
  </si>
  <si>
    <t>SDK obklad</t>
  </si>
  <si>
    <t>(0,15*0,15*2+0,3*0,3)*3</t>
  </si>
  <si>
    <t>1,08*2,9*3</t>
  </si>
  <si>
    <t>HEB 180</t>
  </si>
  <si>
    <t>0,3*(2,935+2,885+2,87+2,885+2,885)</t>
  </si>
  <si>
    <t>0,3*(2,8+2,9)</t>
  </si>
  <si>
    <t>193</t>
  </si>
  <si>
    <t>784171101</t>
  </si>
  <si>
    <t>Zakrytí vnitřních podlah včetně pozdějšího odkrytí</t>
  </si>
  <si>
    <t>386</t>
  </si>
  <si>
    <t>Zakrytí nemalovaných ploch (materiál ve specifikaci) včetně pozdějšího odkrytí podlah</t>
  </si>
  <si>
    <t>https://podminky.urs.cz/item/CS_URS_2021_02/784171101</t>
  </si>
  <si>
    <t>302,79*2</t>
  </si>
  <si>
    <t>784171111</t>
  </si>
  <si>
    <t>Zakrytí vnitřních ploch stěn v místnostech v do 3,80 m</t>
  </si>
  <si>
    <t>388</t>
  </si>
  <si>
    <t>Zakrytí nemalovaných ploch (materiál ve specifikaci) včetně pozdějšího odkrytí svislých ploch např. stěn, oken, dveří v místnostech výšky do 3,80</t>
  </si>
  <si>
    <t>https://podminky.urs.cz/item/CS_URS_2021_02/784171111</t>
  </si>
  <si>
    <t>(1,45*1,45*7+1,7*2,1+1,15*0,55*2+0,55*0,55)*2</t>
  </si>
  <si>
    <t>195</t>
  </si>
  <si>
    <t>58124842</t>
  </si>
  <si>
    <t>fólie pro malířské potřeby zakrývací tl 7µ 4x5m</t>
  </si>
  <si>
    <t>390</t>
  </si>
  <si>
    <t>645,29*1,05 "Přepočtené koeficientem množství</t>
  </si>
  <si>
    <t>784181111</t>
  </si>
  <si>
    <t>Základní silikátová jednonásobná bezbarvá penetrace podkladu v místnostech v do 3,80 m</t>
  </si>
  <si>
    <t>392</t>
  </si>
  <si>
    <t>Penetrace podkladu jednonásobná základní silikátová bezbarvá v místnostech výšky do 3,80 m</t>
  </si>
  <si>
    <t>https://podminky.urs.cz/item/CS_URS_2021_02/784181111</t>
  </si>
  <si>
    <t>197</t>
  </si>
  <si>
    <t>784191001</t>
  </si>
  <si>
    <t>Čištění vnitřních ploch oken nebo balkonových dveří jednoduchých po provedení malířských prací</t>
  </si>
  <si>
    <t>394</t>
  </si>
  <si>
    <t>Čištění vnitřních ploch hrubý úklid po provedení malířských prací omytím oken nebo balkonových dveří jednoduchých</t>
  </si>
  <si>
    <t>https://podminky.urs.cz/item/CS_URS_2021_02/784191001</t>
  </si>
  <si>
    <t>(1,45*1,45*7+1,7*2,1+1,15*0,55*2+0,55*0,55)</t>
  </si>
  <si>
    <t>784211101</t>
  </si>
  <si>
    <t>Dvojnásobné bílé malby ze směsí za mokra výborně oděruvzdorných v místnostech v do 3,80 m</t>
  </si>
  <si>
    <t>396</t>
  </si>
  <si>
    <t>Malby z malířských směsí oděruvzdorných za mokra dvojnásobné, bílé za mokra oděruvzdorné výborně v místnostech výšky do 3,80 m</t>
  </si>
  <si>
    <t>https://podminky.urs.cz/item/CS_URS_2021_02/784211101</t>
  </si>
  <si>
    <t>199</t>
  </si>
  <si>
    <t>784660101</t>
  </si>
  <si>
    <t>Linkrustace s vrchním nátěrem latexovým v místnosti v do 3,80 m</t>
  </si>
  <si>
    <t>398</t>
  </si>
  <si>
    <t>Linkrustace s vrchním nátěrem latexovým v místnostech výšky do 3,80 m</t>
  </si>
  <si>
    <t>https://podminky.urs.cz/item/CS_URS_2021_02/784660101</t>
  </si>
  <si>
    <t>1,4*(69,8)-(1,65*1,4+1,55*1,4)</t>
  </si>
  <si>
    <t>1,4*(23,07+22,37)-(0,9*1,4)*5</t>
  </si>
  <si>
    <t>1,4*(22,34+22,37+25,87)-(0,9*1,4)*5</t>
  </si>
  <si>
    <t>1,4*(13,2+13,86)-(0,9*1,4*3+0,7*1,4+1,7*1,4)</t>
  </si>
  <si>
    <t>1,4*(3,2+5,6+5,475*2)-(0,7*1,4)*6</t>
  </si>
  <si>
    <t>787</t>
  </si>
  <si>
    <t>Dokončovací práce - zasklívání</t>
  </si>
  <si>
    <t>787911115</t>
  </si>
  <si>
    <t>Montáž neprůhledné fólie na sklo</t>
  </si>
  <si>
    <t>400</t>
  </si>
  <si>
    <t>Zasklívání – ostatní práce montáž fólie na sklo neprůhledné</t>
  </si>
  <si>
    <t>https://podminky.urs.cz/item/CS_URS_2021_02/787911115</t>
  </si>
  <si>
    <t>1,45*1,45*7</t>
  </si>
  <si>
    <t>0,55*0,55</t>
  </si>
  <si>
    <t>201</t>
  </si>
  <si>
    <t>63479004</t>
  </si>
  <si>
    <t>fólie protisluneční pro vnitřní instalaci neutrální 35%</t>
  </si>
  <si>
    <t>402</t>
  </si>
  <si>
    <t>15,021*1,05 "Přepočtené koeficientem množství</t>
  </si>
  <si>
    <t>998787201</t>
  </si>
  <si>
    <t>Přesun hmot procentní pro zasklívání v objektech v do 6 m</t>
  </si>
  <si>
    <t>404</t>
  </si>
  <si>
    <t>Přesun hmot pro zasklívání stanovený procentní sazbou (%) z ceny vodorovná dopravní vzdálenost do 50 m v objektech výšky do 6 m</t>
  </si>
  <si>
    <t>https://podminky.urs.cz/item/CS_URS_2021_02/998787201</t>
  </si>
  <si>
    <t>02 - Rekonstrukce exteriér</t>
  </si>
  <si>
    <t xml:space="preserve">    5 - Komunikace pozemní</t>
  </si>
  <si>
    <t>113106011</t>
  </si>
  <si>
    <t>Rozebrání dlažeb při překopech komunikací pro pěší z mozaiky ručně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</si>
  <si>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mozaiky</t>
  </si>
  <si>
    <t>https://podminky.urs.cz/item/CS_URS_2021_02/113106011</t>
  </si>
  <si>
    <t>1,4*12</t>
  </si>
  <si>
    <t>113107042</t>
  </si>
  <si>
    <t>Odstranění podkladu živičných tl přes 50 do 100 mm při překopech ručně</t>
  </si>
  <si>
    <t>Odstranění podkladů nebo krytů při překopech inženýrských sítí s přemístěním hmot na skládku ve vzdálenosti do 3 m nebo s naložením na dopravní prostředek ručně živičných, o tl. vrstvy přes 50 do 100 mm</t>
  </si>
  <si>
    <t>https://podminky.urs.cz/item/CS_URS_2021_02/113107042</t>
  </si>
  <si>
    <t>1*3,5</t>
  </si>
  <si>
    <t>113202111</t>
  </si>
  <si>
    <t>Vytrhání obrub krajníků obrubníků stojatých</t>
  </si>
  <si>
    <t>Vytrhání obrub s vybouráním lože, s přemístěním hmot na skládku na vzdálenost do 3 m nebo s naložením na dopravní prostředek z krajníků nebo obrubníků stojatých</t>
  </si>
  <si>
    <t>https://podminky.urs.cz/item/CS_URS_2021_02/113202111</t>
  </si>
  <si>
    <t>Komunikace pozemní</t>
  </si>
  <si>
    <t>564211111</t>
  </si>
  <si>
    <t>Podklad nebo podsyp ze štěrkopísku ŠP plochy přes 100 m2 tl 50 mm</t>
  </si>
  <si>
    <t>Podklad nebo podsyp ze štěrkopísku ŠP s rozprostřením, vlhčením a zhutněním plochy přes 100 m2, po zhutnění tl. 50 mm</t>
  </si>
  <si>
    <t>https://podminky.urs.cz/item/CS_URS_2021_02/564211111</t>
  </si>
  <si>
    <t>564750111</t>
  </si>
  <si>
    <t>Podklad z kameniva hrubého drceného vel. 16-32 mm plochy přes 100 m2 tl 150 mm</t>
  </si>
  <si>
    <t>Podklad nebo kryt z kameniva hrubého drceného vel. 16-32 mm s rozprostřením a zhutněním plochy přes 100 m2, po zhutnění tl. 150 mm</t>
  </si>
  <si>
    <t>https://podminky.urs.cz/item/CS_URS_2021_02/564750111</t>
  </si>
  <si>
    <t>565145111</t>
  </si>
  <si>
    <t>Asfaltový beton vrstva podkladní ACP 16 (obalované kamenivo OKS) tl 60 mm š do 3 m</t>
  </si>
  <si>
    <t>Asfaltový beton vrstva podkladní ACP 16 (obalované kamenivo střednězrnné - OKS) s rozprostřením a zhutněním v pruhu šířky přes 1,5 do 3 m, po zhutnění tl. 60 mm</t>
  </si>
  <si>
    <t>https://podminky.urs.cz/item/CS_URS_2021_02/565145111</t>
  </si>
  <si>
    <t>573111112</t>
  </si>
  <si>
    <t>Postřik živičný infiltrační s posypem z asfaltu množství 1 kg/m2</t>
  </si>
  <si>
    <t>CS ÚRS 2019 02</t>
  </si>
  <si>
    <t>Postřik infiltrační PI z asfaltu silničního s posypem kamenivem, v množství 1,00 kg/m2</t>
  </si>
  <si>
    <t>573211107</t>
  </si>
  <si>
    <t>Postřik živičný spojovací z asfaltu v množství 0,30 kg/m2</t>
  </si>
  <si>
    <t>Postřik spojovací PS bez posypu kamenivem z asfaltu silničního, v množství 0,30 kg/m2</t>
  </si>
  <si>
    <t>577134131</t>
  </si>
  <si>
    <t>Asfaltový beton vrstva obrusná ACO 11 (ABS) tř. I tl 40 mm š do 3 m z modifikovaného asfaltu</t>
  </si>
  <si>
    <t>Asfaltový beton vrstva obrusná ACO 11 (ABS) s rozprostřením a se zhutněním z modifikovaného asfaltu v pruhu šířky přes do 1,5 do 3 m, po zhutnění tl. 40 mm</t>
  </si>
  <si>
    <t>591211111</t>
  </si>
  <si>
    <t>Kladení dlažby z kostek drobných z kamene do lože z kameniva těženého tl 50 mm</t>
  </si>
  <si>
    <t>Kladení dlažby z kostek s provedením lože do tl. 50 mm, s vyplněním spár, s dvojím beraněním a se smetením přebytečného materiálu na krajnici drobných z kamene, do lože z kameniva těženého</t>
  </si>
  <si>
    <t>https://podminky.urs.cz/item/CS_URS_2021_02/591211111</t>
  </si>
  <si>
    <t>916131213</t>
  </si>
  <si>
    <t>Osazení silničního obrubníku betonového stojatého s boční opěrou do lože z betonu prostého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</si>
  <si>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</si>
  <si>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https://podminky.urs.cz/item/CS_URS_2021_02/916131213</t>
  </si>
  <si>
    <t>919735112</t>
  </si>
  <si>
    <t>Řezání stávajícího živičného krytu hl přes 50 do 100 mm</t>
  </si>
  <si>
    <t>Řezání stávajícího živičného krytu nebo podkladu hloubky přes 50 do 100 mm</t>
  </si>
  <si>
    <t>https://podminky.urs.cz/item/CS_URS_2021_02/919735112</t>
  </si>
  <si>
    <t>3,5*2+1*2</t>
  </si>
  <si>
    <t>997221151</t>
  </si>
  <si>
    <t>Vodorovná doprava suti z kusových materiálů stavebním kolečkem do 50 m</t>
  </si>
  <si>
    <t>Vodorovná doprava suti stavebním kolečkem s naložením a se složením z kusových materiálů, na vzdálenost do 50 m</t>
  </si>
  <si>
    <t>https://podminky.urs.cz/item/CS_URS_2021_02/997221151</t>
  </si>
  <si>
    <t>0,77</t>
  </si>
  <si>
    <t>997221561</t>
  </si>
  <si>
    <t>Vodorovná doprava suti z kusových materiálů do 1 km</t>
  </si>
  <si>
    <t>Vodorovná doprava suti bez naložení, ale se složením a s hrubým urovnáním z kusových materiálů, na vzdálenost do 1 km</t>
  </si>
  <si>
    <t>https://podminky.urs.cz/item/CS_URS_2021_02/997221561</t>
  </si>
  <si>
    <t>997221569</t>
  </si>
  <si>
    <t>Příplatek ZKD 1 km u vodorovné dopravy suti z kusových materiálů</t>
  </si>
  <si>
    <t>Vodorovná doprava suti bez naložení, ale se složením a s hrubým urovnáním Příplatek k ceně za každý další i započatý 1 km přes 1 km</t>
  </si>
  <si>
    <t>https://podminky.urs.cz/item/CS_URS_2021_02/997221569</t>
  </si>
  <si>
    <t>0,77*10 "Přepočtené koeficientem množství</t>
  </si>
  <si>
    <t>997221612</t>
  </si>
  <si>
    <t>Nakládání vybouraných hmot na dopravní prostředky pro vodorovnou dopravu</t>
  </si>
  <si>
    <t>Nakládání na dopravní prostředky pro vodorovnou dopravu vybouraných hmot</t>
  </si>
  <si>
    <t>https://podminky.urs.cz/item/CS_URS_2021_02/997221612</t>
  </si>
  <si>
    <t>997221645</t>
  </si>
  <si>
    <t>Poplatek za uložení na skládce (skládkovné) odpadu asfaltového bez dehtu kód odpadu 17 03 02</t>
  </si>
  <si>
    <t>Poplatek za uložení stavebního odpadu na skládce (skládkovné) asfaltového bez obsahu dehtu zatříděného do Katalogu odpadů pod kódem 17 03 02</t>
  </si>
  <si>
    <t>https://podminky.urs.cz/item/CS_URS_2021_02/997221645</t>
  </si>
  <si>
    <t>998223011</t>
  </si>
  <si>
    <t>Přesun hmot pro pozemní komunikace s krytem dlážděným</t>
  </si>
  <si>
    <t>Přesun hmot pro pozemní komunikace s krytem dlážděným dopravní vzdálenost do 200 m jakékoliv délky objektu</t>
  </si>
  <si>
    <t>https://podminky.urs.cz/item/CS_URS_2021_02/998223011</t>
  </si>
  <si>
    <t>03.1 - Venkovní část</t>
  </si>
  <si>
    <t xml:space="preserve">    8 - Trubní vedení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</si>
  <si>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</si>
  <si>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</si>
  <si>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</si>
  <si>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VRN2 - Příprava staveniště</t>
  </si>
  <si>
    <t>119001405</t>
  </si>
  <si>
    <t>Dočasné zajištění potrubí z PE DN do 200 mm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</si>
  <si>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</si>
  <si>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https://podminky.urs.cz/item/CS_URS_2021_02/119001405</t>
  </si>
  <si>
    <t>Vodovod - křížení</t>
  </si>
  <si>
    <t>2+2</t>
  </si>
  <si>
    <t>Vodovod - souběh</t>
  </si>
  <si>
    <t>31412906</t>
  </si>
  <si>
    <t>hřebík stavební hlava zápustná mřížkovaná 5x150mm</t>
  </si>
  <si>
    <t>kg</t>
  </si>
  <si>
    <t>Zajištění stávajího schodiště</t>
  </si>
  <si>
    <t>119001422</t>
  </si>
  <si>
    <t>Dočasné zajištění kabelů a kabelových tratí z 6 volně ložených kabelů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</si>
  <si>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přes 3 do 6 kabelů</t>
  </si>
  <si>
    <t>https://podminky.urs.cz/item/CS_URS_2021_02/119001422</t>
  </si>
  <si>
    <t xml:space="preserve">Elektro - křížení </t>
  </si>
  <si>
    <t>119002311</t>
  </si>
  <si>
    <t>Pochozí dřevěné desky do tl 30 mm pro zabezpečení výkopu zřízení</t>
  </si>
  <si>
    <t>Pomocné konstrukce při zabezpečení výkopu vodorovné pochozí z dřevěných desek tloušťky do 30 mm zřízení</t>
  </si>
  <si>
    <t>https://podminky.urs.cz/item/CS_URS_2021_02/119002311</t>
  </si>
  <si>
    <t>119002312</t>
  </si>
  <si>
    <t>Pochozí dřevěné desky do tl 30 mm pro zabezpečení výkopu odstranění</t>
  </si>
  <si>
    <t>Pomocné konstrukce při zabezpečení výkopu vodorovné pochozí z dřevěných desek tloušťky do 30 mm odstranění</t>
  </si>
  <si>
    <t>https://podminky.urs.cz/item/CS_URS_2021_02/119002312</t>
  </si>
  <si>
    <t>119003211</t>
  </si>
  <si>
    <t>Mobilní plotová zábrana s reflexním pásem výšky do 1,5 m pro zabezpečení výkopu zřízení</t>
  </si>
  <si>
    <t>Pomocné konstrukce při zabezpečení výkopu svislé ocelové mobilní oplocení, výšky do 1,5 m panely s reflexními signalizačními pruhy zřízení</t>
  </si>
  <si>
    <t>https://podminky.urs.cz/item/CS_URS_2021_02/119003211</t>
  </si>
  <si>
    <t>119003212</t>
  </si>
  <si>
    <t>Mobilní plotová zábrana s reflexním pásem výšky do 1,5 m pro zabezpečení výkopu odstranění</t>
  </si>
  <si>
    <t>Pomocné konstrukce při zabezpečení výkopu svislé ocelové mobilní oplocení, výšky do 1,5 m panely s reflexními signalizačními pruhy odstranění</t>
  </si>
  <si>
    <t>https://podminky.urs.cz/item/CS_URS_2021_02/119003212</t>
  </si>
  <si>
    <t>131413102</t>
  </si>
  <si>
    <t>Hloubení jam ručně zapažených i nezapažených s urovnáním dna do předepsaného profilu a spádu v hornině třídy těžitelnosti II skupiny 5 nesoudržných</t>
  </si>
  <si>
    <t>https://podminky.urs.cz/item/CS_URS_2021_02/131413102</t>
  </si>
  <si>
    <t>Hloubení výkopu - Kanalizace splašková</t>
  </si>
  <si>
    <t>((12,4+2,41)*0,8*(1,1-0,1-0,2))</t>
  </si>
  <si>
    <t>Hloubení výkopu - Kanalizace dešťová</t>
  </si>
  <si>
    <t>((12,2+2,9)*0,8*(1,1-0,1-0,2))</t>
  </si>
  <si>
    <t>132112111</t>
  </si>
  <si>
    <t>Hloubení rýh šířky do 800 mm ručně zapažených i nezapažených, s urovnáním dna do předepsaného profilu a spádu v hornině třídy těžitelnosti I skupiny 1 a 2 soudržných</t>
  </si>
  <si>
    <t>https://podminky.urs.cz/item/CS_URS_2021_02/132112111</t>
  </si>
  <si>
    <t>Odstranění lože pod asfaltem a dlažbou - Kanalizace splašková</t>
  </si>
  <si>
    <t>((12,4+2,41)*0,8*0,2)</t>
  </si>
  <si>
    <t>Odstranění lože pod asfaltem a dlažbou - Kanalizace dešťová</t>
  </si>
  <si>
    <t>((12,2+2,9)*0,8*0,2)</t>
  </si>
  <si>
    <t>139001101</t>
  </si>
  <si>
    <t>Příplatek za ztížení vykopávky v blízkosti podzemního vedení</t>
  </si>
  <si>
    <t>Příplatek k cenám hloubených vykopávek za ztížení vykopávky v blízkosti podzemního vedení nebo výbušnin pro jakoukoliv třídu horniny</t>
  </si>
  <si>
    <t>https://podminky.urs.cz/item/CS_URS_2021_02/139001101</t>
  </si>
  <si>
    <t>V blízkosti vodovodu a elektro - křížení</t>
  </si>
  <si>
    <t>((1,5+1,5)*0,8*(1,1-0,1-0,2))</t>
  </si>
  <si>
    <t>V blízkosti vodovodu - souběh</t>
  </si>
  <si>
    <t>(9,5*0,8*(1,1-0,15-0,2))</t>
  </si>
  <si>
    <t>V blízkosti stávajícího schodiště</t>
  </si>
  <si>
    <t>(1*0,8*(1,1-0,15-0,2))</t>
  </si>
  <si>
    <t>151101101</t>
  </si>
  <si>
    <t>Zřízení příložného pažení a rozepření stěn rýh hl do 2 m</t>
  </si>
  <si>
    <t>Zřízení pažení a rozepření stěn rýh pro podzemní vedení příložné pro jakoukoliv mezerovitost, hloubky do 2 m</t>
  </si>
  <si>
    <t>https://podminky.urs.cz/item/CS_URS_2021_02/151101101</t>
  </si>
  <si>
    <t>Pažení - kanalizace splašková</t>
  </si>
  <si>
    <t>((12,4+2,41)*1,1)*2</t>
  </si>
  <si>
    <t>Pažení - kanalizace dešťová</t>
  </si>
  <si>
    <t>((12,2+2,9)*1,1)*2</t>
  </si>
  <si>
    <t>151101111</t>
  </si>
  <si>
    <t>Odstranění příložného pažení a rozepření stěn rýh hl do 2 m</t>
  </si>
  <si>
    <t>Odstranění pažení a rozepření stěn rýh pro podzemní vedení s uložením materiálu na vzdálenost do 3 m od kraje výkopu příložné, hloubky do 2 m</t>
  </si>
  <si>
    <t>https://podminky.urs.cz/item/CS_URS_2021_02/151101111</t>
  </si>
  <si>
    <t>162751157</t>
  </si>
  <si>
    <t>Vodorovné přemístění přes 9 000 do 10000 m výkopku/sypaniny z horniny třídy těžitelnosti III skupiny 6 a 7</t>
  </si>
  <si>
    <t>Vodorovné přemístění výkopku nebo sypaniny po suchu na obvyklém dopravním prostředku, bez naložení výkopku, avšak se složením bez rozhrnutí z horniny třídy těžitelnosti III skupiny 6 a 7 na vzdálenost přes 9 000 do 10 000 m</t>
  </si>
  <si>
    <t>https://podminky.urs.cz/item/CS_URS_2021_02/162751157</t>
  </si>
  <si>
    <t>PODSYPY</t>
  </si>
  <si>
    <t>Kanalizace splašková</t>
  </si>
  <si>
    <t>((2,4+12,4)*0,8*0,1)</t>
  </si>
  <si>
    <t>Kanalizace dešťová</t>
  </si>
  <si>
    <t>((5,9+12,2)*0,8*0,1)</t>
  </si>
  <si>
    <t>OBSYPY</t>
  </si>
  <si>
    <t>((2,4+12,4)*(0,8-0,125)*0,125)</t>
  </si>
  <si>
    <t>(12,2*(0,8-0,125)*0,125)</t>
  </si>
  <si>
    <t>(2,1*(0,8-0,16)*0,16)</t>
  </si>
  <si>
    <t>(3,8*(0,8-0,2)*0,2)</t>
  </si>
  <si>
    <t>NADSYPY</t>
  </si>
  <si>
    <t>((2,4+12,4)*0,8*0,2)</t>
  </si>
  <si>
    <t>((12,2+2,1+3,8)*0,8*0,2)</t>
  </si>
  <si>
    <t>162751159</t>
  </si>
  <si>
    <t>Příplatek k vodorovnému přemístění výkopku/sypaniny z horniny třídy těžitelnosti III skupiny 6 a 7 ZKD 1000 m přes 10000 m</t>
  </si>
  <si>
    <t>Vodorovné přemístění výkopku nebo sypaniny po suchu na obvyklém dopravním prostředku, bez naložení výkopku, avšak se složením bez rozhrnutí z horniny třídy těžitelnosti III skupiny 6 a 7 na vzdálenost Příplatek k ceně za každých dalších i započatých 1 000 m</t>
  </si>
  <si>
    <t>10,845*10 "Přepočtené koeficientem množství</t>
  </si>
  <si>
    <t>171201221</t>
  </si>
  <si>
    <t>Poplatek za uložení na skládce (skládkovné) zeminy a kamení kód odpadu 17 05 04</t>
  </si>
  <si>
    <t>Poplatek za uložení stavebního odpadu na skládce (skládkovné) zeminy a kamení zatříděného do Katalogu odpadů pod kódem 17 05 04</t>
  </si>
  <si>
    <t>https://podminky.urs.cz/item/CS_URS_2021_02/171201221</t>
  </si>
  <si>
    <t>10,845*1,9 "Přepočtené koeficientem množství</t>
  </si>
  <si>
    <t>175151101</t>
  </si>
  <si>
    <t>Obsypání potrubí strojně sypaninou bez prohození, uloženou do 3 m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</si>
  <si>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</si>
  <si>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https://podminky.urs.cz/item/CS_URS_2021_02/175151101</t>
  </si>
  <si>
    <t>ZÁSYP DO ÚROVNĚ LOŽE POD ASFALT NEBO DLAŽBU (0,1+0,15)</t>
  </si>
  <si>
    <t>((2,4+12,4)*0,8*(1,1-(0,1-0,15)-(0,1-0,125-0,2)))</t>
  </si>
  <si>
    <t>(12,2*0,8*(1,1-(0,1-0,15)-(0,125-0,1-0,2)))</t>
  </si>
  <si>
    <t>(2,1*0,8*(1,1-(0,1-0,15)-(0,1-0,16-0,2)))</t>
  </si>
  <si>
    <t>(3,8*0,8*(1,1-(0,1-0,15)-(0,1-0,2-0,2)))</t>
  </si>
  <si>
    <t>358315114</t>
  </si>
  <si>
    <t>Bourání stoky kompletní nebo vybourání otvorů z prostého betonu plochy do 4 m2</t>
  </si>
  <si>
    <t>Bourání stoky kompletní nebo vybourání otvorů průřezové plochy do 4 m2 ve stokách ze zdiva z prostého betonu</t>
  </si>
  <si>
    <t>https://podminky.urs.cz/item/CS_URS_2021_02/358315114</t>
  </si>
  <si>
    <t>Odstranění stávající stoky</t>
  </si>
  <si>
    <t>(PI*15*((0,25/2)*(0,25/2)-(0,2/2)*(0,2/2)))</t>
  </si>
  <si>
    <t>451572111</t>
  </si>
  <si>
    <t>Lože pod potrubí otevřený výkop z kameniva drobného těženého</t>
  </si>
  <si>
    <t>Lože pod potrubí, stoky a drobné objekty v otevřeném výkopu z kameniva drobného těženého 0 až 4 mm</t>
  </si>
  <si>
    <t>https://podminky.urs.cz/item/CS_URS_2021_02/451572111</t>
  </si>
  <si>
    <t>Trubní vedení</t>
  </si>
  <si>
    <t>871275211</t>
  </si>
  <si>
    <t>Kanalizační potrubí z tvrdého PVC jednovrstvé tuhost třídy SN4 DN 125</t>
  </si>
  <si>
    <t>Kanalizační potrubí z tvrdého PVC v otevřeném výkopu ve sklonu do 20 %, hladkého plnostěnného jednovrstvého, tuhost třídy SN 4 DN 125</t>
  </si>
  <si>
    <t>https://podminky.urs.cz/item/CS_URS_2021_02/871275211</t>
  </si>
  <si>
    <t>Kanalizace spalšková</t>
  </si>
  <si>
    <t>(2,4+12,4)*1,2</t>
  </si>
  <si>
    <t>(12,8)*1,2</t>
  </si>
  <si>
    <t>871315211</t>
  </si>
  <si>
    <t>Kanalizační potrubí z tvrdého PVC jednovrstvé tuhost třídy SN4 DN 160</t>
  </si>
  <si>
    <t>Kanalizační potrubí z tvrdého PVC v otevřeném výkopu ve sklonu do 20 %, hladkého plnostěnného jednovrstvého, tuhost třídy SN 4 DN 160</t>
  </si>
  <si>
    <t>https://podminky.urs.cz/item/CS_URS_2021_02/871315211</t>
  </si>
  <si>
    <t>(2,1)-1,2</t>
  </si>
  <si>
    <t>871350410</t>
  </si>
  <si>
    <t>Montáž kanalizačního potrubí korugovaného SN 10 z polypropylenu DN 200</t>
  </si>
  <si>
    <t>Montáž kanalizačního potrubí z plastů z polypropylenu PP korugovaného nebo žebrovaného SN 10 DN 200</t>
  </si>
  <si>
    <t>https://podminky.urs.cz/item/CS_URS_2021_02/871350410</t>
  </si>
  <si>
    <t>Chránička - Kanalizace splašková</t>
  </si>
  <si>
    <t>1,5+1,8</t>
  </si>
  <si>
    <t xml:space="preserve">Chránička - Kanalizace dešťová </t>
  </si>
  <si>
    <t>1,5+2,0</t>
  </si>
  <si>
    <t>28617044</t>
  </si>
  <si>
    <t>trubka kanalizační PP korugovaná DN 200x6000mm SN10</t>
  </si>
  <si>
    <t>871355211</t>
  </si>
  <si>
    <t>Kanalizační potrubí z tvrdého PVC jednovrstvé tuhost třídy SN4 DN 200</t>
  </si>
  <si>
    <t>Kanalizační potrubí z tvrdého PVC v otevřeném výkopu ve sklonu do 20 %, hladkého plnostěnného jednovrstvého, tuhost třídy SN 4 DN 200</t>
  </si>
  <si>
    <t>https://podminky.urs.cz/item/CS_URS_2021_02/871355211</t>
  </si>
  <si>
    <t>(3,8)*1,2</t>
  </si>
  <si>
    <t>877275211</t>
  </si>
  <si>
    <t>Montáž tvarovek z tvrdého PVC-systém KG nebo z polypropylenu-systém KG 2000 jednoosé DN 125</t>
  </si>
  <si>
    <t>Montáž tvarovek na kanalizačním potrubí z trub z plastu z tvrdého PVC nebo z polypropylenu v otevřeném výkopu jednoosých DN 125</t>
  </si>
  <si>
    <t>https://podminky.urs.cz/item/CS_URS_2021_02/877275211</t>
  </si>
  <si>
    <t>28611356</t>
  </si>
  <si>
    <t>koleno kanalizační PVC KG 125x45°</t>
  </si>
  <si>
    <t xml:space="preserve">Kanalizace dešťová </t>
  </si>
  <si>
    <t>877275221</t>
  </si>
  <si>
    <t>Montáž tvarovek z tvrdého PVC-systém KG nebo z polypropylenu-systém KG 2000 dvouosé DN 125</t>
  </si>
  <si>
    <t>Montáž tvarovek na kanalizačním potrubí z trub z plastu z tvrdého PVC nebo z polypropylenu v otevřeném výkopu dvouosých DN 125</t>
  </si>
  <si>
    <t>https://podminky.urs.cz/item/CS_URS_2021_02/877275221</t>
  </si>
  <si>
    <t>28611389</t>
  </si>
  <si>
    <t>odbočka kanalizační PVC s hrdlem 125/125/45°</t>
  </si>
  <si>
    <t>877355211</t>
  </si>
  <si>
    <t>Montáž tvarovek z tvrdého PVC-systém KG nebo z polypropylenu-systém KG 2000 jednoosé DN 200</t>
  </si>
  <si>
    <t>Montáž tvarovek na kanalizačním potrubí z trub z plastu z tvrdého PVC nebo z polypropylenu v otevřeném výkopu jednoosých DN 200</t>
  </si>
  <si>
    <t>https://podminky.urs.cz/item/CS_URS_2021_02/877355211</t>
  </si>
  <si>
    <t>28611394</t>
  </si>
  <si>
    <t>odbočka kanalizační plastová s hrdlem KG 200/125/45°</t>
  </si>
  <si>
    <t>28611508</t>
  </si>
  <si>
    <t>redukce kanalizační PVC 200/160</t>
  </si>
  <si>
    <t>892271111</t>
  </si>
  <si>
    <t>Tlaková zkouška vodou potrubí DN 100 nebo 125</t>
  </si>
  <si>
    <t>Tlakové zkoušky vodou na potrubí DN 100 nebo 125</t>
  </si>
  <si>
    <t>https://podminky.urs.cz/item/CS_URS_2021_02/892271111</t>
  </si>
  <si>
    <t>(2,1)*1,2</t>
  </si>
  <si>
    <t>892351111</t>
  </si>
  <si>
    <t>Tlaková zkouška vodou potrubí DN 150 nebo 200</t>
  </si>
  <si>
    <t>Tlakové zkoušky vodou na potrubí DN 150 nebo 200</t>
  </si>
  <si>
    <t>https://podminky.urs.cz/item/CS_URS_2021_02/892351111</t>
  </si>
  <si>
    <t>(12,2+3,8)*1,2</t>
  </si>
  <si>
    <t>892372111</t>
  </si>
  <si>
    <t>Zabezpečení konců potrubí DN do 300 při tlakových zkouškách vodou</t>
  </si>
  <si>
    <t>Tlakové zkoušky vodou zabezpečení konců potrubí při tlakových zkouškách DN do 300</t>
  </si>
  <si>
    <t>https://podminky.urs.cz/item/CS_URS_2021_02/892372111</t>
  </si>
  <si>
    <t>899722112</t>
  </si>
  <si>
    <t>Krytí potrubí z plastů výstražnou fólií z PVC 25 cm</t>
  </si>
  <si>
    <t>Krytí potrubí z plastů výstražnou fólií z PVC šířky 25 cm</t>
  </si>
  <si>
    <t>https://podminky.urs.cz/item/CS_URS_2021_02/899722112</t>
  </si>
  <si>
    <t>2,4+12,4</t>
  </si>
  <si>
    <t>12,2+2,1+3,8</t>
  </si>
  <si>
    <t>965022131</t>
  </si>
  <si>
    <t>Bourání kamenných podlah nebo dlažeb z lomového kamene nebo kostek pl přes 1 m2</t>
  </si>
  <si>
    <t>Bourání podlah kamenných bez podkladního lože, s jakoukoliv výplní spár z lomového kamene nebo kostek, plochy přes 1 m2</t>
  </si>
  <si>
    <t>https://podminky.urs.cz/item/CS_URS_2021_02/965022131</t>
  </si>
  <si>
    <t>Kanlizace splašková</t>
  </si>
  <si>
    <t>(2+12,5)*0,8</t>
  </si>
  <si>
    <t>12,1*0,3</t>
  </si>
  <si>
    <t>(2*0,8)</t>
  </si>
  <si>
    <t>965042141</t>
  </si>
  <si>
    <t>Bourání podkladů pod dlažby nebo mazanin betonových nebo z litého asfaltu tl do 100 mm pl přes 4 m2</t>
  </si>
  <si>
    <t>Bourání mazanin betonových nebo z litého asfaltu tl. do 100 mm, plochy přes 4 m2</t>
  </si>
  <si>
    <t>https://podminky.urs.cz/item/CS_URS_2021_02/965042141</t>
  </si>
  <si>
    <t>(0,5*0,8*0,1)</t>
  </si>
  <si>
    <t>(4*0,8*0,1)</t>
  </si>
  <si>
    <t>997013111</t>
  </si>
  <si>
    <t>Vnitrostaveništní doprava suti a vybouraných hmot pro budovy v do 6 m s použitím mechanizace</t>
  </si>
  <si>
    <t>Vnitrostaveništní doprava suti a vybouraných hmot vodorovně do 50 m svisle s použitím mechanizace pro budovy a haly výšky do 6 m</t>
  </si>
  <si>
    <t>https://podminky.urs.cz/item/CS_URS_2021_02/997013111</t>
  </si>
  <si>
    <t>Asfalt</t>
  </si>
  <si>
    <t>0,792</t>
  </si>
  <si>
    <t>Betonová stoka stávající</t>
  </si>
  <si>
    <t>0,583</t>
  </si>
  <si>
    <t>1,375*1,5 "Přepočtené koeficientem množství</t>
  </si>
  <si>
    <t>997013601</t>
  </si>
  <si>
    <t>Poplatek za uložení na skládce (skládkovné) stavebního odpadu betonového kód odpadu 17 01 01</t>
  </si>
  <si>
    <t>Poplatek za uložení stavebního odpadu na skládce (skládkovné) z prostého betonu zatříděného do Katalogu odpadů pod kódem 17 01 01</t>
  </si>
  <si>
    <t>https://podminky.urs.cz/item/CS_URS_2021_02/997013601</t>
  </si>
  <si>
    <t>997013645</t>
  </si>
  <si>
    <t>https://podminky.urs.cz/item/CS_URS_2021_02/997013645</t>
  </si>
  <si>
    <t>998276101</t>
  </si>
  <si>
    <t>Přesun hmot pro trubní vedení z trub z plastických hmot otevřený výkop</t>
  </si>
  <si>
    <t>Přesun hmot pro trubní vedení hloubené z trub z plastických hmot nebo sklolaminátových pro vodovody nebo kanalizace v otevřeném výkopu dopravní vzdálenost do 15 m</t>
  </si>
  <si>
    <t>https://podminky.urs.cz/item/CS_URS_2021_02/998276101</t>
  </si>
  <si>
    <t>HZS</t>
  </si>
  <si>
    <t>Hodinové zúčtovací sazby</t>
  </si>
  <si>
    <t>HZS1292</t>
  </si>
  <si>
    <t>Hodinová zúčtovací sazba stavební dělník</t>
  </si>
  <si>
    <t>hod</t>
  </si>
  <si>
    <t>262144</t>
  </si>
  <si>
    <t>Hodinové zúčtovací sazby profesí HSV zemní a pomocné práce stavební dělník</t>
  </si>
  <si>
    <t>https://podminky.urs.cz/item/CS_URS_2021_02/HZS1292</t>
  </si>
  <si>
    <t>Odstranění nebo podchycení stávajícího obrubníku</t>
  </si>
  <si>
    <t>Zpětné umístění nebo zajištění stávajícího obrubníku</t>
  </si>
  <si>
    <t>Zajištění stávajího schodiště v místě výkopu, zajištění patek</t>
  </si>
  <si>
    <t>60512125</t>
  </si>
  <si>
    <t>hranol stavební řezivo průřezu do 120cm2 do dl 6m</t>
  </si>
  <si>
    <t>(0,1*0,1*20)</t>
  </si>
  <si>
    <t>Vedlejší rozpočtové náklady</t>
  </si>
  <si>
    <t>VRN1</t>
  </si>
  <si>
    <t>Průzkumné, geodetické a projektové práce</t>
  </si>
  <si>
    <t>011002000</t>
  </si>
  <si>
    <t>Průzkumné práce</t>
  </si>
  <si>
    <t>…</t>
  </si>
  <si>
    <t>https://podminky.urs.cz/item/CS_URS_2021_02/011002000</t>
  </si>
  <si>
    <t>012002000</t>
  </si>
  <si>
    <t>Geodetické práce</t>
  </si>
  <si>
    <t>https://podminky.urs.cz/item/CS_URS_2021_02/012002000</t>
  </si>
  <si>
    <t>VRN2</t>
  </si>
  <si>
    <t>Příprava staveniště</t>
  </si>
  <si>
    <t>022002000</t>
  </si>
  <si>
    <t>Přeložení konstrukcí</t>
  </si>
  <si>
    <t>https://podminky.urs.cz/item/CS_URS_2021_02/022002000</t>
  </si>
  <si>
    <t>Případné dočasné přeložení ocelových částí schodiště</t>
  </si>
  <si>
    <t>03.2 - Vnitřní část</t>
  </si>
  <si>
    <t xml:space="preserve">    721 - Zdravotechnika - vnitřní kanalizace</t>
  </si>
  <si>
    <t xml:space="preserve">    722 - Zdravotechnika - vnitřní vodovod</t>
  </si>
  <si>
    <t xml:space="preserve">    VRN5 - Finanční náklady</t>
  </si>
  <si>
    <t>132112112</t>
  </si>
  <si>
    <t>Hloubení rýh šířky do 800 mm ručně zapažených i nezapažených, s urovnáním dna do předepsaného profilu a spádu v hornině třídy těžitelnosti I skupiny 1 a 2 nesoudržných</t>
  </si>
  <si>
    <t>https://podminky.urs.cz/item/CS_URS_2021_02/132112112</t>
  </si>
  <si>
    <t>Vyhloubení rýhy pro kanalizaci</t>
  </si>
  <si>
    <t>(38,2+13,2+3,6)*0,6</t>
  </si>
  <si>
    <t>Mínus prostupy v základech</t>
  </si>
  <si>
    <t>-(0,6*0,8*0,6)*8</t>
  </si>
  <si>
    <t>139751101</t>
  </si>
  <si>
    <t>Vykopávky v uzavřených prostorech v hornině třídy těžitelnosti I skupiny 1 až 3 ručně</t>
  </si>
  <si>
    <t>Vykopávka v uzavřených prostorech ručně v hornině třídy těžitelnosti I skupiny 1 až 3</t>
  </si>
  <si>
    <t>https://podminky.urs.cz/item/CS_URS_2021_02/139751101</t>
  </si>
  <si>
    <t>Příplatek za kopání pod kolektory</t>
  </si>
  <si>
    <t>1,3+0,6</t>
  </si>
  <si>
    <t>Převoz nadbytečného materiálu z podsypů, obsypů a nadsypů</t>
  </si>
  <si>
    <t>35,135</t>
  </si>
  <si>
    <t>Mínus zásyp rušených šachet</t>
  </si>
  <si>
    <t>-(1,0*1,0*1,0)*2</t>
  </si>
  <si>
    <t>Přebytečná zemina ze stavby</t>
  </si>
  <si>
    <t>Kanalizace - Zbytek z obsypu, nadsypu, podsypu, mínus šachty</t>
  </si>
  <si>
    <t>33,135</t>
  </si>
  <si>
    <t>162751119</t>
  </si>
  <si>
    <t>Příplatek k vodorovnému přemístění výkopku/sypaniny z horniny třídy těžitelnosti I skupiny 1 až 3 ZKD 1000 m přes 10000 m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</si>
  <si>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</si>
  <si>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https://podminky.urs.cz/item/CS_URS_2021_02/162751119</t>
  </si>
  <si>
    <t>33,135*10 "Přepočtené koeficientem množství</t>
  </si>
  <si>
    <t>ZÁSYP</t>
  </si>
  <si>
    <t>((10,59+2,64+2,8*4+1,7+28,15+2+7,3+8,7+1,8+1,8+0,8+0,9+4,5+1,5+1,7+0,6+0,9+1,3)*0,8*0,175)</t>
  </si>
  <si>
    <t>((3,2+23,6+4,2)*0,8*0,175)</t>
  </si>
  <si>
    <t>((10,59+2,64+2,8*4+1,7+28,15+2+7,3+8,7+1,8+1,8+0,8+0,9+4,5+1,5+1,7+0,6+0,9+1,3)*0,8*0,1)</t>
  </si>
  <si>
    <t>((3,2+23,6+4,2)*0,8*0,1)</t>
  </si>
  <si>
    <t>Kanalizace splašková - výměra pro d110 a d125, bez rozlišení</t>
  </si>
  <si>
    <t>((10,59+2,64+2,8*4+1,7+28,15+2+7,3+8,7+1,8+1,8+0,8+0,9+4,5+1,5+1,7+0,6+0,9+1,3)*(0,8-0,125)*0,125)</t>
  </si>
  <si>
    <t>Kanalizace dešťová - výměra pro převažující průměr potrubí d125</t>
  </si>
  <si>
    <t>((3,2+23,6+4,2)*(0,8-0,125)*0,125)</t>
  </si>
  <si>
    <t>((10,59+2,64+2,8*4+1,7+28,15+2+7,3+8,7+1,8+1,8+0,8+0,9+4,5+1,5+1,7+0,6+0,9+1,3)*(0,8)*0,2)</t>
  </si>
  <si>
    <t>((3,2+23,6+4,2)*0,8*0,125)</t>
  </si>
  <si>
    <t>Mínus prostupy základy</t>
  </si>
  <si>
    <t>-(0,8*(0,1+0,125+0,2)*0,6)*8</t>
  </si>
  <si>
    <t>452387111</t>
  </si>
  <si>
    <t>Podkladní rám z betonu prostého tř. C 25/30 v do 100 mm</t>
  </si>
  <si>
    <t>Podkladní a vyrovnávací konstrukce z betonu vyrovnávací rámy z prostého betonu tř. C 25/30 pod poklopy a mříže, výšky do 100 mm</t>
  </si>
  <si>
    <t>https://podminky.urs.cz/item/CS_URS_2021_02/452387111</t>
  </si>
  <si>
    <t>Poklop u haly</t>
  </si>
  <si>
    <t>Poklop nová plastová šachta</t>
  </si>
  <si>
    <t>871265211</t>
  </si>
  <si>
    <t>Kanalizační potrubí z tvrdého PVC jednovrstvé tuhost třídy SN4 DN 110</t>
  </si>
  <si>
    <t>Kanalizační potrubí z tvrdého PVC v otevřeném výkopu ve sklonu do 20 %, hladkého plnostěnného jednovrstvého, tuhost třídy SN 4 DN 110</t>
  </si>
  <si>
    <t>https://podminky.urs.cz/item/CS_URS_2021_02/871265211</t>
  </si>
  <si>
    <t>50,29*1,2</t>
  </si>
  <si>
    <t>28,89*1,2</t>
  </si>
  <si>
    <t>24,49*1,2</t>
  </si>
  <si>
    <t>3,7*1,2</t>
  </si>
  <si>
    <t>Chránička na systému kanalizace, skrze základy</t>
  </si>
  <si>
    <t>Vnitnří základy</t>
  </si>
  <si>
    <t>8*(0,6+0,1+0,1)</t>
  </si>
  <si>
    <t>Obvodové</t>
  </si>
  <si>
    <t>4*(0,6+0,1+0,1)</t>
  </si>
  <si>
    <t>877265211</t>
  </si>
  <si>
    <t>Montáž tvarovek z tvrdého PVC-systém KG nebo z polypropylenu-systém KG 2000 jednoosé DN 110</t>
  </si>
  <si>
    <t>Montáž tvarovek na kanalizačním potrubí z trub z plastu z tvrdého PVC nebo z polypropylenu v otevřeném výkopu jednoosých DN 110</t>
  </si>
  <si>
    <t>https://podminky.urs.cz/item/CS_URS_2021_02/877265211</t>
  </si>
  <si>
    <t>KANPROS-KMB-110</t>
  </si>
  <si>
    <t>Prostupová tvarovka Typ KMB 110 mm, délka 70 mm, silnostěnné a plnostěnné PVC, tlaková odolnost 1,5 bar (těsnící límec - šířka límce 60 mm), pro vodorovné i svislé konstrukce, 1x hrdlo pro připojení potrubí</t>
  </si>
  <si>
    <t>Prostupy hydroizolací</t>
  </si>
  <si>
    <t>Splašková d110</t>
  </si>
  <si>
    <t>5+5+5+5+2+5+2</t>
  </si>
  <si>
    <t>Dešťová d110</t>
  </si>
  <si>
    <t>28611351</t>
  </si>
  <si>
    <t>koleno kanalizační PVC KG 110x45°</t>
  </si>
  <si>
    <t>28611502</t>
  </si>
  <si>
    <t>redukce kanalizační PVC 125/110</t>
  </si>
  <si>
    <t>877265221</t>
  </si>
  <si>
    <t>Montáž tvarovek z tvrdého PVC-systém KG nebo z polypropylenu-systém KG 2000 dvouosé DN 110</t>
  </si>
  <si>
    <t>Montáž tvarovek na kanalizačním potrubí z trub z plastu z tvrdého PVC nebo z polypropylenu v otevřeném výkopu dvouosých DN 110</t>
  </si>
  <si>
    <t>https://podminky.urs.cz/item/CS_URS_2021_02/877265221</t>
  </si>
  <si>
    <t>28611387</t>
  </si>
  <si>
    <t>odbočka kanalizační PVC s hrdlem 110/110/45°</t>
  </si>
  <si>
    <t>28611606</t>
  </si>
  <si>
    <t>čistící kus kanalizační PVC DN 125</t>
  </si>
  <si>
    <t>28611425</t>
  </si>
  <si>
    <t>odbočka kanalizační plastová s hrdlem KG 125/110/87°</t>
  </si>
  <si>
    <t>877315211</t>
  </si>
  <si>
    <t>Montáž tvarovek z tvrdého PVC-systém KG nebo z polypropylenu-systém KG 2000 jednoosé DN 160</t>
  </si>
  <si>
    <t>Montáž tvarovek na kanalizačním potrubí z trub z plastu z tvrdého PVC nebo z polypropylenu v otevřeném výkopu jednoosých DN 160</t>
  </si>
  <si>
    <t>https://podminky.urs.cz/item/CS_URS_2021_02/877315211</t>
  </si>
  <si>
    <t>28611948</t>
  </si>
  <si>
    <t>čistící kus kanalizační PVC DN 160</t>
  </si>
  <si>
    <t>28611506</t>
  </si>
  <si>
    <t>redukce kanalizační PVC 160/125</t>
  </si>
  <si>
    <t>28611361</t>
  </si>
  <si>
    <t>koleno kanalizační PVC KG 160x45°</t>
  </si>
  <si>
    <t>877315221</t>
  </si>
  <si>
    <t>Montáž tvarovek z tvrdého PVC-systém KG nebo z polypropylenu-systém KG 2000 dvouosé DN 160</t>
  </si>
  <si>
    <t>Montáž tvarovek na kanalizačním potrubí z trub z plastu z tvrdého PVC nebo z polypropylenu v otevřeném výkopu dvouosých DN 160</t>
  </si>
  <si>
    <t>https://podminky.urs.cz/item/CS_URS_2021_02/877315221</t>
  </si>
  <si>
    <t>28611914</t>
  </si>
  <si>
    <t>odbočka kanalizační plastová s hrdlem KG 160/125/45°</t>
  </si>
  <si>
    <t>Kanalizace D110</t>
  </si>
  <si>
    <t>60,348</t>
  </si>
  <si>
    <t>Kanalizace D125</t>
  </si>
  <si>
    <t>64,056</t>
  </si>
  <si>
    <t>892312121</t>
  </si>
  <si>
    <t>Tlaková zkouška vzduchem potrubí DN 150 těsnícím vakem ucpávkovým</t>
  </si>
  <si>
    <t>úsek</t>
  </si>
  <si>
    <t>Tlakové zkoušky vzduchem těsnícími vaky ucpávkovými DN 150</t>
  </si>
  <si>
    <t>https://podminky.urs.cz/item/CS_URS_2021_02/892312121</t>
  </si>
  <si>
    <t>Kanalizace D160</t>
  </si>
  <si>
    <t>4,44</t>
  </si>
  <si>
    <t>893811252</t>
  </si>
  <si>
    <t>Osazení vodoměrné šachty kruhové z PP obetonované pro statické zatížení D do 1,0 m hl přes 1,2 do 1,5 m</t>
  </si>
  <si>
    <t>Osazení vodoměrné šachty z polypropylenu PP obetonované pro statické zatížení kruhové, průměru D do 1,0 m, světlé hloubky přes 1,2 m do 1,5 m</t>
  </si>
  <si>
    <t>https://podminky.urs.cz/item/CS_URS_2021_02/893811252</t>
  </si>
  <si>
    <t>Nová revizní šachta kanalizace</t>
  </si>
  <si>
    <t>56230562</t>
  </si>
  <si>
    <t>šachta plastová vodoměrná kruhová k obetonování včetně výztuhy 1,0/1,5m</t>
  </si>
  <si>
    <t>899101211</t>
  </si>
  <si>
    <t>Demontáž poklopů litinových nebo ocelových včetně rámů hmotnosti do 50 kg</t>
  </si>
  <si>
    <t>Demontáž poklopů litinových a ocelových včetně rámů, hmotnosti jednotlivě do 50 kg</t>
  </si>
  <si>
    <t>https://podminky.urs.cz/item/CS_URS_2021_02/899101211</t>
  </si>
  <si>
    <t>Šachta chodba 1</t>
  </si>
  <si>
    <t>Šachta šatna</t>
  </si>
  <si>
    <t>Šachta chodba u tělocvičny</t>
  </si>
  <si>
    <t>899102112</t>
  </si>
  <si>
    <t>Osazení poklopů litinových nebo ocelových včetně rámů pro třídu zatížení A15, A50</t>
  </si>
  <si>
    <t>Osazení poklopů litinových a ocelových včetně rámů pro třídu zatížení A15, A50</t>
  </si>
  <si>
    <t>https://podminky.urs.cz/item/CS_URS_2021_02/899102112</t>
  </si>
  <si>
    <t>ŠAC101-GAB-ALU-AD100</t>
  </si>
  <si>
    <t>GABEX ALUDECK AD 100, 1000x1000mm, 1115x1115mm, he75mm, hi50mm, m1,5t</t>
  </si>
  <si>
    <t>899722113</t>
  </si>
  <si>
    <t>Krytí potrubí z plastů výstražnou fólií z PVC 34cm</t>
  </si>
  <si>
    <t>Krytí potrubí z plastů výstražnou fólií z PVC šířky 34 cm</t>
  </si>
  <si>
    <t>https://podminky.urs.cz/item/CS_URS_2021_02/899722113</t>
  </si>
  <si>
    <t>(50,29+28,89)*1,2</t>
  </si>
  <si>
    <t>(24,49+3,7)*1,2</t>
  </si>
  <si>
    <t>28342013</t>
  </si>
  <si>
    <t>manžeta těsnící pro prostupy hydroizolací z PVC uzavřená kruhová vnitřní průměr 90-114</t>
  </si>
  <si>
    <t>Vybourání stávajících šachet na kanalizaci</t>
  </si>
  <si>
    <t xml:space="preserve">Šachta na chodbě 1 </t>
  </si>
  <si>
    <t>(0,95*01,4*1,0)-(0,75*1,2*0,9)</t>
  </si>
  <si>
    <t>971033131</t>
  </si>
  <si>
    <t>Vybourání otvorů ve zdivu cihelném D do 60 mm na MVC nebo MV tl do 150 mm</t>
  </si>
  <si>
    <t>Vybourání otvorů ve zdivu základovém nebo nadzákladovém z cihel, tvárnic, příčkovek z cihel pálených na maltu vápennou nebo vápenocementovou průměru profilu do 60 mm, tl. do 150 mm</t>
  </si>
  <si>
    <t>https://podminky.urs.cz/item/CS_URS_2021_02/971033131</t>
  </si>
  <si>
    <t>1+1+2</t>
  </si>
  <si>
    <t>Vodovod požární</t>
  </si>
  <si>
    <t>Vodovod teplá</t>
  </si>
  <si>
    <t>1+1+1+1+1+1+1+1+1+1+1+1</t>
  </si>
  <si>
    <t>Vodovod cirkulace</t>
  </si>
  <si>
    <t>1+1</t>
  </si>
  <si>
    <t>Vodovod studená</t>
  </si>
  <si>
    <t>Vodovod směšovaná</t>
  </si>
  <si>
    <t>2+1+1+2+1+1+2</t>
  </si>
  <si>
    <t>971033231</t>
  </si>
  <si>
    <t>Vybourání otvorů ve zdivu cihelném pl do 0,0225 m2 na MVC nebo MV tl do 150 mm</t>
  </si>
  <si>
    <t>Vybourání otvorů ve zdivu základovém nebo nadzákladovém z cihel, tvárnic, příčkovek z cihel pálených na maltu vápennou nebo vápenocementovou plochy do 0,0225 m2, tl. do 150 mm</t>
  </si>
  <si>
    <t>https://podminky.urs.cz/item/CS_URS_2021_02/971033231</t>
  </si>
  <si>
    <t>971033251</t>
  </si>
  <si>
    <t>Vybourání otvorů ve zdivu cihelném pl do 0,0225 m2 na MVC nebo MV tl do 450 mm</t>
  </si>
  <si>
    <t>Vybourání otvorů ve zdivu základovém nebo nadzákladovém z cihel, tvárnic, příčkovek z cihel pálených na maltu vápennou nebo vápenocementovou plochy do 0,0225 m2, tl. do 450 mm</t>
  </si>
  <si>
    <t>https://podminky.urs.cz/item/CS_URS_2021_02/971033251</t>
  </si>
  <si>
    <t>974031132</t>
  </si>
  <si>
    <t>Vysekání rýh ve zdivu cihelném hl do 50 mm š do 70 mm</t>
  </si>
  <si>
    <t>Vysekání rýh ve zdivu cihelném na maltu vápennou nebo vápenocementovou do hl. 50 mm a šířky do 70 mm</t>
  </si>
  <si>
    <t>https://podminky.urs.cz/item/CS_URS_2021_02/974031132</t>
  </si>
  <si>
    <t>STUDENÁ VODA D20</t>
  </si>
  <si>
    <t>V drážce</t>
  </si>
  <si>
    <t>(1,6+0,2+1,3+3*0,15+0,8+0,8+7*0,15+0,15+1,7+1,7+0,15+2,4+2,4+2,4+1,5+0,5+5,3+0,6+0,8+2,7+0,15)*1,2</t>
  </si>
  <si>
    <t>STUDENÁ VODA D25</t>
  </si>
  <si>
    <t>(0,5+1+1,3)*1,2</t>
  </si>
  <si>
    <t>TEPLÁ VODA D20</t>
  </si>
  <si>
    <t>(1,6+0,2+0,5+1,7+0,15+1,7+0,15+2,4+0,5+5,3+0,6+0,8+2,7+0,15)*1,2</t>
  </si>
  <si>
    <t>SMĚŠOVANÁ VODA 43°C D20</t>
  </si>
  <si>
    <t>(4*0,15+2,8+2,4+0,15+1,7+0,15+3*1,7+3*0,15+4*1,7+4*0,15+2,4+0,15+2,7+2,4+0,15+4*1,7+4*0,15+4*1,7+4*0,15+0,5)*1,2</t>
  </si>
  <si>
    <t>974031142</t>
  </si>
  <si>
    <t>Vysekání rýh ve zdivu cihelném hl do 70 mm š do 70 mm</t>
  </si>
  <si>
    <t>Vysekání rýh ve zdivu cihelném na maltu vápennou nebo vápenocementovou do hl. 70 mm a šířky do 70 mm</t>
  </si>
  <si>
    <t>https://podminky.urs.cz/item/CS_URS_2021_02/974031142</t>
  </si>
  <si>
    <t>Připojovací - DN40</t>
  </si>
  <si>
    <t>(0,6+1,1+0,2+0,2+0,2+0,2+0,45+0,45+0,45+0,45)*1,2</t>
  </si>
  <si>
    <t>Připojovací - DN50</t>
  </si>
  <si>
    <t>(2,2+0,2+0,3+0,9)*1,2</t>
  </si>
  <si>
    <t>STUDENÁ VODA D32</t>
  </si>
  <si>
    <t>(1,8)*1,2</t>
  </si>
  <si>
    <t>TEPLÁ VODA D25</t>
  </si>
  <si>
    <t>(2,4+1,5)*1,2</t>
  </si>
  <si>
    <t>SMĚŠOVANÁ VODA 43°C D25</t>
  </si>
  <si>
    <t>(2,2+0,6)*1,2</t>
  </si>
  <si>
    <t>974031153</t>
  </si>
  <si>
    <t>Vysekání rýh ve zdivu cihelném hl do 100 mm š do 100 mm</t>
  </si>
  <si>
    <t>Vysekání rýh ve zdivu cihelném na maltu vápennou nebo vápenocementovou do hl. 100 mm a šířky do 100 mm</t>
  </si>
  <si>
    <t>https://podminky.urs.cz/item/CS_URS_2021_02/974031153</t>
  </si>
  <si>
    <t>Odpadní DN75</t>
  </si>
  <si>
    <t>(0,6+2,6+2)*1,2</t>
  </si>
  <si>
    <t>STUDENÁ VODA D63</t>
  </si>
  <si>
    <t>(2,8)*1,2</t>
  </si>
  <si>
    <t>974031164</t>
  </si>
  <si>
    <t>Vysekání rýh ve zdivu cihelném hl do 150 mm š do 150 mm</t>
  </si>
  <si>
    <t>Vysekání rýh ve zdivu cihelném na maltu vápennou nebo vápenocementovou do hl. 150 mm a šířky do 150 mm</t>
  </si>
  <si>
    <t>https://podminky.urs.cz/item/CS_URS_2021_02/974031164</t>
  </si>
  <si>
    <t>Odpadní DN110</t>
  </si>
  <si>
    <t>(2,8+2,8+2,8+2,8+0,2+0,2)*1,2</t>
  </si>
  <si>
    <t>Připojovací DN110</t>
  </si>
  <si>
    <t>(0,5)*1,2</t>
  </si>
  <si>
    <t>(2,9)*1,2</t>
  </si>
  <si>
    <t>975011521</t>
  </si>
  <si>
    <t>Podpěrné dřevení při podezdívání základů tl přes 900 do 1200 mm vyzdívka v do 2 m dl podchycení do 1 m</t>
  </si>
  <si>
    <t>Podpěrné dřevení při podezdívání základového zdiva při výšce vyzdívky do 2 m, při tl. zdiva přes 900 do 1200 mm a délce podchycení do 1 m</t>
  </si>
  <si>
    <t>https://podminky.urs.cz/item/CS_URS_2021_02/975011521</t>
  </si>
  <si>
    <t>Podchycení kolektorů při pokládce</t>
  </si>
  <si>
    <t>Kanalizace</t>
  </si>
  <si>
    <t>977151111</t>
  </si>
  <si>
    <t>Jádrové vrty diamantovými korunkami do stavebních materiálů D do 35 mm</t>
  </si>
  <si>
    <t>Jádrové vrty diamantovými korunkami do stavebních materiálů (železobetonu, betonu, cihel, obkladů, dlažeb, kamene) průměru do 35 mm</t>
  </si>
  <si>
    <t>https://podminky.urs.cz/item/CS_URS_2021_02/977151111</t>
  </si>
  <si>
    <t>Vodovod</t>
  </si>
  <si>
    <t>Sprchy / chodba D20</t>
  </si>
  <si>
    <t>0,325*(1+1)</t>
  </si>
  <si>
    <t>Sociálka / chodba DN25</t>
  </si>
  <si>
    <t>0,325*(1)</t>
  </si>
  <si>
    <t>977151112</t>
  </si>
  <si>
    <t>Jádrové vrty diamantovými korunkami do stavebních materiálů D přes 35 do 40 mm</t>
  </si>
  <si>
    <t>Jádrové vrty diamantovými korunkami do stavebních materiálů (železobetonu, betonu, cihel, obkladů, dlažeb, kamene) průměru přes 35 do 40 mm</t>
  </si>
  <si>
    <t>https://podminky.urs.cz/item/CS_URS_2021_02/977151112</t>
  </si>
  <si>
    <t>Sprchy / chodba</t>
  </si>
  <si>
    <t>0,325*(2+2)</t>
  </si>
  <si>
    <t>977151115</t>
  </si>
  <si>
    <t>Jádrové vrty diamantovými korunkami do stavebních materiálů D přes 60 do 70 mm</t>
  </si>
  <si>
    <t>Jádrové vrty diamantovými korunkami do stavebních materiálů (železobetonu, betonu, cihel, obkladů, dlažeb, kamene) průměru přes 60 do 70 mm</t>
  </si>
  <si>
    <t>https://podminky.urs.cz/item/CS_URS_2021_02/977151115</t>
  </si>
  <si>
    <t>Sociálka / chodba</t>
  </si>
  <si>
    <t>977151125</t>
  </si>
  <si>
    <t>Jádrové vrty diamantovými korunkami do stavebních materiálů D přes 180 do 200 mm</t>
  </si>
  <si>
    <t>Jádrové vrty diamantovými korunkami do stavebních materiálů (železobetonu, betonu, cihel, obkladů, dlažeb, kamene) průměru přes 180 do 200 mm</t>
  </si>
  <si>
    <t>https://podminky.urs.cz/item/CS_URS_2021_02/977151125</t>
  </si>
  <si>
    <t>Kanalizace Skrze základové kce</t>
  </si>
  <si>
    <t>0,6*(1+1+1+1+2+1+2+2+1)</t>
  </si>
  <si>
    <t>997013211</t>
  </si>
  <si>
    <t>Vnitrostaveništní doprava suti a vybouraných hmot pro budovy v do 6 m ručně</t>
  </si>
  <si>
    <t>Vnitrostaveništní doprava suti a vybouraných hmot vodorovně do 50 m svisle ručně pro budovy a haly výšky do 6 m</t>
  </si>
  <si>
    <t>https://podminky.urs.cz/item/CS_URS_2021_02/997013211</t>
  </si>
  <si>
    <t>3,451</t>
  </si>
  <si>
    <t>0,15</t>
  </si>
  <si>
    <t>0,862</t>
  </si>
  <si>
    <t>Zdravotechnika - vnitřní kanalizace</t>
  </si>
  <si>
    <t>1,663</t>
  </si>
  <si>
    <t>Zdravotechnika - vnitřní vodovod</t>
  </si>
  <si>
    <t>0,081</t>
  </si>
  <si>
    <t>2,051</t>
  </si>
  <si>
    <t>997013219</t>
  </si>
  <si>
    <t>Příplatek k vnitrostaveništní dopravě suti a vybouraných hmot za zvětšenou dopravu suti ZKD 10 m</t>
  </si>
  <si>
    <t>Vnitrostaveništní doprava suti a vybouraných hmot vodorovně do 50 m Příplatek k cenám -3111 až -3217 za zvětšenou vodorovnou dopravu přes vymezenou dopravní vzdálenost za každých dalších i započatých 10 m</t>
  </si>
  <si>
    <t>https://podminky.urs.cz/item/CS_URS_2021_02/997013219</t>
  </si>
  <si>
    <t>8,258*19 "Přepočtené koeficientem množství</t>
  </si>
  <si>
    <t>997013609</t>
  </si>
  <si>
    <t>Poplatek za uložení na skládce (skládkovné) stavebního odpadu ze směsí nebo oddělených frakcí betonu, cihel a keramických výrobků kód odpadu 17 01 07</t>
  </si>
  <si>
    <t>Poplatek za uložení stavebního odpadu na skládce (skládkovné) ze směsí nebo oddělených frakcí betonu, cihel a keramických výrobků zatříděného do Katalogu odpadů pod kódem 17 01 07</t>
  </si>
  <si>
    <t>https://podminky.urs.cz/item/CS_URS_2021_02/997013609</t>
  </si>
  <si>
    <t>713410811</t>
  </si>
  <si>
    <t>Odstranění izolace tepelné potrubí pásy nebo rohožemi bez úpravy staženými drátem tl do 50 mm</t>
  </si>
  <si>
    <t>Odstranění tepelné izolace potrubí a ohybů pásy nebo rohožemi bez povrchové úpravy ovinutými kolem potrubí a staženými ocelovým drátem potrubí, tloušťka izolace do 50 mm</t>
  </si>
  <si>
    <t>https://podminky.urs.cz/item/CS_URS_2021_02/713410811</t>
  </si>
  <si>
    <t>Úmývárky</t>
  </si>
  <si>
    <t>(8,5+8,5+8,5+8,5)*2*1,2</t>
  </si>
  <si>
    <t>Sociálky</t>
  </si>
  <si>
    <t>(2+2+1,7+5,5+1,7)*2*1,2</t>
  </si>
  <si>
    <t>Rezerva na páteřní vedení a potrubí v podlaze</t>
  </si>
  <si>
    <t>713463311</t>
  </si>
  <si>
    <t>Montáž izolace tepelné potrubí potrubními pouzdry s Al fólií s přesahem Al páskou 1x D do 50 mm</t>
  </si>
  <si>
    <t>Montáž izolace tepelné potrubí a ohybů tvarovkami nebo deskami potrubními pouzdry s povrchovou úpravou hliníkovou fólií se samolepícím přesahem (izolační materiál ve specifikaci) přelepenými samolepící hliníkovou páskou potrubí jednovrstvá D do 50 mm</t>
  </si>
  <si>
    <t>https://podminky.urs.cz/item/CS_URS_2021_02/713463311</t>
  </si>
  <si>
    <t>63154530</t>
  </si>
  <si>
    <t>pouzdro izolační potrubní z minerální vlny s Al fólií max. 250/100°C 22/30mm</t>
  </si>
  <si>
    <t>CIRKULACE D20</t>
  </si>
  <si>
    <t>Volně</t>
  </si>
  <si>
    <t>(2,8+0,5+2+1,5+0,5+3,6)*1,2</t>
  </si>
  <si>
    <t>Pod stropem</t>
  </si>
  <si>
    <t>(4,3+4,1+0,5+10,3+4,8+0,4+3,6+4,7+0,6)*1,2</t>
  </si>
  <si>
    <t xml:space="preserve">Volně </t>
  </si>
  <si>
    <t>(1,7+0,8+0,9+1,5+3,6+0,5+0,9+1,4+0,5)*1,2</t>
  </si>
  <si>
    <t>(1,5+0,9+0,9+1,4+1+1+1,4)*1,2</t>
  </si>
  <si>
    <t>63154531</t>
  </si>
  <si>
    <t>pouzdro izolační potrubní z minerální vlny s Al fólií max. 250/100°C 28/30mm</t>
  </si>
  <si>
    <t>(2,8+0,5)*1,2</t>
  </si>
  <si>
    <t>(4,1+4,1+0,5+3,6)*1,2</t>
  </si>
  <si>
    <t>(1,3+0,9+1,9+1+1,7)*1,2</t>
  </si>
  <si>
    <t>63154572</t>
  </si>
  <si>
    <t>pouzdro izolační potrubní z minerální vlny s Al fólií max. 250/100°C 35/40mm</t>
  </si>
  <si>
    <t>TEPLÁ VODA D32</t>
  </si>
  <si>
    <t>(0,5+0,5+0,5+0,5)*1,2</t>
  </si>
  <si>
    <t>SMĚŠOVANÁ VODA 43°C D32</t>
  </si>
  <si>
    <t>(0,6+2,7+0,6+2,6)*1,2</t>
  </si>
  <si>
    <t>63154603</t>
  </si>
  <si>
    <t>pouzdro izolační potrubní z minerální vlny s Al fólií max. 250/100°C 42/50mm</t>
  </si>
  <si>
    <t>TEPLÁ VODA D40</t>
  </si>
  <si>
    <t>(4,4+4,9+0,4+4,7+0,6)*1,2</t>
  </si>
  <si>
    <t>713463312</t>
  </si>
  <si>
    <t>Montáž izolace tepelné potrubí potrubními pouzdry s Al fólií s přesahem Al páskou 1x D přes 50 do 100 mm</t>
  </si>
  <si>
    <t>Montáž izolace tepelné potrubí a ohybů tvarovkami nebo deskami potrubními pouzdry s povrchovou úpravou hliníkovou fólií se samolepícím přesahem (izolační materiál ve specifikaci) přelepenými samolepící hliníkovou páskou potrubí jednovrstvá D přes 50 do 100 mm</t>
  </si>
  <si>
    <t>https://podminky.urs.cz/item/CS_URS_2021_02/713463312</t>
  </si>
  <si>
    <t>63154014</t>
  </si>
  <si>
    <t>pouzdro izolační potrubní z minerální vlny s Al fólií max. 250/100°C 54/30mm</t>
  </si>
  <si>
    <t>TEPLÁ VODA D50</t>
  </si>
  <si>
    <t>(2+2+0,5+1,5)*1,2</t>
  </si>
  <si>
    <t>(6,1)*1,2</t>
  </si>
  <si>
    <t>998713101</t>
  </si>
  <si>
    <t>Přesun hmot tonážní pro izolace tepelné v objektech v do 6 m</t>
  </si>
  <si>
    <t>Přesun hmot pro izolace tepelné stanovený z hmotnosti přesunovaného materiálu vodorovná dopravní vzdálenost do 50 m v objektech výšky do 6 m</t>
  </si>
  <si>
    <t>https://podminky.urs.cz/item/CS_URS_2021_02/998713101</t>
  </si>
  <si>
    <t>721</t>
  </si>
  <si>
    <t>721140806</t>
  </si>
  <si>
    <t>Demontáž potrubí litinové DN přes 100 do 200</t>
  </si>
  <si>
    <t>Demontáž potrubí z litinových trub odpadních nebo dešťových přes 100 do DN 200</t>
  </si>
  <si>
    <t>https://podminky.urs.cz/item/CS_URS_2021_02/721140806</t>
  </si>
  <si>
    <t>Stávající odpadní potrubí dešťové</t>
  </si>
  <si>
    <t>3*3</t>
  </si>
  <si>
    <t>Stávající svodné</t>
  </si>
  <si>
    <t>721171803</t>
  </si>
  <si>
    <t>Demontáž potrubí z PVC D do 75</t>
  </si>
  <si>
    <t>Demontáž potrubí z novodurových trub odpadních nebo připojovacích do D 75</t>
  </si>
  <si>
    <t>https://podminky.urs.cz/item/CS_URS_2021_02/721171803</t>
  </si>
  <si>
    <t>Stávající připojovací</t>
  </si>
  <si>
    <t>25*1,2</t>
  </si>
  <si>
    <t>721171808</t>
  </si>
  <si>
    <t>Demontáž potrubí z PVC D přes 75 do 114</t>
  </si>
  <si>
    <t>Demontáž potrubí z novodurových trub odpadních nebo připojovacích přes 75 do D 114</t>
  </si>
  <si>
    <t>https://podminky.urs.cz/item/CS_URS_2021_02/721171808</t>
  </si>
  <si>
    <t xml:space="preserve">Stávající připojovací potrubí </t>
  </si>
  <si>
    <t>721174024</t>
  </si>
  <si>
    <t>Potrubí kanalizační z PP odpadní DN 75</t>
  </si>
  <si>
    <t>Potrubí z trub polypropylenových odpadní (svislé) DN 75</t>
  </si>
  <si>
    <t>https://podminky.urs.cz/item/CS_URS_2021_02/721174024</t>
  </si>
  <si>
    <t>V dážce</t>
  </si>
  <si>
    <t>V podlaze</t>
  </si>
  <si>
    <t>(0,2+0,2+0,2+0,2+0,2+0,2+0,2+0,2+0,2+0,2+0,2)*1,2</t>
  </si>
  <si>
    <t>721174025</t>
  </si>
  <si>
    <t>Potrubí kanalizační z PP odpadní DN 110</t>
  </si>
  <si>
    <t>Potrubí z trub polypropylenových odpadní (svislé) DN 110</t>
  </si>
  <si>
    <t>https://podminky.urs.cz/item/CS_URS_2021_02/721174025</t>
  </si>
  <si>
    <t>V SDK předstěně</t>
  </si>
  <si>
    <t>(0,3+0,3+0,3+0,3+0,3+0,3+0,3)*1,2</t>
  </si>
  <si>
    <t>(2,9+2,9)*1,2</t>
  </si>
  <si>
    <t>HLE.HL21.2</t>
  </si>
  <si>
    <t>Vtok (nálevka) DN32 se zápachovou uzávěrkou a kuličkou pro suchý stav</t>
  </si>
  <si>
    <t>ÚKAP - Pojistné ventily</t>
  </si>
  <si>
    <t>ÚKAP - Automatický odvzdušňovací ventily</t>
  </si>
  <si>
    <t>721174042</t>
  </si>
  <si>
    <t>Potrubí kanalizační z PP připojovací DN 40</t>
  </si>
  <si>
    <t>Potrubí z trub polypropylenových připojovací DN 40</t>
  </si>
  <si>
    <t>https://podminky.urs.cz/item/CS_URS_2021_02/721174042</t>
  </si>
  <si>
    <t>721174042.1</t>
  </si>
  <si>
    <t>Potrubí kanalizační z PP připojovací DN 32</t>
  </si>
  <si>
    <t>Potrubí z trub polypropylenových připojovací DN 32</t>
  </si>
  <si>
    <t>(3+2,2+0,5)*1,2</t>
  </si>
  <si>
    <t>721174043</t>
  </si>
  <si>
    <t>Potrubí kanalizační z PP připojovací DN 50</t>
  </si>
  <si>
    <t>Potrubí z trub polypropylenových připojovací DN 50</t>
  </si>
  <si>
    <t>https://podminky.urs.cz/item/CS_URS_2021_02/721174043</t>
  </si>
  <si>
    <t xml:space="preserve">Kanalizace spalšková </t>
  </si>
  <si>
    <t>V předstně</t>
  </si>
  <si>
    <t>(0,5+0,2+0,5+0,2+0,2+0,2+0,2+0,2+0,2+0,2+0,2)*1,2</t>
  </si>
  <si>
    <t>721174045</t>
  </si>
  <si>
    <t>Potrubí kanalizační z PP připojovací DN 110</t>
  </si>
  <si>
    <t>Potrubí z trub polypropylenových připojovací DN 110</t>
  </si>
  <si>
    <t>https://podminky.urs.cz/item/CS_URS_2021_02/721174045</t>
  </si>
  <si>
    <t>721210813</t>
  </si>
  <si>
    <t>Demontáž vpustí podlahových z kyselinovzdorné kameniny DN 100</t>
  </si>
  <si>
    <t>Demontáž kanalizačního příslušenství vpustí podlahových z kyselinovzdorné kameniny DN 100</t>
  </si>
  <si>
    <t>https://podminky.urs.cz/item/CS_URS_2021_02/721210813</t>
  </si>
  <si>
    <t>Stávající sprchové vpusti</t>
  </si>
  <si>
    <t>3+3+3+3</t>
  </si>
  <si>
    <t>Vpust v technické místnosti (sprcha)</t>
  </si>
  <si>
    <t>721211913</t>
  </si>
  <si>
    <t>Montáž vpustí podlahových DN 110 ostatní typ</t>
  </si>
  <si>
    <t>Podlahové vpusti montáž podlahových vpustí ostatních typů DN 110</t>
  </si>
  <si>
    <t>https://podminky.urs.cz/item/CS_URS_2021_02/721211913</t>
  </si>
  <si>
    <t>HLEHL310NPr</t>
  </si>
  <si>
    <t xml:space="preserve">Podlahová vpust DN50/75/110 se svislým odtokem, pevným izolačním límcem, sifonovou vložkou PRIMUS, s plastovým výškově stavitelným nástavcem s rámečkem 14 - 70mm / 123 x 123mm a mřížkou z nerezové oceli 115x115mm. Zápachový uzávěr "Primus" funguje jak s, </t>
  </si>
  <si>
    <t>Podlahová vpust DN50/75/110 se svislým odtokem, pevným izolačním límcem, sifonovou vložkou PRIMUS, s plastovým výškově stavitelným nástavcem s rámečkem 14 - 70mm / 123 x 123mm a mřížkou z nerezové oceli 115x115mm. Zápachový uzávěr "Primus" funguje jak s, tak i bez vody. Je tedy vhodný do všech málo udržovaných prostorů jako jsou kotelny, strojovny bazénové techniky a jednotek vzduchotechnických, v místech s temperovanými podlahami atd. Stavební kryt v balení.</t>
  </si>
  <si>
    <t>Vpust pisoáry</t>
  </si>
  <si>
    <t>VZT jednotky</t>
  </si>
  <si>
    <t>HLEHL340N</t>
  </si>
  <si>
    <t>HL340N - Nástavec 80mm/d 110mm včetně O-kroužku.</t>
  </si>
  <si>
    <t>HLEHL83.H</t>
  </si>
  <si>
    <t xml:space="preserve">Izolační souprava s továrně připojeným živičným izolačním pásem pro napojení na tomu odpovídající hydroizolace. Složení: těsnící kroužek, šrouby, živičná manžeta 400x400mm se dvěma natavenýma přírubama z nerezové oceli. Vhodná pro HL70, sérii HL80, HL90, </t>
  </si>
  <si>
    <t>Izolační souprava s továrně připojeným živičným izolačním pásem pro napojení na tomu odpovídající hydroizolace. Složení: těsnící kroužek, šrouby, živičná manžeta 400x400mm se dvěma natavenýma přírubama z nerezové oceli. Vhodná pro HL70, sérii HL80, HL90, HL92, HL300, HL304, HL310N, HL510N.</t>
  </si>
  <si>
    <t>721274126</t>
  </si>
  <si>
    <t>Přivzdušňovací ventil vnitřní odpadních potrubí DN 110</t>
  </si>
  <si>
    <t>Ventily přivzdušňovací odpadních potrubí vnitřní DN 110</t>
  </si>
  <si>
    <t>https://podminky.urs.cz/item/CS_URS_2021_02/721274126</t>
  </si>
  <si>
    <t>1+1+1+1</t>
  </si>
  <si>
    <t>721910922</t>
  </si>
  <si>
    <t>Pročištění svodů ležatých DN do 300</t>
  </si>
  <si>
    <t>Pročištění ležatých svodů do DN 300</t>
  </si>
  <si>
    <t>https://podminky.urs.cz/item/CS_URS_2021_02/721910922</t>
  </si>
  <si>
    <t>Pročištění stávající svodných potrubí od haly, byt školníka</t>
  </si>
  <si>
    <t>5+10</t>
  </si>
  <si>
    <t>721910942</t>
  </si>
  <si>
    <t>Pročištění lapačů střešních splavenin</t>
  </si>
  <si>
    <t>https://podminky.urs.cz/item/CS_URS_2021_02/721910942</t>
  </si>
  <si>
    <t>Stávající na střeše</t>
  </si>
  <si>
    <t>58932312</t>
  </si>
  <si>
    <t>beton C 12/15 kamenivo frakce 0/16</t>
  </si>
  <si>
    <t>Vyspravení stávajích šachet</t>
  </si>
  <si>
    <t>Šachta u tělocvičny</t>
  </si>
  <si>
    <t>0,5</t>
  </si>
  <si>
    <t>24551003</t>
  </si>
  <si>
    <t>tmel silikonový sanitární transparentní</t>
  </si>
  <si>
    <t>litr</t>
  </si>
  <si>
    <t>998721101</t>
  </si>
  <si>
    <t>Přesun hmot tonážní pro vnitřní kanalizace v objektech v do 6 m</t>
  </si>
  <si>
    <t>Přesun hmot pro vnitřní kanalizace stanovený z hmotnosti přesunovaného materiálu vodorovná dopravní vzdálenost do 50 m v objektech výšky do 6 m</t>
  </si>
  <si>
    <t>https://podminky.urs.cz/item/CS_URS_2021_02/998721101</t>
  </si>
  <si>
    <t>722</t>
  </si>
  <si>
    <t>722130233</t>
  </si>
  <si>
    <t>Potrubí vodovodní ocelové závitové pozinkované svařované běžné DN 25</t>
  </si>
  <si>
    <t>Potrubí z ocelových trubek pozinkovaných závitových svařovaných běžných DN 25</t>
  </si>
  <si>
    <t>https://podminky.urs.cz/item/CS_URS_2021_02/722130233</t>
  </si>
  <si>
    <t>Požární vodovod</t>
  </si>
  <si>
    <t>(1,5)*1,2</t>
  </si>
  <si>
    <t>(20,94)*1,2</t>
  </si>
  <si>
    <t>(2,8+1,3+0,5)*1,2</t>
  </si>
  <si>
    <t>722170804</t>
  </si>
  <si>
    <t>Demontáž rozvodů vody z plastů D přes 25 do 50</t>
  </si>
  <si>
    <t>Demontáž rozvodů vody z plastů přes 25 do Ø 50 mm</t>
  </si>
  <si>
    <t>https://podminky.urs.cz/item/CS_URS_2021_02/722170804</t>
  </si>
  <si>
    <t xml:space="preserve">Denní místnost </t>
  </si>
  <si>
    <t>(3+2)*1,2</t>
  </si>
  <si>
    <t>722174002</t>
  </si>
  <si>
    <t>Potrubí vodovodní plastové PPR svar polyfúze PN 16 D 20x2,8 mm</t>
  </si>
  <si>
    <t>Potrubí z plastových trubek z polypropylenu PPR svařovaných polyfúzně PN 16 (SDR 7,4) D 20 x 2,8</t>
  </si>
  <si>
    <t>https://podminky.urs.cz/item/CS_URS_2021_02/722174002</t>
  </si>
  <si>
    <t>STUDENÁ VODA</t>
  </si>
  <si>
    <t>Pod Stropem</t>
  </si>
  <si>
    <t>(1,7+0,8+0,9+1,5+3,6+0,5+0,9+1,4+0,5+3,6)*1,2</t>
  </si>
  <si>
    <t>722174003</t>
  </si>
  <si>
    <t>Potrubí vodovodní plastové PPR svar polyfúze PN 16 D 25x3,5 mm</t>
  </si>
  <si>
    <t>Potrubí z plastových trubek z polypropylenu PPR svařovaných polyfúzně PN 16 (SDR 7,4) D 25 x 3,5</t>
  </si>
  <si>
    <t>https://podminky.urs.cz/item/CS_URS_2021_02/722174003</t>
  </si>
  <si>
    <t>722174004</t>
  </si>
  <si>
    <t>Potrubí vodovodní plastové PPR svar polyfúze PN 16 D 32x4,4 mm</t>
  </si>
  <si>
    <t>Potrubí z plastových trubek z polypropylenu PPR svařovaných polyfúzně PN 16 (SDR 7,4) D 32 x 4,4</t>
  </si>
  <si>
    <t>https://podminky.urs.cz/item/CS_URS_2021_02/722174004</t>
  </si>
  <si>
    <t>(4,3+0,5+0,5+0,5+0,4+0,9+0,9+0,6+8,6)*1,2</t>
  </si>
  <si>
    <t>722174005</t>
  </si>
  <si>
    <t>Potrubí vodovodní plastové PPR svar polyfúze PN 16 D 40x5,5 mm</t>
  </si>
  <si>
    <t>Potrubí z plastových trubek z polypropylenu PPR svařovaných polyfúzně PN 16 (SDR 7,4) D 40 x 5,5</t>
  </si>
  <si>
    <t>https://podminky.urs.cz/item/CS_URS_2021_02/722174005</t>
  </si>
  <si>
    <t>(4,7+4,7)*1,2</t>
  </si>
  <si>
    <t>722174006</t>
  </si>
  <si>
    <t>Potrubí vodovodní plastové PPR svar polyfúze PN 16 D 50x6,9 mm</t>
  </si>
  <si>
    <t>Potrubí z plastových trubek z polypropylenu PPR svařovaných polyfúzně PN 16 (SDR 7,4) D 50 x 6,9</t>
  </si>
  <si>
    <t>https://podminky.urs.cz/item/CS_URS_2021_02/722174006</t>
  </si>
  <si>
    <t>(2,3+2+1,5+2*0,3)*1,2</t>
  </si>
  <si>
    <t>(6,3)*1,2</t>
  </si>
  <si>
    <t>722174007</t>
  </si>
  <si>
    <t>Potrubí vodovodní plastové PPR svar polyfúze PN 16 D 63x8,6 mm</t>
  </si>
  <si>
    <t>Potrubí z plastových trubek z polypropylenu PPR svařovaných polyfúzně PN 16 (SDR 7,4) D 63 x 8,6</t>
  </si>
  <si>
    <t>https://podminky.urs.cz/item/CS_URS_2021_02/722174007</t>
  </si>
  <si>
    <t>(31)*1,2</t>
  </si>
  <si>
    <t>722174022</t>
  </si>
  <si>
    <t>Potrubí vodovodní plastové PPR svar polyfúze PN 20 D 20x3,4 mm</t>
  </si>
  <si>
    <t>Potrubí z plastových trubek z polypropylenu PPR svařovaných polyfúzně PN 20 (SDR 6) D 20 x 3,4</t>
  </si>
  <si>
    <t>https://podminky.urs.cz/item/CS_URS_2021_02/722174022</t>
  </si>
  <si>
    <t>CIRKULACE</t>
  </si>
  <si>
    <t>TEPLÁ VODA</t>
  </si>
  <si>
    <t>SMĚŠOVANÁ VODA 43°C</t>
  </si>
  <si>
    <t>722174023</t>
  </si>
  <si>
    <t>Potrubí vodovodní plastové PPR svar polyfúze PN 20 D 25x4,2 mm</t>
  </si>
  <si>
    <t>Potrubí z plastových trubek z polypropylenu PPR svařovaných polyfúzně PN 20 (SDR 6) D 25 x 4,2</t>
  </si>
  <si>
    <t>https://podminky.urs.cz/item/CS_URS_2021_02/722174023</t>
  </si>
  <si>
    <t>722174024</t>
  </si>
  <si>
    <t>Potrubí vodovodní plastové PPR svar polyfúze PN 20 D 32x5,4 mm</t>
  </si>
  <si>
    <t>Potrubí z plastových trubek z polypropylenu PPR svařovaných polyfúzně PN 20 (SDR 6) D 32 x 5,4</t>
  </si>
  <si>
    <t>https://podminky.urs.cz/item/CS_URS_2021_02/722174024</t>
  </si>
  <si>
    <t>722174025</t>
  </si>
  <si>
    <t>Potrubí vodovodní plastové PPR svar polyfúze PN 20 D 40x6,7 mm</t>
  </si>
  <si>
    <t>Potrubí z plastových trubek z polypropylenu PPR svařovaných polyfúzně PN 20 (SDR 6) D 40 x 6,7</t>
  </si>
  <si>
    <t>https://podminky.urs.cz/item/CS_URS_2021_02/722174025</t>
  </si>
  <si>
    <t>722174026</t>
  </si>
  <si>
    <t>Potrubí vodovodní plastové PPR svar polyfúze PN 20 D 50x8,4 mm</t>
  </si>
  <si>
    <t>Potrubí z plastových trubek z polypropylenu PPR svařovaných polyfúzně PN 20 (SDR 6) D 50 x 8,3</t>
  </si>
  <si>
    <t>https://podminky.urs.cz/item/CS_URS_2021_02/722174026</t>
  </si>
  <si>
    <t>722181211</t>
  </si>
  <si>
    <t>Ochrana vodovodního potrubí přilepenými termoizolačními trubicemi z PE tl do 6 mm DN do 22 mm</t>
  </si>
  <si>
    <t>Ochrana potrubí termoizolačními trubicemi z pěnového polyetylenu PE přilepenými v příčných a podélných spojích, tloušťky izolace do 6 mm, vnitřního průměru izolace DN do 22 mm</t>
  </si>
  <si>
    <t>https://podminky.urs.cz/item/CS_URS_2021_02/722181211</t>
  </si>
  <si>
    <t>722181212</t>
  </si>
  <si>
    <t>Ochrana vodovodního potrubí přilepenými termoizolačními trubicemi z PE tl do 6 mm DN přes 22 do 32 mm</t>
  </si>
  <si>
    <t>Ochrana potrubí termoizolačními trubicemi z pěnového polyetylenu PE přilepenými v příčných a podélných spojích, tloušťky izolace do 6 mm, vnitřního průměru izolace DN přes 22 do 32 mm</t>
  </si>
  <si>
    <t>https://podminky.urs.cz/item/CS_URS_2021_02/722181212</t>
  </si>
  <si>
    <t>722181221</t>
  </si>
  <si>
    <t>Ochrana vodovodního potrubí přilepenými termoizolačními trubicemi z PE tl přes 6 do 9 mm DN do 22 mm</t>
  </si>
  <si>
    <t>Ochrana potrubí termoizolačními trubicemi z pěnového polyetylenu PE přilepenými v příčných a podélných spojích, tloušťky izolace přes 6 do 9 mm, vnitřního průměru izolace DN do 22 mm</t>
  </si>
  <si>
    <t>https://podminky.urs.cz/item/CS_URS_2021_02/722181221</t>
  </si>
  <si>
    <t>722181222</t>
  </si>
  <si>
    <t>Ochrana vodovodního potrubí přilepenými termoizolačními trubicemi z PE tl přes 6 do 9 mm DN přes 22 do 45 mm</t>
  </si>
  <si>
    <t>Ochrana potrubí termoizolačními trubicemi z pěnového polyetylenu PE přilepenými v příčných a podélných spojích, tloušťky izolace přes 6 do 9 mm, vnitřního průměru izolace DN přes 22 do 45 mm</t>
  </si>
  <si>
    <t>https://podminky.urs.cz/item/CS_URS_2021_02/722181222</t>
  </si>
  <si>
    <t>722181232</t>
  </si>
  <si>
    <t>Ochrana vodovodního potrubí přilepenými termoizolačními trubicemi z PE tl přes 9 do 13 mm DN přes 22 do 45 mm</t>
  </si>
  <si>
    <t>Ochrana potrubí termoizolačními trubicemi z pěnového polyetylenu PE přilepenými v příčných a podélných spojích, tloušťky izolace přes 9 do 13 mm, vnitřního průměru izolace DN přes 22 do 45 mm</t>
  </si>
  <si>
    <t>https://podminky.urs.cz/item/CS_URS_2021_02/722181232</t>
  </si>
  <si>
    <t>STUDENÁ VODA D40</t>
  </si>
  <si>
    <t>722181233</t>
  </si>
  <si>
    <t>Ochrana vodovodního potrubí přilepenými termoizolačními trubicemi z PE tl přes 9 do 13 mm DN přes 45 do 63 mm</t>
  </si>
  <si>
    <t>Ochrana potrubí termoizolačními trubicemi z pěnového polyetylenu PE přilepenými v příčných a podélných spojích, tloušťky izolace přes 9 do 13 mm, vnitřního průměru izolace DN přes 45 do 63 mm</t>
  </si>
  <si>
    <t>https://podminky.urs.cz/item/CS_URS_2021_02/722181233</t>
  </si>
  <si>
    <t>STUDENÁ VODA D50</t>
  </si>
  <si>
    <t>722190901</t>
  </si>
  <si>
    <t>Uzavření nebo otevření vodovodního potrubí při opravách</t>
  </si>
  <si>
    <t>Opravy ostatní uzavření nebo otevření vodovodního potrubí při opravách včetně vypuštění a napuštění</t>
  </si>
  <si>
    <t>https://podminky.urs.cz/item/CS_URS_2021_02/722190901</t>
  </si>
  <si>
    <t>722220862</t>
  </si>
  <si>
    <t>Demontáž armatur závitových se dvěma závity G přes 3/4 do 5/4</t>
  </si>
  <si>
    <t>Demontáž armatur závitových se dvěma závity přes 3/4 do G 5/4</t>
  </si>
  <si>
    <t>https://podminky.urs.cz/item/CS_URS_2021_02/722220862</t>
  </si>
  <si>
    <t>Ohřívač umývárky</t>
  </si>
  <si>
    <t>2*(4)</t>
  </si>
  <si>
    <t>Ohřívač technická</t>
  </si>
  <si>
    <t>Technická místnost (sprcha)</t>
  </si>
  <si>
    <t>Různé armatury na trase</t>
  </si>
  <si>
    <t>722230101</t>
  </si>
  <si>
    <t>Ventil přímý G 1/2" se dvěma závity</t>
  </si>
  <si>
    <t>Armatury se dvěma závity ventily přímé G 1/2"</t>
  </si>
  <si>
    <t>https://podminky.urs.cz/item/CS_URS_2021_02/722230101</t>
  </si>
  <si>
    <t>Ohřívač - denní místnost</t>
  </si>
  <si>
    <t>Ohřívač - sprchy</t>
  </si>
  <si>
    <t xml:space="preserve">Páteř - klozety </t>
  </si>
  <si>
    <t>Páteř - blok sprch</t>
  </si>
  <si>
    <t>Páteř - solo umyvadlo</t>
  </si>
  <si>
    <t>2+2+2</t>
  </si>
  <si>
    <t>Cirkulační uzel</t>
  </si>
  <si>
    <t>2+3</t>
  </si>
  <si>
    <t>722230102</t>
  </si>
  <si>
    <t>Ventil přímý G 3/4" se dvěma závity</t>
  </si>
  <si>
    <t>Armatury se dvěma závity ventily přímé G 3/4"</t>
  </si>
  <si>
    <t>https://podminky.urs.cz/item/CS_URS_2021_02/722230102</t>
  </si>
  <si>
    <t>Ochrana proti znečištění, pisoárové stání</t>
  </si>
  <si>
    <t>Páteř - umyvadla</t>
  </si>
  <si>
    <t>722230103</t>
  </si>
  <si>
    <t>Ventil přímý G 1" se dvěma závity</t>
  </si>
  <si>
    <t>Armatury se dvěma závity ventily přímé G 1"</t>
  </si>
  <si>
    <t>https://podminky.urs.cz/item/CS_URS_2021_02/722230103</t>
  </si>
  <si>
    <t>Páteř - sprchy, směšování</t>
  </si>
  <si>
    <t>2+2+2+2</t>
  </si>
  <si>
    <t>722230104</t>
  </si>
  <si>
    <t>Ventil přímý G 5/4" se dvěma závity</t>
  </si>
  <si>
    <t>Armatury se dvěma závity ventily přímé G 5/4"</t>
  </si>
  <si>
    <t>https://podminky.urs.cz/item/CS_URS_2021_02/722230104</t>
  </si>
  <si>
    <t>722230105</t>
  </si>
  <si>
    <t>Ventil přímý G 6/4" se dvěma závity</t>
  </si>
  <si>
    <t>Armatury se dvěma závity ventily přímé G 6/4"</t>
  </si>
  <si>
    <t>https://podminky.urs.cz/item/CS_URS_2021_02/722230105</t>
  </si>
  <si>
    <t>722230106</t>
  </si>
  <si>
    <t>Ventil přímý G 2" se dvěma závity</t>
  </si>
  <si>
    <t>Armatury se dvěma závity ventily přímé G 2"</t>
  </si>
  <si>
    <t>https://podminky.urs.cz/item/CS_URS_2021_02/722230106</t>
  </si>
  <si>
    <t>Pata objektu</t>
  </si>
  <si>
    <t>722231072</t>
  </si>
  <si>
    <t>Ventil zpětný mosazný G 1/2" PN 10 do 110°C se dvěma závity</t>
  </si>
  <si>
    <t>Armatury se dvěma závity ventily zpětné mosazné PN 10 do 110°C G 1/2"</t>
  </si>
  <si>
    <t>https://podminky.urs.cz/item/CS_URS_2021_02/722231072</t>
  </si>
  <si>
    <t>722231073</t>
  </si>
  <si>
    <t>Ventil zpětný mosazný G 3/4" PN 10 do 110°C se dvěma závity</t>
  </si>
  <si>
    <t>Armatury se dvěma závity ventily zpětné mosazné PN 10 do 110°C G 3/4"</t>
  </si>
  <si>
    <t>https://podminky.urs.cz/item/CS_URS_2021_02/722231073</t>
  </si>
  <si>
    <t>Páteř - klozety, směšování</t>
  </si>
  <si>
    <t>722231074</t>
  </si>
  <si>
    <t>Ventil zpětný mosazný G 1" PN 10 do 110°C se dvěma závity</t>
  </si>
  <si>
    <t>Armatury se dvěma závity ventily zpětné mosazné PN 10 do 110°C G 1"</t>
  </si>
  <si>
    <t>https://podminky.urs.cz/item/CS_URS_2021_02/722231074</t>
  </si>
  <si>
    <t>722231076</t>
  </si>
  <si>
    <t>Ventil zpětný mosazný G 6/4" PN 10 do 110°C se dvěma závity</t>
  </si>
  <si>
    <t>Armatury se dvěma závity ventily zpětné mosazné PN 10 do 110°C G 6/4"</t>
  </si>
  <si>
    <t>https://podminky.urs.cz/item/CS_URS_2021_02/722231076</t>
  </si>
  <si>
    <t>722231221</t>
  </si>
  <si>
    <t>Ventil pojistný mosazný G 1/2" PN 6 do 100°C k bojleru s vnitřním x vnějším závitem</t>
  </si>
  <si>
    <t>Armatury se dvěma závity ventily pojistné k bojleru mosazné PN 6 do 100°C G 1/2"</t>
  </si>
  <si>
    <t>https://podminky.urs.cz/item/CS_URS_2021_02/722231221</t>
  </si>
  <si>
    <t>722231222</t>
  </si>
  <si>
    <t>Ventil pojistný mosazný G 3/4" PN 6 do 100°C k bojleru s vnitřním x vnějším závitem</t>
  </si>
  <si>
    <t>Armatury se dvěma závity ventily pojistné k bojleru mosazné PN 6 do 100°C G 3/4"</t>
  </si>
  <si>
    <t>https://podminky.urs.cz/item/CS_URS_2021_02/722231222</t>
  </si>
  <si>
    <t>722234263</t>
  </si>
  <si>
    <t>Filtr mosazný G 1/2" PN 20 do 80°C s 2x vnitřním závitem</t>
  </si>
  <si>
    <t>Armatury se dvěma závity filtry mosazný PN 20 do 80 °C G 1/2"</t>
  </si>
  <si>
    <t>https://podminky.urs.cz/item/CS_URS_2021_02/722234263</t>
  </si>
  <si>
    <t>722234264</t>
  </si>
  <si>
    <t>Filtr mosazný G 3/4" PN 20 do 80°C s 2x vnitřním závitem</t>
  </si>
  <si>
    <t>Armatury se dvěma závity filtry mosazný PN 20 do 80 °C G 3/4"</t>
  </si>
  <si>
    <t>https://podminky.urs.cz/item/CS_URS_2021_02/722234264</t>
  </si>
  <si>
    <t>722239101</t>
  </si>
  <si>
    <t>Montáž armatur vodovodních se dvěma závity G 1/2"</t>
  </si>
  <si>
    <t>Armatury se dvěma závity montáž vodovodních armatur se dvěma závity ostatních typů G 1/2"</t>
  </si>
  <si>
    <t>https://podminky.urs.cz/item/CS_URS_2021_02/722239101</t>
  </si>
  <si>
    <t xml:space="preserve">Vyvažovací cirkulační ventil </t>
  </si>
  <si>
    <t>55128000.1</t>
  </si>
  <si>
    <t>ventil vyvažovací stoupačkový přímý PN 20 T 100°C dvouregulační 1/2", kv 2,32 m3/h</t>
  </si>
  <si>
    <t>722290226</t>
  </si>
  <si>
    <t>Zkouška těsnosti vodovodního potrubí závitového DN do 50</t>
  </si>
  <si>
    <t>Zkoušky, proplach a desinfekce vodovodního potrubí zkoušky těsnosti vodovodního potrubí závitového do DN 50</t>
  </si>
  <si>
    <t>https://podminky.urs.cz/item/CS_URS_2021_02/722290226</t>
  </si>
  <si>
    <t>Studená D20</t>
  </si>
  <si>
    <t>52,86</t>
  </si>
  <si>
    <t>Studená D25</t>
  </si>
  <si>
    <t>4,56</t>
  </si>
  <si>
    <t>Studená D32</t>
  </si>
  <si>
    <t>16,44+8,6</t>
  </si>
  <si>
    <t>Studená D40</t>
  </si>
  <si>
    <t>11,28</t>
  </si>
  <si>
    <t>Studená D50</t>
  </si>
  <si>
    <t>15,24</t>
  </si>
  <si>
    <t>Studená D63</t>
  </si>
  <si>
    <t>42,36</t>
  </si>
  <si>
    <t>Teplá D20</t>
  </si>
  <si>
    <t>152,28</t>
  </si>
  <si>
    <t>Teplá D25</t>
  </si>
  <si>
    <t>34,92</t>
  </si>
  <si>
    <t>Teplá D32</t>
  </si>
  <si>
    <t>10,2</t>
  </si>
  <si>
    <t>Teplá D40</t>
  </si>
  <si>
    <t>Teplá D50</t>
  </si>
  <si>
    <t>14,52</t>
  </si>
  <si>
    <t>32,448</t>
  </si>
  <si>
    <t>722290234</t>
  </si>
  <si>
    <t>Proplach a dezinfekce vodovodního potrubí DN do 80</t>
  </si>
  <si>
    <t>Zkoušky, proplach a desinfekce vodovodního potrubí proplach a desinfekce vodovodního potrubí do DN 80</t>
  </si>
  <si>
    <t>https://podminky.urs.cz/item/CS_URS_2021_02/722290234</t>
  </si>
  <si>
    <t>31197004</t>
  </si>
  <si>
    <t>tyč závitová Pz 4.6 M12</t>
  </si>
  <si>
    <t>Konzola pro žlábky potrubí vodovodu</t>
  </si>
  <si>
    <t>54889014</t>
  </si>
  <si>
    <t>podložka k nosníku 8,5x27x2,0 zinek bílý</t>
  </si>
  <si>
    <t>31111013</t>
  </si>
  <si>
    <t>matice nerezová šestihranná M12</t>
  </si>
  <si>
    <t>100 kus</t>
  </si>
  <si>
    <t>54889015</t>
  </si>
  <si>
    <t>nosník Pz 38/40x6000mm VZT</t>
  </si>
  <si>
    <t>56281004</t>
  </si>
  <si>
    <t>hmoždinky univerzální 12x60</t>
  </si>
  <si>
    <t>54889003</t>
  </si>
  <si>
    <t>žlab podpůrný Pz D 32mm</t>
  </si>
  <si>
    <t>54889005</t>
  </si>
  <si>
    <t>žlab podpůrný Pz D 50mm</t>
  </si>
  <si>
    <t>54889007</t>
  </si>
  <si>
    <t>žlab podpůrný Pz D 75mm</t>
  </si>
  <si>
    <t>(4,3+0,5+0,5+0,5+0,4+0,9+0,9+0,6)*1,2</t>
  </si>
  <si>
    <t>54889007.1</t>
  </si>
  <si>
    <t>žlab podpůrný D 90x2m Pz</t>
  </si>
  <si>
    <t>27233716</t>
  </si>
  <si>
    <t>hadice na horkou vodu a páru přetlak 0,6MPa D 19/32mm</t>
  </si>
  <si>
    <t>Úkap od kondenzátu</t>
  </si>
  <si>
    <t>VZTJ</t>
  </si>
  <si>
    <t>(1,5+1,5)*1,2</t>
  </si>
  <si>
    <t>AOV</t>
  </si>
  <si>
    <t>(1+1+1+1)*1,2</t>
  </si>
  <si>
    <t>Pojistný ventil</t>
  </si>
  <si>
    <t>(1,5+1,5)*2</t>
  </si>
  <si>
    <t>55117612</t>
  </si>
  <si>
    <t>spona hadicová šneková 10-16mm</t>
  </si>
  <si>
    <t>AMR0002</t>
  </si>
  <si>
    <t>Teplotní pojistný ventil, s dvojitým bezpečnostním snímačem. Max. provozní tlak: 10 bar. Rozsah provozní teploty: 5÷110°C. Nastavená teplota 95°C. Průtoková rychlost při ∆p 1 bar a T=110°C: 3000 l/h. Délka kapiláry: 1300 mm.</t>
  </si>
  <si>
    <t>724242214</t>
  </si>
  <si>
    <t>Filtr domácí na studenou vodu G 2" se zpětným proplachem</t>
  </si>
  <si>
    <t>Zařízení pro úpravu vody filtry domácí na studenou vodu se zpětným proplachem G 2"</t>
  </si>
  <si>
    <t>https://podminky.urs.cz/item/CS_URS_2021_02/724242214</t>
  </si>
  <si>
    <t>734209123</t>
  </si>
  <si>
    <t>Montáž armatury závitové s třemi závity G 1/2</t>
  </si>
  <si>
    <t>Montáž závitových armatur se 3 závity G 1/2 (DN 15)</t>
  </si>
  <si>
    <t>https://podminky.urs.cz/item/CS_URS_2021_02/734209123</t>
  </si>
  <si>
    <t>Páteř - solo umyvadlo, třícestný směšovací ventil</t>
  </si>
  <si>
    <t>55128803.1</t>
  </si>
  <si>
    <t>ventil směšovací termostatický třícestný pro omezení teploty teplé vody 1/2“, 35-60°C, kv 1,2 m3/h</t>
  </si>
  <si>
    <t>734209124</t>
  </si>
  <si>
    <t>Montáž armatury závitové s třemi závity G 3/4</t>
  </si>
  <si>
    <t>Montáž závitových armatur se 3 závity G 3/4 (DN 20)</t>
  </si>
  <si>
    <t>https://podminky.urs.cz/item/CS_URS_2021_02/734209124</t>
  </si>
  <si>
    <t>Páteř - klozety, směšovací ventil</t>
  </si>
  <si>
    <t>55128803</t>
  </si>
  <si>
    <t>ventil směšovací termostatický třícestný pro omezení teploty na výstupu ze zásobníku teplé vody 3/4“</t>
  </si>
  <si>
    <t>734209125</t>
  </si>
  <si>
    <t>Montáž armatury závitové s třemi závity G 1</t>
  </si>
  <si>
    <t>Montáž závitových armatur se 3 závity G 1 (DN 25)</t>
  </si>
  <si>
    <t>https://podminky.urs.cz/item/CS_URS_2021_02/734209125</t>
  </si>
  <si>
    <t>Páteř - sprchy, směšování, třícestný</t>
  </si>
  <si>
    <t>55128803.2</t>
  </si>
  <si>
    <t>ventil směšovací termostatický třícestný pro omezení teploty teplé vody 1“, 35-60°C, kv 1,6 m3/h</t>
  </si>
  <si>
    <t>734291123</t>
  </si>
  <si>
    <t>Kohout plnící a vypouštěcí G 1/2 PN 10 do 90°C závitový</t>
  </si>
  <si>
    <t>Ostatní armatury kohouty plnicí a vypouštěcí PN 10 do 90°C G 1/2</t>
  </si>
  <si>
    <t>https://podminky.urs.cz/item/CS_URS_2021_02/734291123</t>
  </si>
  <si>
    <t>734411101</t>
  </si>
  <si>
    <t>Teploměr technický s pevným stonkem a jímkou zadní připojení průměr 63 mm délky 50 mm</t>
  </si>
  <si>
    <t>Teploměry technické s pevným stonkem a jímkou zadní připojení (axiální) průměr 63 mm délka stonku 50 mm</t>
  </si>
  <si>
    <t>https://podminky.urs.cz/item/CS_URS_2021_02/734411101</t>
  </si>
  <si>
    <t>734421101</t>
  </si>
  <si>
    <t>Tlakoměr s pevným stonkem a zpětnou klapkou tlak 0-16 bar průměr 50 mm spodní připojení</t>
  </si>
  <si>
    <t>Tlakoměry s pevným stonkem a zpětnou klapkou spodní připojení (radiální) tlaku 0–16 bar průměru 50 mm</t>
  </si>
  <si>
    <t>https://podminky.urs.cz/item/CS_URS_2021_02/734421101</t>
  </si>
  <si>
    <t>998722101</t>
  </si>
  <si>
    <t>Přesun hmot tonážní pro vnitřní vodovod v objektech v do 6 m</t>
  </si>
  <si>
    <t>Přesun hmot pro vnitřní vodovod stanovený z hmotnosti přesunovaného materiálu vodorovná dopravní vzdálenost do 50 m v objektech výšky do 6 m</t>
  </si>
  <si>
    <t>https://podminky.urs.cz/item/CS_URS_2021_02/998722101</t>
  </si>
  <si>
    <t>202121-PIS</t>
  </si>
  <si>
    <t>PIS-Pisoár, žáci</t>
  </si>
  <si>
    <t>202121-PIS1</t>
  </si>
  <si>
    <t>PIS1-Pisoár, žáci, snížený</t>
  </si>
  <si>
    <t>202121-S</t>
  </si>
  <si>
    <t>S-Sprchový kout</t>
  </si>
  <si>
    <t>202121-SPV</t>
  </si>
  <si>
    <t>SPV-Sprchové stání bez odpadní části, předsměšovaná teplota</t>
  </si>
  <si>
    <t>202121-SPV1</t>
  </si>
  <si>
    <t>SPV1-Sprchový kout personál</t>
  </si>
  <si>
    <t>202121-SPV2</t>
  </si>
  <si>
    <t>SPV2-Sprchové stání bez odpadní části, ostrá voda</t>
  </si>
  <si>
    <t>202121-U</t>
  </si>
  <si>
    <t>U-Umyvadlo, žáci, bez uzavírání odpadu</t>
  </si>
  <si>
    <t>202121-U1</t>
  </si>
  <si>
    <t>U1-Dvoj umyvadlo, bez uzavírání odpadu</t>
  </si>
  <si>
    <t>202121-U2</t>
  </si>
  <si>
    <t>202121-VL</t>
  </si>
  <si>
    <t>VL-Výlevka</t>
  </si>
  <si>
    <t>202121-WC</t>
  </si>
  <si>
    <t>WC-Klozet závěsný, personál</t>
  </si>
  <si>
    <t>MEA89005</t>
  </si>
  <si>
    <t>Napojení štěrbinového žlabu/krabicového žlabu š. 100-200 mm, včetně trubkové spojky DN50 a těsnícího kroužku DN 100</t>
  </si>
  <si>
    <t>SPV1</t>
  </si>
  <si>
    <t>SPV a SPV2</t>
  </si>
  <si>
    <t>4*(2)</t>
  </si>
  <si>
    <t>MEAMN0101</t>
  </si>
  <si>
    <t>Vpusť DN100, svislý odtok, pro štěrbinové žlaby, vč. spodní díl s límcem pro 2-dílnou vpusť DN100, sifonová vložka a sítko, děrovaný kryt tl. 5 mm, čtvercový do sprch150x150mm, hladký</t>
  </si>
  <si>
    <t>MEAMN40008</t>
  </si>
  <si>
    <t>Štěrbinový žlab 8 mm, sprchový, tl. 1,5 mm, nerezový, spádovné dno, vč upravy pro dlažbu</t>
  </si>
  <si>
    <t>0,8</t>
  </si>
  <si>
    <t>5,4*4</t>
  </si>
  <si>
    <t>725110811</t>
  </si>
  <si>
    <t>Demontáž klozetů splachovací s nádrží</t>
  </si>
  <si>
    <t>Demontáž klozetů splachovacích s nádrží nebo tlakovým splachovačem</t>
  </si>
  <si>
    <t>https://podminky.urs.cz/item/CS_URS_2021_02/725110811</t>
  </si>
  <si>
    <t>Žáci</t>
  </si>
  <si>
    <t>Personál</t>
  </si>
  <si>
    <t>725122817</t>
  </si>
  <si>
    <t>Demontáž pisoárových stání bez nádrže a jedním záchodkem</t>
  </si>
  <si>
    <t>Demontáž pisoárů bez nádrže s rohovým ventilem s 1 záchodkem</t>
  </si>
  <si>
    <t>https://podminky.urs.cz/item/CS_URS_2021_02/725122817</t>
  </si>
  <si>
    <t>725210821</t>
  </si>
  <si>
    <t>Demontáž umyvadel bez výtokových armatur</t>
  </si>
  <si>
    <t>Demontáž umyvadel bez výtokových armatur umyvadel</t>
  </si>
  <si>
    <t>https://podminky.urs.cz/item/CS_URS_2021_02/725210821</t>
  </si>
  <si>
    <t xml:space="preserve">Klozety dívky a chlapci </t>
  </si>
  <si>
    <t>Umývárny</t>
  </si>
  <si>
    <t>Úklidová místnost</t>
  </si>
  <si>
    <t>725310823</t>
  </si>
  <si>
    <t>Demontáž dřez jednoduchý vestavěný v kuchyňských sestavách bez výtokových armatur</t>
  </si>
  <si>
    <t>Demontáž dřezů jednodílných bez výtokových armatur vestavěných v kuchyňských sestavách</t>
  </si>
  <si>
    <t>https://podminky.urs.cz/item/CS_URS_2021_02/725310823</t>
  </si>
  <si>
    <t>Denní místnost</t>
  </si>
  <si>
    <t>725530823</t>
  </si>
  <si>
    <t>Demontáž ohřívač elektrický tlakový přes 50 do 200 l</t>
  </si>
  <si>
    <t>Demontáž elektrických zásobníkových ohřívačů vody tlakových od 50 do 200 l</t>
  </si>
  <si>
    <t>https://podminky.urs.cz/item/CS_URS_2021_02/725530823</t>
  </si>
  <si>
    <t>Umývárky</t>
  </si>
  <si>
    <t>Technická</t>
  </si>
  <si>
    <t>725532120</t>
  </si>
  <si>
    <t>Elektrický ohřívač zásobníkový akumulační závěsný svislý 125 l / 2 kW</t>
  </si>
  <si>
    <t>Elektrické ohřívače zásobníkové beztlakové přepadové akumulační s pojistným ventilem závěsné svislé objem nádrže (příkon) 125 l (2,0 kW)</t>
  </si>
  <si>
    <t>https://podminky.urs.cz/item/CS_URS_2021_02/725532120</t>
  </si>
  <si>
    <t>Ohřívač - denní místnost a sociálky</t>
  </si>
  <si>
    <t>725539205</t>
  </si>
  <si>
    <t>Montáž ohřívačů zásobníkových závěsných tlakových přes 125 do 160 l</t>
  </si>
  <si>
    <t>Elektrické ohřívače zásobníkové montáž tlakových ohřívačů závěsných (svislých nebo vodorovných) přes 125 do 160 l</t>
  </si>
  <si>
    <t>https://podminky.urs.cz/item/CS_URS_2021_02/725539205</t>
  </si>
  <si>
    <t>Ohřívač - sprchy, zpětná montáž ohřívačů</t>
  </si>
  <si>
    <t>725820801</t>
  </si>
  <si>
    <t>Demontáž baterie nástěnné do G 3 / 4</t>
  </si>
  <si>
    <t>Demontáž baterií nástěnných do G 3/4</t>
  </si>
  <si>
    <t>https://podminky.urs.cz/item/CS_URS_2021_02/725820801</t>
  </si>
  <si>
    <t>Úmývárky - umyvadla</t>
  </si>
  <si>
    <t>Technická místnost</t>
  </si>
  <si>
    <t>Umyvadla toalety</t>
  </si>
  <si>
    <t>725820802</t>
  </si>
  <si>
    <t>Demontáž baterie stojánkové do jednoho otvoru</t>
  </si>
  <si>
    <t>Demontáž baterií stojánkových do 1 otvoru</t>
  </si>
  <si>
    <t>https://podminky.urs.cz/item/CS_URS_2021_02/725820802</t>
  </si>
  <si>
    <t>Denní místnost dřez</t>
  </si>
  <si>
    <t>725840851</t>
  </si>
  <si>
    <t>Demontáž baterie sprch diferenciální přes G 3/4x1 do G 5/4x6/4</t>
  </si>
  <si>
    <t>Demontáž baterií sprchových diferenciálních přes 3/4 x 1 do G 5/4 x 6/4</t>
  </si>
  <si>
    <t>https://podminky.urs.cz/item/CS_URS_2021_02/725840851</t>
  </si>
  <si>
    <t>Sprchy</t>
  </si>
  <si>
    <t>725840860</t>
  </si>
  <si>
    <t>Demontáž ramen sprchových nebo sprch táhlových</t>
  </si>
  <si>
    <t>Demontáž baterií sprchových diferenciálních sprchových ramen nebo sprch táhlových</t>
  </si>
  <si>
    <t>https://podminky.urs.cz/item/CS_URS_2021_02/725840860</t>
  </si>
  <si>
    <t>725860811</t>
  </si>
  <si>
    <t>Demontáž uzávěrů zápachu jednoduchých</t>
  </si>
  <si>
    <t>Demontáž zápachových uzávěrek pro zařizovací předměty jednoduchých</t>
  </si>
  <si>
    <t>https://podminky.urs.cz/item/CS_URS_2021_02/725860811</t>
  </si>
  <si>
    <t>Umyvadla umývárky</t>
  </si>
  <si>
    <t>Umyvadla sociálky</t>
  </si>
  <si>
    <t>Pisoáry</t>
  </si>
  <si>
    <t>Umyvadlo technická</t>
  </si>
  <si>
    <t>Umyvadlo - Technická místnost (sprcha)</t>
  </si>
  <si>
    <t>725980121</t>
  </si>
  <si>
    <t>Dvířka 15/15</t>
  </si>
  <si>
    <t>https://podminky.urs.cz/item/CS_URS_2021_02/725980121</t>
  </si>
  <si>
    <t>Dvířka pro Č-Kusy na odskocích - Kanalizace</t>
  </si>
  <si>
    <t>Kanalizace dešťová - na odpadním potrubí</t>
  </si>
  <si>
    <t>725980123</t>
  </si>
  <si>
    <t>Dvířka 30/30</t>
  </si>
  <si>
    <t>https://podminky.urs.cz/item/CS_URS_2021_02/725980123</t>
  </si>
  <si>
    <t xml:space="preserve">Solo umyvadlo směšování </t>
  </si>
  <si>
    <t>DVŘSDK.200.200</t>
  </si>
  <si>
    <t xml:space="preserve">Revizní dvířka rozměru 200 x 200 mm s výplní dvířek SDK o síle 12,5 mm jsou určená pro montáž do sádrokartonové stěny nebo stropu. Rám je vyroben z hliníkového profilu s tlačným zámkem pro otevření i zavření.  Hlavní nosná konstrukce dvířek a rám jsou vyr</t>
  </si>
  <si>
    <t xml:space="preserve">Revizní dvířka rozměru 200 x 200 mm s výplní dvířek SDK o síle 12,5 mm jsou určená pro montáž do sádrokartonové stěny nebo stropu. Rám je vyroben z hliníkového profilu s tlačným zámkem pro otevření i zavření.  Hlavní nosná konstrukce dvířek a rám jsou vyrobeny z hliníkového profilu. Dvířka jsou osazená základní sádrokartonovou výplní o síle 12,5mm. Možnost použít dvířka jako pravé i levé. Mezi pohyblivým rámem klapky a pevným rámem je viditelná mezera cca 1,5mm. Uzavírání dvířek je US zámkem. Tento zámek je svojí konstrukcí vhodnější pro použití do příček a pro větší formáty dvířek.  Revizní dvířka se připevňují na profily samořeznými vruty. Dvířka jsou již vybavena čelní sádrokartonovou deskou patřičném rozměru. Z důvodu správného fungování zámků je při montáži potřeba dodržet pravé úhly venkovního rámečku. Tyto RD nejsou vhodné pro montáž pod obklady a do koupelen. Rozměr s rámečkem: 260x260</t>
  </si>
  <si>
    <t>1+1+1+1+1+1</t>
  </si>
  <si>
    <t>DVŘSDK.GKB.150.150</t>
  </si>
  <si>
    <t xml:space="preserve">Revizní dvířka rozměru 150 x 150 mm s výplní dvířek SDK o síle 12,5 mm jsou určená pro montáž do sádrokartonové stěny nebo stropu. Rám je vyroben z hliníkového profilu s tlačným zámkem pro otevření i zavření.  Hlavní nosná konstrukce dvířek a rám jsou vyr</t>
  </si>
  <si>
    <t xml:space="preserve">Revizní dvířka rozměru 150 x 150 mm s výplní dvířek SDK o síle 12,5 mm jsou určená pro montáž do sádrokartonové stěny nebo stropu. Rám je vyroben z hliníkového profilu s tlačným zámkem pro otevření i zavření.  Hlavní nosná konstrukce dvířek a rám jsou vyrobeny z hliníkového profilu. Dvířka jsou osazená základní sádrokartonovou výplní o síle 12,5mm. Uzavírání dvířek je US zámkem. Tento zámek je svojí konstrukcí vhodnější pro použití do příček a pro větší formáty dvířek.  Revizní dvířka se připevňují na profily samořeznými vruty. Dvířka jsou již vybavena čelní sádrokartonovou deskou patřičném rozměru. Tyto RD nejsou vhodné pro montáž pod obklady a do koupelen. Rozměr s rámečkem: 210x210</t>
  </si>
  <si>
    <t>Dvířka klozety</t>
  </si>
  <si>
    <t>DVŘSDK.GKB.300.300</t>
  </si>
  <si>
    <t xml:space="preserve">Revizní dvířka rozměru 300 x 300 mm s výplní dvířek SDK o síle 12,5 mm jsou určená pro montáž do sádrokartonové stěny nebo stropu. Rám je vyroben z hliníkového profilu s tlačným zámkem pro otevření i zavření.  Hlavní nosná konstrukce dvířek a rám jsou vyr</t>
  </si>
  <si>
    <t xml:space="preserve">Revizní dvířka rozměru 300 x 300 mm s výplní dvířek SDK o síle 12,5 mm jsou určená pro montáž do sádrokartonové stěny nebo stropu. Rám je vyroben z hliníkového profilu s tlačným zámkem pro otevření i zavření.  Hlavní nosná konstrukce dvířek a rám jsou vyrobeny z hliníkového profilu. Dvířka jsou osazená základní sádrokartonovou výplní o síle 12,5mm. Možnost použít dvířka jako pravé i levé. Mezi pohyblivým rámem klapky a pevným rámem je viditelná mezera cca 1,5mm. Uzavírání dvířek je US zámkem. Tento zámek je svojí konstrukcí vhodnější pro použití do příček a pro větší formáty dvířek.  Revizní dvířka se připevňují na profily samořeznými vruty. Dvířka jsou již vybavena čelní sádrokartonovou deskou patřičném rozměru. Z důvodu správného fungování zámků je při montáži potřeba dodržet pravé úhly venkovního rámečku. Tyto RD nejsou vhodné pro montáž pod obklady a do koupelen. Rozměr s rámečkem: 360x360</t>
  </si>
  <si>
    <t>Dvířka blok sprch chodba</t>
  </si>
  <si>
    <t>DVŘSDK.GKB.400.400</t>
  </si>
  <si>
    <t xml:space="preserve">Revizní dvířka rozměru 400 x 400 mm s výplní dvířek SDK o síle 12,5 mm jsou určená pro montáž do sádrokartonové stěny nebo stropu. Rám je vyroben z hliníkového profilu s tlačným zámkem pro otevření i zavření.  Hlavní nosná konstrukce dvířek a rám jsou vyr</t>
  </si>
  <si>
    <t xml:space="preserve">Revizní dvířka rozměru 400 x 400 mm s výplní dvířek SDK o síle 12,5 mm jsou určená pro montáž do sádrokartonové stěny nebo stropu. Rám je vyroben z hliníkového profilu s tlačným zámkem pro otevření i zavření.  Hlavní nosná konstrukce dvířek a rám jsou vyrobeny z hliníkového profilu. Dvířka jsou osazená základní sádrokartonovou výplní o síle 12,5mm. Možnost použít dvířka jako pravé i levé. Mezi pohyblivým rámem klapky a pevným rámem je viditelná mezera cca 1,5mm. Uzavírání dvířek je US zámkem. Tento zámek je svojí konstrukcí vhodnější pro použití do příček a pro větší formáty dvířek.  Revizní dvířka se připevňují na profily samořeznými vruty. Dvířka jsou již vybavena čelní sádrokartonovou deskou patřičném rozměru. Z důvodu správného fungování zámků je při montáži potřeba dodržet pravé úhly venkovního rámečku. Tyto RD nejsou vhodné pro montáž pod obklady a do koupelen. Rozměr s rámečkem: 460x460</t>
  </si>
  <si>
    <t>Dvířka vodovod, směšování umyvadla</t>
  </si>
  <si>
    <t>Solo umyvadlo, směšování</t>
  </si>
  <si>
    <t>DVŘSDK.GKB.400.600</t>
  </si>
  <si>
    <t xml:space="preserve">Revizní dvířka rozměru 400 x 600 mm s výplní dvířek SDK o síle 12,5 mm jsou určená pro montáž do sádrokartonové stěny nebo stropu. Rám je vyroben z hliníkového profilu s tlačným zámkem pro otevření i zavření.  Hlavní nosná konstrukce dvířek a rám jsou vyr</t>
  </si>
  <si>
    <t xml:space="preserve">Revizní dvířka rozměru 400 x 600 mm s výplní dvířek SDK o síle 12,5 mm jsou určená pro montáž do sádrokartonové stěny nebo stropu. Rám je vyroben z hliníkového profilu s tlačným zámkem pro otevření i zavření.  Hlavní nosná konstrukce dvířek a rám jsou vyrobeny z hliníkového profilu. Dvířka jsou osazená základní sádrokartonovou výplní o síle 12,5mm. Možnost použít dvířka jako pravé i levé. Mezi pohyblivým rámem klapky a pevným rámem je viditelná mezera cca 1,5mm. Uzavírání dvířek je US zámkem. Tento zámek je svojí konstrukcí vhodnější pro použití do příček a pro větší formáty dvířek.  Revizní dvířka se připevňují na profily samořeznými vruty. Dvířka jsou již vybavena čelní sádrokartonovou deskou patřičném rozměru. Z důvodu správného fungování zámků je při montáži potřeba dodržet pravé úhly venkovního rámečku. Tyto RD nejsou vhodné pro montáž pod obklady a do koupelen. Rozměr s rámečkem: 460x660</t>
  </si>
  <si>
    <t>Blok sprchy, směšování</t>
  </si>
  <si>
    <t>DVŘNEV.MAG.150.150</t>
  </si>
  <si>
    <t>Revizní dvířka pod obklad rozměru 150 x 150 mm, s magnetickým uchycením zajišťují rychlý přístup k revizním otvorům pod keramické obklady. Dvířka tvoří plastový rámeček a kovová deska, na kterou se lepí dekorativní dlaždice.</t>
  </si>
  <si>
    <t>DVŘNEV.400.400</t>
  </si>
  <si>
    <t>Dvířka neviditelná, pod obklad, tlačný způsob otvírání, dvojitý pant - vyosené otvírání.</t>
  </si>
  <si>
    <t>Dvířka ochrana proti znečištění pisoáry</t>
  </si>
  <si>
    <t>725991812</t>
  </si>
  <si>
    <t>Demontáž konzol zdvojených pro potrubí</t>
  </si>
  <si>
    <t>Demontáž ostatní konzol pro potrubí vysekáním ze zdi (bez úpravy otvoru) nebo upálením (včetně začištění konců) zdvojených</t>
  </si>
  <si>
    <t>https://podminky.urs.cz/item/CS_URS_2021_02/725991812</t>
  </si>
  <si>
    <t>732214813</t>
  </si>
  <si>
    <t>Vypuštění vody z ohříváku obsah do 630 l</t>
  </si>
  <si>
    <t>Demontáž ohříváků zásobníkových vypuštění vody z ohříváků o obsahu do 630 l</t>
  </si>
  <si>
    <t>https://podminky.urs.cz/item/CS_URS_2021_02/732214813</t>
  </si>
  <si>
    <t>Ohřívák umývárny</t>
  </si>
  <si>
    <t>Ohřívák technická</t>
  </si>
  <si>
    <t>732421201</t>
  </si>
  <si>
    <t>Čerpadlo teplovodní mokroběžné závitové cirkulační DN 15 výtlak do 0,9 m průtok 0,35 m3/h pro TUV</t>
  </si>
  <si>
    <t>Čerpadla teplovodní závitová mokroběžná cirkulační pro TUV (elektronicky řízená) PN 10, do 80°C DN přípojky/dopravní výška H (m) - čerpací výkon Q (m3/h) DN 15 / do 0,9 m / 0,35 m3/h</t>
  </si>
  <si>
    <t>https://podminky.urs.cz/item/CS_URS_2021_02/732421201</t>
  </si>
  <si>
    <t>998725101</t>
  </si>
  <si>
    <t>Přesun hmot tonážní pro zařizovací předměty v objektech v do 6 m</t>
  </si>
  <si>
    <t>Přesun hmot pro zařizovací předměty stanovený z hmotnosti přesunovaného materiálu vodorovná dopravní vzdálenost do 50 m v objektech výšky do 6 m</t>
  </si>
  <si>
    <t>https://podminky.urs.cz/item/CS_URS_2021_02/998725101</t>
  </si>
  <si>
    <t>Vyspravení stávajích šachet - Šachta u tělocvičny</t>
  </si>
  <si>
    <t>Osazení revizních dvířek</t>
  </si>
  <si>
    <t>(1+1+1+1+1+1+1+1+1+1+1+1+1+1+2+2+2+1+1)*0,95</t>
  </si>
  <si>
    <t>Zhotovení závěsných konzol z montážního nosníku</t>
  </si>
  <si>
    <t>Vyhledání stávajících napojených míst</t>
  </si>
  <si>
    <t>Připojení na stávající hydrant</t>
  </si>
  <si>
    <t>Osazení žlabu štěrbinového sprchového</t>
  </si>
  <si>
    <t>(0,8+5,4+5,4)*2,5</t>
  </si>
  <si>
    <t>Osazení hydroizolačních manžet na svodné potrubí</t>
  </si>
  <si>
    <t>HZS2211</t>
  </si>
  <si>
    <t>Hodinová zúčtovací sazba instalatér</t>
  </si>
  <si>
    <t>Hodinové zúčtovací sazby profesí PSV provádění stavebních instalací instalatér</t>
  </si>
  <si>
    <t>https://podminky.urs.cz/item/CS_URS_2021_02/HZS2211</t>
  </si>
  <si>
    <t>Vyhledání a připojení stávajícího potrubí svodného</t>
  </si>
  <si>
    <t>Byt školníka</t>
  </si>
  <si>
    <t>Tělocvična</t>
  </si>
  <si>
    <t>Napojení na stávající odpadní potrubí - větrací, dešťové</t>
  </si>
  <si>
    <t>(1+1+1+1)*0,5</t>
  </si>
  <si>
    <t>Zaústění odtoku od VZT jednotek do vpusti, kondenzát</t>
  </si>
  <si>
    <t>2*0,5</t>
  </si>
  <si>
    <t>Zkouška kanalizace - vizuální prohlídka</t>
  </si>
  <si>
    <t>VRN5</t>
  </si>
  <si>
    <t>Finanční náklady</t>
  </si>
  <si>
    <t>052002000</t>
  </si>
  <si>
    <t>Finanční rezerva - vodovod a kanalizace - nepředpokládané práce po odkrytí konstrukcí</t>
  </si>
  <si>
    <t>https://podminky.urs.cz/item/CS_URS_2021_02/052002000</t>
  </si>
  <si>
    <t>položka bude pevně oceněna částkou 50.000,-Kč</t>
  </si>
  <si>
    <t>04 - Tepelná technika</t>
  </si>
  <si>
    <t>M - Práce a dodávky M</t>
  </si>
  <si>
    <t xml:space="preserve">    23-M - Montáže potrubí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</si>
  <si>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</si>
  <si>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</si>
  <si>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</si>
  <si>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974031143</t>
  </si>
  <si>
    <t>Vysekání rýh ve zdivu cihelném hl do 70 mm š do 100 mm</t>
  </si>
  <si>
    <t>Vysekání rýh ve zdivu cihelném na maltu vápennou nebo vápenocementovou do hl. 70 mm a šířky do 100 mm</t>
  </si>
  <si>
    <t>https://podminky.urs.cz/item/CS_URS_2021_02/974031143</t>
  </si>
  <si>
    <t>D15</t>
  </si>
  <si>
    <t>(4,6+2,8+3*0,3+2,8+0,3+0,4+2,8+0,3+2,8+0,3+2,8+0,3+2,8+9+4*0,3+6,3+2,8+3*0,3+2,8+0,3)*2*1,2</t>
  </si>
  <si>
    <t>D28</t>
  </si>
  <si>
    <t>(2,8)*2*1,2</t>
  </si>
  <si>
    <t>1,581</t>
  </si>
  <si>
    <t>Ústřední vytápění - rozvodné potrubí</t>
  </si>
  <si>
    <t>0,234</t>
  </si>
  <si>
    <t>Ústřední vytápění - armatury</t>
  </si>
  <si>
    <t>0,025</t>
  </si>
  <si>
    <t>Ústřední vytápění - otopná tělesa</t>
  </si>
  <si>
    <t>1,312</t>
  </si>
  <si>
    <t>Demontáže - otopná tělesa</t>
  </si>
  <si>
    <t>Demontáže - armatury</t>
  </si>
  <si>
    <t>Demontáže - potrubí</t>
  </si>
  <si>
    <t>3,152*19 "Přepočtené koeficientem množství</t>
  </si>
  <si>
    <t>Práce a dodávky M</t>
  </si>
  <si>
    <t>23-M</t>
  </si>
  <si>
    <t>Montáže potrubí</t>
  </si>
  <si>
    <t>230120041</t>
  </si>
  <si>
    <t>Čištění potrubí profukováním nebo proplachováním DN 32</t>
  </si>
  <si>
    <t>https://podminky.urs.cz/item/CS_URS_2021_02/230120041</t>
  </si>
  <si>
    <t>201,84</t>
  </si>
  <si>
    <t>D22</t>
  </si>
  <si>
    <t>76,8</t>
  </si>
  <si>
    <t>11,52</t>
  </si>
  <si>
    <t>733</t>
  </si>
  <si>
    <t>733120815</t>
  </si>
  <si>
    <t>Demontáž potrubí ocelového hladkého D do 38</t>
  </si>
  <si>
    <t>Demontáž potrubí z trubek ocelových hladkých Ø do 38</t>
  </si>
  <si>
    <t>https://podminky.urs.cz/item/CS_URS_2021_02/733120815</t>
  </si>
  <si>
    <t>Potrubí od paty objektu</t>
  </si>
  <si>
    <t>5+30+8+8+10</t>
  </si>
  <si>
    <t>733122222</t>
  </si>
  <si>
    <t>Potrubí uhlíkové oceli tenkostěnné vně pozink spojované lisováním D 15x1,2 mm</t>
  </si>
  <si>
    <t>Potrubí z trubek ocelových hladkých spojovaných lisováním z uhlíkové oceli tenkostěnné vně pozinkované PN 16, T= +110°C Ø 15/1,2</t>
  </si>
  <si>
    <t>https://podminky.urs.cz/item/CS_URS_2021_02/733122222</t>
  </si>
  <si>
    <t>(0,2+0,4+1,6+6,8+8,1+0,2+0,2+0,2+13,3+5,9)*2*1,2</t>
  </si>
  <si>
    <t>733122224</t>
  </si>
  <si>
    <t>Potrubí uhlíkové oceli tenkostěnné vně pozink spojované lisováním D 22x1,5 mm</t>
  </si>
  <si>
    <t>Potrubí z trubek ocelových hladkých spojovaných lisováním z uhlíkové oceli tenkostěnné vně pozinkované PN 16, T= +110°C Ø 22/1,5</t>
  </si>
  <si>
    <t>https://podminky.urs.cz/item/CS_URS_2021_02/733122224</t>
  </si>
  <si>
    <t>(32)*2*1,2</t>
  </si>
  <si>
    <t>733122225</t>
  </si>
  <si>
    <t>Potrubí uhlíkové oceli tenkostěnné vně pozink spojované lisováním D 28x1,5 mm</t>
  </si>
  <si>
    <t>Potrubí z trubek ocelových hladkých spojovaných lisováním z uhlíkové oceli tenkostěnné vně pozinkované PN 16, T= +110°C Ø 28/1,5</t>
  </si>
  <si>
    <t>https://podminky.urs.cz/item/CS_URS_2021_02/733122225</t>
  </si>
  <si>
    <t>Volně po stěně</t>
  </si>
  <si>
    <t>(2)*2*1,2</t>
  </si>
  <si>
    <t>733123112</t>
  </si>
  <si>
    <t>Příplatek k potrubí ocelovému hladkému za zhotovení přípojky z trubek ocelových hladkých D 28x2,6</t>
  </si>
  <si>
    <t>Potrubí z trubek ocelových hladkých Příplatek k cenám za zhotovení přípojky z trubek ocelových hladkých Ø 28/2,6</t>
  </si>
  <si>
    <t>https://podminky.urs.cz/item/CS_URS_2021_02/733123112</t>
  </si>
  <si>
    <t>Napojení na stávající páteřní vedení, pata objektu</t>
  </si>
  <si>
    <t>733190217</t>
  </si>
  <si>
    <t>Zkouška těsnosti potrubí ocelové hladké D do 51x2,6</t>
  </si>
  <si>
    <t>Zkoušky těsnosti potrubí, manžety prostupové z trubek ocelových zkoušky těsnosti potrubí (za provozu) z trubek ocelových hladkých Ø do 51/2,6</t>
  </si>
  <si>
    <t>https://podminky.urs.cz/item/CS_URS_2021_02/733190217</t>
  </si>
  <si>
    <t>733190801</t>
  </si>
  <si>
    <t>Odřezání objímky dvojité DN do 50</t>
  </si>
  <si>
    <t>Demontáž příslušenství potrubí odřezání objímek dvojitých DN do 50</t>
  </si>
  <si>
    <t>https://podminky.urs.cz/item/CS_URS_2021_02/733190801</t>
  </si>
  <si>
    <t xml:space="preserve">Na trase či kolektoru </t>
  </si>
  <si>
    <t>733191816</t>
  </si>
  <si>
    <t>Odřezání držáku potrubí třmenového D do 44,5 bez demontáže podpěr, konzol nebo výložníků</t>
  </si>
  <si>
    <t>Demontáž příslušenství potrubí odřezání třmenových držáků bez demontáže podpěr, konzol nebo výložníků Ø do 44,5</t>
  </si>
  <si>
    <t>https://podminky.urs.cz/item/CS_URS_2021_02/733191816</t>
  </si>
  <si>
    <t>Na trase</t>
  </si>
  <si>
    <t>733890801</t>
  </si>
  <si>
    <t>Vnitrostaveništní přemístění vybouraných (demontovaných) hmot rozvodů potrubí vodorovně do 100 m v objektech výšky do 6 m</t>
  </si>
  <si>
    <t>https://podminky.urs.cz/item/CS_URS_2021_02/733890801</t>
  </si>
  <si>
    <t>Demontované potrubí</t>
  </si>
  <si>
    <t>0,155</t>
  </si>
  <si>
    <t>Objímky</t>
  </si>
  <si>
    <t>0,072</t>
  </si>
  <si>
    <t>Držáky</t>
  </si>
  <si>
    <t>0,007</t>
  </si>
  <si>
    <t>998733101</t>
  </si>
  <si>
    <t>Přesun hmot tonážní pro rozvody potrubí v objektech v do 6 m</t>
  </si>
  <si>
    <t>Přesun hmot pro rozvody potrubí stanovený z hmotnosti přesunovaného materiálu vodorovná dopravní vzdálenost do 50 m v objektech výšky do 6 m</t>
  </si>
  <si>
    <t>https://podminky.urs.cz/item/CS_URS_2021_02/998733101</t>
  </si>
  <si>
    <t>998733193</t>
  </si>
  <si>
    <t>Příplatek k přesunu hmot tonážní 733 za zvětšený přesun do 500 m</t>
  </si>
  <si>
    <t>Přesun hmot pro rozvody potrubí stanovený z hmotnosti přesunovaného materiálu Příplatek k cenám za zvětšený přesun přes vymezenou největší dopravní vzdálenost do 500 m</t>
  </si>
  <si>
    <t>https://podminky.urs.cz/item/CS_URS_2021_02/998733193</t>
  </si>
  <si>
    <t>713463211</t>
  </si>
  <si>
    <t>Montáž izolace tepelné potrubí potrubními pouzdry s Al fólií staženými Al páskou 1x D do 50 mm</t>
  </si>
  <si>
    <t>Montáž izolace tepelné potrubí a ohybů tvarovkami nebo deskami potrubními pouzdry s povrchovou úpravou hliníkovou fólií (izolační materiál ve specifikaci) přelepenými samolepící hliníkovou páskou potrubí jednovrstvá D do 50 mm</t>
  </si>
  <si>
    <t>https://podminky.urs.cz/item/CS_URS_2021_02/713463211</t>
  </si>
  <si>
    <t>63154012</t>
  </si>
  <si>
    <t>pouzdro izolační potrubní z minerální vlny s Al fólií max. 250/100°C 15/30mm</t>
  </si>
  <si>
    <t>63154571</t>
  </si>
  <si>
    <t>pouzdro izolační potrubní z minerální vlny s Al fólií max. 250/100°C 28/40mm</t>
  </si>
  <si>
    <t>998713193</t>
  </si>
  <si>
    <t>Příplatek k přesunu hmot tonážní 713 za zvětšený přesun do 500 m</t>
  </si>
  <si>
    <t>Přesun hmot pro izolace tepelné stanovený z hmotnosti přesunovaného materiálu Příplatek k cenám za zvětšený přesun přes vymezenou největší dopravní vzdálenost do 500 m</t>
  </si>
  <si>
    <t>https://podminky.urs.cz/item/CS_URS_2021_02/998713193</t>
  </si>
  <si>
    <t>725532126</t>
  </si>
  <si>
    <t>Elektrický ohřívač zásobníkový akumulační závěsný svislý 200 l / 2,2 kW</t>
  </si>
  <si>
    <t>CS ÚRS 2023 01</t>
  </si>
  <si>
    <t>-1658895704</t>
  </si>
  <si>
    <t>Elektrické ohřívače zásobníkové beztlakové přepadové akumulační s pojistným ventilem závěsné svislé objem nádrže (příkon) 200 l (2,2 kW)</t>
  </si>
  <si>
    <t>https://podminky.urs.cz/item/CS_URS_2023_01/725532126</t>
  </si>
  <si>
    <t>734</t>
  </si>
  <si>
    <t>VYT03</t>
  </si>
  <si>
    <t>Inhybitor koroze, 0,5%, 1 litr</t>
  </si>
  <si>
    <t>DVŘSDK.GKB.200.200</t>
  </si>
  <si>
    <t xml:space="preserve">Revizní dvířka rozměru 200 x 200 mm s výplní dvířek SDK o síle 12,5 mm jsou určená pro montáž do sádrokartonové stěny nebo stropu. Rám je vyroben z hliníkového profilu s tlačným zámkem pro otevření i zavření.  Hlavní nosná konstrukce dvířek a rám jsou vyrobeny z hliníkového profilu. Dvířka jsou osazená základní sádrokartonovou výplní o síle 12,5mm. Uzavírání dvířek je US zámkem. Tento zámek je svojí konstrukcí vhodnější pro použití do příček a pro větší formáty dvířek.  Revizní dvířka se připevňují na profily samořeznými vruty. Dvířka jsou již vybavena čelní sádrokartonovou deskou patřičném rozměru. Tyto RD nejsou vhodné pro montáž pod obklady a do koupelen. Rozměr s rámečkem: 260x260</t>
  </si>
  <si>
    <t>AOV - u kolektoru</t>
  </si>
  <si>
    <t>AOV - chodba</t>
  </si>
  <si>
    <t>ARMIMI.52 851-015</t>
  </si>
  <si>
    <t>Vyvažovací ventily DN 10-50, kvs 2,56, s vypouštěním, PN 25, Tmax 120°C, voda, gylokl 0-57%,</t>
  </si>
  <si>
    <t>Připojovací pata objektu</t>
  </si>
  <si>
    <t>ARMIMI.52 265-015</t>
  </si>
  <si>
    <t>Regulátory tlakové diference, 10-60 kPa, DN15, Qmax 1,0, PN16, Tmax 120°C</t>
  </si>
  <si>
    <t>ARMIVA.545306</t>
  </si>
  <si>
    <t>Odlučovač nečistot s magnetem - 1" a magnetické indukce 2x0,3T, PN 3, T = 0 °C až +90 °C, k oddělení a sběru nečistot magnetem, na vodorovné a svislé potrubí, voda, glykolové roztoky s max. koncentrací 30 %, materiál mosaz CW617N, technopolymer</t>
  </si>
  <si>
    <t>ARMIMI.3866-02.000</t>
  </si>
  <si>
    <t>Termostatický ventil Rp1/2 / G3/4, rohový, radiátorový, automatické omezení průtoku 10-150 l/h, integrovaný omezovač průtoku, nazávislý na diferenčním tlaku, vnitřní závit, tělo poniklovaný koroziodolný bronz, vložka mosazná s PPS (polyfenylsulfid) prvky,</t>
  </si>
  <si>
    <t>Termostatický ventil Rp1/2 / G3/4, rohový, radiátorový, automatické omezení průtoku 10-150 l/h, integrovaný omezovač průtoku, nazávislý na diferenčním tlaku, vnitřní závit, tělo poniklovaný koroziodolný bronz, vložka mosazná s PPS (polyfenylsulfid) prvky, PN10, Tmax 90°C</t>
  </si>
  <si>
    <t xml:space="preserve">Otopná tělesa školní </t>
  </si>
  <si>
    <t>10+1</t>
  </si>
  <si>
    <t>Ostatní</t>
  </si>
  <si>
    <t>ARMIMI.7500-00.500</t>
  </si>
  <si>
    <t>Termostatická hlavice, vestavěné čidlo, nastavitelná stupnice 6 až 28 °C, Krytka hlavice – bílá (RAL 9016)</t>
  </si>
  <si>
    <t>ARMIMI.3850-10.553</t>
  </si>
  <si>
    <t>Krytka šroubení, plastová, pro přímé i rohové provedení radiátorového ventilu, bílý RAL 9016</t>
  </si>
  <si>
    <t>us</t>
  </si>
  <si>
    <t>ARMIMI.3930-02.142</t>
  </si>
  <si>
    <t>Nastavovací klíček, speciální, pro automatické radiátorové ventily</t>
  </si>
  <si>
    <t>ARMIMI.3831-15.351</t>
  </si>
  <si>
    <t>Svěrné šroubení, pro měděné a přesné ocelové trubky průměru 15 mm. Připojení vnějším závitem G3/4. Spoj kov na kov. Poniklovaná mosaz. U trubek se sílou stěny 0,8 až 1 mm je třeba použít opěrná pouzdra.</t>
  </si>
  <si>
    <t>(10+1)*2</t>
  </si>
  <si>
    <t>(4)*2</t>
  </si>
  <si>
    <t>734200821</t>
  </si>
  <si>
    <t>Demontáž armatury závitové se dvěma závity přes G 1/2 do G 1/2</t>
  </si>
  <si>
    <t>Demontáž armatur závitových se dvěma závity do G 1/2</t>
  </si>
  <si>
    <t>https://podminky.urs.cz/item/CS_URS_2021_02/734200821</t>
  </si>
  <si>
    <t>Tělesa rediatorový ventil</t>
  </si>
  <si>
    <t>Šroubení regulační</t>
  </si>
  <si>
    <t>734200823</t>
  </si>
  <si>
    <t>Demontáž armatury závitové se dvěma závity přes G 1 přes G 1 do G 6/4</t>
  </si>
  <si>
    <t>Demontáž armatur závitových se dvěma závity přes 1 do G 6/4</t>
  </si>
  <si>
    <t>https://podminky.urs.cz/item/CS_URS_2021_02/734200823</t>
  </si>
  <si>
    <t>Armatury v kolektoru</t>
  </si>
  <si>
    <t>734209113</t>
  </si>
  <si>
    <t>Montáž armatury závitové s dvěma závity G 1/2</t>
  </si>
  <si>
    <t>Montáž závitových armatur se 2 závity G 1/2 (DN 15)</t>
  </si>
  <si>
    <t>https://podminky.urs.cz/item/CS_URS_2021_02/734209113</t>
  </si>
  <si>
    <t>Termostatický ventil, tělesa školní - strana otpného tělesa</t>
  </si>
  <si>
    <t>Termostatický ventil, tělesa ostatní - strana otpného tělesa</t>
  </si>
  <si>
    <t>Vyvažovácí ventil na patě objektu</t>
  </si>
  <si>
    <t>Regulátor tlakové diference na patě objektu</t>
  </si>
  <si>
    <t>734209114</t>
  </si>
  <si>
    <t>Montáž armatury závitové s dvěma závity G 3/4</t>
  </si>
  <si>
    <t>Montáž závitových armatur se 2 závity G 3/4 (DN 20)</t>
  </si>
  <si>
    <t>https://podminky.urs.cz/item/CS_URS_2021_02/734209114</t>
  </si>
  <si>
    <t>Termostatický ventil, tělesa školní - strana potrubí</t>
  </si>
  <si>
    <t>Termostatický ventil, tělesa ostatní - strana potrubí</t>
  </si>
  <si>
    <t>734209115</t>
  </si>
  <si>
    <t>Montáž armatury závitové s dvěma závity G 1</t>
  </si>
  <si>
    <t>Montáž závitových armatur se 2 závity G 1 (DN 25)</t>
  </si>
  <si>
    <t>https://podminky.urs.cz/item/CS_URS_2021_02/734209115</t>
  </si>
  <si>
    <t>Odlučovač nečistot s magnetem</t>
  </si>
  <si>
    <t>734211120</t>
  </si>
  <si>
    <t>Ventil závitový odvzdušňovací G 1/2 PN 14 do 120°C automatický</t>
  </si>
  <si>
    <t>Ventily odvzdušňovací závitové automatické PN 14 do 120°C G 1/2</t>
  </si>
  <si>
    <t>https://podminky.urs.cz/item/CS_URS_2021_02/734211120</t>
  </si>
  <si>
    <t>Chodba</t>
  </si>
  <si>
    <t>Technická u kolektoru</t>
  </si>
  <si>
    <t>734291951</t>
  </si>
  <si>
    <t>Zpětná montáž hlavice ručního a termostatického ovládání</t>
  </si>
  <si>
    <t>Opravy armatur závitových zpětná montáž hlavic ručního a termostatického ovládání</t>
  </si>
  <si>
    <t>https://podminky.urs.cz/item/CS_URS_2021_02/734291951</t>
  </si>
  <si>
    <t>734292715</t>
  </si>
  <si>
    <t>Kohout kulový přímý G 1 PN 42 do 185°C vnitřní závit</t>
  </si>
  <si>
    <t>Ostatní armatury kulové kohouty PN 42 do 185°C přímé vnitřní závit G 1</t>
  </si>
  <si>
    <t>https://podminky.urs.cz/item/CS_URS_2021_02/734292715</t>
  </si>
  <si>
    <t>734421111</t>
  </si>
  <si>
    <t>Tlakoměr s pevným stonkem a zpětnou klapkou tlak 0-16 bar průměr 50 mm zadní připojení</t>
  </si>
  <si>
    <t>Tlakoměry s pevným stonkem a zpětnou klapkou zadní připojení (axiální) tlaku 0–16 bar průměru 50 mm</t>
  </si>
  <si>
    <t>https://podminky.urs.cz/item/CS_URS_2021_02/734421111</t>
  </si>
  <si>
    <t>734890801</t>
  </si>
  <si>
    <t>Vnitrostaveništní přemístění vybouraných (demontovaných) hmot armatur vodorovně do 100 m v objektech výšky do 6 m</t>
  </si>
  <si>
    <t>https://podminky.urs.cz/item/CS_URS_2021_02/734890801</t>
  </si>
  <si>
    <t>Armatury na otopných tělesech</t>
  </si>
  <si>
    <t>0,014+0,011</t>
  </si>
  <si>
    <t>998734101</t>
  </si>
  <si>
    <t>Přesun hmot tonážní pro armatury v objektech v do 6 m</t>
  </si>
  <si>
    <t>Přesun hmot pro armatury stanovený z hmotnosti přesunovaného materiálu vodorovná dopravní vzdálenost do 50 m v objektech výšky do 6 m</t>
  </si>
  <si>
    <t>https://podminky.urs.cz/item/CS_URS_2021_02/998734101</t>
  </si>
  <si>
    <t>998734193</t>
  </si>
  <si>
    <t>Příplatek k přesunu hmot tonážní 734 za zvětšený přesun do 500 m</t>
  </si>
  <si>
    <t>Přesun hmot pro armatury stanovený z hmotnosti přesunovaného materiálu Příplatek k cenám za zvětšený přesun přes vymezenou největší dopravní vzdálenost do 500 m</t>
  </si>
  <si>
    <t>https://podminky.urs.cz/item/CS_URS_2021_02/998734193</t>
  </si>
  <si>
    <t>735</t>
  </si>
  <si>
    <t>735000912</t>
  </si>
  <si>
    <t>Vyregulování ventilu nebo kohoutu dvojregulačního s termostatickým ovládáním</t>
  </si>
  <si>
    <t>Regulace otopného systému při opravách vyregulování dvojregulačních ventilů a kohoutů s termostatickým ovládáním</t>
  </si>
  <si>
    <t>https://podminky.urs.cz/item/CS_URS_2021_02/735000912</t>
  </si>
  <si>
    <t>735111810</t>
  </si>
  <si>
    <t>Demontáž otopného tělesa litinového článkového</t>
  </si>
  <si>
    <t>Demontáž otopných těles litinových článkových</t>
  </si>
  <si>
    <t>https://podminky.urs.cz/item/CS_URS_2021_02/735111810</t>
  </si>
  <si>
    <t>Koupelny</t>
  </si>
  <si>
    <t>0,3*(4*4)</t>
  </si>
  <si>
    <t>Šatny</t>
  </si>
  <si>
    <t>0,3*(5*10)</t>
  </si>
  <si>
    <t>0,3*(3*30)</t>
  </si>
  <si>
    <t>Kolektor</t>
  </si>
  <si>
    <t>0,3*(1*6)</t>
  </si>
  <si>
    <t>0,3*(1*10)</t>
  </si>
  <si>
    <t>735152173</t>
  </si>
  <si>
    <t>Otopné těleso panel VK jednodeskové bez přídavné přestupní plochy výška/délka 600/600 mm výkon 362 W</t>
  </si>
  <si>
    <t>Otopná tělesa panelová VK jednodesková PN 1,0 MPa, T do 110°C bez přídavné přestupní plochy výšky tělesa 600 mm stavební délky / výkonu 600 mm / 362 W</t>
  </si>
  <si>
    <t>https://podminky.urs.cz/item/CS_URS_2021_02/735152173</t>
  </si>
  <si>
    <t>735152272</t>
  </si>
  <si>
    <t>Otopné těleso panelové VK jednodeskové 1 přídavná přestupní plocha výška/délka 600/500 mm výkon 501 W</t>
  </si>
  <si>
    <t>Otopná tělesa panelová VK jednodesková PN 1,0 MPa, T do 110°C s jednou přídavnou přestupní plochou výšky tělesa 600 mm stavební délky / výkonu 500 mm / 501 W</t>
  </si>
  <si>
    <t>https://podminky.urs.cz/item/CS_URS_2021_02/735152272</t>
  </si>
  <si>
    <t>735152277</t>
  </si>
  <si>
    <t>Otopné těleso panel VK jednodeskové 1 přídavná přestupní plocha výška/délka 600/1000 mm výkon 1002 W</t>
  </si>
  <si>
    <t>Otopná tělesa panelová VK jednodesková PN 1,0 MPa, T do 110°C s jednou přídavnou přestupní plochou výšky tělesa 600 mm stavební délky / výkonu 1000 mm / 1002 W</t>
  </si>
  <si>
    <t>https://podminky.urs.cz/item/CS_URS_2021_02/735152277</t>
  </si>
  <si>
    <t>735152576</t>
  </si>
  <si>
    <t>Otopné těleso panelové VK dvoudeskové 2 přídavné přestupní plochy výška/délka 600/900 mm výkon 1511 W</t>
  </si>
  <si>
    <t>Otopná tělesa panelová VK dvoudesková PN 1,0 MPa, T do 110°C se dvěma přídavnými přestupními plochami výšky tělesa 600 mm stavební délky / výkonu 900 mm / 1511 W</t>
  </si>
  <si>
    <t>https://podminky.urs.cz/item/CS_URS_2021_02/735152576</t>
  </si>
  <si>
    <t>735159310</t>
  </si>
  <si>
    <t>Montáž otopných těles panelových třířadých dl do 1140 mm</t>
  </si>
  <si>
    <t>Montáž otopných těles panelových třířadých, stavební délky do 1140 mm</t>
  </si>
  <si>
    <t>https://podminky.urs.cz/item/CS_URS_2021_02/735159310</t>
  </si>
  <si>
    <t>OTK.ME.t32h600d500</t>
  </si>
  <si>
    <t>Deskové otopné těleso, provedení VK, pravé spodní připojení, typ 32, výška 600 mm délka 500 mm Speciální konstrukce zabraňuje vstupu teplonosné látky do přední desky - zajištění bezpečné povrchové teploty tělesa. Dvě horní a dolní příchytky, o délce nad 1</t>
  </si>
  <si>
    <t>Deskové otopné těleso, provedení VK, pravé spodní připojení, typ 32, výška 600 mm délka 500 mm Speciální konstrukce zabraňuje vstupu teplonosné látky do přední desky - zajištění bezpečné povrchové teploty tělesa. Dvě horní a dolní příchytky, o délce nad 1800 mm šest příchytek. Rozteč připojovací 50 mm, Pmax 1,0 MPa, Tmax 110 °C</t>
  </si>
  <si>
    <t>OTK.ME.t32h600d700</t>
  </si>
  <si>
    <t>Deskové otopné těleso, provedení VK, pravé spodní připojení, typ 32, výška 600 mm délka 700 mm Speciální konstrukce zabraňuje vstupu teplonosné látky do přední desky - zajištění bezpečné povrchové teploty tělesa. Dvě horní a dolní příchytky, o délce nad 1</t>
  </si>
  <si>
    <t>Deskové otopné těleso, provedení VK, pravé spodní připojení, typ 32, výška 600 mm délka 700 mm Speciální konstrukce zabraňuje vstupu teplonosné látky do přední desky - zajištění bezpečné povrchové teploty tělesa. Dvě horní a dolní příchytky, o délce nad 1800 mm šest příchytek. Rozteč připojovací 50 mm, Pmax 1,0 MPa, Tmax 110 °C</t>
  </si>
  <si>
    <t>735161811</t>
  </si>
  <si>
    <t>Demontáž otopného tělesa trubkového s hliníkovými lamelami dl do 1500 mm</t>
  </si>
  <si>
    <t>Demontáž otopných těles trubkových s hliníkovými lamelami, stavební délky do 1500 mm</t>
  </si>
  <si>
    <t>https://podminky.urs.cz/item/CS_URS_2021_02/735161811</t>
  </si>
  <si>
    <t>735291800</t>
  </si>
  <si>
    <t>Demontáž konzoly nebo držáku otopných těles, registrů nebo konvektorů do odpadu</t>
  </si>
  <si>
    <t>Demontáž konzol nebo držáků otopných těles, registrů, konvektorů do odpadu</t>
  </si>
  <si>
    <t>https://podminky.urs.cz/item/CS_URS_2021_02/735291800</t>
  </si>
  <si>
    <t>16*2,5</t>
  </si>
  <si>
    <t>735494811</t>
  </si>
  <si>
    <t>Vypuštění vody z otopných těles</t>
  </si>
  <si>
    <t>Vypuštění vody z otopných soustav bez kotlů, ohříváků, zásobníků a nádrží</t>
  </si>
  <si>
    <t>https://podminky.urs.cz/item/CS_URS_2021_02/735494811</t>
  </si>
  <si>
    <t>Otopná tělesa</t>
  </si>
  <si>
    <t>Potrubí</t>
  </si>
  <si>
    <t>735890801</t>
  </si>
  <si>
    <t>Vnitrostaveništní přemístění vybouraných (demontovaných) hmot otopných těles vodorovně do 100 m v objektech výšky do 6 m</t>
  </si>
  <si>
    <t>https://podminky.urs.cz/item/CS_URS_2021_02/735890801</t>
  </si>
  <si>
    <t>Článková</t>
  </si>
  <si>
    <t>1,228</t>
  </si>
  <si>
    <t>Trubková</t>
  </si>
  <si>
    <t>0,054</t>
  </si>
  <si>
    <t>Konzole</t>
  </si>
  <si>
    <t>0,030</t>
  </si>
  <si>
    <t>998735101</t>
  </si>
  <si>
    <t>Přesun hmot tonážní pro otopná tělesa v objektech v do 6 m</t>
  </si>
  <si>
    <t>Přesun hmot pro otopná tělesa stanovený z hmotnosti přesunovaného materiálu vodorovná dopravní vzdálenost do 50 m v objektech výšky do 6 m</t>
  </si>
  <si>
    <t>https://podminky.urs.cz/item/CS_URS_2021_02/998735101</t>
  </si>
  <si>
    <t>998735193</t>
  </si>
  <si>
    <t>Příplatek k přesunu hmot tonážní 735 za zvětšený přesun do 500 m</t>
  </si>
  <si>
    <t>Přesun hmot pro otopná tělesa stanovený z hmotnosti přesunovaného materiálu Příplatek k cenám za zvětšený přesun přes vymezenou největší dopravní vzdálenost do 500 m</t>
  </si>
  <si>
    <t>https://podminky.urs.cz/item/CS_URS_2021_02/998735193</t>
  </si>
  <si>
    <t>Nastavení hydronického vyvážení na patě objektu, včetně měření</t>
  </si>
  <si>
    <t>Vyhledání stávajících napojení a jejich zachování - hala, tělocvična, chodba</t>
  </si>
  <si>
    <t>HZS2492</t>
  </si>
  <si>
    <t>Hodinová zúčtovací sazba pomocný dělník PSV</t>
  </si>
  <si>
    <t>Hodinové zúčtovací sazby profesí PSV zednické výpomoci a pomocné práce PSV pomocný dělník PSV</t>
  </si>
  <si>
    <t>https://podminky.urs.cz/item/CS_URS_2021_02/HZS2492</t>
  </si>
  <si>
    <t>Montáž revizních dvířek</t>
  </si>
  <si>
    <t>(1+1)*0,5</t>
  </si>
  <si>
    <t>HZS3231</t>
  </si>
  <si>
    <t>Hodinová zúčtovací sazba montér měřících a regulačních zařízení</t>
  </si>
  <si>
    <t>Hodinové zúčtovací sazby montáží technologických zařízení na stavebních objektech montér měřících a regulačních zařízení</t>
  </si>
  <si>
    <t>https://podminky.urs.cz/item/CS_URS_2021_02/HZS3231</t>
  </si>
  <si>
    <t>05 - VZT</t>
  </si>
  <si>
    <t xml:space="preserve">1 - SOCIÁLNÍ ZAŘÍZENÍ  1NP</t>
  </si>
  <si>
    <t>100 - Pomocné, přípravné a závěrečné vzduchotechnické práce</t>
  </si>
  <si>
    <t xml:space="preserve">SOCIÁLNÍ ZAŘÍZENÍ  1NP</t>
  </si>
  <si>
    <t>1.1</t>
  </si>
  <si>
    <t>Topvex TC02-L-EL4,2-B; Rekuperační jednotka , s Měřením a Regulací</t>
  </si>
  <si>
    <t>P</t>
  </si>
  <si>
    <t>Poznámka k položce:_x000d_
Poznámka k položce: přívod, odvod 1500m3/h; 350Pa; elektro 400V</t>
  </si>
  <si>
    <t>-</t>
  </si>
  <si>
    <t>Montáž</t>
  </si>
  <si>
    <t>1.2</t>
  </si>
  <si>
    <t>EFDS 315-24V; Klapka se servem, třída 3C; 24 V</t>
  </si>
  <si>
    <t>1.3</t>
  </si>
  <si>
    <t>FK 315; Spona rychloupínací</t>
  </si>
  <si>
    <t>1.4</t>
  </si>
  <si>
    <t>Systemair-E CO2; Čidlo CO2 nástěnné</t>
  </si>
  <si>
    <t>1.5</t>
  </si>
  <si>
    <t>HR1; Čidlo vlhkosti - Hygrostat</t>
  </si>
  <si>
    <t>1.6a</t>
  </si>
  <si>
    <t>MHG 262VO; Hlásič kouře optický</t>
  </si>
  <si>
    <t>1.6b</t>
  </si>
  <si>
    <t>HHY 734.037 Zásuvka autonomní s výst. Pop a Por. Se svorkovnicí</t>
  </si>
  <si>
    <t>1.6c</t>
  </si>
  <si>
    <t>MHY 735; Adaptér do vzduchotechniky pro zásuvky MHY 734 a hlásiče MHG 161, 2131, 243, 261, 262, 861, 862</t>
  </si>
  <si>
    <t>1.6</t>
  </si>
  <si>
    <t>1.7</t>
  </si>
  <si>
    <t>LDC 100-600; Tlumič hluku kruhový DN100 l=600;</t>
  </si>
  <si>
    <t>1.8</t>
  </si>
  <si>
    <t>LDC 160-600; Tlumič hluku kruhový DN160 l=600;</t>
  </si>
  <si>
    <t>1.9</t>
  </si>
  <si>
    <t>LDC 315-600; Tlumič hluku kruhový DN315 l=600;</t>
  </si>
  <si>
    <t>1.10</t>
  </si>
  <si>
    <t xml:space="preserve">Protidešťová žaluzie PDZM 70  280x560.621 TPM 079/10; Al plech s ochr.sítem a rámem       /sání/ …objednat po konzultaci se statikem o provedení otvoru</t>
  </si>
  <si>
    <t>Poznámka k položce:_x000d_
Poznámka k položce: s ochr. sítem a upevňovacím rámem, materiál: Cu, průtočná plocha cca 0,03m2;</t>
  </si>
  <si>
    <t>1.11</t>
  </si>
  <si>
    <t>Vyústka přívodního vzduchu NOVA-A-2-625x125-R1-UR-H-AN; Provedení Al; do čtyřhranného potrubí, dvouřadá V=185m3/h</t>
  </si>
  <si>
    <t>1.12</t>
  </si>
  <si>
    <t>Vyústka odpadního vzduchu NOVA-C-1-625x75-R1SW; Provedení Al; do kruhového potrubí, jednořadá V=250 m3/h</t>
  </si>
  <si>
    <t>1.13</t>
  </si>
  <si>
    <t>Ventil kovový odvodní, se zděří, RAL…určí architekt EFFC 100-W</t>
  </si>
  <si>
    <t>1.14</t>
  </si>
  <si>
    <t>Ventil kovový odvodní, se zděří, RAL…určí architekt 010 EFFC 160-W</t>
  </si>
  <si>
    <t>1.15</t>
  </si>
  <si>
    <t>Hliníková přepouštěcí mřížka NOVA-D-1-300x150+UR2</t>
  </si>
  <si>
    <t>1.16</t>
  </si>
  <si>
    <t>Hliníková přepouštěcí mřížka NOVA-D-1-600x200+UR2</t>
  </si>
  <si>
    <t>1.17</t>
  </si>
  <si>
    <t>Škrtící klapka MSK 250</t>
  </si>
  <si>
    <t>1.20</t>
  </si>
  <si>
    <t>Odbočka jednostranná OBJ 90° 100/100</t>
  </si>
  <si>
    <t>1.21</t>
  </si>
  <si>
    <t>Záslepka vnitřní - DRL 100</t>
  </si>
  <si>
    <t>1.22</t>
  </si>
  <si>
    <t xml:space="preserve">Kruhové vzt. potrubí pevné - SPIRO- VODOTĚSNÉ , materiál ocel. pozink. plech,  prům.: 160mm</t>
  </si>
  <si>
    <t xml:space="preserve">Poznámka k položce:_x000d_
Poznámka k položce: vč. spojovacího a montážního materiálu a materiálu  na závěsy s pružným uložením</t>
  </si>
  <si>
    <t>-.1</t>
  </si>
  <si>
    <t>1.23</t>
  </si>
  <si>
    <t>Oblouk lisovaný OLG 45° 160</t>
  </si>
  <si>
    <t>1.24</t>
  </si>
  <si>
    <t>Oblouk lisovaný OLG 90° 160</t>
  </si>
  <si>
    <t>1.25</t>
  </si>
  <si>
    <t>Odbočka oboustranná OBD 160/100</t>
  </si>
  <si>
    <t>1.26</t>
  </si>
  <si>
    <t>Odbočka jednostranná OBJ 90° 160/160</t>
  </si>
  <si>
    <t>1.27</t>
  </si>
  <si>
    <t xml:space="preserve">Odbočka jednostranná OBJ  D160-125x625/ L=725</t>
  </si>
  <si>
    <t>1.28</t>
  </si>
  <si>
    <t>Záslepka vnitřní - DRL 160</t>
  </si>
  <si>
    <t>1.30</t>
  </si>
  <si>
    <t xml:space="preserve">Kruhové vzt. potrubí pevné - SPIRO- VODOTĚSNÉ , materiál ocel. pozink. plech,  prům.: 200mm</t>
  </si>
  <si>
    <t>1.31</t>
  </si>
  <si>
    <t>Přechod osový krátky PROL 200/160</t>
  </si>
  <si>
    <t>1.32</t>
  </si>
  <si>
    <t xml:space="preserve">Odbočka jednostranná OBJ  D200-125x625/ L=725</t>
  </si>
  <si>
    <t>1.33</t>
  </si>
  <si>
    <t>Oblouk lisovaný OLG 90° 200</t>
  </si>
  <si>
    <t>1.34</t>
  </si>
  <si>
    <t>Záslepka vnitřní - DRL 200</t>
  </si>
  <si>
    <t>1.35</t>
  </si>
  <si>
    <t xml:space="preserve">Kruhové vzt. potrubí pevné - SPIRO- VODOTĚSNÉ , materiál ocel. pozink. plech,  prům.: 250mm</t>
  </si>
  <si>
    <t>1.36</t>
  </si>
  <si>
    <t>Přechod osový krátky PROL 250/200</t>
  </si>
  <si>
    <t>1.37</t>
  </si>
  <si>
    <t xml:space="preserve">Odbočka jednostranná OBJ  D250-125x625/ L=725</t>
  </si>
  <si>
    <t>1.38</t>
  </si>
  <si>
    <t>Oblouk lisovaný OLG 90° 250</t>
  </si>
  <si>
    <t>1.40</t>
  </si>
  <si>
    <t xml:space="preserve">Kruhové vzt. potrubí pevné - SPIRO- VODOTĚSNÉ , materiál ocel. pozink. plech,  prům.: 280mm</t>
  </si>
  <si>
    <t>1.41</t>
  </si>
  <si>
    <t>Odbočka jednostranná OBJ 90° 280/280</t>
  </si>
  <si>
    <t>1.42</t>
  </si>
  <si>
    <t>Odbočka jednostranná OBJ 90° 280/200</t>
  </si>
  <si>
    <t>1.43</t>
  </si>
  <si>
    <t>Přechod osový krátky PRO 280/250</t>
  </si>
  <si>
    <t>1.44</t>
  </si>
  <si>
    <t>Přechod osový krátky PRO 280/200</t>
  </si>
  <si>
    <t>1.45</t>
  </si>
  <si>
    <t>Přechod osový krátky PRO 280/160</t>
  </si>
  <si>
    <t>1.46</t>
  </si>
  <si>
    <t>Oblouk lisovaný OS 45° 280</t>
  </si>
  <si>
    <t>1.47</t>
  </si>
  <si>
    <t>Oblouk lisovaný OS 30° 280</t>
  </si>
  <si>
    <t>1.48</t>
  </si>
  <si>
    <t>Oblouk lisovaný OS 90° 280</t>
  </si>
  <si>
    <t>1.49</t>
  </si>
  <si>
    <t>Oblouk lisovaný OS 60° 280</t>
  </si>
  <si>
    <t>1.50</t>
  </si>
  <si>
    <t xml:space="preserve">Kruhové vzt. potrubí pevné - SPIRO- VODOTĚSNÉ , materiál ocel. pozink. plech,  prům.: 315mm</t>
  </si>
  <si>
    <t>1.48.1</t>
  </si>
  <si>
    <t>Oblouk lisovaný OS 90° 315</t>
  </si>
  <si>
    <t>1.52</t>
  </si>
  <si>
    <t>Přechod osový krátky PRO 315/280</t>
  </si>
  <si>
    <t>1.53</t>
  </si>
  <si>
    <t>Přechod D 280 - 560x280</t>
  </si>
  <si>
    <t>Tepelná izolace vzt. potrubí z min. vlny tl. 60mm</t>
  </si>
  <si>
    <t xml:space="preserve">Poznámka k položce:_x000d_
Poznámka k položce: povrch hliniková folie, upevněná na kruhové potrubí,  spoje  přelepeny Al.páskou</t>
  </si>
  <si>
    <t>-.2</t>
  </si>
  <si>
    <t>Pomocné, přípravné a závěrečné vzduchotechnické práce</t>
  </si>
  <si>
    <t>100.1</t>
  </si>
  <si>
    <t>Náklady na dopravu zařízení Vzt.</t>
  </si>
  <si>
    <t>Poznámka k položce:_x000d_
Poznámka k položce: Doprava na místo stavby, složení na místo</t>
  </si>
  <si>
    <t>100.2</t>
  </si>
  <si>
    <t>Pomocné konstrukce, lešení</t>
  </si>
  <si>
    <t>Poznámka k položce:_x000d_
Poznámka k položce: Pro práci ve výšce podlaží do 5-ti metrů, dále práce na střeše objektu</t>
  </si>
  <si>
    <t>100.3</t>
  </si>
  <si>
    <t>Zednické výpomoci, začištění prostupů</t>
  </si>
  <si>
    <t>Poznámka k položce:_x000d_
Poznámka k položce: spolupráce na prostupech pro rozvody vzt. do počtu cca 10-ti ks</t>
  </si>
  <si>
    <t>100.4</t>
  </si>
  <si>
    <t>Komplexní vyzkoušení</t>
  </si>
  <si>
    <t>Poznámka k položce:_x000d_
Poznámka k položce: Zprovoznění, zkoušky v délce trvání cca 24 hod.</t>
  </si>
  <si>
    <t>100.5</t>
  </si>
  <si>
    <t>Zaregulování VZT</t>
  </si>
  <si>
    <t>Poznámka k položce:_x000d_
Poznámka k položce: zaregulování výustek a koncových elementů do počtu cca 8ks</t>
  </si>
  <si>
    <t>100.6</t>
  </si>
  <si>
    <t>Zaškolení obsluhy</t>
  </si>
  <si>
    <t>100.7</t>
  </si>
  <si>
    <t>Vypracování provozního řádu vzduchotechnického zařízení</t>
  </si>
  <si>
    <t>100.8</t>
  </si>
  <si>
    <t>Vypracování dokumentace skutečného provedení</t>
  </si>
  <si>
    <t>Poznámka k položce:_x000d_
Poznámka k položce: (2x tištěná paré, 1xCD s PDF)</t>
  </si>
  <si>
    <t>06 - Silnoproudé elektroi...</t>
  </si>
  <si>
    <t xml:space="preserve">    741 - Elektroinstalace - silnoproud</t>
  </si>
  <si>
    <t xml:space="preserve">    22-M - Montáže technologických zařízení pro dopravní stavby</t>
  </si>
  <si>
    <t xml:space="preserve">    46-M - Zemní práce při extr.mont.pracích</t>
  </si>
  <si>
    <t xml:space="preserve">    58-M - Revize vyhrazených technických zařízení</t>
  </si>
  <si>
    <t xml:space="preserve">    VRN3 - Zařízení staveniště</t>
  </si>
  <si>
    <t xml:space="preserve">    VRN7 - Provozní vlivy</t>
  </si>
  <si>
    <t>741</t>
  </si>
  <si>
    <t>Elektroinstalace - silnoproud</t>
  </si>
  <si>
    <t>741110042</t>
  </si>
  <si>
    <t>Montáž trubka plastová ohebná D přes 23 do 35 mm uložená pevně</t>
  </si>
  <si>
    <t>Montáž trubek elektroinstalačních s nasunutím nebo našroubováním do krabic plastových ohebných, uložených pevně, vnější Ø přes 23 do 35 mm</t>
  </si>
  <si>
    <t>34571074</t>
  </si>
  <si>
    <t>trubka elektroinstalační ohebná z PVC (EN) 2332</t>
  </si>
  <si>
    <t>741112001</t>
  </si>
  <si>
    <t>Montáž krabice zapuštěná plastová kruhová</t>
  </si>
  <si>
    <t>Montáž krabic elektroinstalačních bez napojení na trubky a lišty, demontáže a montáže víčka a přístroje protahovacích nebo odbočných zapuštěných plastových kruhových</t>
  </si>
  <si>
    <t>10.074.803</t>
  </si>
  <si>
    <t>Krabice KU 68-1903</t>
  </si>
  <si>
    <t>741112061</t>
  </si>
  <si>
    <t>Montáž krabice přístrojová zapuštěná plastová kruhová</t>
  </si>
  <si>
    <t>Montáž krabic elektroinstalačních bez napojení na trubky a lišty, demontáže a montáže víčka a přístroje přístrojových zapuštěných plastových kruhových</t>
  </si>
  <si>
    <t>10.079.370</t>
  </si>
  <si>
    <t>Krabice KU 68-1901</t>
  </si>
  <si>
    <t>741112111</t>
  </si>
  <si>
    <t>Montáž rozvodka nástěnná plastová čtyřhranná vodič D do 4 mm2</t>
  </si>
  <si>
    <t>Montáž krabic elektroinstalačních bez napojení na trubky a lišty, demontáže a montáže víčka a přístroje rozvodek se zapojením vodičů na svorkovnici nástěnných plastových čtyřhranných pro vodiče Ø do 4 mm2</t>
  </si>
  <si>
    <t>34571534</t>
  </si>
  <si>
    <t>krabice odbočná z polystyrénu D 9025/CR 88x88x53mm 4xEST 13,5 5 pólová svorkovnice 2,5mm2</t>
  </si>
  <si>
    <t>741120401</t>
  </si>
  <si>
    <t>Montáž vodič Cu izolovaný drátovací plný a laněný žíla 0,35-6 mm2 v rozváděči (např. CY)</t>
  </si>
  <si>
    <t>Montáž vodičů izolovaných měděných drátovacích bez ukončení v rozváděčích plných a laněných (např. CY), průřezu žily 0,35 až 6 mm2</t>
  </si>
  <si>
    <t>34140825</t>
  </si>
  <si>
    <t>vodič propojovací jádro Cu plné izolace PVC 450/750V (H07V-U) 1x4mm2</t>
  </si>
  <si>
    <t>34140844</t>
  </si>
  <si>
    <t>vodič propojovací jádro Cu lanované izolace PVC 450/750V (H07V-R) 1x6mm2</t>
  </si>
  <si>
    <t>741120403</t>
  </si>
  <si>
    <t>Montáž vodič Cu izolovaný drátovací plný a laněný žíla 10-16 mm2 v rozváděči (např. CY)</t>
  </si>
  <si>
    <t>Montáž vodičů izolovaných měděných drátovacích bez ukončení v rozváděčích plných a laněných (např. CY), průřezu žily 10 až 16 mm2</t>
  </si>
  <si>
    <t>KAB000040</t>
  </si>
  <si>
    <t>(H07V-K) CYA 16 zelenožlutá</t>
  </si>
  <si>
    <t>741120501</t>
  </si>
  <si>
    <t>Montáž šňůra Cu lehká a střední do 7 žil uložená volně (např. CGSG)</t>
  </si>
  <si>
    <t>Montáž šňůr měděných bez ukončení uložených volně lehkých a středních (např. CGSG), počtu žil do 7</t>
  </si>
  <si>
    <t>34143800R</t>
  </si>
  <si>
    <t>šňůra lehká s Cu jádrem 3x2,50mm2</t>
  </si>
  <si>
    <t>741122601</t>
  </si>
  <si>
    <t>Montáž kabel Cu plný kulatý žíla 2x1,5 až 6 mm2 uložený pevně (např. CYKY)</t>
  </si>
  <si>
    <t>Montáž kabelů měděných bez ukončení uložených pevně plných kulatých nebo bezhalogenových (např. CYKY) počtu a průřezu žil 2x1,5 až 6 mm2</t>
  </si>
  <si>
    <t>01070000158</t>
  </si>
  <si>
    <t>PRAFlaSafe X-O 2x1,5 RE</t>
  </si>
  <si>
    <t>741122611</t>
  </si>
  <si>
    <t>Montáž kabel Cu plný kulatý žíla 3x1,5 až 6 mm2 uložený pevně (např. CYKY)</t>
  </si>
  <si>
    <t>Montáž kabelů měděných bez ukončení uložených pevně plných kulatých nebo bezhalogenových (např. CYKY) počtu a průřezu žil 3x1,5 až 6 mm2</t>
  </si>
  <si>
    <t>01070000141</t>
  </si>
  <si>
    <t>PRAFlaSafe X-J 3x1,5 RE</t>
  </si>
  <si>
    <t>01070000143</t>
  </si>
  <si>
    <t>PRAFlaSafe X-J 3x2,5 RE</t>
  </si>
  <si>
    <t>741122623</t>
  </si>
  <si>
    <t>Montáž kabel Cu plný kulatý žíla 4x10 mm2 uložený pevně (např. CYKY)</t>
  </si>
  <si>
    <t>Montáž kabelů měděných bez ukončení uložených pevně plných kulatých nebo bezhalogenových (např. CYKY) počtu a průřezu žil 4x10 mm2</t>
  </si>
  <si>
    <t>01070000269</t>
  </si>
  <si>
    <t>PRAFlaSafe X-J 4x10 RE</t>
  </si>
  <si>
    <t>741122641</t>
  </si>
  <si>
    <t>Montáž kabel Cu plný kulatý žíla 5x1,5 až 2,5 mm2 uložený pevně (např. CYKY)</t>
  </si>
  <si>
    <t>Montáž kabelů měděných bez ukončení uložených pevně plných kulatých nebo bezhalogenových (např. CYKY) počtu a průřezu žil 5x1,5 až 2,5 mm2</t>
  </si>
  <si>
    <t>01070000144</t>
  </si>
  <si>
    <t>PRAFlaSafe X-J 5x1,5 RE</t>
  </si>
  <si>
    <t>01070000145</t>
  </si>
  <si>
    <t>PRAFlaSafe X-J 5x2,5 RE</t>
  </si>
  <si>
    <t>741124731</t>
  </si>
  <si>
    <t>Montáž kabel Cu stíněný ovládací žíly 2 až 19x0,8 mm2 uložený pevně (např. JYTY)</t>
  </si>
  <si>
    <t>Montáž kabelů měděných ovládacích bez ukončení uložených pevně stíněných ovládacích s plným jádrem (např. JYTY) počtu a průměru žil 2 až 19x0,8 mm2</t>
  </si>
  <si>
    <t>01160000005</t>
  </si>
  <si>
    <t xml:space="preserve">J-Y(ST)Y  2X2X0.8 ŠEDÁ</t>
  </si>
  <si>
    <t>741130001</t>
  </si>
  <si>
    <t>Ukončení vodič izolovaný do 2,5 mm2 v rozváděči nebo na přístroji</t>
  </si>
  <si>
    <t>Ukončení vodičů izolovaných s označením a zapojením v rozváděči nebo na přístroji, průřezu žíly do 2,5 mm2</t>
  </si>
  <si>
    <t>741130003</t>
  </si>
  <si>
    <t>Ukončení vodič izolovaný do 4 mm2 v rozváděči nebo na přístroji</t>
  </si>
  <si>
    <t>Ukončení vodičů izolovaných s označením a zapojením v rozváděči nebo na přístroji, průřezu žíly do 4 mm2</t>
  </si>
  <si>
    <t>741130004</t>
  </si>
  <si>
    <t>Ukončení vodič izolovaný do 6 mm2 v rozváděči nebo na přístroji</t>
  </si>
  <si>
    <t>Ukončení vodičů izolovaných s označením a zapojením v rozváděči nebo na přístroji, průřezu žíly do 6 mm2</t>
  </si>
  <si>
    <t>741130005</t>
  </si>
  <si>
    <t>Ukončení vodič izolovaný do 10 mm2 v rozváděči nebo na přístroji</t>
  </si>
  <si>
    <t>Ukončení vodičů izolovaných s označením a zapojením v rozváděči nebo na přístroji, průřezu žíly do 10 mm2</t>
  </si>
  <si>
    <t>741130006</t>
  </si>
  <si>
    <t>Ukončení vodič izolovaný do 16 mm2 v rozváděči nebo na přístroji</t>
  </si>
  <si>
    <t>Ukončení vodičů izolovaných s označením a zapojením v rozváděči nebo na přístroji, průřezu žíly do 16 mm2</t>
  </si>
  <si>
    <t>741210002</t>
  </si>
  <si>
    <t>Montáž rozvodnice oceloplechová nebo plastová běžná do 50 kg</t>
  </si>
  <si>
    <t>Montáž rozvodnic oceloplechových nebo plastových bez zapojení vodičů běžných, hmotnosti do 50 kg</t>
  </si>
  <si>
    <t>35711672-R</t>
  </si>
  <si>
    <t>rozvaděč oceloplechový zapuštěný RPT2 - dle výkresu č. 03</t>
  </si>
  <si>
    <t>741310101</t>
  </si>
  <si>
    <t>Montáž spínač (polo)zapuštěný bezšroubové připojení 1-jednopólový se zapojením vodičů</t>
  </si>
  <si>
    <t>Montáž spínačů jedno nebo dvoupólových polozapuštěných nebo zapuštěných se zapojením vodičů bezšroubové připojení spínačů, řazení 1-jednopólových</t>
  </si>
  <si>
    <t>34535515</t>
  </si>
  <si>
    <t>spínač jednopólový 10A bílý, slonová kost</t>
  </si>
  <si>
    <t>741310114</t>
  </si>
  <si>
    <t>Montáž ovladač (polo)zapuštěný bezšroubové připojení 1/0So-zapínací s orientační doutnavkou se zapojením vodičů</t>
  </si>
  <si>
    <t>Montáž spínačů jedno nebo dvoupólových polozapuštěných nebo zapuštěných se zapojením vodičů bezšroubové připojení ovladačů, řazení 1/0So-tlačítkových zapínacích s orientační doutnavkou</t>
  </si>
  <si>
    <t>345355152-R</t>
  </si>
  <si>
    <t>ovladač tlačítkový 1/0So 10A s orient. doutnavkou, bílý, slonová kost</t>
  </si>
  <si>
    <t>741310116</t>
  </si>
  <si>
    <t>Montáž ovladač (polo)zapuštěný bezšroubové připojení 6/0So-tlačítkový přepínací s orientační doutnavkou se zapojením vodičů</t>
  </si>
  <si>
    <t>Montáž spínačů jedno nebo dvoupólových polozapuštěných nebo zapuštěných se zapojením vodičů bezšroubové připojení ovladačů, řazení 6/0So-tlačítkových přepínacích s orientační doutnavkou</t>
  </si>
  <si>
    <t>34535555R</t>
  </si>
  <si>
    <t>přepínač střídavý řazení 6 10A s orient. doutnavkou, bílý, slonová kost</t>
  </si>
  <si>
    <t>741310121</t>
  </si>
  <si>
    <t>Montáž přepínač (polo)zapuštěný bezšroubové připojení 5-seriový se zapojením vodičů</t>
  </si>
  <si>
    <t>Montáž spínačů jedno nebo dvoupólových polozapuštěných nebo zapuštěných se zapojením vodičů bezšroubové připojení přepínačů, řazení 5-sériových</t>
  </si>
  <si>
    <t>34535575</t>
  </si>
  <si>
    <t>spínač řazení 5 10A bílý, slonová kost</t>
  </si>
  <si>
    <t>741311003</t>
  </si>
  <si>
    <t>Montáž čidlo pohybu vestavné se zapojením vodičů</t>
  </si>
  <si>
    <t>Montáž spínačů speciálních se zapojením vodičů čidla pohybu vestavného</t>
  </si>
  <si>
    <t>BEG0004</t>
  </si>
  <si>
    <t>Pohybový detektor vestavný, 360° , IP44, 2300W, 1 kan.</t>
  </si>
  <si>
    <t>KS</t>
  </si>
  <si>
    <t>741311021</t>
  </si>
  <si>
    <t>Montáž přípojka sporáková s doutnavkou se zapojením vodičů</t>
  </si>
  <si>
    <t>Montáž spínačů speciálních se zapojením vodičů sporákových přípojek s doutnavkou</t>
  </si>
  <si>
    <t>35822895</t>
  </si>
  <si>
    <t>sporáková kombinace s doutnavou</t>
  </si>
  <si>
    <t>741313002</t>
  </si>
  <si>
    <t>Montáž zásuvka (polo)zapuštěná bezšroubové připojení 2P+PE dvojí zapojení - průběžná se zapojením vodičů</t>
  </si>
  <si>
    <t>Montáž zásuvek domovních se zapojením vodičů bezšroubové připojení polozapuštěných nebo zapuštěných 10/16 A, provedení 2P + PE dvojí zapojení pro průběžnou montáž</t>
  </si>
  <si>
    <t>34555103</t>
  </si>
  <si>
    <t>zásuvka 1násobná 16A bílý, slonová kost</t>
  </si>
  <si>
    <t>741313005</t>
  </si>
  <si>
    <t>Montáž zásuvka (polo)zapuštěná bezšroubové připojení 2P + PE s přepěťovou ochranou se zapojením vodičů</t>
  </si>
  <si>
    <t>Montáž zásuvek domovních se zapojením vodičů bezšroubové připojení polozapuštěných nebo zapuštěných 10/16 A, provedení 2P + PE s ochrannými clonkami a přepěťovou ochranou</t>
  </si>
  <si>
    <t>34555126-R</t>
  </si>
  <si>
    <t>zásuvka 2násobná 16A s natočenou dutinou, bílá, slonová kost</t>
  </si>
  <si>
    <t>34555124-R</t>
  </si>
  <si>
    <t>zásuvka 2násobná 16A s přepěťovou ochranou, bílá, slonová kost</t>
  </si>
  <si>
    <t>741320023R</t>
  </si>
  <si>
    <t>Montáž 3p pojistkového odpínače pro válcové pojistky na DIN lištu</t>
  </si>
  <si>
    <t>35825479R</t>
  </si>
  <si>
    <t>Pojistkový odpínač pro válcové pojistky vel. 14 do 50A, 3-pól</t>
  </si>
  <si>
    <t>34523442R</t>
  </si>
  <si>
    <t>Válcová pojistka GG 400V AC 50A C14(14,3x51mm)</t>
  </si>
  <si>
    <t>741372022</t>
  </si>
  <si>
    <t>Montáž svítidlo LED interiérové přisazené nástěnné hranaté nebo kruhové přes 0,09 do 0,36 m2 se zapojením vodičů</t>
  </si>
  <si>
    <t>Montáž svítidel s integrovaným zdrojem LED se zapojením vodičů interiérových přisazených nástěnných hranatých nebo kruhových, plochy přes 0,09 do 0,36 m2</t>
  </si>
  <si>
    <t>34821275-R</t>
  </si>
  <si>
    <t>A – svítidlo LED vestavné čtvercové 295x295x46mm, 17W, 1800lm, 4000K, Ra80, IP20, kryt mikroprisma PMMA</t>
  </si>
  <si>
    <t>34821276-R</t>
  </si>
  <si>
    <t>B – svítidlo LED panel vestavný 595x595x15mm, 27W, 3300lm, 4000K, Ra80, IP40, kryt mikroprisma PMMA, hliníkový rámeček, UGR˂19</t>
  </si>
  <si>
    <t>34821277-R</t>
  </si>
  <si>
    <t>C – svítidlo LED vestavné obdelníkové 1196x296x90mm, 23W, 2900lm, 4000K, Ra80, IP54, opálový kryt</t>
  </si>
  <si>
    <t>34821278-R</t>
  </si>
  <si>
    <t>D – svítidlo LED vestavné obdelníkové 595x295x90mm, 19W, 1950lm, 4000K, Ra80, IP54, opálový kryt</t>
  </si>
  <si>
    <t>34821279-R</t>
  </si>
  <si>
    <t>E – svítidlo LED vestavné downlight ø240x90mm, 20W, 2100lm, 4000K, Ra80, IP43, hliníkový korpus, opálový skleněný kryt</t>
  </si>
  <si>
    <t>34821280-R</t>
  </si>
  <si>
    <t xml:space="preserve">N1 – LED vestavné nouzové svítidlo 95x95x47,7mm s univerzální optikou pro únikové cesty, 1W,  4000K, Ra80, IP40, materiál plast, nouzový režim SE, doba zálohy min. 1 hod.</t>
  </si>
  <si>
    <t>34821281-R</t>
  </si>
  <si>
    <t xml:space="preserve">N2 – LED přisazené nouzové svítidlo 275x145x45mm, 1W,  50lm, 4000K, Ra80, IP65, materiál plast, nouzový režim SE, doba zálohy min. 1 hod., piktogram s vyobrazení směru úniku</t>
  </si>
  <si>
    <t>34821282-R</t>
  </si>
  <si>
    <t>N3 – LED vestavné nouzové svítidlo 95x95x47,7mm s univerzální optikou, 1W, 4000K, Ra80, IP40, materiál plast, Tř. II, s vlastní baterií NiCd, doba zálohy min. 1 hod, zapojení SE, materiál plast,</t>
  </si>
  <si>
    <t>741910301</t>
  </si>
  <si>
    <t>Montáž rošt a lávka typová se stojinou,výložníky a odbočkami pozinkovaná jednostranná</t>
  </si>
  <si>
    <t>Montáž roštů a lávek pro volné i pevné uložení kabelů bez podkladových desek a osazení úchytných prvků typových se stojinou, výložníky a odbočkami pozinkovaných nástěnných nebo závěsných jednostranných</t>
  </si>
  <si>
    <t>ARK211120</t>
  </si>
  <si>
    <t xml:space="preserve">Žlab MERKUR 2     100/50 "GZ" - vzdálenost podpěr cca 1,9 m</t>
  </si>
  <si>
    <t>10.936.676</t>
  </si>
  <si>
    <t>Podpěra MERKUR PZMP 100 ŽZ</t>
  </si>
  <si>
    <t>741920051</t>
  </si>
  <si>
    <t>Montáž se zhotovením přepážka z desek nebo omítek do 150 mm ve stěně</t>
  </si>
  <si>
    <t>Montáž a zhotovení ohnivzdorných konstrukcí pro elektrozařízení přepážek z desek nebo vyztužených omítek silikátových s výplní ve stěnovém průchodu, tl. do 150 mm</t>
  </si>
  <si>
    <t>741920052</t>
  </si>
  <si>
    <t>Montáž se zhotovením přepážka z desek nebo omítek přes 150 do 300 mm ve stěně</t>
  </si>
  <si>
    <t>Montáž a zhotovení ohnivzdorných konstrukcí pro elektrozařízení přepážek z desek nebo vyztužených omítek silikátových s výplní ve stěnovém průchodu, tl. přes 150 do 300 mm</t>
  </si>
  <si>
    <t>HT0001</t>
  </si>
  <si>
    <t>Protipožární malta HILTI CFS-M RG 20kg</t>
  </si>
  <si>
    <t>HT0002</t>
  </si>
  <si>
    <t>Protipožární nátěr HILTI CP670 17,5kg</t>
  </si>
  <si>
    <t>998741203</t>
  </si>
  <si>
    <t>Přesun hmot procentní pro silnoproud v objektech v přes 12 do 24 m</t>
  </si>
  <si>
    <t>Přesun hmot pro silnoproud stanovený procentní sazbou (%) z ceny vodorovná dopravní vzdálenost do 50 m v objektech výšky přes 12 do 24 m</t>
  </si>
  <si>
    <t>EKO1-R</t>
  </si>
  <si>
    <t>Recyklační příspěvek - svítidla</t>
  </si>
  <si>
    <t>PM</t>
  </si>
  <si>
    <t>Podružný materiál, je počítán jako přirážka 3% k dodávkám a materiálu</t>
  </si>
  <si>
    <t>22-M</t>
  </si>
  <si>
    <t>Montáže technologických zařízení pro dopravní stavby</t>
  </si>
  <si>
    <t>220370456</t>
  </si>
  <si>
    <t>Montáž reproduktorového systému kruhového, eliptického</t>
  </si>
  <si>
    <t>Montáž reproduktorového systému včetně upevnění systému na ozvučnou desku s elektrickou výhybkou a drátovou formou, upevnění ozvučnice do připravené skříně nebo otvoru, připojení systému k rozvodnému vedení, nastavení optimální hlasitosti, směrování a odzkoušení ozvučení kruhového i eliptického</t>
  </si>
  <si>
    <t>220370471</t>
  </si>
  <si>
    <t>Zkoušení reproduktoru při 1 programové ústředně</t>
  </si>
  <si>
    <t>Zkoušení reproduktoru včetně funkčního vyzkoušení reproduktoru s regulátorem hlasitosti za plného výkonu rozhlasové ústředny při 1 programové ústředně</t>
  </si>
  <si>
    <t>38226114</t>
  </si>
  <si>
    <t>Reproduktor s regulací hlasitosti, nástěnná montáž v interiéru, 1,5; 3; 6 W / 100 V, 92 dB, 130 – 12 000 Hz, bílý plast</t>
  </si>
  <si>
    <t>46-M</t>
  </si>
  <si>
    <t>Zemní práce při extr.mont.pracích</t>
  </si>
  <si>
    <t>460600041</t>
  </si>
  <si>
    <t>Přemístění (odvoz) horniny, suti a vybouraných hmot svislá doprava suti a vybouraných hmot za první podlaží</t>
  </si>
  <si>
    <t>460600061</t>
  </si>
  <si>
    <t>Přemístění (odvoz) horniny, suti a vybouraných hmot odvoz suti a vybouraných hmot do 1 km</t>
  </si>
  <si>
    <t>460600071</t>
  </si>
  <si>
    <t>Přemístění (odvoz) horniny, suti a vybouraných hmot odvoz suti a vybouraných hmot Příplatek k ceně za každý další i započatý 1 km</t>
  </si>
  <si>
    <t>460680161</t>
  </si>
  <si>
    <t>Prorážení otvorů a ostatní bourací práce vybourání otvoru ve zdivu cihelném plochy do 0,0225 m2 a tloušťky do 15 cm</t>
  </si>
  <si>
    <t>460680162</t>
  </si>
  <si>
    <t>Prorážení otvorů a ostatní bourací práce vybourání otvoru ve zdivu cihelném plochy do 0,0225 m2 a tloušťky přes 15 do 30 cm</t>
  </si>
  <si>
    <t>460680182</t>
  </si>
  <si>
    <t>Prorážení otvorů a ostatní bourací práce vybourání otvoru ve zdivu cihelném plochy přes 0,09 do 0,25 m2 a tloušťky přes 15 do 30 cm</t>
  </si>
  <si>
    <t>460680402</t>
  </si>
  <si>
    <t>Prorážení otvorů a ostatní bourací práce vysekání kapes nebo výklenků ve zdivu z lehkých betonů, dutých cihel nebo tvárnic pro osazení špalíků, kotevních prvků nebo krabic, velikosti 10x10x8 cm</t>
  </si>
  <si>
    <t>460680403</t>
  </si>
  <si>
    <t>Prorážení otvorů a ostatní bourací práce vysekání kapes nebo výklenků ve zdivu z lehkých betonů, dutých cihel nebo tvárnic pro osazení špalíků, kotevních prvků nebo krabic, velikosti 15x15x10 cm</t>
  </si>
  <si>
    <t>460680581</t>
  </si>
  <si>
    <t>Prorážení otvorů a ostatní bourací práce vysekání rýh pro montáž trubek a kabelů v cihelných zdech hloubky do 3 cm a šířky do 3 cm</t>
  </si>
  <si>
    <t>460710031</t>
  </si>
  <si>
    <t>Vyplnění rýh a otvorů vyplnění a omítnutí rýh ve stěnách hloubky do 3 cm a šířky do 3 cm</t>
  </si>
  <si>
    <t>58-M</t>
  </si>
  <si>
    <t>Revize vyhrazených technických zařízení</t>
  </si>
  <si>
    <t>580103003</t>
  </si>
  <si>
    <t>Kontrola stavu elektrického okruhu přes 10 vývodů v prostoru bezpečném</t>
  </si>
  <si>
    <t>okruh</t>
  </si>
  <si>
    <t>Elektrická instalace kontrola stavu elektrického okruhu včetně instalačních, ovládacích a jistících prvků bez připojených spotřebičů v prostoru bezpečném přes 10 vývodů</t>
  </si>
  <si>
    <t>580104001</t>
  </si>
  <si>
    <t>Kontrola stavu světelného spotřebiče pevně připojeného v prostoru bezpečném</t>
  </si>
  <si>
    <t>Elektrické spotřebiče dle ČSN 33 1500 kontrola stavu světelného spotřebiče pevně připojeného žárovkového, zářivkového nebo výbojkového v prostoru bezpečném</t>
  </si>
  <si>
    <t>HZS2221</t>
  </si>
  <si>
    <t>Hodinová zúčtovací sazba topenář</t>
  </si>
  <si>
    <t>Hodinové zúčtovací sazby profesí PSV provádění stavebních instalací topenář</t>
  </si>
  <si>
    <t>HZS2222</t>
  </si>
  <si>
    <t>Hodinová zúčtovací sazba topenář odborný</t>
  </si>
  <si>
    <t>Hodinové zúčtovací sazby profesí PSV provádění stavebních instalací topenář odborný</t>
  </si>
  <si>
    <t>HZS4232</t>
  </si>
  <si>
    <t>Hodinová zúčtovací sazba technik odborný</t>
  </si>
  <si>
    <t>Hodinové zúčtovací sazby ostatních profesí revizní a kontrolní činnost technik odborný</t>
  </si>
  <si>
    <t>VRN3</t>
  </si>
  <si>
    <t>Zařízení staveniště</t>
  </si>
  <si>
    <t>030001000</t>
  </si>
  <si>
    <t>053002000-R</t>
  </si>
  <si>
    <t>Poplatky - skládka stavební sutě</t>
  </si>
  <si>
    <t>053002001-R</t>
  </si>
  <si>
    <t>Poplatky - likvidace demontovaného materiálu</t>
  </si>
  <si>
    <t>VRN7</t>
  </si>
  <si>
    <t>Provozní vlivy</t>
  </si>
  <si>
    <t>070001000</t>
  </si>
  <si>
    <t>VRN - Vedlejší výrobní ná...</t>
  </si>
  <si>
    <t xml:space="preserve">    VRN4 - Inženýrská činnost</t>
  </si>
  <si>
    <t>011514000</t>
  </si>
  <si>
    <t>Stavebně-statický průzkum</t>
  </si>
  <si>
    <t>https://podminky.urs.cz/item/CS_URS_2021_02/011514000</t>
  </si>
  <si>
    <t>Statický posudek - návrch podchycení stropu</t>
  </si>
  <si>
    <t>013254000</t>
  </si>
  <si>
    <t>Dokumentace skutečného provedení stavby</t>
  </si>
  <si>
    <t>https://podminky.urs.cz/item/CS_URS_2021_02/013254000</t>
  </si>
  <si>
    <t>020001000</t>
  </si>
  <si>
    <t>https://podminky.urs.cz/item/CS_URS_2021_02/020001000</t>
  </si>
  <si>
    <t>https://podminky.urs.cz/item/CS_URS_2021_02/030001000</t>
  </si>
  <si>
    <t>VRN4</t>
  </si>
  <si>
    <t>Inženýrská činnost</t>
  </si>
  <si>
    <t>040001000</t>
  </si>
  <si>
    <t>https://podminky.urs.cz/item/CS_URS_2021_02/040001000</t>
  </si>
  <si>
    <t>043002000</t>
  </si>
  <si>
    <t>Zkoušky a ostatní měření</t>
  </si>
  <si>
    <t>https://podminky.urs.cz/item/CS_URS_2021_02/043002000</t>
  </si>
  <si>
    <t>043203001</t>
  </si>
  <si>
    <t>Měření celkem</t>
  </si>
  <si>
    <t>https://podminky.urs.cz/item/CS_URS_2021_02/043203001</t>
  </si>
  <si>
    <t>průběžné měření poklesu stropních panelů</t>
  </si>
  <si>
    <t>052103000</t>
  </si>
  <si>
    <t>Rezerva investora</t>
  </si>
  <si>
    <t>kpl</t>
  </si>
  <si>
    <t>1024</t>
  </si>
  <si>
    <t>1970452760</t>
  </si>
  <si>
    <t>Rezerva investora ve výši 100.000,00 Kč bez DPH nacení všichni účastníci.</t>
  </si>
  <si>
    <t>https://podminky.urs.cz/item/CS_URS_2023_01/052103000</t>
  </si>
  <si>
    <t>Poznámka k položce:_x000d_
Podmínky čerpání jsou uvedeny ve smlouvě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</si>
</sst>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1" applyFont="1" applyAlignment="1" applyProtection="1">
      <alignment vertical="center" wrapText="1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39" fillId="0" borderId="0" xfId="0" applyFont="1" applyAlignment="1" applyProtection="1">
      <alignment vertical="center" wrapText="1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theme" Target="theme/theme1.xml" /><Relationship Id="rId12" Type="http://schemas.openxmlformats.org/officeDocument/2006/relationships/calcChain" Target="calcChain.xml" /><Relationship Id="rId13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22211101" TargetMode="External" /><Relationship Id="rId2" Type="http://schemas.openxmlformats.org/officeDocument/2006/relationships/hyperlink" Target="https://podminky.urs.cz/item/CS_URS_2021_02/131213102" TargetMode="External" /><Relationship Id="rId3" Type="http://schemas.openxmlformats.org/officeDocument/2006/relationships/hyperlink" Target="https://podminky.urs.cz/item/CS_URS_2021_02/139951123" TargetMode="External" /><Relationship Id="rId4" Type="http://schemas.openxmlformats.org/officeDocument/2006/relationships/hyperlink" Target="https://podminky.urs.cz/item/CS_URS_2021_02/162211311" TargetMode="External" /><Relationship Id="rId5" Type="http://schemas.openxmlformats.org/officeDocument/2006/relationships/hyperlink" Target="https://podminky.urs.cz/item/CS_URS_2021_02/162211319" TargetMode="External" /><Relationship Id="rId6" Type="http://schemas.openxmlformats.org/officeDocument/2006/relationships/hyperlink" Target="https://podminky.urs.cz/item/CS_URS_2021_02/162751117" TargetMode="External" /><Relationship Id="rId7" Type="http://schemas.openxmlformats.org/officeDocument/2006/relationships/hyperlink" Target="https://podminky.urs.cz/item/CS_URS_2021_02/167151101" TargetMode="External" /><Relationship Id="rId8" Type="http://schemas.openxmlformats.org/officeDocument/2006/relationships/hyperlink" Target="https://podminky.urs.cz/item/CS_URS_2021_02/171152501" TargetMode="External" /><Relationship Id="rId9" Type="http://schemas.openxmlformats.org/officeDocument/2006/relationships/hyperlink" Target="https://podminky.urs.cz/item/CS_URS_2021_02/171201231" TargetMode="External" /><Relationship Id="rId10" Type="http://schemas.openxmlformats.org/officeDocument/2006/relationships/hyperlink" Target="https://podminky.urs.cz/item/CS_URS_2021_02/171251201" TargetMode="External" /><Relationship Id="rId11" Type="http://schemas.openxmlformats.org/officeDocument/2006/relationships/hyperlink" Target="https://podminky.urs.cz/item/CS_URS_2021_02/213141111" TargetMode="External" /><Relationship Id="rId12" Type="http://schemas.openxmlformats.org/officeDocument/2006/relationships/hyperlink" Target="https://podminky.urs.cz/item/CS_URS_2021_02/271532212" TargetMode="External" /><Relationship Id="rId13" Type="http://schemas.openxmlformats.org/officeDocument/2006/relationships/hyperlink" Target="https://podminky.urs.cz/item/CS_URS_2021_02/273321411" TargetMode="External" /><Relationship Id="rId14" Type="http://schemas.openxmlformats.org/officeDocument/2006/relationships/hyperlink" Target="https://podminky.urs.cz/item/CS_URS_2021_02/273362021" TargetMode="External" /><Relationship Id="rId15" Type="http://schemas.openxmlformats.org/officeDocument/2006/relationships/hyperlink" Target="https://podminky.urs.cz/item/CS_URS_2021_02/275322611" TargetMode="External" /><Relationship Id="rId16" Type="http://schemas.openxmlformats.org/officeDocument/2006/relationships/hyperlink" Target="https://podminky.urs.cz/item/CS_URS_2021_02/275351121" TargetMode="External" /><Relationship Id="rId17" Type="http://schemas.openxmlformats.org/officeDocument/2006/relationships/hyperlink" Target="https://podminky.urs.cz/item/CS_URS_2021_02/275351122" TargetMode="External" /><Relationship Id="rId18" Type="http://schemas.openxmlformats.org/officeDocument/2006/relationships/hyperlink" Target="https://podminky.urs.cz/item/CS_URS_2021_02/275361821" TargetMode="External" /><Relationship Id="rId19" Type="http://schemas.openxmlformats.org/officeDocument/2006/relationships/hyperlink" Target="https://podminky.urs.cz/item/CS_URS_2021_02/310239211" TargetMode="External" /><Relationship Id="rId20" Type="http://schemas.openxmlformats.org/officeDocument/2006/relationships/hyperlink" Target="https://podminky.urs.cz/item/CS_URS_2021_02/317142422" TargetMode="External" /><Relationship Id="rId21" Type="http://schemas.openxmlformats.org/officeDocument/2006/relationships/hyperlink" Target="https://podminky.urs.cz/item/CS_URS_2021_02/317168011" TargetMode="External" /><Relationship Id="rId22" Type="http://schemas.openxmlformats.org/officeDocument/2006/relationships/hyperlink" Target="https://podminky.urs.cz/item/CS_URS_2021_02/317168012" TargetMode="External" /><Relationship Id="rId23" Type="http://schemas.openxmlformats.org/officeDocument/2006/relationships/hyperlink" Target="https://podminky.urs.cz/item/CS_URS_2021_02/317168022" TargetMode="External" /><Relationship Id="rId24" Type="http://schemas.openxmlformats.org/officeDocument/2006/relationships/hyperlink" Target="https://podminky.urs.cz/item/CS_URS_2021_02/317941123" TargetMode="External" /><Relationship Id="rId25" Type="http://schemas.openxmlformats.org/officeDocument/2006/relationships/hyperlink" Target="https://podminky.urs.cz/item/CS_URS_2021_02/317944323" TargetMode="External" /><Relationship Id="rId26" Type="http://schemas.openxmlformats.org/officeDocument/2006/relationships/hyperlink" Target="https://podminky.urs.cz/item/CS_URS_2021_02/341941001" TargetMode="External" /><Relationship Id="rId27" Type="http://schemas.openxmlformats.org/officeDocument/2006/relationships/hyperlink" Target="https://podminky.urs.cz/item/CS_URS_2021_02/342244211" TargetMode="External" /><Relationship Id="rId28" Type="http://schemas.openxmlformats.org/officeDocument/2006/relationships/hyperlink" Target="https://podminky.urs.cz/item/CS_URS_2021_02/342244221" TargetMode="External" /><Relationship Id="rId29" Type="http://schemas.openxmlformats.org/officeDocument/2006/relationships/hyperlink" Target="https://podminky.urs.cz/item/CS_URS_2021_02/342272225" TargetMode="External" /><Relationship Id="rId30" Type="http://schemas.openxmlformats.org/officeDocument/2006/relationships/hyperlink" Target="https://podminky.urs.cz/item/CS_URS_2021_02/342272245" TargetMode="External" /><Relationship Id="rId31" Type="http://schemas.openxmlformats.org/officeDocument/2006/relationships/hyperlink" Target="https://podminky.urs.cz/item/CS_URS_2021_02/342291121" TargetMode="External" /><Relationship Id="rId32" Type="http://schemas.openxmlformats.org/officeDocument/2006/relationships/hyperlink" Target="https://podminky.urs.cz/item/CS_URS_2021_02/346244381" TargetMode="External" /><Relationship Id="rId33" Type="http://schemas.openxmlformats.org/officeDocument/2006/relationships/hyperlink" Target="https://podminky.urs.cz/item/CS_URS_2021_02/413941123" TargetMode="External" /><Relationship Id="rId34" Type="http://schemas.openxmlformats.org/officeDocument/2006/relationships/hyperlink" Target="https://podminky.urs.cz/item/CS_URS_2021_02/417321414" TargetMode="External" /><Relationship Id="rId35" Type="http://schemas.openxmlformats.org/officeDocument/2006/relationships/hyperlink" Target="https://podminky.urs.cz/item/CS_URS_2021_02/417351115" TargetMode="External" /><Relationship Id="rId36" Type="http://schemas.openxmlformats.org/officeDocument/2006/relationships/hyperlink" Target="https://podminky.urs.cz/item/CS_URS_2021_02/417351116" TargetMode="External" /><Relationship Id="rId37" Type="http://schemas.openxmlformats.org/officeDocument/2006/relationships/hyperlink" Target="https://podminky.urs.cz/item/CS_URS_2021_02/611143001" TargetMode="External" /><Relationship Id="rId38" Type="http://schemas.openxmlformats.org/officeDocument/2006/relationships/hyperlink" Target="https://podminky.urs.cz/item/CS_URS_2021_02/612131302" TargetMode="External" /><Relationship Id="rId39" Type="http://schemas.openxmlformats.org/officeDocument/2006/relationships/hyperlink" Target="https://podminky.urs.cz/item/CS_URS_2021_02/612142001" TargetMode="External" /><Relationship Id="rId40" Type="http://schemas.openxmlformats.org/officeDocument/2006/relationships/hyperlink" Target="https://podminky.urs.cz/item/CS_URS_2021_02/612142012" TargetMode="External" /><Relationship Id="rId41" Type="http://schemas.openxmlformats.org/officeDocument/2006/relationships/hyperlink" Target="https://podminky.urs.cz/item/CS_URS_2021_02/612321131" TargetMode="External" /><Relationship Id="rId42" Type="http://schemas.openxmlformats.org/officeDocument/2006/relationships/hyperlink" Target="https://podminky.urs.cz/item/CS_URS_2021_02/612321311" TargetMode="External" /><Relationship Id="rId43" Type="http://schemas.openxmlformats.org/officeDocument/2006/relationships/hyperlink" Target="https://podminky.urs.cz/item/CS_URS_2021_02/612321391" TargetMode="External" /><Relationship Id="rId44" Type="http://schemas.openxmlformats.org/officeDocument/2006/relationships/hyperlink" Target="https://podminky.urs.cz/item/CS_URS_2021_02/619991011" TargetMode="External" /><Relationship Id="rId45" Type="http://schemas.openxmlformats.org/officeDocument/2006/relationships/hyperlink" Target="https://podminky.urs.cz/item/CS_URS_2021_02/631311115" TargetMode="External" /><Relationship Id="rId46" Type="http://schemas.openxmlformats.org/officeDocument/2006/relationships/hyperlink" Target="https://podminky.urs.cz/item/CS_URS_2021_02/631319195" TargetMode="External" /><Relationship Id="rId47" Type="http://schemas.openxmlformats.org/officeDocument/2006/relationships/hyperlink" Target="https://podminky.urs.cz/item/CS_URS_2021_02/632481213" TargetMode="External" /><Relationship Id="rId48" Type="http://schemas.openxmlformats.org/officeDocument/2006/relationships/hyperlink" Target="https://podminky.urs.cz/item/CS_URS_2021_02/633811111" TargetMode="External" /><Relationship Id="rId49" Type="http://schemas.openxmlformats.org/officeDocument/2006/relationships/hyperlink" Target="https://podminky.urs.cz/item/CS_URS_2021_02/634911112" TargetMode="External" /><Relationship Id="rId50" Type="http://schemas.openxmlformats.org/officeDocument/2006/relationships/hyperlink" Target="https://podminky.urs.cz/item/CS_URS_2021_02/642942111" TargetMode="External" /><Relationship Id="rId51" Type="http://schemas.openxmlformats.org/officeDocument/2006/relationships/hyperlink" Target="https://podminky.urs.cz/item/CS_URS_2021_02/642945111" TargetMode="External" /><Relationship Id="rId52" Type="http://schemas.openxmlformats.org/officeDocument/2006/relationships/hyperlink" Target="https://podminky.urs.cz/item/CS_URS_2021_02/949101111" TargetMode="External" /><Relationship Id="rId53" Type="http://schemas.openxmlformats.org/officeDocument/2006/relationships/hyperlink" Target="https://podminky.urs.cz/item/CS_URS_2021_02/952901111" TargetMode="External" /><Relationship Id="rId54" Type="http://schemas.openxmlformats.org/officeDocument/2006/relationships/hyperlink" Target="https://podminky.urs.cz/item/CS_URS_2021_02/953731311" TargetMode="External" /><Relationship Id="rId55" Type="http://schemas.openxmlformats.org/officeDocument/2006/relationships/hyperlink" Target="https://podminky.urs.cz/item/CS_URS_2021_02/953943211" TargetMode="External" /><Relationship Id="rId56" Type="http://schemas.openxmlformats.org/officeDocument/2006/relationships/hyperlink" Target="https://podminky.urs.cz/item/CS_URS_2021_02/962031132" TargetMode="External" /><Relationship Id="rId57" Type="http://schemas.openxmlformats.org/officeDocument/2006/relationships/hyperlink" Target="https://podminky.urs.cz/item/CS_URS_2021_02/962031133" TargetMode="External" /><Relationship Id="rId58" Type="http://schemas.openxmlformats.org/officeDocument/2006/relationships/hyperlink" Target="https://podminky.urs.cz/item/CS_URS_2021_02/962032231" TargetMode="External" /><Relationship Id="rId59" Type="http://schemas.openxmlformats.org/officeDocument/2006/relationships/hyperlink" Target="https://podminky.urs.cz/item/CS_URS_2021_02/965042241" TargetMode="External" /><Relationship Id="rId60" Type="http://schemas.openxmlformats.org/officeDocument/2006/relationships/hyperlink" Target="https://podminky.urs.cz/item/CS_URS_2021_02/965049112" TargetMode="External" /><Relationship Id="rId61" Type="http://schemas.openxmlformats.org/officeDocument/2006/relationships/hyperlink" Target="https://podminky.urs.cz/item/CS_URS_2021_02/965049114" TargetMode="External" /><Relationship Id="rId62" Type="http://schemas.openxmlformats.org/officeDocument/2006/relationships/hyperlink" Target="https://podminky.urs.cz/item/CS_URS_2021_02/965081213" TargetMode="External" /><Relationship Id="rId63" Type="http://schemas.openxmlformats.org/officeDocument/2006/relationships/hyperlink" Target="https://podminky.urs.cz/item/CS_URS_2021_02/968072455" TargetMode="External" /><Relationship Id="rId64" Type="http://schemas.openxmlformats.org/officeDocument/2006/relationships/hyperlink" Target="https://podminky.urs.cz/item/CS_URS_2021_02/968072747" TargetMode="External" /><Relationship Id="rId65" Type="http://schemas.openxmlformats.org/officeDocument/2006/relationships/hyperlink" Target="https://podminky.urs.cz/item/CS_URS_2021_02/971033441" TargetMode="External" /><Relationship Id="rId66" Type="http://schemas.openxmlformats.org/officeDocument/2006/relationships/hyperlink" Target="https://podminky.urs.cz/item/CS_URS_2021_02/973031325" TargetMode="External" /><Relationship Id="rId67" Type="http://schemas.openxmlformats.org/officeDocument/2006/relationships/hyperlink" Target="https://podminky.urs.cz/item/CS_URS_2021_02/975043111" TargetMode="External" /><Relationship Id="rId68" Type="http://schemas.openxmlformats.org/officeDocument/2006/relationships/hyperlink" Target="https://podminky.urs.cz/item/CS_URS_2021_02/978013191" TargetMode="External" /><Relationship Id="rId69" Type="http://schemas.openxmlformats.org/officeDocument/2006/relationships/hyperlink" Target="https://podminky.urs.cz/item/CS_URS_2021_02/978059541" TargetMode="External" /><Relationship Id="rId70" Type="http://schemas.openxmlformats.org/officeDocument/2006/relationships/hyperlink" Target="https://podminky.urs.cz/item/CS_URS_2021_02/985331212" TargetMode="External" /><Relationship Id="rId71" Type="http://schemas.openxmlformats.org/officeDocument/2006/relationships/hyperlink" Target="https://podminky.urs.cz/item/CS_URS_2021_02/985331213" TargetMode="External" /><Relationship Id="rId72" Type="http://schemas.openxmlformats.org/officeDocument/2006/relationships/hyperlink" Target="https://podminky.urs.cz/item/CS_URS_2021_02/985331911" TargetMode="External" /><Relationship Id="rId73" Type="http://schemas.openxmlformats.org/officeDocument/2006/relationships/hyperlink" Target="https://podminky.urs.cz/item/CS_URS_2021_02/997013151" TargetMode="External" /><Relationship Id="rId74" Type="http://schemas.openxmlformats.org/officeDocument/2006/relationships/hyperlink" Target="https://podminky.urs.cz/item/CS_URS_2021_02/997013501" TargetMode="External" /><Relationship Id="rId75" Type="http://schemas.openxmlformats.org/officeDocument/2006/relationships/hyperlink" Target="https://podminky.urs.cz/item/CS_URS_2021_02/997013509" TargetMode="External" /><Relationship Id="rId76" Type="http://schemas.openxmlformats.org/officeDocument/2006/relationships/hyperlink" Target="https://podminky.urs.cz/item/CS_URS_2021_02/997013602" TargetMode="External" /><Relationship Id="rId77" Type="http://schemas.openxmlformats.org/officeDocument/2006/relationships/hyperlink" Target="https://podminky.urs.cz/item/CS_URS_2021_02/997013603" TargetMode="External" /><Relationship Id="rId78" Type="http://schemas.openxmlformats.org/officeDocument/2006/relationships/hyperlink" Target="https://podminky.urs.cz/item/CS_URS_2021_02/997013631" TargetMode="External" /><Relationship Id="rId79" Type="http://schemas.openxmlformats.org/officeDocument/2006/relationships/hyperlink" Target="https://podminky.urs.cz/item/CS_URS_2021_02/998017001" TargetMode="External" /><Relationship Id="rId80" Type="http://schemas.openxmlformats.org/officeDocument/2006/relationships/hyperlink" Target="https://podminky.urs.cz/item/CS_URS_2021_02/711111002" TargetMode="External" /><Relationship Id="rId81" Type="http://schemas.openxmlformats.org/officeDocument/2006/relationships/hyperlink" Target="https://podminky.urs.cz/item/CS_URS_2021_02/711112002" TargetMode="External" /><Relationship Id="rId82" Type="http://schemas.openxmlformats.org/officeDocument/2006/relationships/hyperlink" Target="https://podminky.urs.cz/item/CS_URS_2021_02/711131811" TargetMode="External" /><Relationship Id="rId83" Type="http://schemas.openxmlformats.org/officeDocument/2006/relationships/hyperlink" Target="https://podminky.urs.cz/item/CS_URS_2021_02/711141559" TargetMode="External" /><Relationship Id="rId84" Type="http://schemas.openxmlformats.org/officeDocument/2006/relationships/hyperlink" Target="https://podminky.urs.cz/item/CS_URS_2021_02/711142559" TargetMode="External" /><Relationship Id="rId85" Type="http://schemas.openxmlformats.org/officeDocument/2006/relationships/hyperlink" Target="https://podminky.urs.cz/item/CS_URS_2021_02/998711201" TargetMode="External" /><Relationship Id="rId86" Type="http://schemas.openxmlformats.org/officeDocument/2006/relationships/hyperlink" Target="https://podminky.urs.cz/item/CS_URS_2021_02/713121121" TargetMode="External" /><Relationship Id="rId87" Type="http://schemas.openxmlformats.org/officeDocument/2006/relationships/hyperlink" Target="https://podminky.urs.cz/item/CS_URS_2021_02/998713201" TargetMode="External" /><Relationship Id="rId88" Type="http://schemas.openxmlformats.org/officeDocument/2006/relationships/hyperlink" Target="https://podminky.urs.cz/item/CS_URS_2021_02/725291621" TargetMode="External" /><Relationship Id="rId89" Type="http://schemas.openxmlformats.org/officeDocument/2006/relationships/hyperlink" Target="https://podminky.urs.cz/item/CS_URS_2021_02/725291631" TargetMode="External" /><Relationship Id="rId90" Type="http://schemas.openxmlformats.org/officeDocument/2006/relationships/hyperlink" Target="https://podminky.urs.cz/item/CS_URS_2021_02/998725201" TargetMode="External" /><Relationship Id="rId91" Type="http://schemas.openxmlformats.org/officeDocument/2006/relationships/hyperlink" Target="https://podminky.urs.cz/item/CS_URS_2021_02/763131411" TargetMode="External" /><Relationship Id="rId92" Type="http://schemas.openxmlformats.org/officeDocument/2006/relationships/hyperlink" Target="https://podminky.urs.cz/item/CS_URS_2021_02/763131451" TargetMode="External" /><Relationship Id="rId93" Type="http://schemas.openxmlformats.org/officeDocument/2006/relationships/hyperlink" Target="https://podminky.urs.cz/item/CS_URS_2021_02/763164521" TargetMode="External" /><Relationship Id="rId94" Type="http://schemas.openxmlformats.org/officeDocument/2006/relationships/hyperlink" Target="https://podminky.urs.cz/item/CS_URS_2021_02/763164631" TargetMode="External" /><Relationship Id="rId95" Type="http://schemas.openxmlformats.org/officeDocument/2006/relationships/hyperlink" Target="https://podminky.urs.cz/item/CS_URS_2021_02/763164636" TargetMode="External" /><Relationship Id="rId96" Type="http://schemas.openxmlformats.org/officeDocument/2006/relationships/hyperlink" Target="https://podminky.urs.cz/item/CS_URS_2021_02/763164646" TargetMode="External" /><Relationship Id="rId97" Type="http://schemas.openxmlformats.org/officeDocument/2006/relationships/hyperlink" Target="https://podminky.urs.cz/item/CS_URS_2021_02/763411116" TargetMode="External" /><Relationship Id="rId98" Type="http://schemas.openxmlformats.org/officeDocument/2006/relationships/hyperlink" Target="https://podminky.urs.cz/item/CS_URS_2021_02/763411126" TargetMode="External" /><Relationship Id="rId99" Type="http://schemas.openxmlformats.org/officeDocument/2006/relationships/hyperlink" Target="https://podminky.urs.cz/item/CS_URS_2021_02/998763401" TargetMode="External" /><Relationship Id="rId100" Type="http://schemas.openxmlformats.org/officeDocument/2006/relationships/hyperlink" Target="https://podminky.urs.cz/item/CS_URS_2021_02/766441811" TargetMode="External" /><Relationship Id="rId101" Type="http://schemas.openxmlformats.org/officeDocument/2006/relationships/hyperlink" Target="https://podminky.urs.cz/item/CS_URS_2021_02/766441821" TargetMode="External" /><Relationship Id="rId102" Type="http://schemas.openxmlformats.org/officeDocument/2006/relationships/hyperlink" Target="https://podminky.urs.cz/item/CS_URS_2021_02/766660001" TargetMode="External" /><Relationship Id="rId103" Type="http://schemas.openxmlformats.org/officeDocument/2006/relationships/hyperlink" Target="https://podminky.urs.cz/item/CS_URS_2021_02/766660021" TargetMode="External" /><Relationship Id="rId104" Type="http://schemas.openxmlformats.org/officeDocument/2006/relationships/hyperlink" Target="https://podminky.urs.cz/item/CS_URS_2021_02/766660713" TargetMode="External" /><Relationship Id="rId105" Type="http://schemas.openxmlformats.org/officeDocument/2006/relationships/hyperlink" Target="https://podminky.urs.cz/item/CS_URS_2021_02/766660729" TargetMode="External" /><Relationship Id="rId106" Type="http://schemas.openxmlformats.org/officeDocument/2006/relationships/hyperlink" Target="https://podminky.urs.cz/item/CS_URS_2021_02/766660731" TargetMode="External" /><Relationship Id="rId107" Type="http://schemas.openxmlformats.org/officeDocument/2006/relationships/hyperlink" Target="https://podminky.urs.cz/item/CS_URS_2021_02/766660733" TargetMode="External" /><Relationship Id="rId108" Type="http://schemas.openxmlformats.org/officeDocument/2006/relationships/hyperlink" Target="https://podminky.urs.cz/item/CS_URS_2021_02/766660734" TargetMode="External" /><Relationship Id="rId109" Type="http://schemas.openxmlformats.org/officeDocument/2006/relationships/hyperlink" Target="https://podminky.urs.cz/item/CS_URS_2021_02/766694111" TargetMode="External" /><Relationship Id="rId110" Type="http://schemas.openxmlformats.org/officeDocument/2006/relationships/hyperlink" Target="https://podminky.urs.cz/item/CS_URS_2021_02/766694112" TargetMode="External" /><Relationship Id="rId111" Type="http://schemas.openxmlformats.org/officeDocument/2006/relationships/hyperlink" Target="https://podminky.urs.cz/item/CS_URS_2021_02/766695212" TargetMode="External" /><Relationship Id="rId112" Type="http://schemas.openxmlformats.org/officeDocument/2006/relationships/hyperlink" Target="https://podminky.urs.cz/item/CS_URS_2021_02/766A2001" TargetMode="External" /><Relationship Id="rId113" Type="http://schemas.openxmlformats.org/officeDocument/2006/relationships/hyperlink" Target="https://podminky.urs.cz/item/CS_URS_2021_02/998766201" TargetMode="External" /><Relationship Id="rId114" Type="http://schemas.openxmlformats.org/officeDocument/2006/relationships/hyperlink" Target="https://podminky.urs.cz/item/CS_URS_2021_02/767531111" TargetMode="External" /><Relationship Id="rId115" Type="http://schemas.openxmlformats.org/officeDocument/2006/relationships/hyperlink" Target="https://podminky.urs.cz/item/CS_URS_2021_02/998767201" TargetMode="External" /><Relationship Id="rId116" Type="http://schemas.openxmlformats.org/officeDocument/2006/relationships/hyperlink" Target="https://podminky.urs.cz/item/CS_URS_2021_02/771111011" TargetMode="External" /><Relationship Id="rId117" Type="http://schemas.openxmlformats.org/officeDocument/2006/relationships/hyperlink" Target="https://podminky.urs.cz/item/CS_URS_2021_02/771121011" TargetMode="External" /><Relationship Id="rId118" Type="http://schemas.openxmlformats.org/officeDocument/2006/relationships/hyperlink" Target="https://podminky.urs.cz/item/CS_URS_2021_02/771474112" TargetMode="External" /><Relationship Id="rId119" Type="http://schemas.openxmlformats.org/officeDocument/2006/relationships/hyperlink" Target="https://podminky.urs.cz/item/CS_URS_2021_02/771574154" TargetMode="External" /><Relationship Id="rId120" Type="http://schemas.openxmlformats.org/officeDocument/2006/relationships/hyperlink" Target="https://podminky.urs.cz/item/CS_URS_2021_02/771591112" TargetMode="External" /><Relationship Id="rId121" Type="http://schemas.openxmlformats.org/officeDocument/2006/relationships/hyperlink" Target="https://podminky.urs.cz/item/CS_URS_2021_02/771591241" TargetMode="External" /><Relationship Id="rId122" Type="http://schemas.openxmlformats.org/officeDocument/2006/relationships/hyperlink" Target="https://podminky.urs.cz/item/CS_URS_2021_02/771591264" TargetMode="External" /><Relationship Id="rId123" Type="http://schemas.openxmlformats.org/officeDocument/2006/relationships/hyperlink" Target="https://podminky.urs.cz/item/CS_URS_2021_02/771592011" TargetMode="External" /><Relationship Id="rId124" Type="http://schemas.openxmlformats.org/officeDocument/2006/relationships/hyperlink" Target="https://podminky.urs.cz/item/CS_URS_2021_02/998771201" TargetMode="External" /><Relationship Id="rId125" Type="http://schemas.openxmlformats.org/officeDocument/2006/relationships/hyperlink" Target="https://podminky.urs.cz/item/CS_URS_2021_02/776111311" TargetMode="External" /><Relationship Id="rId126" Type="http://schemas.openxmlformats.org/officeDocument/2006/relationships/hyperlink" Target="https://podminky.urs.cz/item/CS_URS_2021_02/776121321" TargetMode="External" /><Relationship Id="rId127" Type="http://schemas.openxmlformats.org/officeDocument/2006/relationships/hyperlink" Target="https://podminky.urs.cz/item/CS_URS_2021_02/776141112" TargetMode="External" /><Relationship Id="rId128" Type="http://schemas.openxmlformats.org/officeDocument/2006/relationships/hyperlink" Target="https://podminky.urs.cz/item/CS_URS_2021_02/776201811" TargetMode="External" /><Relationship Id="rId129" Type="http://schemas.openxmlformats.org/officeDocument/2006/relationships/hyperlink" Target="https://podminky.urs.cz/item/CS_URS_2021_02/776212111" TargetMode="External" /><Relationship Id="rId130" Type="http://schemas.openxmlformats.org/officeDocument/2006/relationships/hyperlink" Target="https://podminky.urs.cz/item/CS_URS_2021_02/776221111" TargetMode="External" /><Relationship Id="rId131" Type="http://schemas.openxmlformats.org/officeDocument/2006/relationships/hyperlink" Target="https://podminky.urs.cz/item/CS_URS_2021_02/776411111" TargetMode="External" /><Relationship Id="rId132" Type="http://schemas.openxmlformats.org/officeDocument/2006/relationships/hyperlink" Target="https://podminky.urs.cz/item/CS_URS_2021_02/776991121" TargetMode="External" /><Relationship Id="rId133" Type="http://schemas.openxmlformats.org/officeDocument/2006/relationships/hyperlink" Target="https://podminky.urs.cz/item/CS_URS_2021_02/998776201" TargetMode="External" /><Relationship Id="rId134" Type="http://schemas.openxmlformats.org/officeDocument/2006/relationships/hyperlink" Target="https://podminky.urs.cz/item/CS_URS_2021_02/781111011" TargetMode="External" /><Relationship Id="rId135" Type="http://schemas.openxmlformats.org/officeDocument/2006/relationships/hyperlink" Target="https://podminky.urs.cz/item/CS_URS_2021_02/781121011" TargetMode="External" /><Relationship Id="rId136" Type="http://schemas.openxmlformats.org/officeDocument/2006/relationships/hyperlink" Target="https://podminky.urs.cz/item/CS_URS_2021_02/781131112" TargetMode="External" /><Relationship Id="rId137" Type="http://schemas.openxmlformats.org/officeDocument/2006/relationships/hyperlink" Target="https://podminky.urs.cz/item/CS_URS_2021_02/781131232" TargetMode="External" /><Relationship Id="rId138" Type="http://schemas.openxmlformats.org/officeDocument/2006/relationships/hyperlink" Target="https://podminky.urs.cz/item/CS_URS_2021_02/781474154" TargetMode="External" /><Relationship Id="rId139" Type="http://schemas.openxmlformats.org/officeDocument/2006/relationships/hyperlink" Target="https://podminky.urs.cz/item/CS_URS_2021_02/781491021" TargetMode="External" /><Relationship Id="rId140" Type="http://schemas.openxmlformats.org/officeDocument/2006/relationships/hyperlink" Target="https://podminky.urs.cz/item/CS_URS_2021_02/781491022" TargetMode="External" /><Relationship Id="rId141" Type="http://schemas.openxmlformats.org/officeDocument/2006/relationships/hyperlink" Target="https://podminky.urs.cz/item/CS_URS_2021_02/781494511" TargetMode="External" /><Relationship Id="rId142" Type="http://schemas.openxmlformats.org/officeDocument/2006/relationships/hyperlink" Target="https://podminky.urs.cz/item/CS_URS_2021_02/781495141" TargetMode="External" /><Relationship Id="rId143" Type="http://schemas.openxmlformats.org/officeDocument/2006/relationships/hyperlink" Target="https://podminky.urs.cz/item/CS_URS_2021_02/781495211" TargetMode="External" /><Relationship Id="rId144" Type="http://schemas.openxmlformats.org/officeDocument/2006/relationships/hyperlink" Target="https://podminky.urs.cz/item/CS_URS_2021_02/998781201" TargetMode="External" /><Relationship Id="rId145" Type="http://schemas.openxmlformats.org/officeDocument/2006/relationships/hyperlink" Target="https://podminky.urs.cz/item/CS_URS_2021_02/784111001" TargetMode="External" /><Relationship Id="rId146" Type="http://schemas.openxmlformats.org/officeDocument/2006/relationships/hyperlink" Target="https://podminky.urs.cz/item/CS_URS_2021_02/784171101" TargetMode="External" /><Relationship Id="rId147" Type="http://schemas.openxmlformats.org/officeDocument/2006/relationships/hyperlink" Target="https://podminky.urs.cz/item/CS_URS_2021_02/784171111" TargetMode="External" /><Relationship Id="rId148" Type="http://schemas.openxmlformats.org/officeDocument/2006/relationships/hyperlink" Target="https://podminky.urs.cz/item/CS_URS_2021_02/784181111" TargetMode="External" /><Relationship Id="rId149" Type="http://schemas.openxmlformats.org/officeDocument/2006/relationships/hyperlink" Target="https://podminky.urs.cz/item/CS_URS_2021_02/784191001" TargetMode="External" /><Relationship Id="rId150" Type="http://schemas.openxmlformats.org/officeDocument/2006/relationships/hyperlink" Target="https://podminky.urs.cz/item/CS_URS_2021_02/784211101" TargetMode="External" /><Relationship Id="rId151" Type="http://schemas.openxmlformats.org/officeDocument/2006/relationships/hyperlink" Target="https://podminky.urs.cz/item/CS_URS_2021_02/784660101" TargetMode="External" /><Relationship Id="rId152" Type="http://schemas.openxmlformats.org/officeDocument/2006/relationships/hyperlink" Target="https://podminky.urs.cz/item/CS_URS_2021_02/787911115" TargetMode="External" /><Relationship Id="rId153" Type="http://schemas.openxmlformats.org/officeDocument/2006/relationships/hyperlink" Target="https://podminky.urs.cz/item/CS_URS_2021_02/998787201" TargetMode="External" /><Relationship Id="rId154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13106011" TargetMode="External" /><Relationship Id="rId2" Type="http://schemas.openxmlformats.org/officeDocument/2006/relationships/hyperlink" Target="https://podminky.urs.cz/item/CS_URS_2021_02/113107042" TargetMode="External" /><Relationship Id="rId3" Type="http://schemas.openxmlformats.org/officeDocument/2006/relationships/hyperlink" Target="https://podminky.urs.cz/item/CS_URS_2021_02/113202111" TargetMode="External" /><Relationship Id="rId4" Type="http://schemas.openxmlformats.org/officeDocument/2006/relationships/hyperlink" Target="https://podminky.urs.cz/item/CS_URS_2021_02/564211111" TargetMode="External" /><Relationship Id="rId5" Type="http://schemas.openxmlformats.org/officeDocument/2006/relationships/hyperlink" Target="https://podminky.urs.cz/item/CS_URS_2021_02/564750111" TargetMode="External" /><Relationship Id="rId6" Type="http://schemas.openxmlformats.org/officeDocument/2006/relationships/hyperlink" Target="https://podminky.urs.cz/item/CS_URS_2021_02/565145111" TargetMode="External" /><Relationship Id="rId7" Type="http://schemas.openxmlformats.org/officeDocument/2006/relationships/hyperlink" Target="https://podminky.urs.cz/item/CS_URS_2021_02/591211111" TargetMode="External" /><Relationship Id="rId8" Type="http://schemas.openxmlformats.org/officeDocument/2006/relationships/hyperlink" Target="https://podminky.urs.cz/item/CS_URS_2021_02/916131213" TargetMode="External" /><Relationship Id="rId9" Type="http://schemas.openxmlformats.org/officeDocument/2006/relationships/hyperlink" Target="https://podminky.urs.cz/item/CS_URS_2021_02/919735112" TargetMode="External" /><Relationship Id="rId10" Type="http://schemas.openxmlformats.org/officeDocument/2006/relationships/hyperlink" Target="https://podminky.urs.cz/item/CS_URS_2021_02/997221151" TargetMode="External" /><Relationship Id="rId11" Type="http://schemas.openxmlformats.org/officeDocument/2006/relationships/hyperlink" Target="https://podminky.urs.cz/item/CS_URS_2021_02/997221561" TargetMode="External" /><Relationship Id="rId12" Type="http://schemas.openxmlformats.org/officeDocument/2006/relationships/hyperlink" Target="https://podminky.urs.cz/item/CS_URS_2021_02/997221569" TargetMode="External" /><Relationship Id="rId13" Type="http://schemas.openxmlformats.org/officeDocument/2006/relationships/hyperlink" Target="https://podminky.urs.cz/item/CS_URS_2021_02/997221612" TargetMode="External" /><Relationship Id="rId14" Type="http://schemas.openxmlformats.org/officeDocument/2006/relationships/hyperlink" Target="https://podminky.urs.cz/item/CS_URS_2021_02/997221645" TargetMode="External" /><Relationship Id="rId15" Type="http://schemas.openxmlformats.org/officeDocument/2006/relationships/hyperlink" Target="https://podminky.urs.cz/item/CS_URS_2021_02/998223011" TargetMode="External" /><Relationship Id="rId16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19001405" TargetMode="External" /><Relationship Id="rId2" Type="http://schemas.openxmlformats.org/officeDocument/2006/relationships/hyperlink" Target="https://podminky.urs.cz/item/CS_URS_2021_02/119001422" TargetMode="External" /><Relationship Id="rId3" Type="http://schemas.openxmlformats.org/officeDocument/2006/relationships/hyperlink" Target="https://podminky.urs.cz/item/CS_URS_2021_02/119002311" TargetMode="External" /><Relationship Id="rId4" Type="http://schemas.openxmlformats.org/officeDocument/2006/relationships/hyperlink" Target="https://podminky.urs.cz/item/CS_URS_2021_02/119002312" TargetMode="External" /><Relationship Id="rId5" Type="http://schemas.openxmlformats.org/officeDocument/2006/relationships/hyperlink" Target="https://podminky.urs.cz/item/CS_URS_2021_02/119003211" TargetMode="External" /><Relationship Id="rId6" Type="http://schemas.openxmlformats.org/officeDocument/2006/relationships/hyperlink" Target="https://podminky.urs.cz/item/CS_URS_2021_02/119003212" TargetMode="External" /><Relationship Id="rId7" Type="http://schemas.openxmlformats.org/officeDocument/2006/relationships/hyperlink" Target="https://podminky.urs.cz/item/CS_URS_2021_02/131413102" TargetMode="External" /><Relationship Id="rId8" Type="http://schemas.openxmlformats.org/officeDocument/2006/relationships/hyperlink" Target="https://podminky.urs.cz/item/CS_URS_2021_02/132112111" TargetMode="External" /><Relationship Id="rId9" Type="http://schemas.openxmlformats.org/officeDocument/2006/relationships/hyperlink" Target="https://podminky.urs.cz/item/CS_URS_2021_02/139001101" TargetMode="External" /><Relationship Id="rId10" Type="http://schemas.openxmlformats.org/officeDocument/2006/relationships/hyperlink" Target="https://podminky.urs.cz/item/CS_URS_2021_02/151101101" TargetMode="External" /><Relationship Id="rId11" Type="http://schemas.openxmlformats.org/officeDocument/2006/relationships/hyperlink" Target="https://podminky.urs.cz/item/CS_URS_2021_02/151101111" TargetMode="External" /><Relationship Id="rId12" Type="http://schemas.openxmlformats.org/officeDocument/2006/relationships/hyperlink" Target="https://podminky.urs.cz/item/CS_URS_2021_02/162751157" TargetMode="External" /><Relationship Id="rId13" Type="http://schemas.openxmlformats.org/officeDocument/2006/relationships/hyperlink" Target="https://podminky.urs.cz/item/CS_URS_2021_02/171201221" TargetMode="External" /><Relationship Id="rId14" Type="http://schemas.openxmlformats.org/officeDocument/2006/relationships/hyperlink" Target="https://podminky.urs.cz/item/CS_URS_2021_02/171251201" TargetMode="External" /><Relationship Id="rId15" Type="http://schemas.openxmlformats.org/officeDocument/2006/relationships/hyperlink" Target="https://podminky.urs.cz/item/CS_URS_2021_02/175151101" TargetMode="External" /><Relationship Id="rId16" Type="http://schemas.openxmlformats.org/officeDocument/2006/relationships/hyperlink" Target="https://podminky.urs.cz/item/CS_URS_2021_02/358315114" TargetMode="External" /><Relationship Id="rId17" Type="http://schemas.openxmlformats.org/officeDocument/2006/relationships/hyperlink" Target="https://podminky.urs.cz/item/CS_URS_2021_02/451572111" TargetMode="External" /><Relationship Id="rId18" Type="http://schemas.openxmlformats.org/officeDocument/2006/relationships/hyperlink" Target="https://podminky.urs.cz/item/CS_URS_2021_02/871275211" TargetMode="External" /><Relationship Id="rId19" Type="http://schemas.openxmlformats.org/officeDocument/2006/relationships/hyperlink" Target="https://podminky.urs.cz/item/CS_URS_2021_02/871315211" TargetMode="External" /><Relationship Id="rId20" Type="http://schemas.openxmlformats.org/officeDocument/2006/relationships/hyperlink" Target="https://podminky.urs.cz/item/CS_URS_2021_02/871350410" TargetMode="External" /><Relationship Id="rId21" Type="http://schemas.openxmlformats.org/officeDocument/2006/relationships/hyperlink" Target="https://podminky.urs.cz/item/CS_URS_2021_02/871355211" TargetMode="External" /><Relationship Id="rId22" Type="http://schemas.openxmlformats.org/officeDocument/2006/relationships/hyperlink" Target="https://podminky.urs.cz/item/CS_URS_2021_02/877275211" TargetMode="External" /><Relationship Id="rId23" Type="http://schemas.openxmlformats.org/officeDocument/2006/relationships/hyperlink" Target="https://podminky.urs.cz/item/CS_URS_2021_02/877275221" TargetMode="External" /><Relationship Id="rId24" Type="http://schemas.openxmlformats.org/officeDocument/2006/relationships/hyperlink" Target="https://podminky.urs.cz/item/CS_URS_2021_02/877355211" TargetMode="External" /><Relationship Id="rId25" Type="http://schemas.openxmlformats.org/officeDocument/2006/relationships/hyperlink" Target="https://podminky.urs.cz/item/CS_URS_2021_02/892271111" TargetMode="External" /><Relationship Id="rId26" Type="http://schemas.openxmlformats.org/officeDocument/2006/relationships/hyperlink" Target="https://podminky.urs.cz/item/CS_URS_2021_02/892351111" TargetMode="External" /><Relationship Id="rId27" Type="http://schemas.openxmlformats.org/officeDocument/2006/relationships/hyperlink" Target="https://podminky.urs.cz/item/CS_URS_2021_02/892372111" TargetMode="External" /><Relationship Id="rId28" Type="http://schemas.openxmlformats.org/officeDocument/2006/relationships/hyperlink" Target="https://podminky.urs.cz/item/CS_URS_2021_02/899722112" TargetMode="External" /><Relationship Id="rId29" Type="http://schemas.openxmlformats.org/officeDocument/2006/relationships/hyperlink" Target="https://podminky.urs.cz/item/CS_URS_2021_02/965022131" TargetMode="External" /><Relationship Id="rId30" Type="http://schemas.openxmlformats.org/officeDocument/2006/relationships/hyperlink" Target="https://podminky.urs.cz/item/CS_URS_2021_02/965042141" TargetMode="External" /><Relationship Id="rId31" Type="http://schemas.openxmlformats.org/officeDocument/2006/relationships/hyperlink" Target="https://podminky.urs.cz/item/CS_URS_2021_02/997013111" TargetMode="External" /><Relationship Id="rId32" Type="http://schemas.openxmlformats.org/officeDocument/2006/relationships/hyperlink" Target="https://podminky.urs.cz/item/CS_URS_2021_02/997013501" TargetMode="External" /><Relationship Id="rId33" Type="http://schemas.openxmlformats.org/officeDocument/2006/relationships/hyperlink" Target="https://podminky.urs.cz/item/CS_URS_2021_02/997013509" TargetMode="External" /><Relationship Id="rId34" Type="http://schemas.openxmlformats.org/officeDocument/2006/relationships/hyperlink" Target="https://podminky.urs.cz/item/CS_URS_2021_02/997013601" TargetMode="External" /><Relationship Id="rId35" Type="http://schemas.openxmlformats.org/officeDocument/2006/relationships/hyperlink" Target="https://podminky.urs.cz/item/CS_URS_2021_02/997013645" TargetMode="External" /><Relationship Id="rId36" Type="http://schemas.openxmlformats.org/officeDocument/2006/relationships/hyperlink" Target="https://podminky.urs.cz/item/CS_URS_2021_02/998276101" TargetMode="External" /><Relationship Id="rId37" Type="http://schemas.openxmlformats.org/officeDocument/2006/relationships/hyperlink" Target="https://podminky.urs.cz/item/CS_URS_2021_02/HZS1292" TargetMode="External" /><Relationship Id="rId38" Type="http://schemas.openxmlformats.org/officeDocument/2006/relationships/hyperlink" Target="https://podminky.urs.cz/item/CS_URS_2021_02/011002000" TargetMode="External" /><Relationship Id="rId39" Type="http://schemas.openxmlformats.org/officeDocument/2006/relationships/hyperlink" Target="https://podminky.urs.cz/item/CS_URS_2021_02/012002000" TargetMode="External" /><Relationship Id="rId40" Type="http://schemas.openxmlformats.org/officeDocument/2006/relationships/hyperlink" Target="https://podminky.urs.cz/item/CS_URS_2021_02/022002000" TargetMode="External" /><Relationship Id="rId4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32112112" TargetMode="External" /><Relationship Id="rId2" Type="http://schemas.openxmlformats.org/officeDocument/2006/relationships/hyperlink" Target="https://podminky.urs.cz/item/CS_URS_2021_02/139751101" TargetMode="External" /><Relationship Id="rId3" Type="http://schemas.openxmlformats.org/officeDocument/2006/relationships/hyperlink" Target="https://podminky.urs.cz/item/CS_URS_2021_02/162211311" TargetMode="External" /><Relationship Id="rId4" Type="http://schemas.openxmlformats.org/officeDocument/2006/relationships/hyperlink" Target="https://podminky.urs.cz/item/CS_URS_2021_02/162751117" TargetMode="External" /><Relationship Id="rId5" Type="http://schemas.openxmlformats.org/officeDocument/2006/relationships/hyperlink" Target="https://podminky.urs.cz/item/CS_URS_2021_02/162751119" TargetMode="External" /><Relationship Id="rId6" Type="http://schemas.openxmlformats.org/officeDocument/2006/relationships/hyperlink" Target="https://podminky.urs.cz/item/CS_URS_2021_02/171201221" TargetMode="External" /><Relationship Id="rId7" Type="http://schemas.openxmlformats.org/officeDocument/2006/relationships/hyperlink" Target="https://podminky.urs.cz/item/CS_URS_2021_02/175151101" TargetMode="External" /><Relationship Id="rId8" Type="http://schemas.openxmlformats.org/officeDocument/2006/relationships/hyperlink" Target="https://podminky.urs.cz/item/CS_URS_2021_02/451572111" TargetMode="External" /><Relationship Id="rId9" Type="http://schemas.openxmlformats.org/officeDocument/2006/relationships/hyperlink" Target="https://podminky.urs.cz/item/CS_URS_2021_02/452387111" TargetMode="External" /><Relationship Id="rId10" Type="http://schemas.openxmlformats.org/officeDocument/2006/relationships/hyperlink" Target="https://podminky.urs.cz/item/CS_URS_2021_02/871265211" TargetMode="External" /><Relationship Id="rId11" Type="http://schemas.openxmlformats.org/officeDocument/2006/relationships/hyperlink" Target="https://podminky.urs.cz/item/CS_URS_2021_02/871275211" TargetMode="External" /><Relationship Id="rId12" Type="http://schemas.openxmlformats.org/officeDocument/2006/relationships/hyperlink" Target="https://podminky.urs.cz/item/CS_URS_2021_02/871315211" TargetMode="External" /><Relationship Id="rId13" Type="http://schemas.openxmlformats.org/officeDocument/2006/relationships/hyperlink" Target="https://podminky.urs.cz/item/CS_URS_2021_02/871350410" TargetMode="External" /><Relationship Id="rId14" Type="http://schemas.openxmlformats.org/officeDocument/2006/relationships/hyperlink" Target="https://podminky.urs.cz/item/CS_URS_2021_02/877265211" TargetMode="External" /><Relationship Id="rId15" Type="http://schemas.openxmlformats.org/officeDocument/2006/relationships/hyperlink" Target="https://podminky.urs.cz/item/CS_URS_2021_02/877265221" TargetMode="External" /><Relationship Id="rId16" Type="http://schemas.openxmlformats.org/officeDocument/2006/relationships/hyperlink" Target="https://podminky.urs.cz/item/CS_URS_2021_02/877275211" TargetMode="External" /><Relationship Id="rId17" Type="http://schemas.openxmlformats.org/officeDocument/2006/relationships/hyperlink" Target="https://podminky.urs.cz/item/CS_URS_2021_02/877275221" TargetMode="External" /><Relationship Id="rId18" Type="http://schemas.openxmlformats.org/officeDocument/2006/relationships/hyperlink" Target="https://podminky.urs.cz/item/CS_URS_2021_02/877315211" TargetMode="External" /><Relationship Id="rId19" Type="http://schemas.openxmlformats.org/officeDocument/2006/relationships/hyperlink" Target="https://podminky.urs.cz/item/CS_URS_2021_02/877315221" TargetMode="External" /><Relationship Id="rId20" Type="http://schemas.openxmlformats.org/officeDocument/2006/relationships/hyperlink" Target="https://podminky.urs.cz/item/CS_URS_2021_02/892271111" TargetMode="External" /><Relationship Id="rId21" Type="http://schemas.openxmlformats.org/officeDocument/2006/relationships/hyperlink" Target="https://podminky.urs.cz/item/CS_URS_2021_02/892312121" TargetMode="External" /><Relationship Id="rId22" Type="http://schemas.openxmlformats.org/officeDocument/2006/relationships/hyperlink" Target="https://podminky.urs.cz/item/CS_URS_2021_02/892351111" TargetMode="External" /><Relationship Id="rId23" Type="http://schemas.openxmlformats.org/officeDocument/2006/relationships/hyperlink" Target="https://podminky.urs.cz/item/CS_URS_2021_02/892372111" TargetMode="External" /><Relationship Id="rId24" Type="http://schemas.openxmlformats.org/officeDocument/2006/relationships/hyperlink" Target="https://podminky.urs.cz/item/CS_URS_2021_02/893811252" TargetMode="External" /><Relationship Id="rId25" Type="http://schemas.openxmlformats.org/officeDocument/2006/relationships/hyperlink" Target="https://podminky.urs.cz/item/CS_URS_2021_02/899101211" TargetMode="External" /><Relationship Id="rId26" Type="http://schemas.openxmlformats.org/officeDocument/2006/relationships/hyperlink" Target="https://podminky.urs.cz/item/CS_URS_2021_02/899102112" TargetMode="External" /><Relationship Id="rId27" Type="http://schemas.openxmlformats.org/officeDocument/2006/relationships/hyperlink" Target="https://podminky.urs.cz/item/CS_URS_2021_02/899722113" TargetMode="External" /><Relationship Id="rId28" Type="http://schemas.openxmlformats.org/officeDocument/2006/relationships/hyperlink" Target="https://podminky.urs.cz/item/CS_URS_2021_02/965042141" TargetMode="External" /><Relationship Id="rId29" Type="http://schemas.openxmlformats.org/officeDocument/2006/relationships/hyperlink" Target="https://podminky.urs.cz/item/CS_URS_2021_02/971033131" TargetMode="External" /><Relationship Id="rId30" Type="http://schemas.openxmlformats.org/officeDocument/2006/relationships/hyperlink" Target="https://podminky.urs.cz/item/CS_URS_2021_02/971033231" TargetMode="External" /><Relationship Id="rId31" Type="http://schemas.openxmlformats.org/officeDocument/2006/relationships/hyperlink" Target="https://podminky.urs.cz/item/CS_URS_2021_02/971033251" TargetMode="External" /><Relationship Id="rId32" Type="http://schemas.openxmlformats.org/officeDocument/2006/relationships/hyperlink" Target="https://podminky.urs.cz/item/CS_URS_2021_02/974031132" TargetMode="External" /><Relationship Id="rId33" Type="http://schemas.openxmlformats.org/officeDocument/2006/relationships/hyperlink" Target="https://podminky.urs.cz/item/CS_URS_2021_02/974031142" TargetMode="External" /><Relationship Id="rId34" Type="http://schemas.openxmlformats.org/officeDocument/2006/relationships/hyperlink" Target="https://podminky.urs.cz/item/CS_URS_2021_02/974031153" TargetMode="External" /><Relationship Id="rId35" Type="http://schemas.openxmlformats.org/officeDocument/2006/relationships/hyperlink" Target="https://podminky.urs.cz/item/CS_URS_2021_02/974031164" TargetMode="External" /><Relationship Id="rId36" Type="http://schemas.openxmlformats.org/officeDocument/2006/relationships/hyperlink" Target="https://podminky.urs.cz/item/CS_URS_2021_02/975011521" TargetMode="External" /><Relationship Id="rId37" Type="http://schemas.openxmlformats.org/officeDocument/2006/relationships/hyperlink" Target="https://podminky.urs.cz/item/CS_URS_2021_02/977151111" TargetMode="External" /><Relationship Id="rId38" Type="http://schemas.openxmlformats.org/officeDocument/2006/relationships/hyperlink" Target="https://podminky.urs.cz/item/CS_URS_2021_02/977151112" TargetMode="External" /><Relationship Id="rId39" Type="http://schemas.openxmlformats.org/officeDocument/2006/relationships/hyperlink" Target="https://podminky.urs.cz/item/CS_URS_2021_02/977151115" TargetMode="External" /><Relationship Id="rId40" Type="http://schemas.openxmlformats.org/officeDocument/2006/relationships/hyperlink" Target="https://podminky.urs.cz/item/CS_URS_2021_02/977151125" TargetMode="External" /><Relationship Id="rId41" Type="http://schemas.openxmlformats.org/officeDocument/2006/relationships/hyperlink" Target="https://podminky.urs.cz/item/CS_URS_2021_02/997013211" TargetMode="External" /><Relationship Id="rId42" Type="http://schemas.openxmlformats.org/officeDocument/2006/relationships/hyperlink" Target="https://podminky.urs.cz/item/CS_URS_2021_02/997013219" TargetMode="External" /><Relationship Id="rId43" Type="http://schemas.openxmlformats.org/officeDocument/2006/relationships/hyperlink" Target="https://podminky.urs.cz/item/CS_URS_2021_02/997013501" TargetMode="External" /><Relationship Id="rId44" Type="http://schemas.openxmlformats.org/officeDocument/2006/relationships/hyperlink" Target="https://podminky.urs.cz/item/CS_URS_2021_02/997013509" TargetMode="External" /><Relationship Id="rId45" Type="http://schemas.openxmlformats.org/officeDocument/2006/relationships/hyperlink" Target="https://podminky.urs.cz/item/CS_URS_2021_02/997013609" TargetMode="External" /><Relationship Id="rId46" Type="http://schemas.openxmlformats.org/officeDocument/2006/relationships/hyperlink" Target="https://podminky.urs.cz/item/CS_URS_2021_02/997013631" TargetMode="External" /><Relationship Id="rId47" Type="http://schemas.openxmlformats.org/officeDocument/2006/relationships/hyperlink" Target="https://podminky.urs.cz/item/CS_URS_2021_02/998276101" TargetMode="External" /><Relationship Id="rId48" Type="http://schemas.openxmlformats.org/officeDocument/2006/relationships/hyperlink" Target="https://podminky.urs.cz/item/CS_URS_2021_02/713410811" TargetMode="External" /><Relationship Id="rId49" Type="http://schemas.openxmlformats.org/officeDocument/2006/relationships/hyperlink" Target="https://podminky.urs.cz/item/CS_URS_2021_02/713463311" TargetMode="External" /><Relationship Id="rId50" Type="http://schemas.openxmlformats.org/officeDocument/2006/relationships/hyperlink" Target="https://podminky.urs.cz/item/CS_URS_2021_02/713463312" TargetMode="External" /><Relationship Id="rId51" Type="http://schemas.openxmlformats.org/officeDocument/2006/relationships/hyperlink" Target="https://podminky.urs.cz/item/CS_URS_2021_02/998713101" TargetMode="External" /><Relationship Id="rId52" Type="http://schemas.openxmlformats.org/officeDocument/2006/relationships/hyperlink" Target="https://podminky.urs.cz/item/CS_URS_2021_02/721140806" TargetMode="External" /><Relationship Id="rId53" Type="http://schemas.openxmlformats.org/officeDocument/2006/relationships/hyperlink" Target="https://podminky.urs.cz/item/CS_URS_2021_02/721171803" TargetMode="External" /><Relationship Id="rId54" Type="http://schemas.openxmlformats.org/officeDocument/2006/relationships/hyperlink" Target="https://podminky.urs.cz/item/CS_URS_2021_02/721171808" TargetMode="External" /><Relationship Id="rId55" Type="http://schemas.openxmlformats.org/officeDocument/2006/relationships/hyperlink" Target="https://podminky.urs.cz/item/CS_URS_2021_02/721174024" TargetMode="External" /><Relationship Id="rId56" Type="http://schemas.openxmlformats.org/officeDocument/2006/relationships/hyperlink" Target="https://podminky.urs.cz/item/CS_URS_2021_02/721174025" TargetMode="External" /><Relationship Id="rId57" Type="http://schemas.openxmlformats.org/officeDocument/2006/relationships/hyperlink" Target="https://podminky.urs.cz/item/CS_URS_2021_02/721174042" TargetMode="External" /><Relationship Id="rId58" Type="http://schemas.openxmlformats.org/officeDocument/2006/relationships/hyperlink" Target="https://podminky.urs.cz/item/CS_URS_2021_02/721174043" TargetMode="External" /><Relationship Id="rId59" Type="http://schemas.openxmlformats.org/officeDocument/2006/relationships/hyperlink" Target="https://podminky.urs.cz/item/CS_URS_2021_02/721174045" TargetMode="External" /><Relationship Id="rId60" Type="http://schemas.openxmlformats.org/officeDocument/2006/relationships/hyperlink" Target="https://podminky.urs.cz/item/CS_URS_2021_02/721210813" TargetMode="External" /><Relationship Id="rId61" Type="http://schemas.openxmlformats.org/officeDocument/2006/relationships/hyperlink" Target="https://podminky.urs.cz/item/CS_URS_2021_02/721211913" TargetMode="External" /><Relationship Id="rId62" Type="http://schemas.openxmlformats.org/officeDocument/2006/relationships/hyperlink" Target="https://podminky.urs.cz/item/CS_URS_2021_02/721274126" TargetMode="External" /><Relationship Id="rId63" Type="http://schemas.openxmlformats.org/officeDocument/2006/relationships/hyperlink" Target="https://podminky.urs.cz/item/CS_URS_2021_02/721910922" TargetMode="External" /><Relationship Id="rId64" Type="http://schemas.openxmlformats.org/officeDocument/2006/relationships/hyperlink" Target="https://podminky.urs.cz/item/CS_URS_2021_02/721910942" TargetMode="External" /><Relationship Id="rId65" Type="http://schemas.openxmlformats.org/officeDocument/2006/relationships/hyperlink" Target="https://podminky.urs.cz/item/CS_URS_2021_02/998721101" TargetMode="External" /><Relationship Id="rId66" Type="http://schemas.openxmlformats.org/officeDocument/2006/relationships/hyperlink" Target="https://podminky.urs.cz/item/CS_URS_2021_02/722130233" TargetMode="External" /><Relationship Id="rId67" Type="http://schemas.openxmlformats.org/officeDocument/2006/relationships/hyperlink" Target="https://podminky.urs.cz/item/CS_URS_2021_02/722170804" TargetMode="External" /><Relationship Id="rId68" Type="http://schemas.openxmlformats.org/officeDocument/2006/relationships/hyperlink" Target="https://podminky.urs.cz/item/CS_URS_2021_02/722174002" TargetMode="External" /><Relationship Id="rId69" Type="http://schemas.openxmlformats.org/officeDocument/2006/relationships/hyperlink" Target="https://podminky.urs.cz/item/CS_URS_2021_02/722174003" TargetMode="External" /><Relationship Id="rId70" Type="http://schemas.openxmlformats.org/officeDocument/2006/relationships/hyperlink" Target="https://podminky.urs.cz/item/CS_URS_2021_02/722174004" TargetMode="External" /><Relationship Id="rId71" Type="http://schemas.openxmlformats.org/officeDocument/2006/relationships/hyperlink" Target="https://podminky.urs.cz/item/CS_URS_2021_02/722174005" TargetMode="External" /><Relationship Id="rId72" Type="http://schemas.openxmlformats.org/officeDocument/2006/relationships/hyperlink" Target="https://podminky.urs.cz/item/CS_URS_2021_02/722174006" TargetMode="External" /><Relationship Id="rId73" Type="http://schemas.openxmlformats.org/officeDocument/2006/relationships/hyperlink" Target="https://podminky.urs.cz/item/CS_URS_2021_02/722174007" TargetMode="External" /><Relationship Id="rId74" Type="http://schemas.openxmlformats.org/officeDocument/2006/relationships/hyperlink" Target="https://podminky.urs.cz/item/CS_URS_2021_02/722174022" TargetMode="External" /><Relationship Id="rId75" Type="http://schemas.openxmlformats.org/officeDocument/2006/relationships/hyperlink" Target="https://podminky.urs.cz/item/CS_URS_2021_02/722174023" TargetMode="External" /><Relationship Id="rId76" Type="http://schemas.openxmlformats.org/officeDocument/2006/relationships/hyperlink" Target="https://podminky.urs.cz/item/CS_URS_2021_02/722174024" TargetMode="External" /><Relationship Id="rId77" Type="http://schemas.openxmlformats.org/officeDocument/2006/relationships/hyperlink" Target="https://podminky.urs.cz/item/CS_URS_2021_02/722174025" TargetMode="External" /><Relationship Id="rId78" Type="http://schemas.openxmlformats.org/officeDocument/2006/relationships/hyperlink" Target="https://podminky.urs.cz/item/CS_URS_2021_02/722174026" TargetMode="External" /><Relationship Id="rId79" Type="http://schemas.openxmlformats.org/officeDocument/2006/relationships/hyperlink" Target="https://podminky.urs.cz/item/CS_URS_2021_02/722181211" TargetMode="External" /><Relationship Id="rId80" Type="http://schemas.openxmlformats.org/officeDocument/2006/relationships/hyperlink" Target="https://podminky.urs.cz/item/CS_URS_2021_02/722181212" TargetMode="External" /><Relationship Id="rId81" Type="http://schemas.openxmlformats.org/officeDocument/2006/relationships/hyperlink" Target="https://podminky.urs.cz/item/CS_URS_2021_02/722181221" TargetMode="External" /><Relationship Id="rId82" Type="http://schemas.openxmlformats.org/officeDocument/2006/relationships/hyperlink" Target="https://podminky.urs.cz/item/CS_URS_2021_02/722181222" TargetMode="External" /><Relationship Id="rId83" Type="http://schemas.openxmlformats.org/officeDocument/2006/relationships/hyperlink" Target="https://podminky.urs.cz/item/CS_URS_2021_02/722181232" TargetMode="External" /><Relationship Id="rId84" Type="http://schemas.openxmlformats.org/officeDocument/2006/relationships/hyperlink" Target="https://podminky.urs.cz/item/CS_URS_2021_02/722181233" TargetMode="External" /><Relationship Id="rId85" Type="http://schemas.openxmlformats.org/officeDocument/2006/relationships/hyperlink" Target="https://podminky.urs.cz/item/CS_URS_2021_02/722190901" TargetMode="External" /><Relationship Id="rId86" Type="http://schemas.openxmlformats.org/officeDocument/2006/relationships/hyperlink" Target="https://podminky.urs.cz/item/CS_URS_2021_02/722220862" TargetMode="External" /><Relationship Id="rId87" Type="http://schemas.openxmlformats.org/officeDocument/2006/relationships/hyperlink" Target="https://podminky.urs.cz/item/CS_URS_2021_02/722230101" TargetMode="External" /><Relationship Id="rId88" Type="http://schemas.openxmlformats.org/officeDocument/2006/relationships/hyperlink" Target="https://podminky.urs.cz/item/CS_URS_2021_02/722230102" TargetMode="External" /><Relationship Id="rId89" Type="http://schemas.openxmlformats.org/officeDocument/2006/relationships/hyperlink" Target="https://podminky.urs.cz/item/CS_URS_2021_02/722230103" TargetMode="External" /><Relationship Id="rId90" Type="http://schemas.openxmlformats.org/officeDocument/2006/relationships/hyperlink" Target="https://podminky.urs.cz/item/CS_URS_2021_02/722230104" TargetMode="External" /><Relationship Id="rId91" Type="http://schemas.openxmlformats.org/officeDocument/2006/relationships/hyperlink" Target="https://podminky.urs.cz/item/CS_URS_2021_02/722230105" TargetMode="External" /><Relationship Id="rId92" Type="http://schemas.openxmlformats.org/officeDocument/2006/relationships/hyperlink" Target="https://podminky.urs.cz/item/CS_URS_2021_02/722230106" TargetMode="External" /><Relationship Id="rId93" Type="http://schemas.openxmlformats.org/officeDocument/2006/relationships/hyperlink" Target="https://podminky.urs.cz/item/CS_URS_2021_02/722231072" TargetMode="External" /><Relationship Id="rId94" Type="http://schemas.openxmlformats.org/officeDocument/2006/relationships/hyperlink" Target="https://podminky.urs.cz/item/CS_URS_2021_02/722231073" TargetMode="External" /><Relationship Id="rId95" Type="http://schemas.openxmlformats.org/officeDocument/2006/relationships/hyperlink" Target="https://podminky.urs.cz/item/CS_URS_2021_02/722231074" TargetMode="External" /><Relationship Id="rId96" Type="http://schemas.openxmlformats.org/officeDocument/2006/relationships/hyperlink" Target="https://podminky.urs.cz/item/CS_URS_2021_02/722231076" TargetMode="External" /><Relationship Id="rId97" Type="http://schemas.openxmlformats.org/officeDocument/2006/relationships/hyperlink" Target="https://podminky.urs.cz/item/CS_URS_2021_02/722231221" TargetMode="External" /><Relationship Id="rId98" Type="http://schemas.openxmlformats.org/officeDocument/2006/relationships/hyperlink" Target="https://podminky.urs.cz/item/CS_URS_2021_02/722231222" TargetMode="External" /><Relationship Id="rId99" Type="http://schemas.openxmlformats.org/officeDocument/2006/relationships/hyperlink" Target="https://podminky.urs.cz/item/CS_URS_2021_02/722234263" TargetMode="External" /><Relationship Id="rId100" Type="http://schemas.openxmlformats.org/officeDocument/2006/relationships/hyperlink" Target="https://podminky.urs.cz/item/CS_URS_2021_02/722234264" TargetMode="External" /><Relationship Id="rId101" Type="http://schemas.openxmlformats.org/officeDocument/2006/relationships/hyperlink" Target="https://podminky.urs.cz/item/CS_URS_2021_02/722239101" TargetMode="External" /><Relationship Id="rId102" Type="http://schemas.openxmlformats.org/officeDocument/2006/relationships/hyperlink" Target="https://podminky.urs.cz/item/CS_URS_2021_02/722290226" TargetMode="External" /><Relationship Id="rId103" Type="http://schemas.openxmlformats.org/officeDocument/2006/relationships/hyperlink" Target="https://podminky.urs.cz/item/CS_URS_2021_02/722290234" TargetMode="External" /><Relationship Id="rId104" Type="http://schemas.openxmlformats.org/officeDocument/2006/relationships/hyperlink" Target="https://podminky.urs.cz/item/CS_URS_2021_02/724242214" TargetMode="External" /><Relationship Id="rId105" Type="http://schemas.openxmlformats.org/officeDocument/2006/relationships/hyperlink" Target="https://podminky.urs.cz/item/CS_URS_2021_02/734209123" TargetMode="External" /><Relationship Id="rId106" Type="http://schemas.openxmlformats.org/officeDocument/2006/relationships/hyperlink" Target="https://podminky.urs.cz/item/CS_URS_2021_02/734209124" TargetMode="External" /><Relationship Id="rId107" Type="http://schemas.openxmlformats.org/officeDocument/2006/relationships/hyperlink" Target="https://podminky.urs.cz/item/CS_URS_2021_02/734209125" TargetMode="External" /><Relationship Id="rId108" Type="http://schemas.openxmlformats.org/officeDocument/2006/relationships/hyperlink" Target="https://podminky.urs.cz/item/CS_URS_2021_02/734291123" TargetMode="External" /><Relationship Id="rId109" Type="http://schemas.openxmlformats.org/officeDocument/2006/relationships/hyperlink" Target="https://podminky.urs.cz/item/CS_URS_2021_02/734411101" TargetMode="External" /><Relationship Id="rId110" Type="http://schemas.openxmlformats.org/officeDocument/2006/relationships/hyperlink" Target="https://podminky.urs.cz/item/CS_URS_2021_02/734421101" TargetMode="External" /><Relationship Id="rId111" Type="http://schemas.openxmlformats.org/officeDocument/2006/relationships/hyperlink" Target="https://podminky.urs.cz/item/CS_URS_2021_02/998722101" TargetMode="External" /><Relationship Id="rId112" Type="http://schemas.openxmlformats.org/officeDocument/2006/relationships/hyperlink" Target="https://podminky.urs.cz/item/CS_URS_2021_02/725110811" TargetMode="External" /><Relationship Id="rId113" Type="http://schemas.openxmlformats.org/officeDocument/2006/relationships/hyperlink" Target="https://podminky.urs.cz/item/CS_URS_2021_02/725122817" TargetMode="External" /><Relationship Id="rId114" Type="http://schemas.openxmlformats.org/officeDocument/2006/relationships/hyperlink" Target="https://podminky.urs.cz/item/CS_URS_2021_02/725210821" TargetMode="External" /><Relationship Id="rId115" Type="http://schemas.openxmlformats.org/officeDocument/2006/relationships/hyperlink" Target="https://podminky.urs.cz/item/CS_URS_2021_02/725310823" TargetMode="External" /><Relationship Id="rId116" Type="http://schemas.openxmlformats.org/officeDocument/2006/relationships/hyperlink" Target="https://podminky.urs.cz/item/CS_URS_2021_02/725530823" TargetMode="External" /><Relationship Id="rId117" Type="http://schemas.openxmlformats.org/officeDocument/2006/relationships/hyperlink" Target="https://podminky.urs.cz/item/CS_URS_2021_02/725532120" TargetMode="External" /><Relationship Id="rId118" Type="http://schemas.openxmlformats.org/officeDocument/2006/relationships/hyperlink" Target="https://podminky.urs.cz/item/CS_URS_2021_02/725539205" TargetMode="External" /><Relationship Id="rId119" Type="http://schemas.openxmlformats.org/officeDocument/2006/relationships/hyperlink" Target="https://podminky.urs.cz/item/CS_URS_2021_02/725820801" TargetMode="External" /><Relationship Id="rId120" Type="http://schemas.openxmlformats.org/officeDocument/2006/relationships/hyperlink" Target="https://podminky.urs.cz/item/CS_URS_2021_02/725820802" TargetMode="External" /><Relationship Id="rId121" Type="http://schemas.openxmlformats.org/officeDocument/2006/relationships/hyperlink" Target="https://podminky.urs.cz/item/CS_URS_2021_02/725840851" TargetMode="External" /><Relationship Id="rId122" Type="http://schemas.openxmlformats.org/officeDocument/2006/relationships/hyperlink" Target="https://podminky.urs.cz/item/CS_URS_2021_02/725840860" TargetMode="External" /><Relationship Id="rId123" Type="http://schemas.openxmlformats.org/officeDocument/2006/relationships/hyperlink" Target="https://podminky.urs.cz/item/CS_URS_2021_02/725860811" TargetMode="External" /><Relationship Id="rId124" Type="http://schemas.openxmlformats.org/officeDocument/2006/relationships/hyperlink" Target="https://podminky.urs.cz/item/CS_URS_2021_02/725980121" TargetMode="External" /><Relationship Id="rId125" Type="http://schemas.openxmlformats.org/officeDocument/2006/relationships/hyperlink" Target="https://podminky.urs.cz/item/CS_URS_2021_02/725980123" TargetMode="External" /><Relationship Id="rId126" Type="http://schemas.openxmlformats.org/officeDocument/2006/relationships/hyperlink" Target="https://podminky.urs.cz/item/CS_URS_2021_02/725991812" TargetMode="External" /><Relationship Id="rId127" Type="http://schemas.openxmlformats.org/officeDocument/2006/relationships/hyperlink" Target="https://podminky.urs.cz/item/CS_URS_2021_02/732214813" TargetMode="External" /><Relationship Id="rId128" Type="http://schemas.openxmlformats.org/officeDocument/2006/relationships/hyperlink" Target="https://podminky.urs.cz/item/CS_URS_2021_02/732421201" TargetMode="External" /><Relationship Id="rId129" Type="http://schemas.openxmlformats.org/officeDocument/2006/relationships/hyperlink" Target="https://podminky.urs.cz/item/CS_URS_2021_02/998725101" TargetMode="External" /><Relationship Id="rId130" Type="http://schemas.openxmlformats.org/officeDocument/2006/relationships/hyperlink" Target="https://podminky.urs.cz/item/CS_URS_2021_02/HZS1292" TargetMode="External" /><Relationship Id="rId131" Type="http://schemas.openxmlformats.org/officeDocument/2006/relationships/hyperlink" Target="https://podminky.urs.cz/item/CS_URS_2021_02/HZS2211" TargetMode="External" /><Relationship Id="rId132" Type="http://schemas.openxmlformats.org/officeDocument/2006/relationships/hyperlink" Target="https://podminky.urs.cz/item/CS_URS_2021_02/052002000" TargetMode="External" /><Relationship Id="rId133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974031143" TargetMode="External" /><Relationship Id="rId2" Type="http://schemas.openxmlformats.org/officeDocument/2006/relationships/hyperlink" Target="https://podminky.urs.cz/item/CS_URS_2021_02/997013211" TargetMode="External" /><Relationship Id="rId3" Type="http://schemas.openxmlformats.org/officeDocument/2006/relationships/hyperlink" Target="https://podminky.urs.cz/item/CS_URS_2021_02/997013219" TargetMode="External" /><Relationship Id="rId4" Type="http://schemas.openxmlformats.org/officeDocument/2006/relationships/hyperlink" Target="https://podminky.urs.cz/item/CS_URS_2021_02/997013501" TargetMode="External" /><Relationship Id="rId5" Type="http://schemas.openxmlformats.org/officeDocument/2006/relationships/hyperlink" Target="https://podminky.urs.cz/item/CS_URS_2021_02/997013509" TargetMode="External" /><Relationship Id="rId6" Type="http://schemas.openxmlformats.org/officeDocument/2006/relationships/hyperlink" Target="https://podminky.urs.cz/item/CS_URS_2021_02/997013631" TargetMode="External" /><Relationship Id="rId7" Type="http://schemas.openxmlformats.org/officeDocument/2006/relationships/hyperlink" Target="https://podminky.urs.cz/item/CS_URS_2021_02/230120041" TargetMode="External" /><Relationship Id="rId8" Type="http://schemas.openxmlformats.org/officeDocument/2006/relationships/hyperlink" Target="https://podminky.urs.cz/item/CS_URS_2021_02/733120815" TargetMode="External" /><Relationship Id="rId9" Type="http://schemas.openxmlformats.org/officeDocument/2006/relationships/hyperlink" Target="https://podminky.urs.cz/item/CS_URS_2021_02/733122222" TargetMode="External" /><Relationship Id="rId10" Type="http://schemas.openxmlformats.org/officeDocument/2006/relationships/hyperlink" Target="https://podminky.urs.cz/item/CS_URS_2021_02/733122224" TargetMode="External" /><Relationship Id="rId11" Type="http://schemas.openxmlformats.org/officeDocument/2006/relationships/hyperlink" Target="https://podminky.urs.cz/item/CS_URS_2021_02/733122225" TargetMode="External" /><Relationship Id="rId12" Type="http://schemas.openxmlformats.org/officeDocument/2006/relationships/hyperlink" Target="https://podminky.urs.cz/item/CS_URS_2021_02/733123112" TargetMode="External" /><Relationship Id="rId13" Type="http://schemas.openxmlformats.org/officeDocument/2006/relationships/hyperlink" Target="https://podminky.urs.cz/item/CS_URS_2021_02/733190217" TargetMode="External" /><Relationship Id="rId14" Type="http://schemas.openxmlformats.org/officeDocument/2006/relationships/hyperlink" Target="https://podminky.urs.cz/item/CS_URS_2021_02/733190801" TargetMode="External" /><Relationship Id="rId15" Type="http://schemas.openxmlformats.org/officeDocument/2006/relationships/hyperlink" Target="https://podminky.urs.cz/item/CS_URS_2021_02/733191816" TargetMode="External" /><Relationship Id="rId16" Type="http://schemas.openxmlformats.org/officeDocument/2006/relationships/hyperlink" Target="https://podminky.urs.cz/item/CS_URS_2021_02/733890801" TargetMode="External" /><Relationship Id="rId17" Type="http://schemas.openxmlformats.org/officeDocument/2006/relationships/hyperlink" Target="https://podminky.urs.cz/item/CS_URS_2021_02/998733101" TargetMode="External" /><Relationship Id="rId18" Type="http://schemas.openxmlformats.org/officeDocument/2006/relationships/hyperlink" Target="https://podminky.urs.cz/item/CS_URS_2021_02/998733193" TargetMode="External" /><Relationship Id="rId19" Type="http://schemas.openxmlformats.org/officeDocument/2006/relationships/hyperlink" Target="https://podminky.urs.cz/item/CS_URS_2021_02/713463211" TargetMode="External" /><Relationship Id="rId20" Type="http://schemas.openxmlformats.org/officeDocument/2006/relationships/hyperlink" Target="https://podminky.urs.cz/item/CS_URS_2021_02/998713101" TargetMode="External" /><Relationship Id="rId21" Type="http://schemas.openxmlformats.org/officeDocument/2006/relationships/hyperlink" Target="https://podminky.urs.cz/item/CS_URS_2021_02/998713193" TargetMode="External" /><Relationship Id="rId22" Type="http://schemas.openxmlformats.org/officeDocument/2006/relationships/hyperlink" Target="https://podminky.urs.cz/item/CS_URS_2023_01/725532126" TargetMode="External" /><Relationship Id="rId23" Type="http://schemas.openxmlformats.org/officeDocument/2006/relationships/hyperlink" Target="https://podminky.urs.cz/item/CS_URS_2021_02/734200821" TargetMode="External" /><Relationship Id="rId24" Type="http://schemas.openxmlformats.org/officeDocument/2006/relationships/hyperlink" Target="https://podminky.urs.cz/item/CS_URS_2021_02/734200823" TargetMode="External" /><Relationship Id="rId25" Type="http://schemas.openxmlformats.org/officeDocument/2006/relationships/hyperlink" Target="https://podminky.urs.cz/item/CS_URS_2021_02/734209113" TargetMode="External" /><Relationship Id="rId26" Type="http://schemas.openxmlformats.org/officeDocument/2006/relationships/hyperlink" Target="https://podminky.urs.cz/item/CS_URS_2021_02/734209114" TargetMode="External" /><Relationship Id="rId27" Type="http://schemas.openxmlformats.org/officeDocument/2006/relationships/hyperlink" Target="https://podminky.urs.cz/item/CS_URS_2021_02/734209115" TargetMode="External" /><Relationship Id="rId28" Type="http://schemas.openxmlformats.org/officeDocument/2006/relationships/hyperlink" Target="https://podminky.urs.cz/item/CS_URS_2021_02/734211120" TargetMode="External" /><Relationship Id="rId29" Type="http://schemas.openxmlformats.org/officeDocument/2006/relationships/hyperlink" Target="https://podminky.urs.cz/item/CS_URS_2021_02/734291123" TargetMode="External" /><Relationship Id="rId30" Type="http://schemas.openxmlformats.org/officeDocument/2006/relationships/hyperlink" Target="https://podminky.urs.cz/item/CS_URS_2021_02/734291951" TargetMode="External" /><Relationship Id="rId31" Type="http://schemas.openxmlformats.org/officeDocument/2006/relationships/hyperlink" Target="https://podminky.urs.cz/item/CS_URS_2021_02/734292715" TargetMode="External" /><Relationship Id="rId32" Type="http://schemas.openxmlformats.org/officeDocument/2006/relationships/hyperlink" Target="https://podminky.urs.cz/item/CS_URS_2021_02/734421111" TargetMode="External" /><Relationship Id="rId33" Type="http://schemas.openxmlformats.org/officeDocument/2006/relationships/hyperlink" Target="https://podminky.urs.cz/item/CS_URS_2021_02/734890801" TargetMode="External" /><Relationship Id="rId34" Type="http://schemas.openxmlformats.org/officeDocument/2006/relationships/hyperlink" Target="https://podminky.urs.cz/item/CS_URS_2021_02/998734101" TargetMode="External" /><Relationship Id="rId35" Type="http://schemas.openxmlformats.org/officeDocument/2006/relationships/hyperlink" Target="https://podminky.urs.cz/item/CS_URS_2021_02/998734193" TargetMode="External" /><Relationship Id="rId36" Type="http://schemas.openxmlformats.org/officeDocument/2006/relationships/hyperlink" Target="https://podminky.urs.cz/item/CS_URS_2021_02/735000912" TargetMode="External" /><Relationship Id="rId37" Type="http://schemas.openxmlformats.org/officeDocument/2006/relationships/hyperlink" Target="https://podminky.urs.cz/item/CS_URS_2021_02/735111810" TargetMode="External" /><Relationship Id="rId38" Type="http://schemas.openxmlformats.org/officeDocument/2006/relationships/hyperlink" Target="https://podminky.urs.cz/item/CS_URS_2021_02/735152173" TargetMode="External" /><Relationship Id="rId39" Type="http://schemas.openxmlformats.org/officeDocument/2006/relationships/hyperlink" Target="https://podminky.urs.cz/item/CS_URS_2021_02/735152272" TargetMode="External" /><Relationship Id="rId40" Type="http://schemas.openxmlformats.org/officeDocument/2006/relationships/hyperlink" Target="https://podminky.urs.cz/item/CS_URS_2021_02/735152277" TargetMode="External" /><Relationship Id="rId41" Type="http://schemas.openxmlformats.org/officeDocument/2006/relationships/hyperlink" Target="https://podminky.urs.cz/item/CS_URS_2021_02/735152576" TargetMode="External" /><Relationship Id="rId42" Type="http://schemas.openxmlformats.org/officeDocument/2006/relationships/hyperlink" Target="https://podminky.urs.cz/item/CS_URS_2021_02/735159310" TargetMode="External" /><Relationship Id="rId43" Type="http://schemas.openxmlformats.org/officeDocument/2006/relationships/hyperlink" Target="https://podminky.urs.cz/item/CS_URS_2021_02/735161811" TargetMode="External" /><Relationship Id="rId44" Type="http://schemas.openxmlformats.org/officeDocument/2006/relationships/hyperlink" Target="https://podminky.urs.cz/item/CS_URS_2021_02/735291800" TargetMode="External" /><Relationship Id="rId45" Type="http://schemas.openxmlformats.org/officeDocument/2006/relationships/hyperlink" Target="https://podminky.urs.cz/item/CS_URS_2021_02/735494811" TargetMode="External" /><Relationship Id="rId46" Type="http://schemas.openxmlformats.org/officeDocument/2006/relationships/hyperlink" Target="https://podminky.urs.cz/item/CS_URS_2021_02/735890801" TargetMode="External" /><Relationship Id="rId47" Type="http://schemas.openxmlformats.org/officeDocument/2006/relationships/hyperlink" Target="https://podminky.urs.cz/item/CS_URS_2021_02/998735101" TargetMode="External" /><Relationship Id="rId48" Type="http://schemas.openxmlformats.org/officeDocument/2006/relationships/hyperlink" Target="https://podminky.urs.cz/item/CS_URS_2021_02/998735193" TargetMode="External" /><Relationship Id="rId49" Type="http://schemas.openxmlformats.org/officeDocument/2006/relationships/hyperlink" Target="https://podminky.urs.cz/item/CS_URS_2021_02/HZS2211" TargetMode="External" /><Relationship Id="rId50" Type="http://schemas.openxmlformats.org/officeDocument/2006/relationships/hyperlink" Target="https://podminky.urs.cz/item/CS_URS_2021_02/HZS2492" TargetMode="External" /><Relationship Id="rId51" Type="http://schemas.openxmlformats.org/officeDocument/2006/relationships/hyperlink" Target="https://podminky.urs.cz/item/CS_URS_2021_02/HZS3231" TargetMode="External" /><Relationship Id="rId52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011002000" TargetMode="External" /><Relationship Id="rId2" Type="http://schemas.openxmlformats.org/officeDocument/2006/relationships/hyperlink" Target="https://podminky.urs.cz/item/CS_URS_2021_02/011514000" TargetMode="External" /><Relationship Id="rId3" Type="http://schemas.openxmlformats.org/officeDocument/2006/relationships/hyperlink" Target="https://podminky.urs.cz/item/CS_URS_2021_02/013254000" TargetMode="External" /><Relationship Id="rId4" Type="http://schemas.openxmlformats.org/officeDocument/2006/relationships/hyperlink" Target="https://podminky.urs.cz/item/CS_URS_2021_02/020001000" TargetMode="External" /><Relationship Id="rId5" Type="http://schemas.openxmlformats.org/officeDocument/2006/relationships/hyperlink" Target="https://podminky.urs.cz/item/CS_URS_2021_02/030001000" TargetMode="External" /><Relationship Id="rId6" Type="http://schemas.openxmlformats.org/officeDocument/2006/relationships/hyperlink" Target="https://podminky.urs.cz/item/CS_URS_2021_02/040001000" TargetMode="External" /><Relationship Id="rId7" Type="http://schemas.openxmlformats.org/officeDocument/2006/relationships/hyperlink" Target="https://podminky.urs.cz/item/CS_URS_2021_02/043002000" TargetMode="External" /><Relationship Id="rId8" Type="http://schemas.openxmlformats.org/officeDocument/2006/relationships/hyperlink" Target="https://podminky.urs.cz/item/CS_URS_2021_02/043203001" TargetMode="External" /><Relationship Id="rId9" Type="http://schemas.openxmlformats.org/officeDocument/2006/relationships/hyperlink" Target="https://podminky.urs.cz/item/CS_URS_2023_01/052103000" TargetMode="External" /><Relationship Id="rId10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31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31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47.25" customHeight="1">
      <c r="B23" s="21"/>
      <c r="C23" s="22"/>
      <c r="D23" s="22"/>
      <c r="E23" s="36" t="s">
        <v>34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="2" customFormat="1" ht="25.92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6.96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="2" customFormat="1" ht="6.96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="2" customFormat="1" ht="24.96" customHeight="1">
      <c r="A42" s="38"/>
      <c r="B42" s="39"/>
      <c r="C42" s="23" t="s">
        <v>48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="2" customFormat="1" ht="6.96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="5" customFormat="1" ht="36.96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ZŠ Lesní, Liberec – modernizace šaten a sociálního zařízení u tělocvičny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 "","",AN8)</f>
        <v>17.1.2023</v>
      </c>
      <c r="AN47" s="72"/>
      <c r="AO47" s="40"/>
      <c r="AP47" s="40"/>
      <c r="AQ47" s="40"/>
      <c r="AR47" s="44"/>
      <c r="B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 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30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49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="2" customFormat="1" ht="15.15" customHeight="1">
      <c r="A50" s="38"/>
      <c r="B50" s="39"/>
      <c r="C50" s="32" t="s">
        <v>28</v>
      </c>
      <c r="D50" s="40"/>
      <c r="E50" s="40"/>
      <c r="F50" s="40"/>
      <c r="G50" s="40"/>
      <c r="H50" s="40"/>
      <c r="I50" s="40"/>
      <c r="J50" s="40"/>
      <c r="K50" s="40"/>
      <c r="L50" s="64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32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="2" customFormat="1" ht="29.28" customHeight="1">
      <c r="A52" s="38"/>
      <c r="B52" s="39"/>
      <c r="C52" s="86" t="s">
        <v>50</v>
      </c>
      <c r="D52" s="87"/>
      <c r="E52" s="87"/>
      <c r="F52" s="87"/>
      <c r="G52" s="87"/>
      <c r="H52" s="88"/>
      <c r="I52" s="89" t="s">
        <v>51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52</v>
      </c>
      <c r="AH52" s="87"/>
      <c r="AI52" s="87"/>
      <c r="AJ52" s="87"/>
      <c r="AK52" s="87"/>
      <c r="AL52" s="87"/>
      <c r="AM52" s="87"/>
      <c r="AN52" s="89" t="s">
        <v>53</v>
      </c>
      <c r="AO52" s="87"/>
      <c r="AP52" s="87"/>
      <c r="AQ52" s="91" t="s">
        <v>54</v>
      </c>
      <c r="AR52" s="44"/>
      <c r="AS52" s="92" t="s">
        <v>55</v>
      </c>
      <c r="AT52" s="93" t="s">
        <v>56</v>
      </c>
      <c r="AU52" s="93" t="s">
        <v>57</v>
      </c>
      <c r="AV52" s="93" t="s">
        <v>58</v>
      </c>
      <c r="AW52" s="93" t="s">
        <v>59</v>
      </c>
      <c r="AX52" s="93" t="s">
        <v>60</v>
      </c>
      <c r="AY52" s="93" t="s">
        <v>61</v>
      </c>
      <c r="AZ52" s="93" t="s">
        <v>62</v>
      </c>
      <c r="BA52" s="93" t="s">
        <v>63</v>
      </c>
      <c r="BB52" s="93" t="s">
        <v>64</v>
      </c>
      <c r="BC52" s="93" t="s">
        <v>65</v>
      </c>
      <c r="BD52" s="94" t="s">
        <v>66</v>
      </c>
      <c r="BE52" s="38"/>
    </row>
    <row r="53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="6" customFormat="1" ht="32.4" customHeight="1">
      <c r="A54" s="6"/>
      <c r="B54" s="98"/>
      <c r="C54" s="99" t="s">
        <v>67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ROUND(SUM(AG55:AG62),2)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ROUND(SUM(AS55:AS62),2)</f>
        <v>0</v>
      </c>
      <c r="AT54" s="106">
        <f>ROUND(SUM(AV54:AW54),2)</f>
        <v>0</v>
      </c>
      <c r="AU54" s="107">
        <f>ROUND(SUM(AU55:AU62),5)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ROUND(SUM(AZ55:AZ62),2)</f>
        <v>0</v>
      </c>
      <c r="BA54" s="106">
        <f>ROUND(SUM(BA55:BA62),2)</f>
        <v>0</v>
      </c>
      <c r="BB54" s="106">
        <f>ROUND(SUM(BB55:BB62),2)</f>
        <v>0</v>
      </c>
      <c r="BC54" s="106">
        <f>ROUND(SUM(BC55:BC62),2)</f>
        <v>0</v>
      </c>
      <c r="BD54" s="108">
        <f>ROUND(SUM(BD55:BD62),2)</f>
        <v>0</v>
      </c>
      <c r="BE54" s="6"/>
      <c r="BS54" s="109" t="s">
        <v>68</v>
      </c>
      <c r="BT54" s="109" t="s">
        <v>69</v>
      </c>
      <c r="BU54" s="110" t="s">
        <v>70</v>
      </c>
      <c r="BV54" s="109" t="s">
        <v>71</v>
      </c>
      <c r="BW54" s="109" t="s">
        <v>5</v>
      </c>
      <c r="BX54" s="109" t="s">
        <v>72</v>
      </c>
      <c r="CL54" s="109" t="s">
        <v>19</v>
      </c>
    </row>
    <row r="55" s="7" customFormat="1" ht="16.5" customHeight="1">
      <c r="A55" s="111" t="s">
        <v>73</v>
      </c>
      <c r="B55" s="112"/>
      <c r="C55" s="113"/>
      <c r="D55" s="114" t="s">
        <v>74</v>
      </c>
      <c r="E55" s="114"/>
      <c r="F55" s="114"/>
      <c r="G55" s="114"/>
      <c r="H55" s="114"/>
      <c r="I55" s="115"/>
      <c r="J55" s="114" t="s">
        <v>75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'01 - Rekonstrukce interiér'!J30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76</v>
      </c>
      <c r="AR55" s="118"/>
      <c r="AS55" s="119">
        <v>0</v>
      </c>
      <c r="AT55" s="120">
        <f>ROUND(SUM(AV55:AW55),2)</f>
        <v>0</v>
      </c>
      <c r="AU55" s="121">
        <f>'01 - Rekonstrukce interiér'!P100</f>
        <v>0</v>
      </c>
      <c r="AV55" s="120">
        <f>'01 - Rekonstrukce interiér'!J33</f>
        <v>0</v>
      </c>
      <c r="AW55" s="120">
        <f>'01 - Rekonstrukce interiér'!J34</f>
        <v>0</v>
      </c>
      <c r="AX55" s="120">
        <f>'01 - Rekonstrukce interiér'!J35</f>
        <v>0</v>
      </c>
      <c r="AY55" s="120">
        <f>'01 - Rekonstrukce interiér'!J36</f>
        <v>0</v>
      </c>
      <c r="AZ55" s="120">
        <f>'01 - Rekonstrukce interiér'!F33</f>
        <v>0</v>
      </c>
      <c r="BA55" s="120">
        <f>'01 - Rekonstrukce interiér'!F34</f>
        <v>0</v>
      </c>
      <c r="BB55" s="120">
        <f>'01 - Rekonstrukce interiér'!F35</f>
        <v>0</v>
      </c>
      <c r="BC55" s="120">
        <f>'01 - Rekonstrukce interiér'!F36</f>
        <v>0</v>
      </c>
      <c r="BD55" s="122">
        <f>'01 - Rekonstrukce interiér'!F37</f>
        <v>0</v>
      </c>
      <c r="BE55" s="7"/>
      <c r="BT55" s="123" t="s">
        <v>77</v>
      </c>
      <c r="BV55" s="123" t="s">
        <v>71</v>
      </c>
      <c r="BW55" s="123" t="s">
        <v>78</v>
      </c>
      <c r="BX55" s="123" t="s">
        <v>5</v>
      </c>
      <c r="CL55" s="123" t="s">
        <v>19</v>
      </c>
      <c r="CM55" s="123" t="s">
        <v>79</v>
      </c>
    </row>
    <row r="56" s="7" customFormat="1" ht="16.5" customHeight="1">
      <c r="A56" s="111" t="s">
        <v>73</v>
      </c>
      <c r="B56" s="112"/>
      <c r="C56" s="113"/>
      <c r="D56" s="114" t="s">
        <v>80</v>
      </c>
      <c r="E56" s="114"/>
      <c r="F56" s="114"/>
      <c r="G56" s="114"/>
      <c r="H56" s="114"/>
      <c r="I56" s="115"/>
      <c r="J56" s="114" t="s">
        <v>81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'02 - Rekonstrukce exteriér'!J30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76</v>
      </c>
      <c r="AR56" s="118"/>
      <c r="AS56" s="119">
        <v>0</v>
      </c>
      <c r="AT56" s="120">
        <f>ROUND(SUM(AV56:AW56),2)</f>
        <v>0</v>
      </c>
      <c r="AU56" s="121">
        <f>'02 - Rekonstrukce exteriér'!P85</f>
        <v>0</v>
      </c>
      <c r="AV56" s="120">
        <f>'02 - Rekonstrukce exteriér'!J33</f>
        <v>0</v>
      </c>
      <c r="AW56" s="120">
        <f>'02 - Rekonstrukce exteriér'!J34</f>
        <v>0</v>
      </c>
      <c r="AX56" s="120">
        <f>'02 - Rekonstrukce exteriér'!J35</f>
        <v>0</v>
      </c>
      <c r="AY56" s="120">
        <f>'02 - Rekonstrukce exteriér'!J36</f>
        <v>0</v>
      </c>
      <c r="AZ56" s="120">
        <f>'02 - Rekonstrukce exteriér'!F33</f>
        <v>0</v>
      </c>
      <c r="BA56" s="120">
        <f>'02 - Rekonstrukce exteriér'!F34</f>
        <v>0</v>
      </c>
      <c r="BB56" s="120">
        <f>'02 - Rekonstrukce exteriér'!F35</f>
        <v>0</v>
      </c>
      <c r="BC56" s="120">
        <f>'02 - Rekonstrukce exteriér'!F36</f>
        <v>0</v>
      </c>
      <c r="BD56" s="122">
        <f>'02 - Rekonstrukce exteriér'!F37</f>
        <v>0</v>
      </c>
      <c r="BE56" s="7"/>
      <c r="BT56" s="123" t="s">
        <v>77</v>
      </c>
      <c r="BV56" s="123" t="s">
        <v>71</v>
      </c>
      <c r="BW56" s="123" t="s">
        <v>82</v>
      </c>
      <c r="BX56" s="123" t="s">
        <v>5</v>
      </c>
      <c r="CL56" s="123" t="s">
        <v>19</v>
      </c>
      <c r="CM56" s="123" t="s">
        <v>79</v>
      </c>
    </row>
    <row r="57" s="7" customFormat="1" ht="16.5" customHeight="1">
      <c r="A57" s="111" t="s">
        <v>73</v>
      </c>
      <c r="B57" s="112"/>
      <c r="C57" s="113"/>
      <c r="D57" s="114" t="s">
        <v>83</v>
      </c>
      <c r="E57" s="114"/>
      <c r="F57" s="114"/>
      <c r="G57" s="114"/>
      <c r="H57" s="114"/>
      <c r="I57" s="115"/>
      <c r="J57" s="114" t="s">
        <v>84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'03.1 - Venkovní část'!J30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76</v>
      </c>
      <c r="AR57" s="118"/>
      <c r="AS57" s="119">
        <v>0</v>
      </c>
      <c r="AT57" s="120">
        <f>ROUND(SUM(AV57:AW57),2)</f>
        <v>0</v>
      </c>
      <c r="AU57" s="121">
        <f>'03.1 - Venkovní část'!P90</f>
        <v>0</v>
      </c>
      <c r="AV57" s="120">
        <f>'03.1 - Venkovní část'!J33</f>
        <v>0</v>
      </c>
      <c r="AW57" s="120">
        <f>'03.1 - Venkovní část'!J34</f>
        <v>0</v>
      </c>
      <c r="AX57" s="120">
        <f>'03.1 - Venkovní část'!J35</f>
        <v>0</v>
      </c>
      <c r="AY57" s="120">
        <f>'03.1 - Venkovní část'!J36</f>
        <v>0</v>
      </c>
      <c r="AZ57" s="120">
        <f>'03.1 - Venkovní část'!F33</f>
        <v>0</v>
      </c>
      <c r="BA57" s="120">
        <f>'03.1 - Venkovní část'!F34</f>
        <v>0</v>
      </c>
      <c r="BB57" s="120">
        <f>'03.1 - Venkovní část'!F35</f>
        <v>0</v>
      </c>
      <c r="BC57" s="120">
        <f>'03.1 - Venkovní část'!F36</f>
        <v>0</v>
      </c>
      <c r="BD57" s="122">
        <f>'03.1 - Venkovní část'!F37</f>
        <v>0</v>
      </c>
      <c r="BE57" s="7"/>
      <c r="BT57" s="123" t="s">
        <v>77</v>
      </c>
      <c r="BV57" s="123" t="s">
        <v>71</v>
      </c>
      <c r="BW57" s="123" t="s">
        <v>85</v>
      </c>
      <c r="BX57" s="123" t="s">
        <v>5</v>
      </c>
      <c r="CL57" s="123" t="s">
        <v>19</v>
      </c>
      <c r="CM57" s="123" t="s">
        <v>79</v>
      </c>
    </row>
    <row r="58" s="7" customFormat="1" ht="16.5" customHeight="1">
      <c r="A58" s="111" t="s">
        <v>73</v>
      </c>
      <c r="B58" s="112"/>
      <c r="C58" s="113"/>
      <c r="D58" s="114" t="s">
        <v>86</v>
      </c>
      <c r="E58" s="114"/>
      <c r="F58" s="114"/>
      <c r="G58" s="114"/>
      <c r="H58" s="114"/>
      <c r="I58" s="115"/>
      <c r="J58" s="114" t="s">
        <v>87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'03.2 - Vnitřní část'!J30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76</v>
      </c>
      <c r="AR58" s="118"/>
      <c r="AS58" s="119">
        <v>0</v>
      </c>
      <c r="AT58" s="120">
        <f>ROUND(SUM(AV58:AW58),2)</f>
        <v>0</v>
      </c>
      <c r="AU58" s="121">
        <f>'03.2 - Vnitřní část'!P94</f>
        <v>0</v>
      </c>
      <c r="AV58" s="120">
        <f>'03.2 - Vnitřní část'!J33</f>
        <v>0</v>
      </c>
      <c r="AW58" s="120">
        <f>'03.2 - Vnitřní část'!J34</f>
        <v>0</v>
      </c>
      <c r="AX58" s="120">
        <f>'03.2 - Vnitřní část'!J35</f>
        <v>0</v>
      </c>
      <c r="AY58" s="120">
        <f>'03.2 - Vnitřní část'!J36</f>
        <v>0</v>
      </c>
      <c r="AZ58" s="120">
        <f>'03.2 - Vnitřní část'!F33</f>
        <v>0</v>
      </c>
      <c r="BA58" s="120">
        <f>'03.2 - Vnitřní část'!F34</f>
        <v>0</v>
      </c>
      <c r="BB58" s="120">
        <f>'03.2 - Vnitřní část'!F35</f>
        <v>0</v>
      </c>
      <c r="BC58" s="120">
        <f>'03.2 - Vnitřní část'!F36</f>
        <v>0</v>
      </c>
      <c r="BD58" s="122">
        <f>'03.2 - Vnitřní část'!F37</f>
        <v>0</v>
      </c>
      <c r="BE58" s="7"/>
      <c r="BT58" s="123" t="s">
        <v>77</v>
      </c>
      <c r="BV58" s="123" t="s">
        <v>71</v>
      </c>
      <c r="BW58" s="123" t="s">
        <v>88</v>
      </c>
      <c r="BX58" s="123" t="s">
        <v>5</v>
      </c>
      <c r="CL58" s="123" t="s">
        <v>19</v>
      </c>
      <c r="CM58" s="123" t="s">
        <v>79</v>
      </c>
    </row>
    <row r="59" s="7" customFormat="1" ht="16.5" customHeight="1">
      <c r="A59" s="111" t="s">
        <v>73</v>
      </c>
      <c r="B59" s="112"/>
      <c r="C59" s="113"/>
      <c r="D59" s="114" t="s">
        <v>89</v>
      </c>
      <c r="E59" s="114"/>
      <c r="F59" s="114"/>
      <c r="G59" s="114"/>
      <c r="H59" s="114"/>
      <c r="I59" s="115"/>
      <c r="J59" s="114" t="s">
        <v>90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'04 - Tepelná technika'!J30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76</v>
      </c>
      <c r="AR59" s="118"/>
      <c r="AS59" s="119">
        <v>0</v>
      </c>
      <c r="AT59" s="120">
        <f>ROUND(SUM(AV59:AW59),2)</f>
        <v>0</v>
      </c>
      <c r="AU59" s="121">
        <f>'04 - Tepelná technika'!P91</f>
        <v>0</v>
      </c>
      <c r="AV59" s="120">
        <f>'04 - Tepelná technika'!J33</f>
        <v>0</v>
      </c>
      <c r="AW59" s="120">
        <f>'04 - Tepelná technika'!J34</f>
        <v>0</v>
      </c>
      <c r="AX59" s="120">
        <f>'04 - Tepelná technika'!J35</f>
        <v>0</v>
      </c>
      <c r="AY59" s="120">
        <f>'04 - Tepelná technika'!J36</f>
        <v>0</v>
      </c>
      <c r="AZ59" s="120">
        <f>'04 - Tepelná technika'!F33</f>
        <v>0</v>
      </c>
      <c r="BA59" s="120">
        <f>'04 - Tepelná technika'!F34</f>
        <v>0</v>
      </c>
      <c r="BB59" s="120">
        <f>'04 - Tepelná technika'!F35</f>
        <v>0</v>
      </c>
      <c r="BC59" s="120">
        <f>'04 - Tepelná technika'!F36</f>
        <v>0</v>
      </c>
      <c r="BD59" s="122">
        <f>'04 - Tepelná technika'!F37</f>
        <v>0</v>
      </c>
      <c r="BE59" s="7"/>
      <c r="BT59" s="123" t="s">
        <v>77</v>
      </c>
      <c r="BV59" s="123" t="s">
        <v>71</v>
      </c>
      <c r="BW59" s="123" t="s">
        <v>91</v>
      </c>
      <c r="BX59" s="123" t="s">
        <v>5</v>
      </c>
      <c r="CL59" s="123" t="s">
        <v>19</v>
      </c>
      <c r="CM59" s="123" t="s">
        <v>79</v>
      </c>
    </row>
    <row r="60" s="7" customFormat="1" ht="16.5" customHeight="1">
      <c r="A60" s="111" t="s">
        <v>73</v>
      </c>
      <c r="B60" s="112"/>
      <c r="C60" s="113"/>
      <c r="D60" s="114" t="s">
        <v>92</v>
      </c>
      <c r="E60" s="114"/>
      <c r="F60" s="114"/>
      <c r="G60" s="114"/>
      <c r="H60" s="114"/>
      <c r="I60" s="115"/>
      <c r="J60" s="114" t="s">
        <v>93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'05 - VZT'!J30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76</v>
      </c>
      <c r="AR60" s="118"/>
      <c r="AS60" s="119">
        <v>0</v>
      </c>
      <c r="AT60" s="120">
        <f>ROUND(SUM(AV60:AW60),2)</f>
        <v>0</v>
      </c>
      <c r="AU60" s="121">
        <f>'05 - VZT'!P81</f>
        <v>0</v>
      </c>
      <c r="AV60" s="120">
        <f>'05 - VZT'!J33</f>
        <v>0</v>
      </c>
      <c r="AW60" s="120">
        <f>'05 - VZT'!J34</f>
        <v>0</v>
      </c>
      <c r="AX60" s="120">
        <f>'05 - VZT'!J35</f>
        <v>0</v>
      </c>
      <c r="AY60" s="120">
        <f>'05 - VZT'!J36</f>
        <v>0</v>
      </c>
      <c r="AZ60" s="120">
        <f>'05 - VZT'!F33</f>
        <v>0</v>
      </c>
      <c r="BA60" s="120">
        <f>'05 - VZT'!F34</f>
        <v>0</v>
      </c>
      <c r="BB60" s="120">
        <f>'05 - VZT'!F35</f>
        <v>0</v>
      </c>
      <c r="BC60" s="120">
        <f>'05 - VZT'!F36</f>
        <v>0</v>
      </c>
      <c r="BD60" s="122">
        <f>'05 - VZT'!F37</f>
        <v>0</v>
      </c>
      <c r="BE60" s="7"/>
      <c r="BT60" s="123" t="s">
        <v>77</v>
      </c>
      <c r="BV60" s="123" t="s">
        <v>71</v>
      </c>
      <c r="BW60" s="123" t="s">
        <v>94</v>
      </c>
      <c r="BX60" s="123" t="s">
        <v>5</v>
      </c>
      <c r="CL60" s="123" t="s">
        <v>19</v>
      </c>
      <c r="CM60" s="123" t="s">
        <v>79</v>
      </c>
    </row>
    <row r="61" s="7" customFormat="1" ht="16.5" customHeight="1">
      <c r="A61" s="111" t="s">
        <v>73</v>
      </c>
      <c r="B61" s="112"/>
      <c r="C61" s="113"/>
      <c r="D61" s="114" t="s">
        <v>95</v>
      </c>
      <c r="E61" s="114"/>
      <c r="F61" s="114"/>
      <c r="G61" s="114"/>
      <c r="H61" s="114"/>
      <c r="I61" s="115"/>
      <c r="J61" s="114" t="s">
        <v>96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6">
        <f>'06 - Silnoproudé elektroi...'!J30</f>
        <v>0</v>
      </c>
      <c r="AH61" s="115"/>
      <c r="AI61" s="115"/>
      <c r="AJ61" s="115"/>
      <c r="AK61" s="115"/>
      <c r="AL61" s="115"/>
      <c r="AM61" s="115"/>
      <c r="AN61" s="116">
        <f>SUM(AG61,AT61)</f>
        <v>0</v>
      </c>
      <c r="AO61" s="115"/>
      <c r="AP61" s="115"/>
      <c r="AQ61" s="117" t="s">
        <v>76</v>
      </c>
      <c r="AR61" s="118"/>
      <c r="AS61" s="119">
        <v>0</v>
      </c>
      <c r="AT61" s="120">
        <f>ROUND(SUM(AV61:AW61),2)</f>
        <v>0</v>
      </c>
      <c r="AU61" s="121">
        <f>'06 - Silnoproudé elektroi...'!P90</f>
        <v>0</v>
      </c>
      <c r="AV61" s="120">
        <f>'06 - Silnoproudé elektroi...'!J33</f>
        <v>0</v>
      </c>
      <c r="AW61" s="120">
        <f>'06 - Silnoproudé elektroi...'!J34</f>
        <v>0</v>
      </c>
      <c r="AX61" s="120">
        <f>'06 - Silnoproudé elektroi...'!J35</f>
        <v>0</v>
      </c>
      <c r="AY61" s="120">
        <f>'06 - Silnoproudé elektroi...'!J36</f>
        <v>0</v>
      </c>
      <c r="AZ61" s="120">
        <f>'06 - Silnoproudé elektroi...'!F33</f>
        <v>0</v>
      </c>
      <c r="BA61" s="120">
        <f>'06 - Silnoproudé elektroi...'!F34</f>
        <v>0</v>
      </c>
      <c r="BB61" s="120">
        <f>'06 - Silnoproudé elektroi...'!F35</f>
        <v>0</v>
      </c>
      <c r="BC61" s="120">
        <f>'06 - Silnoproudé elektroi...'!F36</f>
        <v>0</v>
      </c>
      <c r="BD61" s="122">
        <f>'06 - Silnoproudé elektroi...'!F37</f>
        <v>0</v>
      </c>
      <c r="BE61" s="7"/>
      <c r="BT61" s="123" t="s">
        <v>77</v>
      </c>
      <c r="BV61" s="123" t="s">
        <v>71</v>
      </c>
      <c r="BW61" s="123" t="s">
        <v>97</v>
      </c>
      <c r="BX61" s="123" t="s">
        <v>5</v>
      </c>
      <c r="CL61" s="123" t="s">
        <v>19</v>
      </c>
      <c r="CM61" s="123" t="s">
        <v>79</v>
      </c>
    </row>
    <row r="62" s="7" customFormat="1" ht="16.5" customHeight="1">
      <c r="A62" s="111" t="s">
        <v>73</v>
      </c>
      <c r="B62" s="112"/>
      <c r="C62" s="113"/>
      <c r="D62" s="114" t="s">
        <v>98</v>
      </c>
      <c r="E62" s="114"/>
      <c r="F62" s="114"/>
      <c r="G62" s="114"/>
      <c r="H62" s="114"/>
      <c r="I62" s="115"/>
      <c r="J62" s="114" t="s">
        <v>99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6">
        <f>'VRN - Vedlejší výrobní ná...'!J30</f>
        <v>0</v>
      </c>
      <c r="AH62" s="115"/>
      <c r="AI62" s="115"/>
      <c r="AJ62" s="115"/>
      <c r="AK62" s="115"/>
      <c r="AL62" s="115"/>
      <c r="AM62" s="115"/>
      <c r="AN62" s="116">
        <f>SUM(AG62,AT62)</f>
        <v>0</v>
      </c>
      <c r="AO62" s="115"/>
      <c r="AP62" s="115"/>
      <c r="AQ62" s="117" t="s">
        <v>76</v>
      </c>
      <c r="AR62" s="118"/>
      <c r="AS62" s="124">
        <v>0</v>
      </c>
      <c r="AT62" s="125">
        <f>ROUND(SUM(AV62:AW62),2)</f>
        <v>0</v>
      </c>
      <c r="AU62" s="126">
        <f>'VRN - Vedlejší výrobní ná...'!P85</f>
        <v>0</v>
      </c>
      <c r="AV62" s="125">
        <f>'VRN - Vedlejší výrobní ná...'!J33</f>
        <v>0</v>
      </c>
      <c r="AW62" s="125">
        <f>'VRN - Vedlejší výrobní ná...'!J34</f>
        <v>0</v>
      </c>
      <c r="AX62" s="125">
        <f>'VRN - Vedlejší výrobní ná...'!J35</f>
        <v>0</v>
      </c>
      <c r="AY62" s="125">
        <f>'VRN - Vedlejší výrobní ná...'!J36</f>
        <v>0</v>
      </c>
      <c r="AZ62" s="125">
        <f>'VRN - Vedlejší výrobní ná...'!F33</f>
        <v>0</v>
      </c>
      <c r="BA62" s="125">
        <f>'VRN - Vedlejší výrobní ná...'!F34</f>
        <v>0</v>
      </c>
      <c r="BB62" s="125">
        <f>'VRN - Vedlejší výrobní ná...'!F35</f>
        <v>0</v>
      </c>
      <c r="BC62" s="125">
        <f>'VRN - Vedlejší výrobní ná...'!F36</f>
        <v>0</v>
      </c>
      <c r="BD62" s="127">
        <f>'VRN - Vedlejší výrobní ná...'!F37</f>
        <v>0</v>
      </c>
      <c r="BE62" s="7"/>
      <c r="BT62" s="123" t="s">
        <v>77</v>
      </c>
      <c r="BV62" s="123" t="s">
        <v>71</v>
      </c>
      <c r="BW62" s="123" t="s">
        <v>100</v>
      </c>
      <c r="BX62" s="123" t="s">
        <v>5</v>
      </c>
      <c r="CL62" s="123" t="s">
        <v>19</v>
      </c>
      <c r="CM62" s="123" t="s">
        <v>79</v>
      </c>
    </row>
    <row r="63" s="2" customFormat="1" ht="30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4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="2" customFormat="1" ht="6.96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44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</sheetData>
  <sheetProtection sheet="1" formatColumns="0" formatRows="0" objects="1" scenarios="1" spinCount="100000" saltValue="8FIG6qk3tmnHwEh4KRcnmEL7gdi/Y6/Xba1GzrZ/kJeAEx8zMuKDMK6onzDNSPY9H5+xB8SMqtF6pca4fjqTjA==" hashValue="I9MzzJTpO2L9pozjJhVXPTQM9MV4ZkZbjP6p3odDgucdAddnZpbRt3ZxiMrrPQn/5ZI/RdKXs1rvIHhqAUgmfQ==" algorithmName="SHA-512" password="CC35"/>
  <mergeCells count="70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Rekonstrukce interiér'!C2" display="/"/>
    <hyperlink ref="A56" location="'02 - Rekonstrukce exteriér'!C2" display="/"/>
    <hyperlink ref="A57" location="'03.1 - Venkovní část'!C2" display="/"/>
    <hyperlink ref="A58" location="'03.2 - Vnitřní část'!C2" display="/"/>
    <hyperlink ref="A59" location="'04 - Tepelná technika'!C2" display="/"/>
    <hyperlink ref="A60" location="'05 - VZT'!C2" display="/"/>
    <hyperlink ref="A61" location="'06 - Silnoproudé elektroi...'!C2" display="/"/>
    <hyperlink ref="A62" location="'VRN - Vedlejší výrobní ná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78</v>
      </c>
    </row>
    <row r="3" hidden="1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hidden="1" s="1" customFormat="1" ht="24.96" customHeight="1">
      <c r="B4" s="20"/>
      <c r="D4" s="130" t="s">
        <v>101</v>
      </c>
      <c r="L4" s="20"/>
      <c r="M4" s="131" t="s">
        <v>10</v>
      </c>
      <c r="AT4" s="17" t="s">
        <v>4</v>
      </c>
    </row>
    <row r="5" hidden="1" s="1" customFormat="1" ht="6.96" customHeight="1">
      <c r="B5" s="20"/>
      <c r="L5" s="20"/>
    </row>
    <row r="6" hidden="1" s="1" customFormat="1" ht="12" customHeight="1">
      <c r="B6" s="20"/>
      <c r="D6" s="132" t="s">
        <v>16</v>
      </c>
      <c r="L6" s="20"/>
    </row>
    <row r="7" hidden="1" s="1" customFormat="1" ht="26.25" customHeight="1">
      <c r="B7" s="20"/>
      <c r="E7" s="133" t="str">
        <f>'Rekapitulace stavby'!K6</f>
        <v>ZŠ Lesní, Liberec – modernizace šaten a sociálního zařízení u tělocvičny</v>
      </c>
      <c r="F7" s="132"/>
      <c r="G7" s="132"/>
      <c r="H7" s="132"/>
      <c r="L7" s="20"/>
    </row>
    <row r="8" hidden="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hidden="1" s="2" customFormat="1" ht="16.5" customHeight="1">
      <c r="A9" s="38"/>
      <c r="B9" s="44"/>
      <c r="C9" s="38"/>
      <c r="D9" s="38"/>
      <c r="E9" s="135" t="s">
        <v>103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hidden="1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hidden="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hidden="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17.1.2023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hidden="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hidden="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hidden="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hidden="1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hidden="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hidden="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hidden="1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hidden="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hidden="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hidden="1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hidden="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hidden="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hidden="1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hidden="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hidden="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hidden="1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hidden="1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hidden="1" s="2" customFormat="1" ht="25.4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ROUND(J100,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hidden="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hidden="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ROUND((SUM(BE100:BE1700)),  2)</f>
        <v>0</v>
      </c>
      <c r="G33" s="38"/>
      <c r="H33" s="38"/>
      <c r="I33" s="148">
        <v>0.20999999999999999</v>
      </c>
      <c r="J33" s="147">
        <f>ROUND(((SUM(BE100:BE1700))*I33),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32" t="s">
        <v>41</v>
      </c>
      <c r="F34" s="147">
        <f>ROUND((SUM(BF100:BF1700)),  2)</f>
        <v>0</v>
      </c>
      <c r="G34" s="38"/>
      <c r="H34" s="38"/>
      <c r="I34" s="148">
        <v>0.14999999999999999</v>
      </c>
      <c r="J34" s="147">
        <f>ROUND(((SUM(BF100:BF1700))*I34),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42</v>
      </c>
      <c r="F35" s="147">
        <f>ROUND((SUM(BG100:BG1700)),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43</v>
      </c>
      <c r="F36" s="147">
        <f>ROUND((SUM(BH100:BH1700)),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44</v>
      </c>
      <c r="F37" s="147">
        <f>ROUND((SUM(BI100:BI1700)),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25.4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hidden="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idden="1"/>
    <row r="42" hidden="1"/>
    <row r="43" hidden="1"/>
    <row r="44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26.25" customHeight="1">
      <c r="A48" s="38"/>
      <c r="B48" s="39"/>
      <c r="C48" s="40"/>
      <c r="D48" s="40"/>
      <c r="E48" s="160" t="str">
        <f>E7</f>
        <v>ZŠ Lesní, Liberec – modernizace šaten a sociálního zařízení u tělocvičny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>01 - Rekonstrukce interiér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17.1.2023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J100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107</v>
      </c>
    </row>
    <row r="60" s="9" customFormat="1" ht="24.96" customHeight="1">
      <c r="A60" s="9"/>
      <c r="B60" s="165"/>
      <c r="C60" s="166"/>
      <c r="D60" s="167" t="s">
        <v>108</v>
      </c>
      <c r="E60" s="168"/>
      <c r="F60" s="168"/>
      <c r="G60" s="168"/>
      <c r="H60" s="168"/>
      <c r="I60" s="168"/>
      <c r="J60" s="169">
        <f>J101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1"/>
      <c r="C61" s="172"/>
      <c r="D61" s="173" t="s">
        <v>109</v>
      </c>
      <c r="E61" s="174"/>
      <c r="F61" s="174"/>
      <c r="G61" s="174"/>
      <c r="H61" s="174"/>
      <c r="I61" s="174"/>
      <c r="J61" s="175">
        <f>J102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1"/>
      <c r="C62" s="172"/>
      <c r="D62" s="173" t="s">
        <v>110</v>
      </c>
      <c r="E62" s="174"/>
      <c r="F62" s="174"/>
      <c r="G62" s="174"/>
      <c r="H62" s="174"/>
      <c r="I62" s="174"/>
      <c r="J62" s="175">
        <f>J211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1"/>
      <c r="C63" s="172"/>
      <c r="D63" s="173" t="s">
        <v>111</v>
      </c>
      <c r="E63" s="174"/>
      <c r="F63" s="174"/>
      <c r="G63" s="174"/>
      <c r="H63" s="174"/>
      <c r="I63" s="174"/>
      <c r="J63" s="175">
        <f>J284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1"/>
      <c r="C64" s="172"/>
      <c r="D64" s="173" t="s">
        <v>112</v>
      </c>
      <c r="E64" s="174"/>
      <c r="F64" s="174"/>
      <c r="G64" s="174"/>
      <c r="H64" s="174"/>
      <c r="I64" s="174"/>
      <c r="J64" s="175">
        <f>J406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1"/>
      <c r="C65" s="172"/>
      <c r="D65" s="173" t="s">
        <v>113</v>
      </c>
      <c r="E65" s="174"/>
      <c r="F65" s="174"/>
      <c r="G65" s="174"/>
      <c r="H65" s="174"/>
      <c r="I65" s="174"/>
      <c r="J65" s="175">
        <f>J444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1"/>
      <c r="C66" s="172"/>
      <c r="D66" s="173" t="s">
        <v>114</v>
      </c>
      <c r="E66" s="174"/>
      <c r="F66" s="174"/>
      <c r="G66" s="174"/>
      <c r="H66" s="174"/>
      <c r="I66" s="174"/>
      <c r="J66" s="175">
        <f>J620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1"/>
      <c r="C67" s="172"/>
      <c r="D67" s="173" t="s">
        <v>115</v>
      </c>
      <c r="E67" s="174"/>
      <c r="F67" s="174"/>
      <c r="G67" s="174"/>
      <c r="H67" s="174"/>
      <c r="I67" s="174"/>
      <c r="J67" s="175">
        <f>J860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1"/>
      <c r="C68" s="172"/>
      <c r="D68" s="173" t="s">
        <v>116</v>
      </c>
      <c r="E68" s="174"/>
      <c r="F68" s="174"/>
      <c r="G68" s="174"/>
      <c r="H68" s="174"/>
      <c r="I68" s="174"/>
      <c r="J68" s="175">
        <f>J891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65"/>
      <c r="C69" s="166"/>
      <c r="D69" s="167" t="s">
        <v>117</v>
      </c>
      <c r="E69" s="168"/>
      <c r="F69" s="168"/>
      <c r="G69" s="168"/>
      <c r="H69" s="168"/>
      <c r="I69" s="168"/>
      <c r="J69" s="169">
        <f>J895</f>
        <v>0</v>
      </c>
      <c r="K69" s="166"/>
      <c r="L69" s="17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71"/>
      <c r="C70" s="172"/>
      <c r="D70" s="173" t="s">
        <v>118</v>
      </c>
      <c r="E70" s="174"/>
      <c r="F70" s="174"/>
      <c r="G70" s="174"/>
      <c r="H70" s="174"/>
      <c r="I70" s="174"/>
      <c r="J70" s="175">
        <f>J896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71"/>
      <c r="C71" s="172"/>
      <c r="D71" s="173" t="s">
        <v>119</v>
      </c>
      <c r="E71" s="174"/>
      <c r="F71" s="174"/>
      <c r="G71" s="174"/>
      <c r="H71" s="174"/>
      <c r="I71" s="174"/>
      <c r="J71" s="175">
        <f>J964</f>
        <v>0</v>
      </c>
      <c r="K71" s="172"/>
      <c r="L71" s="17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71"/>
      <c r="C72" s="172"/>
      <c r="D72" s="173" t="s">
        <v>120</v>
      </c>
      <c r="E72" s="174"/>
      <c r="F72" s="174"/>
      <c r="G72" s="174"/>
      <c r="H72" s="174"/>
      <c r="I72" s="174"/>
      <c r="J72" s="175">
        <f>J989</f>
        <v>0</v>
      </c>
      <c r="K72" s="172"/>
      <c r="L72" s="17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71"/>
      <c r="C73" s="172"/>
      <c r="D73" s="173" t="s">
        <v>121</v>
      </c>
      <c r="E73" s="174"/>
      <c r="F73" s="174"/>
      <c r="G73" s="174"/>
      <c r="H73" s="174"/>
      <c r="I73" s="174"/>
      <c r="J73" s="175">
        <f>J1018</f>
        <v>0</v>
      </c>
      <c r="K73" s="172"/>
      <c r="L73" s="17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71"/>
      <c r="C74" s="172"/>
      <c r="D74" s="173" t="s">
        <v>122</v>
      </c>
      <c r="E74" s="174"/>
      <c r="F74" s="174"/>
      <c r="G74" s="174"/>
      <c r="H74" s="174"/>
      <c r="I74" s="174"/>
      <c r="J74" s="175">
        <f>J1075</f>
        <v>0</v>
      </c>
      <c r="K74" s="172"/>
      <c r="L74" s="17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71"/>
      <c r="C75" s="172"/>
      <c r="D75" s="173" t="s">
        <v>123</v>
      </c>
      <c r="E75" s="174"/>
      <c r="F75" s="174"/>
      <c r="G75" s="174"/>
      <c r="H75" s="174"/>
      <c r="I75" s="174"/>
      <c r="J75" s="175">
        <f>J1243</f>
        <v>0</v>
      </c>
      <c r="K75" s="172"/>
      <c r="L75" s="17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71"/>
      <c r="C76" s="172"/>
      <c r="D76" s="173" t="s">
        <v>124</v>
      </c>
      <c r="E76" s="174"/>
      <c r="F76" s="174"/>
      <c r="G76" s="174"/>
      <c r="H76" s="174"/>
      <c r="I76" s="174"/>
      <c r="J76" s="175">
        <f>J1273</f>
        <v>0</v>
      </c>
      <c r="K76" s="172"/>
      <c r="L76" s="17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71"/>
      <c r="C77" s="172"/>
      <c r="D77" s="173" t="s">
        <v>125</v>
      </c>
      <c r="E77" s="174"/>
      <c r="F77" s="174"/>
      <c r="G77" s="174"/>
      <c r="H77" s="174"/>
      <c r="I77" s="174"/>
      <c r="J77" s="175">
        <f>J1345</f>
        <v>0</v>
      </c>
      <c r="K77" s="172"/>
      <c r="L77" s="17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71"/>
      <c r="C78" s="172"/>
      <c r="D78" s="173" t="s">
        <v>126</v>
      </c>
      <c r="E78" s="174"/>
      <c r="F78" s="174"/>
      <c r="G78" s="174"/>
      <c r="H78" s="174"/>
      <c r="I78" s="174"/>
      <c r="J78" s="175">
        <f>J1435</f>
        <v>0</v>
      </c>
      <c r="K78" s="172"/>
      <c r="L78" s="176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71"/>
      <c r="C79" s="172"/>
      <c r="D79" s="173" t="s">
        <v>127</v>
      </c>
      <c r="E79" s="174"/>
      <c r="F79" s="174"/>
      <c r="G79" s="174"/>
      <c r="H79" s="174"/>
      <c r="I79" s="174"/>
      <c r="J79" s="175">
        <f>J1530</f>
        <v>0</v>
      </c>
      <c r="K79" s="172"/>
      <c r="L79" s="176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71"/>
      <c r="C80" s="172"/>
      <c r="D80" s="173" t="s">
        <v>128</v>
      </c>
      <c r="E80" s="174"/>
      <c r="F80" s="174"/>
      <c r="G80" s="174"/>
      <c r="H80" s="174"/>
      <c r="I80" s="174"/>
      <c r="J80" s="175">
        <f>J1684</f>
        <v>0</v>
      </c>
      <c r="K80" s="172"/>
      <c r="L80" s="176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2" customFormat="1" ht="21.84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6.96" customHeight="1">
      <c r="A82" s="38"/>
      <c r="B82" s="59"/>
      <c r="C82" s="60"/>
      <c r="D82" s="60"/>
      <c r="E82" s="60"/>
      <c r="F82" s="60"/>
      <c r="G82" s="60"/>
      <c r="H82" s="60"/>
      <c r="I82" s="60"/>
      <c r="J82" s="60"/>
      <c r="K82" s="6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6" s="2" customFormat="1" ht="6.96" customHeight="1">
      <c r="A86" s="38"/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24.96" customHeight="1">
      <c r="A87" s="38"/>
      <c r="B87" s="39"/>
      <c r="C87" s="23" t="s">
        <v>129</v>
      </c>
      <c r="D87" s="40"/>
      <c r="E87" s="40"/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16</v>
      </c>
      <c r="D89" s="40"/>
      <c r="E89" s="40"/>
      <c r="F89" s="40"/>
      <c r="G89" s="40"/>
      <c r="H89" s="40"/>
      <c r="I89" s="40"/>
      <c r="J89" s="40"/>
      <c r="K89" s="40"/>
      <c r="L89" s="13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26.25" customHeight="1">
      <c r="A90" s="38"/>
      <c r="B90" s="39"/>
      <c r="C90" s="40"/>
      <c r="D90" s="40"/>
      <c r="E90" s="160" t="str">
        <f>E7</f>
        <v>ZŠ Lesní, Liberec – modernizace šaten a sociálního zařízení u tělocvičny</v>
      </c>
      <c r="F90" s="32"/>
      <c r="G90" s="32"/>
      <c r="H90" s="32"/>
      <c r="I90" s="40"/>
      <c r="J90" s="40"/>
      <c r="K90" s="40"/>
      <c r="L90" s="13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102</v>
      </c>
      <c r="D91" s="40"/>
      <c r="E91" s="40"/>
      <c r="F91" s="40"/>
      <c r="G91" s="40"/>
      <c r="H91" s="40"/>
      <c r="I91" s="40"/>
      <c r="J91" s="40"/>
      <c r="K91" s="40"/>
      <c r="L91" s="13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6.5" customHeight="1">
      <c r="A92" s="38"/>
      <c r="B92" s="39"/>
      <c r="C92" s="40"/>
      <c r="D92" s="40"/>
      <c r="E92" s="69" t="str">
        <f>E9</f>
        <v>01 - Rekonstrukce interiér</v>
      </c>
      <c r="F92" s="40"/>
      <c r="G92" s="40"/>
      <c r="H92" s="40"/>
      <c r="I92" s="40"/>
      <c r="J92" s="40"/>
      <c r="K92" s="40"/>
      <c r="L92" s="13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6.96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3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2" customHeight="1">
      <c r="A94" s="38"/>
      <c r="B94" s="39"/>
      <c r="C94" s="32" t="s">
        <v>21</v>
      </c>
      <c r="D94" s="40"/>
      <c r="E94" s="40"/>
      <c r="F94" s="27" t="str">
        <f>F12</f>
        <v xml:space="preserve"> </v>
      </c>
      <c r="G94" s="40"/>
      <c r="H94" s="40"/>
      <c r="I94" s="32" t="s">
        <v>23</v>
      </c>
      <c r="J94" s="72" t="str">
        <f>IF(J12="","",J12)</f>
        <v>17.1.2023</v>
      </c>
      <c r="K94" s="40"/>
      <c r="L94" s="13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6.96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3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15.15" customHeight="1">
      <c r="A96" s="38"/>
      <c r="B96" s="39"/>
      <c r="C96" s="32" t="s">
        <v>25</v>
      </c>
      <c r="D96" s="40"/>
      <c r="E96" s="40"/>
      <c r="F96" s="27" t="str">
        <f>E15</f>
        <v xml:space="preserve"> </v>
      </c>
      <c r="G96" s="40"/>
      <c r="H96" s="40"/>
      <c r="I96" s="32" t="s">
        <v>30</v>
      </c>
      <c r="J96" s="36" t="str">
        <f>E21</f>
        <v xml:space="preserve"> </v>
      </c>
      <c r="K96" s="40"/>
      <c r="L96" s="13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5.15" customHeight="1">
      <c r="A97" s="38"/>
      <c r="B97" s="39"/>
      <c r="C97" s="32" t="s">
        <v>28</v>
      </c>
      <c r="D97" s="40"/>
      <c r="E97" s="40"/>
      <c r="F97" s="27" t="str">
        <f>IF(E18="","",E18)</f>
        <v>Vyplň údaj</v>
      </c>
      <c r="G97" s="40"/>
      <c r="H97" s="40"/>
      <c r="I97" s="32" t="s">
        <v>32</v>
      </c>
      <c r="J97" s="36" t="str">
        <f>E24</f>
        <v xml:space="preserve"> </v>
      </c>
      <c r="K97" s="40"/>
      <c r="L97" s="13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10.32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3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="11" customFormat="1" ht="29.28" customHeight="1">
      <c r="A99" s="177"/>
      <c r="B99" s="178"/>
      <c r="C99" s="179" t="s">
        <v>130</v>
      </c>
      <c r="D99" s="180" t="s">
        <v>54</v>
      </c>
      <c r="E99" s="180" t="s">
        <v>50</v>
      </c>
      <c r="F99" s="180" t="s">
        <v>51</v>
      </c>
      <c r="G99" s="180" t="s">
        <v>131</v>
      </c>
      <c r="H99" s="180" t="s">
        <v>132</v>
      </c>
      <c r="I99" s="180" t="s">
        <v>133</v>
      </c>
      <c r="J99" s="180" t="s">
        <v>106</v>
      </c>
      <c r="K99" s="181" t="s">
        <v>134</v>
      </c>
      <c r="L99" s="182"/>
      <c r="M99" s="92" t="s">
        <v>19</v>
      </c>
      <c r="N99" s="93" t="s">
        <v>39</v>
      </c>
      <c r="O99" s="93" t="s">
        <v>135</v>
      </c>
      <c r="P99" s="93" t="s">
        <v>136</v>
      </c>
      <c r="Q99" s="93" t="s">
        <v>137</v>
      </c>
      <c r="R99" s="93" t="s">
        <v>138</v>
      </c>
      <c r="S99" s="93" t="s">
        <v>139</v>
      </c>
      <c r="T99" s="94" t="s">
        <v>140</v>
      </c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</row>
    <row r="100" s="2" customFormat="1" ht="22.8" customHeight="1">
      <c r="A100" s="38"/>
      <c r="B100" s="39"/>
      <c r="C100" s="99" t="s">
        <v>141</v>
      </c>
      <c r="D100" s="40"/>
      <c r="E100" s="40"/>
      <c r="F100" s="40"/>
      <c r="G100" s="40"/>
      <c r="H100" s="40"/>
      <c r="I100" s="40"/>
      <c r="J100" s="183">
        <f>BK100</f>
        <v>0</v>
      </c>
      <c r="K100" s="40"/>
      <c r="L100" s="44"/>
      <c r="M100" s="95"/>
      <c r="N100" s="184"/>
      <c r="O100" s="96"/>
      <c r="P100" s="185">
        <f>P101+P895</f>
        <v>0</v>
      </c>
      <c r="Q100" s="96"/>
      <c r="R100" s="185">
        <f>R101+R895</f>
        <v>371.16718141433478</v>
      </c>
      <c r="S100" s="96"/>
      <c r="T100" s="186">
        <f>T101+T895</f>
        <v>410.56624250000004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68</v>
      </c>
      <c r="AU100" s="17" t="s">
        <v>107</v>
      </c>
      <c r="BK100" s="187">
        <f>BK101+BK895</f>
        <v>0</v>
      </c>
    </row>
    <row r="101" s="12" customFormat="1" ht="25.92" customHeight="1">
      <c r="A101" s="12"/>
      <c r="B101" s="188"/>
      <c r="C101" s="189"/>
      <c r="D101" s="190" t="s">
        <v>68</v>
      </c>
      <c r="E101" s="191" t="s">
        <v>142</v>
      </c>
      <c r="F101" s="191" t="s">
        <v>143</v>
      </c>
      <c r="G101" s="189"/>
      <c r="H101" s="189"/>
      <c r="I101" s="192"/>
      <c r="J101" s="193">
        <f>BK101</f>
        <v>0</v>
      </c>
      <c r="K101" s="189"/>
      <c r="L101" s="194"/>
      <c r="M101" s="195"/>
      <c r="N101" s="196"/>
      <c r="O101" s="196"/>
      <c r="P101" s="197">
        <f>P102+P211+P284+P406+P444+P620+P860+P891</f>
        <v>0</v>
      </c>
      <c r="Q101" s="196"/>
      <c r="R101" s="197">
        <f>R102+R211+R284+R406+R444+R620+R860+R891</f>
        <v>343.0260080095718</v>
      </c>
      <c r="S101" s="196"/>
      <c r="T101" s="198">
        <f>T102+T211+T284+T406+T444+T620+T860+T891</f>
        <v>408.74341250000003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9" t="s">
        <v>77</v>
      </c>
      <c r="AT101" s="200" t="s">
        <v>68</v>
      </c>
      <c r="AU101" s="200" t="s">
        <v>69</v>
      </c>
      <c r="AY101" s="199" t="s">
        <v>144</v>
      </c>
      <c r="BK101" s="201">
        <f>BK102+BK211+BK284+BK406+BK444+BK620+BK860+BK891</f>
        <v>0</v>
      </c>
    </row>
    <row r="102" s="12" customFormat="1" ht="22.8" customHeight="1">
      <c r="A102" s="12"/>
      <c r="B102" s="188"/>
      <c r="C102" s="189"/>
      <c r="D102" s="190" t="s">
        <v>68</v>
      </c>
      <c r="E102" s="202" t="s">
        <v>77</v>
      </c>
      <c r="F102" s="202" t="s">
        <v>145</v>
      </c>
      <c r="G102" s="189"/>
      <c r="H102" s="189"/>
      <c r="I102" s="192"/>
      <c r="J102" s="203">
        <f>BK102</f>
        <v>0</v>
      </c>
      <c r="K102" s="189"/>
      <c r="L102" s="194"/>
      <c r="M102" s="195"/>
      <c r="N102" s="196"/>
      <c r="O102" s="196"/>
      <c r="P102" s="197">
        <f>SUM(P103:P210)</f>
        <v>0</v>
      </c>
      <c r="Q102" s="196"/>
      <c r="R102" s="197">
        <f>SUM(R103:R210)</f>
        <v>0</v>
      </c>
      <c r="S102" s="196"/>
      <c r="T102" s="198">
        <f>SUM(T103:T210)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99" t="s">
        <v>77</v>
      </c>
      <c r="AT102" s="200" t="s">
        <v>68</v>
      </c>
      <c r="AU102" s="200" t="s">
        <v>77</v>
      </c>
      <c r="AY102" s="199" t="s">
        <v>144</v>
      </c>
      <c r="BK102" s="201">
        <f>SUM(BK103:BK210)</f>
        <v>0</v>
      </c>
    </row>
    <row r="103" s="2" customFormat="1" ht="24.15" customHeight="1">
      <c r="A103" s="38"/>
      <c r="B103" s="39"/>
      <c r="C103" s="204" t="s">
        <v>77</v>
      </c>
      <c r="D103" s="204" t="s">
        <v>146</v>
      </c>
      <c r="E103" s="205" t="s">
        <v>147</v>
      </c>
      <c r="F103" s="206" t="s">
        <v>148</v>
      </c>
      <c r="G103" s="207" t="s">
        <v>149</v>
      </c>
      <c r="H103" s="208">
        <v>46.941000000000002</v>
      </c>
      <c r="I103" s="209"/>
      <c r="J103" s="210">
        <f>ROUND(I103*H103,2)</f>
        <v>0</v>
      </c>
      <c r="K103" s="206" t="s">
        <v>150</v>
      </c>
      <c r="L103" s="44"/>
      <c r="M103" s="211" t="s">
        <v>19</v>
      </c>
      <c r="N103" s="212" t="s">
        <v>40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151</v>
      </c>
      <c r="AT103" s="215" t="s">
        <v>146</v>
      </c>
      <c r="AU103" s="215" t="s">
        <v>79</v>
      </c>
      <c r="AY103" s="17" t="s">
        <v>144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77</v>
      </c>
      <c r="BK103" s="216">
        <f>ROUND(I103*H103,2)</f>
        <v>0</v>
      </c>
      <c r="BL103" s="17" t="s">
        <v>151</v>
      </c>
      <c r="BM103" s="215" t="s">
        <v>79</v>
      </c>
    </row>
    <row r="104" s="2" customFormat="1">
      <c r="A104" s="38"/>
      <c r="B104" s="39"/>
      <c r="C104" s="40"/>
      <c r="D104" s="217" t="s">
        <v>152</v>
      </c>
      <c r="E104" s="40"/>
      <c r="F104" s="218" t="s">
        <v>153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152</v>
      </c>
      <c r="AU104" s="17" t="s">
        <v>79</v>
      </c>
    </row>
    <row r="105" s="2" customFormat="1">
      <c r="A105" s="38"/>
      <c r="B105" s="39"/>
      <c r="C105" s="40"/>
      <c r="D105" s="222" t="s">
        <v>154</v>
      </c>
      <c r="E105" s="40"/>
      <c r="F105" s="223" t="s">
        <v>155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154</v>
      </c>
      <c r="AU105" s="17" t="s">
        <v>79</v>
      </c>
    </row>
    <row r="106" s="13" customFormat="1">
      <c r="A106" s="13"/>
      <c r="B106" s="224"/>
      <c r="C106" s="225"/>
      <c r="D106" s="217" t="s">
        <v>156</v>
      </c>
      <c r="E106" s="226" t="s">
        <v>19</v>
      </c>
      <c r="F106" s="227" t="s">
        <v>157</v>
      </c>
      <c r="G106" s="225"/>
      <c r="H106" s="226" t="s">
        <v>19</v>
      </c>
      <c r="I106" s="228"/>
      <c r="J106" s="225"/>
      <c r="K106" s="225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156</v>
      </c>
      <c r="AU106" s="233" t="s">
        <v>79</v>
      </c>
      <c r="AV106" s="13" t="s">
        <v>77</v>
      </c>
      <c r="AW106" s="13" t="s">
        <v>31</v>
      </c>
      <c r="AX106" s="13" t="s">
        <v>69</v>
      </c>
      <c r="AY106" s="233" t="s">
        <v>144</v>
      </c>
    </row>
    <row r="107" s="13" customFormat="1">
      <c r="A107" s="13"/>
      <c r="B107" s="224"/>
      <c r="C107" s="225"/>
      <c r="D107" s="217" t="s">
        <v>156</v>
      </c>
      <c r="E107" s="226" t="s">
        <v>19</v>
      </c>
      <c r="F107" s="227" t="s">
        <v>158</v>
      </c>
      <c r="G107" s="225"/>
      <c r="H107" s="226" t="s">
        <v>19</v>
      </c>
      <c r="I107" s="228"/>
      <c r="J107" s="225"/>
      <c r="K107" s="225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156</v>
      </c>
      <c r="AU107" s="233" t="s">
        <v>79</v>
      </c>
      <c r="AV107" s="13" t="s">
        <v>77</v>
      </c>
      <c r="AW107" s="13" t="s">
        <v>31</v>
      </c>
      <c r="AX107" s="13" t="s">
        <v>69</v>
      </c>
      <c r="AY107" s="233" t="s">
        <v>144</v>
      </c>
    </row>
    <row r="108" s="13" customFormat="1">
      <c r="A108" s="13"/>
      <c r="B108" s="224"/>
      <c r="C108" s="225"/>
      <c r="D108" s="217" t="s">
        <v>156</v>
      </c>
      <c r="E108" s="226" t="s">
        <v>19</v>
      </c>
      <c r="F108" s="227" t="s">
        <v>159</v>
      </c>
      <c r="G108" s="225"/>
      <c r="H108" s="226" t="s">
        <v>19</v>
      </c>
      <c r="I108" s="228"/>
      <c r="J108" s="225"/>
      <c r="K108" s="225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156</v>
      </c>
      <c r="AU108" s="233" t="s">
        <v>79</v>
      </c>
      <c r="AV108" s="13" t="s">
        <v>77</v>
      </c>
      <c r="AW108" s="13" t="s">
        <v>31</v>
      </c>
      <c r="AX108" s="13" t="s">
        <v>69</v>
      </c>
      <c r="AY108" s="233" t="s">
        <v>144</v>
      </c>
    </row>
    <row r="109" s="14" customFormat="1">
      <c r="A109" s="14"/>
      <c r="B109" s="234"/>
      <c r="C109" s="235"/>
      <c r="D109" s="217" t="s">
        <v>156</v>
      </c>
      <c r="E109" s="236" t="s">
        <v>19</v>
      </c>
      <c r="F109" s="237" t="s">
        <v>160</v>
      </c>
      <c r="G109" s="235"/>
      <c r="H109" s="238">
        <v>15.885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4" t="s">
        <v>156</v>
      </c>
      <c r="AU109" s="244" t="s">
        <v>79</v>
      </c>
      <c r="AV109" s="14" t="s">
        <v>79</v>
      </c>
      <c r="AW109" s="14" t="s">
        <v>31</v>
      </c>
      <c r="AX109" s="14" t="s">
        <v>69</v>
      </c>
      <c r="AY109" s="244" t="s">
        <v>144</v>
      </c>
    </row>
    <row r="110" s="13" customFormat="1">
      <c r="A110" s="13"/>
      <c r="B110" s="224"/>
      <c r="C110" s="225"/>
      <c r="D110" s="217" t="s">
        <v>156</v>
      </c>
      <c r="E110" s="226" t="s">
        <v>19</v>
      </c>
      <c r="F110" s="227" t="s">
        <v>161</v>
      </c>
      <c r="G110" s="225"/>
      <c r="H110" s="226" t="s">
        <v>19</v>
      </c>
      <c r="I110" s="228"/>
      <c r="J110" s="225"/>
      <c r="K110" s="225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156</v>
      </c>
      <c r="AU110" s="233" t="s">
        <v>79</v>
      </c>
      <c r="AV110" s="13" t="s">
        <v>77</v>
      </c>
      <c r="AW110" s="13" t="s">
        <v>31</v>
      </c>
      <c r="AX110" s="13" t="s">
        <v>69</v>
      </c>
      <c r="AY110" s="233" t="s">
        <v>144</v>
      </c>
    </row>
    <row r="111" s="14" customFormat="1">
      <c r="A111" s="14"/>
      <c r="B111" s="234"/>
      <c r="C111" s="235"/>
      <c r="D111" s="217" t="s">
        <v>156</v>
      </c>
      <c r="E111" s="236" t="s">
        <v>19</v>
      </c>
      <c r="F111" s="237" t="s">
        <v>162</v>
      </c>
      <c r="G111" s="235"/>
      <c r="H111" s="238">
        <v>31.056000000000001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156</v>
      </c>
      <c r="AU111" s="244" t="s">
        <v>79</v>
      </c>
      <c r="AV111" s="14" t="s">
        <v>79</v>
      </c>
      <c r="AW111" s="14" t="s">
        <v>31</v>
      </c>
      <c r="AX111" s="14" t="s">
        <v>69</v>
      </c>
      <c r="AY111" s="244" t="s">
        <v>144</v>
      </c>
    </row>
    <row r="112" s="15" customFormat="1">
      <c r="A112" s="15"/>
      <c r="B112" s="245"/>
      <c r="C112" s="246"/>
      <c r="D112" s="217" t="s">
        <v>156</v>
      </c>
      <c r="E112" s="247" t="s">
        <v>19</v>
      </c>
      <c r="F112" s="248" t="s">
        <v>163</v>
      </c>
      <c r="G112" s="246"/>
      <c r="H112" s="249">
        <v>46.941000000000002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5" t="s">
        <v>156</v>
      </c>
      <c r="AU112" s="255" t="s">
        <v>79</v>
      </c>
      <c r="AV112" s="15" t="s">
        <v>151</v>
      </c>
      <c r="AW112" s="15" t="s">
        <v>31</v>
      </c>
      <c r="AX112" s="15" t="s">
        <v>77</v>
      </c>
      <c r="AY112" s="255" t="s">
        <v>144</v>
      </c>
    </row>
    <row r="113" s="2" customFormat="1" ht="44.25" customHeight="1">
      <c r="A113" s="38"/>
      <c r="B113" s="39"/>
      <c r="C113" s="204" t="s">
        <v>79</v>
      </c>
      <c r="D113" s="204" t="s">
        <v>146</v>
      </c>
      <c r="E113" s="205" t="s">
        <v>164</v>
      </c>
      <c r="F113" s="206" t="s">
        <v>165</v>
      </c>
      <c r="G113" s="207" t="s">
        <v>149</v>
      </c>
      <c r="H113" s="208">
        <v>6.1200000000000001</v>
      </c>
      <c r="I113" s="209"/>
      <c r="J113" s="210">
        <f>ROUND(I113*H113,2)</f>
        <v>0</v>
      </c>
      <c r="K113" s="206" t="s">
        <v>150</v>
      </c>
      <c r="L113" s="44"/>
      <c r="M113" s="211" t="s">
        <v>19</v>
      </c>
      <c r="N113" s="212" t="s">
        <v>40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151</v>
      </c>
      <c r="AT113" s="215" t="s">
        <v>146</v>
      </c>
      <c r="AU113" s="215" t="s">
        <v>79</v>
      </c>
      <c r="AY113" s="17" t="s">
        <v>144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77</v>
      </c>
      <c r="BK113" s="216">
        <f>ROUND(I113*H113,2)</f>
        <v>0</v>
      </c>
      <c r="BL113" s="17" t="s">
        <v>151</v>
      </c>
      <c r="BM113" s="215" t="s">
        <v>151</v>
      </c>
    </row>
    <row r="114" s="2" customFormat="1">
      <c r="A114" s="38"/>
      <c r="B114" s="39"/>
      <c r="C114" s="40"/>
      <c r="D114" s="217" t="s">
        <v>152</v>
      </c>
      <c r="E114" s="40"/>
      <c r="F114" s="218" t="s">
        <v>165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152</v>
      </c>
      <c r="AU114" s="17" t="s">
        <v>79</v>
      </c>
    </row>
    <row r="115" s="2" customFormat="1">
      <c r="A115" s="38"/>
      <c r="B115" s="39"/>
      <c r="C115" s="40"/>
      <c r="D115" s="222" t="s">
        <v>154</v>
      </c>
      <c r="E115" s="40"/>
      <c r="F115" s="223" t="s">
        <v>166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154</v>
      </c>
      <c r="AU115" s="17" t="s">
        <v>79</v>
      </c>
    </row>
    <row r="116" s="13" customFormat="1">
      <c r="A116" s="13"/>
      <c r="B116" s="224"/>
      <c r="C116" s="225"/>
      <c r="D116" s="217" t="s">
        <v>156</v>
      </c>
      <c r="E116" s="226" t="s">
        <v>19</v>
      </c>
      <c r="F116" s="227" t="s">
        <v>167</v>
      </c>
      <c r="G116" s="225"/>
      <c r="H116" s="226" t="s">
        <v>19</v>
      </c>
      <c r="I116" s="228"/>
      <c r="J116" s="225"/>
      <c r="K116" s="225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156</v>
      </c>
      <c r="AU116" s="233" t="s">
        <v>79</v>
      </c>
      <c r="AV116" s="13" t="s">
        <v>77</v>
      </c>
      <c r="AW116" s="13" t="s">
        <v>31</v>
      </c>
      <c r="AX116" s="13" t="s">
        <v>69</v>
      </c>
      <c r="AY116" s="233" t="s">
        <v>144</v>
      </c>
    </row>
    <row r="117" s="14" customFormat="1">
      <c r="A117" s="14"/>
      <c r="B117" s="234"/>
      <c r="C117" s="235"/>
      <c r="D117" s="217" t="s">
        <v>156</v>
      </c>
      <c r="E117" s="236" t="s">
        <v>19</v>
      </c>
      <c r="F117" s="237" t="s">
        <v>168</v>
      </c>
      <c r="G117" s="235"/>
      <c r="H117" s="238">
        <v>6.1200000000000001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156</v>
      </c>
      <c r="AU117" s="244" t="s">
        <v>79</v>
      </c>
      <c r="AV117" s="14" t="s">
        <v>79</v>
      </c>
      <c r="AW117" s="14" t="s">
        <v>31</v>
      </c>
      <c r="AX117" s="14" t="s">
        <v>69</v>
      </c>
      <c r="AY117" s="244" t="s">
        <v>144</v>
      </c>
    </row>
    <row r="118" s="15" customFormat="1">
      <c r="A118" s="15"/>
      <c r="B118" s="245"/>
      <c r="C118" s="246"/>
      <c r="D118" s="217" t="s">
        <v>156</v>
      </c>
      <c r="E118" s="247" t="s">
        <v>19</v>
      </c>
      <c r="F118" s="248" t="s">
        <v>163</v>
      </c>
      <c r="G118" s="246"/>
      <c r="H118" s="249">
        <v>6.1200000000000001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5" t="s">
        <v>156</v>
      </c>
      <c r="AU118" s="255" t="s">
        <v>79</v>
      </c>
      <c r="AV118" s="15" t="s">
        <v>151</v>
      </c>
      <c r="AW118" s="15" t="s">
        <v>31</v>
      </c>
      <c r="AX118" s="15" t="s">
        <v>77</v>
      </c>
      <c r="AY118" s="255" t="s">
        <v>144</v>
      </c>
    </row>
    <row r="119" s="2" customFormat="1" ht="24.15" customHeight="1">
      <c r="A119" s="38"/>
      <c r="B119" s="39"/>
      <c r="C119" s="204" t="s">
        <v>169</v>
      </c>
      <c r="D119" s="204" t="s">
        <v>146</v>
      </c>
      <c r="E119" s="205" t="s">
        <v>170</v>
      </c>
      <c r="F119" s="206" t="s">
        <v>171</v>
      </c>
      <c r="G119" s="207" t="s">
        <v>149</v>
      </c>
      <c r="H119" s="208">
        <v>6.3730000000000002</v>
      </c>
      <c r="I119" s="209"/>
      <c r="J119" s="210">
        <f>ROUND(I119*H119,2)</f>
        <v>0</v>
      </c>
      <c r="K119" s="206" t="s">
        <v>150</v>
      </c>
      <c r="L119" s="44"/>
      <c r="M119" s="211" t="s">
        <v>19</v>
      </c>
      <c r="N119" s="212" t="s">
        <v>40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151</v>
      </c>
      <c r="AT119" s="215" t="s">
        <v>146</v>
      </c>
      <c r="AU119" s="215" t="s">
        <v>79</v>
      </c>
      <c r="AY119" s="17" t="s">
        <v>144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77</v>
      </c>
      <c r="BK119" s="216">
        <f>ROUND(I119*H119,2)</f>
        <v>0</v>
      </c>
      <c r="BL119" s="17" t="s">
        <v>151</v>
      </c>
      <c r="BM119" s="215" t="s">
        <v>172</v>
      </c>
    </row>
    <row r="120" s="2" customFormat="1">
      <c r="A120" s="38"/>
      <c r="B120" s="39"/>
      <c r="C120" s="40"/>
      <c r="D120" s="217" t="s">
        <v>152</v>
      </c>
      <c r="E120" s="40"/>
      <c r="F120" s="218" t="s">
        <v>173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152</v>
      </c>
      <c r="AU120" s="17" t="s">
        <v>79</v>
      </c>
    </row>
    <row r="121" s="2" customFormat="1">
      <c r="A121" s="38"/>
      <c r="B121" s="39"/>
      <c r="C121" s="40"/>
      <c r="D121" s="222" t="s">
        <v>154</v>
      </c>
      <c r="E121" s="40"/>
      <c r="F121" s="223" t="s">
        <v>174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154</v>
      </c>
      <c r="AU121" s="17" t="s">
        <v>79</v>
      </c>
    </row>
    <row r="122" s="13" customFormat="1">
      <c r="A122" s="13"/>
      <c r="B122" s="224"/>
      <c r="C122" s="225"/>
      <c r="D122" s="217" t="s">
        <v>156</v>
      </c>
      <c r="E122" s="226" t="s">
        <v>19</v>
      </c>
      <c r="F122" s="227" t="s">
        <v>175</v>
      </c>
      <c r="G122" s="225"/>
      <c r="H122" s="226" t="s">
        <v>19</v>
      </c>
      <c r="I122" s="228"/>
      <c r="J122" s="225"/>
      <c r="K122" s="225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156</v>
      </c>
      <c r="AU122" s="233" t="s">
        <v>79</v>
      </c>
      <c r="AV122" s="13" t="s">
        <v>77</v>
      </c>
      <c r="AW122" s="13" t="s">
        <v>31</v>
      </c>
      <c r="AX122" s="13" t="s">
        <v>69</v>
      </c>
      <c r="AY122" s="233" t="s">
        <v>144</v>
      </c>
    </row>
    <row r="123" s="14" customFormat="1">
      <c r="A123" s="14"/>
      <c r="B123" s="234"/>
      <c r="C123" s="235"/>
      <c r="D123" s="217" t="s">
        <v>156</v>
      </c>
      <c r="E123" s="236" t="s">
        <v>19</v>
      </c>
      <c r="F123" s="237" t="s">
        <v>176</v>
      </c>
      <c r="G123" s="235"/>
      <c r="H123" s="238">
        <v>6.3730000000000002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156</v>
      </c>
      <c r="AU123" s="244" t="s">
        <v>79</v>
      </c>
      <c r="AV123" s="14" t="s">
        <v>79</v>
      </c>
      <c r="AW123" s="14" t="s">
        <v>31</v>
      </c>
      <c r="AX123" s="14" t="s">
        <v>69</v>
      </c>
      <c r="AY123" s="244" t="s">
        <v>144</v>
      </c>
    </row>
    <row r="124" s="15" customFormat="1">
      <c r="A124" s="15"/>
      <c r="B124" s="245"/>
      <c r="C124" s="246"/>
      <c r="D124" s="217" t="s">
        <v>156</v>
      </c>
      <c r="E124" s="247" t="s">
        <v>19</v>
      </c>
      <c r="F124" s="248" t="s">
        <v>163</v>
      </c>
      <c r="G124" s="246"/>
      <c r="H124" s="249">
        <v>6.3730000000000002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5" t="s">
        <v>156</v>
      </c>
      <c r="AU124" s="255" t="s">
        <v>79</v>
      </c>
      <c r="AV124" s="15" t="s">
        <v>151</v>
      </c>
      <c r="AW124" s="15" t="s">
        <v>31</v>
      </c>
      <c r="AX124" s="15" t="s">
        <v>77</v>
      </c>
      <c r="AY124" s="255" t="s">
        <v>144</v>
      </c>
    </row>
    <row r="125" s="2" customFormat="1" ht="37.8" customHeight="1">
      <c r="A125" s="38"/>
      <c r="B125" s="39"/>
      <c r="C125" s="204" t="s">
        <v>151</v>
      </c>
      <c r="D125" s="204" t="s">
        <v>146</v>
      </c>
      <c r="E125" s="205" t="s">
        <v>177</v>
      </c>
      <c r="F125" s="206" t="s">
        <v>178</v>
      </c>
      <c r="G125" s="207" t="s">
        <v>149</v>
      </c>
      <c r="H125" s="208">
        <v>53.061</v>
      </c>
      <c r="I125" s="209"/>
      <c r="J125" s="210">
        <f>ROUND(I125*H125,2)</f>
        <v>0</v>
      </c>
      <c r="K125" s="206" t="s">
        <v>150</v>
      </c>
      <c r="L125" s="44"/>
      <c r="M125" s="211" t="s">
        <v>19</v>
      </c>
      <c r="N125" s="212" t="s">
        <v>40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151</v>
      </c>
      <c r="AT125" s="215" t="s">
        <v>146</v>
      </c>
      <c r="AU125" s="215" t="s">
        <v>79</v>
      </c>
      <c r="AY125" s="17" t="s">
        <v>144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77</v>
      </c>
      <c r="BK125" s="216">
        <f>ROUND(I125*H125,2)</f>
        <v>0</v>
      </c>
      <c r="BL125" s="17" t="s">
        <v>151</v>
      </c>
      <c r="BM125" s="215" t="s">
        <v>179</v>
      </c>
    </row>
    <row r="126" s="2" customFormat="1">
      <c r="A126" s="38"/>
      <c r="B126" s="39"/>
      <c r="C126" s="40"/>
      <c r="D126" s="217" t="s">
        <v>152</v>
      </c>
      <c r="E126" s="40"/>
      <c r="F126" s="218" t="s">
        <v>180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152</v>
      </c>
      <c r="AU126" s="17" t="s">
        <v>79</v>
      </c>
    </row>
    <row r="127" s="2" customFormat="1">
      <c r="A127" s="38"/>
      <c r="B127" s="39"/>
      <c r="C127" s="40"/>
      <c r="D127" s="222" t="s">
        <v>154</v>
      </c>
      <c r="E127" s="40"/>
      <c r="F127" s="223" t="s">
        <v>181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154</v>
      </c>
      <c r="AU127" s="17" t="s">
        <v>79</v>
      </c>
    </row>
    <row r="128" s="13" customFormat="1">
      <c r="A128" s="13"/>
      <c r="B128" s="224"/>
      <c r="C128" s="225"/>
      <c r="D128" s="217" t="s">
        <v>156</v>
      </c>
      <c r="E128" s="226" t="s">
        <v>19</v>
      </c>
      <c r="F128" s="227" t="s">
        <v>157</v>
      </c>
      <c r="G128" s="225"/>
      <c r="H128" s="226" t="s">
        <v>19</v>
      </c>
      <c r="I128" s="228"/>
      <c r="J128" s="225"/>
      <c r="K128" s="225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156</v>
      </c>
      <c r="AU128" s="233" t="s">
        <v>79</v>
      </c>
      <c r="AV128" s="13" t="s">
        <v>77</v>
      </c>
      <c r="AW128" s="13" t="s">
        <v>31</v>
      </c>
      <c r="AX128" s="13" t="s">
        <v>69</v>
      </c>
      <c r="AY128" s="233" t="s">
        <v>144</v>
      </c>
    </row>
    <row r="129" s="13" customFormat="1">
      <c r="A129" s="13"/>
      <c r="B129" s="224"/>
      <c r="C129" s="225"/>
      <c r="D129" s="217" t="s">
        <v>156</v>
      </c>
      <c r="E129" s="226" t="s">
        <v>19</v>
      </c>
      <c r="F129" s="227" t="s">
        <v>158</v>
      </c>
      <c r="G129" s="225"/>
      <c r="H129" s="226" t="s">
        <v>19</v>
      </c>
      <c r="I129" s="228"/>
      <c r="J129" s="225"/>
      <c r="K129" s="225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156</v>
      </c>
      <c r="AU129" s="233" t="s">
        <v>79</v>
      </c>
      <c r="AV129" s="13" t="s">
        <v>77</v>
      </c>
      <c r="AW129" s="13" t="s">
        <v>31</v>
      </c>
      <c r="AX129" s="13" t="s">
        <v>69</v>
      </c>
      <c r="AY129" s="233" t="s">
        <v>144</v>
      </c>
    </row>
    <row r="130" s="13" customFormat="1">
      <c r="A130" s="13"/>
      <c r="B130" s="224"/>
      <c r="C130" s="225"/>
      <c r="D130" s="217" t="s">
        <v>156</v>
      </c>
      <c r="E130" s="226" t="s">
        <v>19</v>
      </c>
      <c r="F130" s="227" t="s">
        <v>159</v>
      </c>
      <c r="G130" s="225"/>
      <c r="H130" s="226" t="s">
        <v>19</v>
      </c>
      <c r="I130" s="228"/>
      <c r="J130" s="225"/>
      <c r="K130" s="225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156</v>
      </c>
      <c r="AU130" s="233" t="s">
        <v>79</v>
      </c>
      <c r="AV130" s="13" t="s">
        <v>77</v>
      </c>
      <c r="AW130" s="13" t="s">
        <v>31</v>
      </c>
      <c r="AX130" s="13" t="s">
        <v>69</v>
      </c>
      <c r="AY130" s="233" t="s">
        <v>144</v>
      </c>
    </row>
    <row r="131" s="14" customFormat="1">
      <c r="A131" s="14"/>
      <c r="B131" s="234"/>
      <c r="C131" s="235"/>
      <c r="D131" s="217" t="s">
        <v>156</v>
      </c>
      <c r="E131" s="236" t="s">
        <v>19</v>
      </c>
      <c r="F131" s="237" t="s">
        <v>160</v>
      </c>
      <c r="G131" s="235"/>
      <c r="H131" s="238">
        <v>15.885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156</v>
      </c>
      <c r="AU131" s="244" t="s">
        <v>79</v>
      </c>
      <c r="AV131" s="14" t="s">
        <v>79</v>
      </c>
      <c r="AW131" s="14" t="s">
        <v>31</v>
      </c>
      <c r="AX131" s="14" t="s">
        <v>69</v>
      </c>
      <c r="AY131" s="244" t="s">
        <v>144</v>
      </c>
    </row>
    <row r="132" s="13" customFormat="1">
      <c r="A132" s="13"/>
      <c r="B132" s="224"/>
      <c r="C132" s="225"/>
      <c r="D132" s="217" t="s">
        <v>156</v>
      </c>
      <c r="E132" s="226" t="s">
        <v>19</v>
      </c>
      <c r="F132" s="227" t="s">
        <v>161</v>
      </c>
      <c r="G132" s="225"/>
      <c r="H132" s="226" t="s">
        <v>19</v>
      </c>
      <c r="I132" s="228"/>
      <c r="J132" s="225"/>
      <c r="K132" s="225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156</v>
      </c>
      <c r="AU132" s="233" t="s">
        <v>79</v>
      </c>
      <c r="AV132" s="13" t="s">
        <v>77</v>
      </c>
      <c r="AW132" s="13" t="s">
        <v>31</v>
      </c>
      <c r="AX132" s="13" t="s">
        <v>69</v>
      </c>
      <c r="AY132" s="233" t="s">
        <v>144</v>
      </c>
    </row>
    <row r="133" s="14" customFormat="1">
      <c r="A133" s="14"/>
      <c r="B133" s="234"/>
      <c r="C133" s="235"/>
      <c r="D133" s="217" t="s">
        <v>156</v>
      </c>
      <c r="E133" s="236" t="s">
        <v>19</v>
      </c>
      <c r="F133" s="237" t="s">
        <v>162</v>
      </c>
      <c r="G133" s="235"/>
      <c r="H133" s="238">
        <v>31.056000000000001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156</v>
      </c>
      <c r="AU133" s="244" t="s">
        <v>79</v>
      </c>
      <c r="AV133" s="14" t="s">
        <v>79</v>
      </c>
      <c r="AW133" s="14" t="s">
        <v>31</v>
      </c>
      <c r="AX133" s="14" t="s">
        <v>69</v>
      </c>
      <c r="AY133" s="244" t="s">
        <v>144</v>
      </c>
    </row>
    <row r="134" s="13" customFormat="1">
      <c r="A134" s="13"/>
      <c r="B134" s="224"/>
      <c r="C134" s="225"/>
      <c r="D134" s="217" t="s">
        <v>156</v>
      </c>
      <c r="E134" s="226" t="s">
        <v>19</v>
      </c>
      <c r="F134" s="227" t="s">
        <v>167</v>
      </c>
      <c r="G134" s="225"/>
      <c r="H134" s="226" t="s">
        <v>19</v>
      </c>
      <c r="I134" s="228"/>
      <c r="J134" s="225"/>
      <c r="K134" s="225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156</v>
      </c>
      <c r="AU134" s="233" t="s">
        <v>79</v>
      </c>
      <c r="AV134" s="13" t="s">
        <v>77</v>
      </c>
      <c r="AW134" s="13" t="s">
        <v>31</v>
      </c>
      <c r="AX134" s="13" t="s">
        <v>69</v>
      </c>
      <c r="AY134" s="233" t="s">
        <v>144</v>
      </c>
    </row>
    <row r="135" s="14" customFormat="1">
      <c r="A135" s="14"/>
      <c r="B135" s="234"/>
      <c r="C135" s="235"/>
      <c r="D135" s="217" t="s">
        <v>156</v>
      </c>
      <c r="E135" s="236" t="s">
        <v>19</v>
      </c>
      <c r="F135" s="237" t="s">
        <v>168</v>
      </c>
      <c r="G135" s="235"/>
      <c r="H135" s="238">
        <v>6.1200000000000001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156</v>
      </c>
      <c r="AU135" s="244" t="s">
        <v>79</v>
      </c>
      <c r="AV135" s="14" t="s">
        <v>79</v>
      </c>
      <c r="AW135" s="14" t="s">
        <v>31</v>
      </c>
      <c r="AX135" s="14" t="s">
        <v>69</v>
      </c>
      <c r="AY135" s="244" t="s">
        <v>144</v>
      </c>
    </row>
    <row r="136" s="15" customFormat="1">
      <c r="A136" s="15"/>
      <c r="B136" s="245"/>
      <c r="C136" s="246"/>
      <c r="D136" s="217" t="s">
        <v>156</v>
      </c>
      <c r="E136" s="247" t="s">
        <v>19</v>
      </c>
      <c r="F136" s="248" t="s">
        <v>163</v>
      </c>
      <c r="G136" s="246"/>
      <c r="H136" s="249">
        <v>53.061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5" t="s">
        <v>156</v>
      </c>
      <c r="AU136" s="255" t="s">
        <v>79</v>
      </c>
      <c r="AV136" s="15" t="s">
        <v>151</v>
      </c>
      <c r="AW136" s="15" t="s">
        <v>31</v>
      </c>
      <c r="AX136" s="15" t="s">
        <v>77</v>
      </c>
      <c r="AY136" s="255" t="s">
        <v>144</v>
      </c>
    </row>
    <row r="137" s="2" customFormat="1" ht="37.8" customHeight="1">
      <c r="A137" s="38"/>
      <c r="B137" s="39"/>
      <c r="C137" s="204" t="s">
        <v>182</v>
      </c>
      <c r="D137" s="204" t="s">
        <v>146</v>
      </c>
      <c r="E137" s="205" t="s">
        <v>183</v>
      </c>
      <c r="F137" s="206" t="s">
        <v>184</v>
      </c>
      <c r="G137" s="207" t="s">
        <v>149</v>
      </c>
      <c r="H137" s="208">
        <v>106.122</v>
      </c>
      <c r="I137" s="209"/>
      <c r="J137" s="210">
        <f>ROUND(I137*H137,2)</f>
        <v>0</v>
      </c>
      <c r="K137" s="206" t="s">
        <v>150</v>
      </c>
      <c r="L137" s="44"/>
      <c r="M137" s="211" t="s">
        <v>19</v>
      </c>
      <c r="N137" s="212" t="s">
        <v>40</v>
      </c>
      <c r="O137" s="8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151</v>
      </c>
      <c r="AT137" s="215" t="s">
        <v>146</v>
      </c>
      <c r="AU137" s="215" t="s">
        <v>79</v>
      </c>
      <c r="AY137" s="17" t="s">
        <v>144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77</v>
      </c>
      <c r="BK137" s="216">
        <f>ROUND(I137*H137,2)</f>
        <v>0</v>
      </c>
      <c r="BL137" s="17" t="s">
        <v>151</v>
      </c>
      <c r="BM137" s="215" t="s">
        <v>185</v>
      </c>
    </row>
    <row r="138" s="2" customFormat="1">
      <c r="A138" s="38"/>
      <c r="B138" s="39"/>
      <c r="C138" s="40"/>
      <c r="D138" s="217" t="s">
        <v>152</v>
      </c>
      <c r="E138" s="40"/>
      <c r="F138" s="218" t="s">
        <v>186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152</v>
      </c>
      <c r="AU138" s="17" t="s">
        <v>79</v>
      </c>
    </row>
    <row r="139" s="2" customFormat="1">
      <c r="A139" s="38"/>
      <c r="B139" s="39"/>
      <c r="C139" s="40"/>
      <c r="D139" s="222" t="s">
        <v>154</v>
      </c>
      <c r="E139" s="40"/>
      <c r="F139" s="223" t="s">
        <v>187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154</v>
      </c>
      <c r="AU139" s="17" t="s">
        <v>79</v>
      </c>
    </row>
    <row r="140" s="13" customFormat="1">
      <c r="A140" s="13"/>
      <c r="B140" s="224"/>
      <c r="C140" s="225"/>
      <c r="D140" s="217" t="s">
        <v>156</v>
      </c>
      <c r="E140" s="226" t="s">
        <v>19</v>
      </c>
      <c r="F140" s="227" t="s">
        <v>157</v>
      </c>
      <c r="G140" s="225"/>
      <c r="H140" s="226" t="s">
        <v>19</v>
      </c>
      <c r="I140" s="228"/>
      <c r="J140" s="225"/>
      <c r="K140" s="225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156</v>
      </c>
      <c r="AU140" s="233" t="s">
        <v>79</v>
      </c>
      <c r="AV140" s="13" t="s">
        <v>77</v>
      </c>
      <c r="AW140" s="13" t="s">
        <v>31</v>
      </c>
      <c r="AX140" s="13" t="s">
        <v>69</v>
      </c>
      <c r="AY140" s="233" t="s">
        <v>144</v>
      </c>
    </row>
    <row r="141" s="13" customFormat="1">
      <c r="A141" s="13"/>
      <c r="B141" s="224"/>
      <c r="C141" s="225"/>
      <c r="D141" s="217" t="s">
        <v>156</v>
      </c>
      <c r="E141" s="226" t="s">
        <v>19</v>
      </c>
      <c r="F141" s="227" t="s">
        <v>158</v>
      </c>
      <c r="G141" s="225"/>
      <c r="H141" s="226" t="s">
        <v>19</v>
      </c>
      <c r="I141" s="228"/>
      <c r="J141" s="225"/>
      <c r="K141" s="225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156</v>
      </c>
      <c r="AU141" s="233" t="s">
        <v>79</v>
      </c>
      <c r="AV141" s="13" t="s">
        <v>77</v>
      </c>
      <c r="AW141" s="13" t="s">
        <v>31</v>
      </c>
      <c r="AX141" s="13" t="s">
        <v>69</v>
      </c>
      <c r="AY141" s="233" t="s">
        <v>144</v>
      </c>
    </row>
    <row r="142" s="13" customFormat="1">
      <c r="A142" s="13"/>
      <c r="B142" s="224"/>
      <c r="C142" s="225"/>
      <c r="D142" s="217" t="s">
        <v>156</v>
      </c>
      <c r="E142" s="226" t="s">
        <v>19</v>
      </c>
      <c r="F142" s="227" t="s">
        <v>159</v>
      </c>
      <c r="G142" s="225"/>
      <c r="H142" s="226" t="s">
        <v>19</v>
      </c>
      <c r="I142" s="228"/>
      <c r="J142" s="225"/>
      <c r="K142" s="225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156</v>
      </c>
      <c r="AU142" s="233" t="s">
        <v>79</v>
      </c>
      <c r="AV142" s="13" t="s">
        <v>77</v>
      </c>
      <c r="AW142" s="13" t="s">
        <v>31</v>
      </c>
      <c r="AX142" s="13" t="s">
        <v>69</v>
      </c>
      <c r="AY142" s="233" t="s">
        <v>144</v>
      </c>
    </row>
    <row r="143" s="14" customFormat="1">
      <c r="A143" s="14"/>
      <c r="B143" s="234"/>
      <c r="C143" s="235"/>
      <c r="D143" s="217" t="s">
        <v>156</v>
      </c>
      <c r="E143" s="236" t="s">
        <v>19</v>
      </c>
      <c r="F143" s="237" t="s">
        <v>160</v>
      </c>
      <c r="G143" s="235"/>
      <c r="H143" s="238">
        <v>15.885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156</v>
      </c>
      <c r="AU143" s="244" t="s">
        <v>79</v>
      </c>
      <c r="AV143" s="14" t="s">
        <v>79</v>
      </c>
      <c r="AW143" s="14" t="s">
        <v>31</v>
      </c>
      <c r="AX143" s="14" t="s">
        <v>69</v>
      </c>
      <c r="AY143" s="244" t="s">
        <v>144</v>
      </c>
    </row>
    <row r="144" s="13" customFormat="1">
      <c r="A144" s="13"/>
      <c r="B144" s="224"/>
      <c r="C144" s="225"/>
      <c r="D144" s="217" t="s">
        <v>156</v>
      </c>
      <c r="E144" s="226" t="s">
        <v>19</v>
      </c>
      <c r="F144" s="227" t="s">
        <v>161</v>
      </c>
      <c r="G144" s="225"/>
      <c r="H144" s="226" t="s">
        <v>19</v>
      </c>
      <c r="I144" s="228"/>
      <c r="J144" s="225"/>
      <c r="K144" s="225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156</v>
      </c>
      <c r="AU144" s="233" t="s">
        <v>79</v>
      </c>
      <c r="AV144" s="13" t="s">
        <v>77</v>
      </c>
      <c r="AW144" s="13" t="s">
        <v>31</v>
      </c>
      <c r="AX144" s="13" t="s">
        <v>69</v>
      </c>
      <c r="AY144" s="233" t="s">
        <v>144</v>
      </c>
    </row>
    <row r="145" s="14" customFormat="1">
      <c r="A145" s="14"/>
      <c r="B145" s="234"/>
      <c r="C145" s="235"/>
      <c r="D145" s="217" t="s">
        <v>156</v>
      </c>
      <c r="E145" s="236" t="s">
        <v>19</v>
      </c>
      <c r="F145" s="237" t="s">
        <v>162</v>
      </c>
      <c r="G145" s="235"/>
      <c r="H145" s="238">
        <v>31.056000000000001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156</v>
      </c>
      <c r="AU145" s="244" t="s">
        <v>79</v>
      </c>
      <c r="AV145" s="14" t="s">
        <v>79</v>
      </c>
      <c r="AW145" s="14" t="s">
        <v>31</v>
      </c>
      <c r="AX145" s="14" t="s">
        <v>69</v>
      </c>
      <c r="AY145" s="244" t="s">
        <v>144</v>
      </c>
    </row>
    <row r="146" s="13" customFormat="1">
      <c r="A146" s="13"/>
      <c r="B146" s="224"/>
      <c r="C146" s="225"/>
      <c r="D146" s="217" t="s">
        <v>156</v>
      </c>
      <c r="E146" s="226" t="s">
        <v>19</v>
      </c>
      <c r="F146" s="227" t="s">
        <v>167</v>
      </c>
      <c r="G146" s="225"/>
      <c r="H146" s="226" t="s">
        <v>19</v>
      </c>
      <c r="I146" s="228"/>
      <c r="J146" s="225"/>
      <c r="K146" s="225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156</v>
      </c>
      <c r="AU146" s="233" t="s">
        <v>79</v>
      </c>
      <c r="AV146" s="13" t="s">
        <v>77</v>
      </c>
      <c r="AW146" s="13" t="s">
        <v>31</v>
      </c>
      <c r="AX146" s="13" t="s">
        <v>69</v>
      </c>
      <c r="AY146" s="233" t="s">
        <v>144</v>
      </c>
    </row>
    <row r="147" s="14" customFormat="1">
      <c r="A147" s="14"/>
      <c r="B147" s="234"/>
      <c r="C147" s="235"/>
      <c r="D147" s="217" t="s">
        <v>156</v>
      </c>
      <c r="E147" s="236" t="s">
        <v>19</v>
      </c>
      <c r="F147" s="237" t="s">
        <v>168</v>
      </c>
      <c r="G147" s="235"/>
      <c r="H147" s="238">
        <v>6.1200000000000001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156</v>
      </c>
      <c r="AU147" s="244" t="s">
        <v>79</v>
      </c>
      <c r="AV147" s="14" t="s">
        <v>79</v>
      </c>
      <c r="AW147" s="14" t="s">
        <v>31</v>
      </c>
      <c r="AX147" s="14" t="s">
        <v>69</v>
      </c>
      <c r="AY147" s="244" t="s">
        <v>144</v>
      </c>
    </row>
    <row r="148" s="15" customFormat="1">
      <c r="A148" s="15"/>
      <c r="B148" s="245"/>
      <c r="C148" s="246"/>
      <c r="D148" s="217" t="s">
        <v>156</v>
      </c>
      <c r="E148" s="247" t="s">
        <v>19</v>
      </c>
      <c r="F148" s="248" t="s">
        <v>163</v>
      </c>
      <c r="G148" s="246"/>
      <c r="H148" s="249">
        <v>53.061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5" t="s">
        <v>156</v>
      </c>
      <c r="AU148" s="255" t="s">
        <v>79</v>
      </c>
      <c r="AV148" s="15" t="s">
        <v>151</v>
      </c>
      <c r="AW148" s="15" t="s">
        <v>31</v>
      </c>
      <c r="AX148" s="15" t="s">
        <v>69</v>
      </c>
      <c r="AY148" s="255" t="s">
        <v>144</v>
      </c>
    </row>
    <row r="149" s="14" customFormat="1">
      <c r="A149" s="14"/>
      <c r="B149" s="234"/>
      <c r="C149" s="235"/>
      <c r="D149" s="217" t="s">
        <v>156</v>
      </c>
      <c r="E149" s="236" t="s">
        <v>19</v>
      </c>
      <c r="F149" s="237" t="s">
        <v>188</v>
      </c>
      <c r="G149" s="235"/>
      <c r="H149" s="238">
        <v>106.122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156</v>
      </c>
      <c r="AU149" s="244" t="s">
        <v>79</v>
      </c>
      <c r="AV149" s="14" t="s">
        <v>79</v>
      </c>
      <c r="AW149" s="14" t="s">
        <v>31</v>
      </c>
      <c r="AX149" s="14" t="s">
        <v>69</v>
      </c>
      <c r="AY149" s="244" t="s">
        <v>144</v>
      </c>
    </row>
    <row r="150" s="15" customFormat="1">
      <c r="A150" s="15"/>
      <c r="B150" s="245"/>
      <c r="C150" s="246"/>
      <c r="D150" s="217" t="s">
        <v>156</v>
      </c>
      <c r="E150" s="247" t="s">
        <v>19</v>
      </c>
      <c r="F150" s="248" t="s">
        <v>163</v>
      </c>
      <c r="G150" s="246"/>
      <c r="H150" s="249">
        <v>106.122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5" t="s">
        <v>156</v>
      </c>
      <c r="AU150" s="255" t="s">
        <v>79</v>
      </c>
      <c r="AV150" s="15" t="s">
        <v>151</v>
      </c>
      <c r="AW150" s="15" t="s">
        <v>31</v>
      </c>
      <c r="AX150" s="15" t="s">
        <v>77</v>
      </c>
      <c r="AY150" s="255" t="s">
        <v>144</v>
      </c>
    </row>
    <row r="151" s="2" customFormat="1" ht="37.8" customHeight="1">
      <c r="A151" s="38"/>
      <c r="B151" s="39"/>
      <c r="C151" s="204" t="s">
        <v>172</v>
      </c>
      <c r="D151" s="204" t="s">
        <v>146</v>
      </c>
      <c r="E151" s="205" t="s">
        <v>189</v>
      </c>
      <c r="F151" s="206" t="s">
        <v>190</v>
      </c>
      <c r="G151" s="207" t="s">
        <v>149</v>
      </c>
      <c r="H151" s="208">
        <v>53.061</v>
      </c>
      <c r="I151" s="209"/>
      <c r="J151" s="210">
        <f>ROUND(I151*H151,2)</f>
        <v>0</v>
      </c>
      <c r="K151" s="206" t="s">
        <v>150</v>
      </c>
      <c r="L151" s="44"/>
      <c r="M151" s="211" t="s">
        <v>19</v>
      </c>
      <c r="N151" s="212" t="s">
        <v>40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151</v>
      </c>
      <c r="AT151" s="215" t="s">
        <v>146</v>
      </c>
      <c r="AU151" s="215" t="s">
        <v>79</v>
      </c>
      <c r="AY151" s="17" t="s">
        <v>144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77</v>
      </c>
      <c r="BK151" s="216">
        <f>ROUND(I151*H151,2)</f>
        <v>0</v>
      </c>
      <c r="BL151" s="17" t="s">
        <v>151</v>
      </c>
      <c r="BM151" s="215" t="s">
        <v>191</v>
      </c>
    </row>
    <row r="152" s="2" customFormat="1">
      <c r="A152" s="38"/>
      <c r="B152" s="39"/>
      <c r="C152" s="40"/>
      <c r="D152" s="217" t="s">
        <v>152</v>
      </c>
      <c r="E152" s="40"/>
      <c r="F152" s="218" t="s">
        <v>192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152</v>
      </c>
      <c r="AU152" s="17" t="s">
        <v>79</v>
      </c>
    </row>
    <row r="153" s="2" customFormat="1">
      <c r="A153" s="38"/>
      <c r="B153" s="39"/>
      <c r="C153" s="40"/>
      <c r="D153" s="222" t="s">
        <v>154</v>
      </c>
      <c r="E153" s="40"/>
      <c r="F153" s="223" t="s">
        <v>193</v>
      </c>
      <c r="G153" s="40"/>
      <c r="H153" s="40"/>
      <c r="I153" s="219"/>
      <c r="J153" s="40"/>
      <c r="K153" s="40"/>
      <c r="L153" s="44"/>
      <c r="M153" s="220"/>
      <c r="N153" s="221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154</v>
      </c>
      <c r="AU153" s="17" t="s">
        <v>79</v>
      </c>
    </row>
    <row r="154" s="13" customFormat="1">
      <c r="A154" s="13"/>
      <c r="B154" s="224"/>
      <c r="C154" s="225"/>
      <c r="D154" s="217" t="s">
        <v>156</v>
      </c>
      <c r="E154" s="226" t="s">
        <v>19</v>
      </c>
      <c r="F154" s="227" t="s">
        <v>157</v>
      </c>
      <c r="G154" s="225"/>
      <c r="H154" s="226" t="s">
        <v>19</v>
      </c>
      <c r="I154" s="228"/>
      <c r="J154" s="225"/>
      <c r="K154" s="225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156</v>
      </c>
      <c r="AU154" s="233" t="s">
        <v>79</v>
      </c>
      <c r="AV154" s="13" t="s">
        <v>77</v>
      </c>
      <c r="AW154" s="13" t="s">
        <v>31</v>
      </c>
      <c r="AX154" s="13" t="s">
        <v>69</v>
      </c>
      <c r="AY154" s="233" t="s">
        <v>144</v>
      </c>
    </row>
    <row r="155" s="13" customFormat="1">
      <c r="A155" s="13"/>
      <c r="B155" s="224"/>
      <c r="C155" s="225"/>
      <c r="D155" s="217" t="s">
        <v>156</v>
      </c>
      <c r="E155" s="226" t="s">
        <v>19</v>
      </c>
      <c r="F155" s="227" t="s">
        <v>158</v>
      </c>
      <c r="G155" s="225"/>
      <c r="H155" s="226" t="s">
        <v>19</v>
      </c>
      <c r="I155" s="228"/>
      <c r="J155" s="225"/>
      <c r="K155" s="225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156</v>
      </c>
      <c r="AU155" s="233" t="s">
        <v>79</v>
      </c>
      <c r="AV155" s="13" t="s">
        <v>77</v>
      </c>
      <c r="AW155" s="13" t="s">
        <v>31</v>
      </c>
      <c r="AX155" s="13" t="s">
        <v>69</v>
      </c>
      <c r="AY155" s="233" t="s">
        <v>144</v>
      </c>
    </row>
    <row r="156" s="13" customFormat="1">
      <c r="A156" s="13"/>
      <c r="B156" s="224"/>
      <c r="C156" s="225"/>
      <c r="D156" s="217" t="s">
        <v>156</v>
      </c>
      <c r="E156" s="226" t="s">
        <v>19</v>
      </c>
      <c r="F156" s="227" t="s">
        <v>159</v>
      </c>
      <c r="G156" s="225"/>
      <c r="H156" s="226" t="s">
        <v>19</v>
      </c>
      <c r="I156" s="228"/>
      <c r="J156" s="225"/>
      <c r="K156" s="225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156</v>
      </c>
      <c r="AU156" s="233" t="s">
        <v>79</v>
      </c>
      <c r="AV156" s="13" t="s">
        <v>77</v>
      </c>
      <c r="AW156" s="13" t="s">
        <v>31</v>
      </c>
      <c r="AX156" s="13" t="s">
        <v>69</v>
      </c>
      <c r="AY156" s="233" t="s">
        <v>144</v>
      </c>
    </row>
    <row r="157" s="14" customFormat="1">
      <c r="A157" s="14"/>
      <c r="B157" s="234"/>
      <c r="C157" s="235"/>
      <c r="D157" s="217" t="s">
        <v>156</v>
      </c>
      <c r="E157" s="236" t="s">
        <v>19</v>
      </c>
      <c r="F157" s="237" t="s">
        <v>160</v>
      </c>
      <c r="G157" s="235"/>
      <c r="H157" s="238">
        <v>15.885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156</v>
      </c>
      <c r="AU157" s="244" t="s">
        <v>79</v>
      </c>
      <c r="AV157" s="14" t="s">
        <v>79</v>
      </c>
      <c r="AW157" s="14" t="s">
        <v>31</v>
      </c>
      <c r="AX157" s="14" t="s">
        <v>69</v>
      </c>
      <c r="AY157" s="244" t="s">
        <v>144</v>
      </c>
    </row>
    <row r="158" s="13" customFormat="1">
      <c r="A158" s="13"/>
      <c r="B158" s="224"/>
      <c r="C158" s="225"/>
      <c r="D158" s="217" t="s">
        <v>156</v>
      </c>
      <c r="E158" s="226" t="s">
        <v>19</v>
      </c>
      <c r="F158" s="227" t="s">
        <v>161</v>
      </c>
      <c r="G158" s="225"/>
      <c r="H158" s="226" t="s">
        <v>19</v>
      </c>
      <c r="I158" s="228"/>
      <c r="J158" s="225"/>
      <c r="K158" s="225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156</v>
      </c>
      <c r="AU158" s="233" t="s">
        <v>79</v>
      </c>
      <c r="AV158" s="13" t="s">
        <v>77</v>
      </c>
      <c r="AW158" s="13" t="s">
        <v>31</v>
      </c>
      <c r="AX158" s="13" t="s">
        <v>69</v>
      </c>
      <c r="AY158" s="233" t="s">
        <v>144</v>
      </c>
    </row>
    <row r="159" s="14" customFormat="1">
      <c r="A159" s="14"/>
      <c r="B159" s="234"/>
      <c r="C159" s="235"/>
      <c r="D159" s="217" t="s">
        <v>156</v>
      </c>
      <c r="E159" s="236" t="s">
        <v>19</v>
      </c>
      <c r="F159" s="237" t="s">
        <v>162</v>
      </c>
      <c r="G159" s="235"/>
      <c r="H159" s="238">
        <v>31.056000000000001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4" t="s">
        <v>156</v>
      </c>
      <c r="AU159" s="244" t="s">
        <v>79</v>
      </c>
      <c r="AV159" s="14" t="s">
        <v>79</v>
      </c>
      <c r="AW159" s="14" t="s">
        <v>31</v>
      </c>
      <c r="AX159" s="14" t="s">
        <v>69</v>
      </c>
      <c r="AY159" s="244" t="s">
        <v>144</v>
      </c>
    </row>
    <row r="160" s="13" customFormat="1">
      <c r="A160" s="13"/>
      <c r="B160" s="224"/>
      <c r="C160" s="225"/>
      <c r="D160" s="217" t="s">
        <v>156</v>
      </c>
      <c r="E160" s="226" t="s">
        <v>19</v>
      </c>
      <c r="F160" s="227" t="s">
        <v>167</v>
      </c>
      <c r="G160" s="225"/>
      <c r="H160" s="226" t="s">
        <v>19</v>
      </c>
      <c r="I160" s="228"/>
      <c r="J160" s="225"/>
      <c r="K160" s="225"/>
      <c r="L160" s="229"/>
      <c r="M160" s="230"/>
      <c r="N160" s="231"/>
      <c r="O160" s="231"/>
      <c r="P160" s="231"/>
      <c r="Q160" s="231"/>
      <c r="R160" s="231"/>
      <c r="S160" s="231"/>
      <c r="T160" s="23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3" t="s">
        <v>156</v>
      </c>
      <c r="AU160" s="233" t="s">
        <v>79</v>
      </c>
      <c r="AV160" s="13" t="s">
        <v>77</v>
      </c>
      <c r="AW160" s="13" t="s">
        <v>31</v>
      </c>
      <c r="AX160" s="13" t="s">
        <v>69</v>
      </c>
      <c r="AY160" s="233" t="s">
        <v>144</v>
      </c>
    </row>
    <row r="161" s="14" customFormat="1">
      <c r="A161" s="14"/>
      <c r="B161" s="234"/>
      <c r="C161" s="235"/>
      <c r="D161" s="217" t="s">
        <v>156</v>
      </c>
      <c r="E161" s="236" t="s">
        <v>19</v>
      </c>
      <c r="F161" s="237" t="s">
        <v>168</v>
      </c>
      <c r="G161" s="235"/>
      <c r="H161" s="238">
        <v>6.1200000000000001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156</v>
      </c>
      <c r="AU161" s="244" t="s">
        <v>79</v>
      </c>
      <c r="AV161" s="14" t="s">
        <v>79</v>
      </c>
      <c r="AW161" s="14" t="s">
        <v>31</v>
      </c>
      <c r="AX161" s="14" t="s">
        <v>69</v>
      </c>
      <c r="AY161" s="244" t="s">
        <v>144</v>
      </c>
    </row>
    <row r="162" s="15" customFormat="1">
      <c r="A162" s="15"/>
      <c r="B162" s="245"/>
      <c r="C162" s="246"/>
      <c r="D162" s="217" t="s">
        <v>156</v>
      </c>
      <c r="E162" s="247" t="s">
        <v>19</v>
      </c>
      <c r="F162" s="248" t="s">
        <v>163</v>
      </c>
      <c r="G162" s="246"/>
      <c r="H162" s="249">
        <v>53.061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5" t="s">
        <v>156</v>
      </c>
      <c r="AU162" s="255" t="s">
        <v>79</v>
      </c>
      <c r="AV162" s="15" t="s">
        <v>151</v>
      </c>
      <c r="AW162" s="15" t="s">
        <v>31</v>
      </c>
      <c r="AX162" s="15" t="s">
        <v>77</v>
      </c>
      <c r="AY162" s="255" t="s">
        <v>144</v>
      </c>
    </row>
    <row r="163" s="2" customFormat="1" ht="24.15" customHeight="1">
      <c r="A163" s="38"/>
      <c r="B163" s="39"/>
      <c r="C163" s="204" t="s">
        <v>194</v>
      </c>
      <c r="D163" s="204" t="s">
        <v>146</v>
      </c>
      <c r="E163" s="205" t="s">
        <v>195</v>
      </c>
      <c r="F163" s="206" t="s">
        <v>196</v>
      </c>
      <c r="G163" s="207" t="s">
        <v>149</v>
      </c>
      <c r="H163" s="208">
        <v>53.061</v>
      </c>
      <c r="I163" s="209"/>
      <c r="J163" s="210">
        <f>ROUND(I163*H163,2)</f>
        <v>0</v>
      </c>
      <c r="K163" s="206" t="s">
        <v>150</v>
      </c>
      <c r="L163" s="44"/>
      <c r="M163" s="211" t="s">
        <v>19</v>
      </c>
      <c r="N163" s="212" t="s">
        <v>40</v>
      </c>
      <c r="O163" s="8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151</v>
      </c>
      <c r="AT163" s="215" t="s">
        <v>146</v>
      </c>
      <c r="AU163" s="215" t="s">
        <v>79</v>
      </c>
      <c r="AY163" s="17" t="s">
        <v>144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77</v>
      </c>
      <c r="BK163" s="216">
        <f>ROUND(I163*H163,2)</f>
        <v>0</v>
      </c>
      <c r="BL163" s="17" t="s">
        <v>151</v>
      </c>
      <c r="BM163" s="215" t="s">
        <v>197</v>
      </c>
    </row>
    <row r="164" s="2" customFormat="1">
      <c r="A164" s="38"/>
      <c r="B164" s="39"/>
      <c r="C164" s="40"/>
      <c r="D164" s="217" t="s">
        <v>152</v>
      </c>
      <c r="E164" s="40"/>
      <c r="F164" s="218" t="s">
        <v>198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152</v>
      </c>
      <c r="AU164" s="17" t="s">
        <v>79</v>
      </c>
    </row>
    <row r="165" s="2" customFormat="1">
      <c r="A165" s="38"/>
      <c r="B165" s="39"/>
      <c r="C165" s="40"/>
      <c r="D165" s="222" t="s">
        <v>154</v>
      </c>
      <c r="E165" s="40"/>
      <c r="F165" s="223" t="s">
        <v>199</v>
      </c>
      <c r="G165" s="40"/>
      <c r="H165" s="40"/>
      <c r="I165" s="219"/>
      <c r="J165" s="40"/>
      <c r="K165" s="40"/>
      <c r="L165" s="44"/>
      <c r="M165" s="220"/>
      <c r="N165" s="221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154</v>
      </c>
      <c r="AU165" s="17" t="s">
        <v>79</v>
      </c>
    </row>
    <row r="166" s="13" customFormat="1">
      <c r="A166" s="13"/>
      <c r="B166" s="224"/>
      <c r="C166" s="225"/>
      <c r="D166" s="217" t="s">
        <v>156</v>
      </c>
      <c r="E166" s="226" t="s">
        <v>19</v>
      </c>
      <c r="F166" s="227" t="s">
        <v>157</v>
      </c>
      <c r="G166" s="225"/>
      <c r="H166" s="226" t="s">
        <v>19</v>
      </c>
      <c r="I166" s="228"/>
      <c r="J166" s="225"/>
      <c r="K166" s="225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156</v>
      </c>
      <c r="AU166" s="233" t="s">
        <v>79</v>
      </c>
      <c r="AV166" s="13" t="s">
        <v>77</v>
      </c>
      <c r="AW166" s="13" t="s">
        <v>31</v>
      </c>
      <c r="AX166" s="13" t="s">
        <v>69</v>
      </c>
      <c r="AY166" s="233" t="s">
        <v>144</v>
      </c>
    </row>
    <row r="167" s="13" customFormat="1">
      <c r="A167" s="13"/>
      <c r="B167" s="224"/>
      <c r="C167" s="225"/>
      <c r="D167" s="217" t="s">
        <v>156</v>
      </c>
      <c r="E167" s="226" t="s">
        <v>19</v>
      </c>
      <c r="F167" s="227" t="s">
        <v>158</v>
      </c>
      <c r="G167" s="225"/>
      <c r="H167" s="226" t="s">
        <v>19</v>
      </c>
      <c r="I167" s="228"/>
      <c r="J167" s="225"/>
      <c r="K167" s="225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156</v>
      </c>
      <c r="AU167" s="233" t="s">
        <v>79</v>
      </c>
      <c r="AV167" s="13" t="s">
        <v>77</v>
      </c>
      <c r="AW167" s="13" t="s">
        <v>31</v>
      </c>
      <c r="AX167" s="13" t="s">
        <v>69</v>
      </c>
      <c r="AY167" s="233" t="s">
        <v>144</v>
      </c>
    </row>
    <row r="168" s="13" customFormat="1">
      <c r="A168" s="13"/>
      <c r="B168" s="224"/>
      <c r="C168" s="225"/>
      <c r="D168" s="217" t="s">
        <v>156</v>
      </c>
      <c r="E168" s="226" t="s">
        <v>19</v>
      </c>
      <c r="F168" s="227" t="s">
        <v>159</v>
      </c>
      <c r="G168" s="225"/>
      <c r="H168" s="226" t="s">
        <v>19</v>
      </c>
      <c r="I168" s="228"/>
      <c r="J168" s="225"/>
      <c r="K168" s="225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156</v>
      </c>
      <c r="AU168" s="233" t="s">
        <v>79</v>
      </c>
      <c r="AV168" s="13" t="s">
        <v>77</v>
      </c>
      <c r="AW168" s="13" t="s">
        <v>31</v>
      </c>
      <c r="AX168" s="13" t="s">
        <v>69</v>
      </c>
      <c r="AY168" s="233" t="s">
        <v>144</v>
      </c>
    </row>
    <row r="169" s="14" customFormat="1">
      <c r="A169" s="14"/>
      <c r="B169" s="234"/>
      <c r="C169" s="235"/>
      <c r="D169" s="217" t="s">
        <v>156</v>
      </c>
      <c r="E169" s="236" t="s">
        <v>19</v>
      </c>
      <c r="F169" s="237" t="s">
        <v>160</v>
      </c>
      <c r="G169" s="235"/>
      <c r="H169" s="238">
        <v>15.885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156</v>
      </c>
      <c r="AU169" s="244" t="s">
        <v>79</v>
      </c>
      <c r="AV169" s="14" t="s">
        <v>79</v>
      </c>
      <c r="AW169" s="14" t="s">
        <v>31</v>
      </c>
      <c r="AX169" s="14" t="s">
        <v>69</v>
      </c>
      <c r="AY169" s="244" t="s">
        <v>144</v>
      </c>
    </row>
    <row r="170" s="13" customFormat="1">
      <c r="A170" s="13"/>
      <c r="B170" s="224"/>
      <c r="C170" s="225"/>
      <c r="D170" s="217" t="s">
        <v>156</v>
      </c>
      <c r="E170" s="226" t="s">
        <v>19</v>
      </c>
      <c r="F170" s="227" t="s">
        <v>161</v>
      </c>
      <c r="G170" s="225"/>
      <c r="H170" s="226" t="s">
        <v>19</v>
      </c>
      <c r="I170" s="228"/>
      <c r="J170" s="225"/>
      <c r="K170" s="225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156</v>
      </c>
      <c r="AU170" s="233" t="s">
        <v>79</v>
      </c>
      <c r="AV170" s="13" t="s">
        <v>77</v>
      </c>
      <c r="AW170" s="13" t="s">
        <v>31</v>
      </c>
      <c r="AX170" s="13" t="s">
        <v>69</v>
      </c>
      <c r="AY170" s="233" t="s">
        <v>144</v>
      </c>
    </row>
    <row r="171" s="14" customFormat="1">
      <c r="A171" s="14"/>
      <c r="B171" s="234"/>
      <c r="C171" s="235"/>
      <c r="D171" s="217" t="s">
        <v>156</v>
      </c>
      <c r="E171" s="236" t="s">
        <v>19</v>
      </c>
      <c r="F171" s="237" t="s">
        <v>162</v>
      </c>
      <c r="G171" s="235"/>
      <c r="H171" s="238">
        <v>31.056000000000001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156</v>
      </c>
      <c r="AU171" s="244" t="s">
        <v>79</v>
      </c>
      <c r="AV171" s="14" t="s">
        <v>79</v>
      </c>
      <c r="AW171" s="14" t="s">
        <v>31</v>
      </c>
      <c r="AX171" s="14" t="s">
        <v>69</v>
      </c>
      <c r="AY171" s="244" t="s">
        <v>144</v>
      </c>
    </row>
    <row r="172" s="13" customFormat="1">
      <c r="A172" s="13"/>
      <c r="B172" s="224"/>
      <c r="C172" s="225"/>
      <c r="D172" s="217" t="s">
        <v>156</v>
      </c>
      <c r="E172" s="226" t="s">
        <v>19</v>
      </c>
      <c r="F172" s="227" t="s">
        <v>167</v>
      </c>
      <c r="G172" s="225"/>
      <c r="H172" s="226" t="s">
        <v>19</v>
      </c>
      <c r="I172" s="228"/>
      <c r="J172" s="225"/>
      <c r="K172" s="225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156</v>
      </c>
      <c r="AU172" s="233" t="s">
        <v>79</v>
      </c>
      <c r="AV172" s="13" t="s">
        <v>77</v>
      </c>
      <c r="AW172" s="13" t="s">
        <v>31</v>
      </c>
      <c r="AX172" s="13" t="s">
        <v>69</v>
      </c>
      <c r="AY172" s="233" t="s">
        <v>144</v>
      </c>
    </row>
    <row r="173" s="14" customFormat="1">
      <c r="A173" s="14"/>
      <c r="B173" s="234"/>
      <c r="C173" s="235"/>
      <c r="D173" s="217" t="s">
        <v>156</v>
      </c>
      <c r="E173" s="236" t="s">
        <v>19</v>
      </c>
      <c r="F173" s="237" t="s">
        <v>168</v>
      </c>
      <c r="G173" s="235"/>
      <c r="H173" s="238">
        <v>6.1200000000000001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4" t="s">
        <v>156</v>
      </c>
      <c r="AU173" s="244" t="s">
        <v>79</v>
      </c>
      <c r="AV173" s="14" t="s">
        <v>79</v>
      </c>
      <c r="AW173" s="14" t="s">
        <v>31</v>
      </c>
      <c r="AX173" s="14" t="s">
        <v>69</v>
      </c>
      <c r="AY173" s="244" t="s">
        <v>144</v>
      </c>
    </row>
    <row r="174" s="15" customFormat="1">
      <c r="A174" s="15"/>
      <c r="B174" s="245"/>
      <c r="C174" s="246"/>
      <c r="D174" s="217" t="s">
        <v>156</v>
      </c>
      <c r="E174" s="247" t="s">
        <v>19</v>
      </c>
      <c r="F174" s="248" t="s">
        <v>163</v>
      </c>
      <c r="G174" s="246"/>
      <c r="H174" s="249">
        <v>53.061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5" t="s">
        <v>156</v>
      </c>
      <c r="AU174" s="255" t="s">
        <v>79</v>
      </c>
      <c r="AV174" s="15" t="s">
        <v>151</v>
      </c>
      <c r="AW174" s="15" t="s">
        <v>31</v>
      </c>
      <c r="AX174" s="15" t="s">
        <v>77</v>
      </c>
      <c r="AY174" s="255" t="s">
        <v>144</v>
      </c>
    </row>
    <row r="175" s="2" customFormat="1" ht="24.15" customHeight="1">
      <c r="A175" s="38"/>
      <c r="B175" s="39"/>
      <c r="C175" s="204" t="s">
        <v>179</v>
      </c>
      <c r="D175" s="204" t="s">
        <v>146</v>
      </c>
      <c r="E175" s="205" t="s">
        <v>200</v>
      </c>
      <c r="F175" s="206" t="s">
        <v>201</v>
      </c>
      <c r="G175" s="207" t="s">
        <v>202</v>
      </c>
      <c r="H175" s="208">
        <v>312.94</v>
      </c>
      <c r="I175" s="209"/>
      <c r="J175" s="210">
        <f>ROUND(I175*H175,2)</f>
        <v>0</v>
      </c>
      <c r="K175" s="206" t="s">
        <v>150</v>
      </c>
      <c r="L175" s="44"/>
      <c r="M175" s="211" t="s">
        <v>19</v>
      </c>
      <c r="N175" s="212" t="s">
        <v>40</v>
      </c>
      <c r="O175" s="84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15" t="s">
        <v>151</v>
      </c>
      <c r="AT175" s="215" t="s">
        <v>146</v>
      </c>
      <c r="AU175" s="215" t="s">
        <v>79</v>
      </c>
      <c r="AY175" s="17" t="s">
        <v>144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7" t="s">
        <v>77</v>
      </c>
      <c r="BK175" s="216">
        <f>ROUND(I175*H175,2)</f>
        <v>0</v>
      </c>
      <c r="BL175" s="17" t="s">
        <v>151</v>
      </c>
      <c r="BM175" s="215" t="s">
        <v>203</v>
      </c>
    </row>
    <row r="176" s="2" customFormat="1">
      <c r="A176" s="38"/>
      <c r="B176" s="39"/>
      <c r="C176" s="40"/>
      <c r="D176" s="217" t="s">
        <v>152</v>
      </c>
      <c r="E176" s="40"/>
      <c r="F176" s="218" t="s">
        <v>204</v>
      </c>
      <c r="G176" s="40"/>
      <c r="H176" s="40"/>
      <c r="I176" s="219"/>
      <c r="J176" s="40"/>
      <c r="K176" s="40"/>
      <c r="L176" s="44"/>
      <c r="M176" s="220"/>
      <c r="N176" s="221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152</v>
      </c>
      <c r="AU176" s="17" t="s">
        <v>79</v>
      </c>
    </row>
    <row r="177" s="2" customFormat="1">
      <c r="A177" s="38"/>
      <c r="B177" s="39"/>
      <c r="C177" s="40"/>
      <c r="D177" s="222" t="s">
        <v>154</v>
      </c>
      <c r="E177" s="40"/>
      <c r="F177" s="223" t="s">
        <v>205</v>
      </c>
      <c r="G177" s="40"/>
      <c r="H177" s="40"/>
      <c r="I177" s="219"/>
      <c r="J177" s="40"/>
      <c r="K177" s="40"/>
      <c r="L177" s="44"/>
      <c r="M177" s="220"/>
      <c r="N177" s="221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154</v>
      </c>
      <c r="AU177" s="17" t="s">
        <v>79</v>
      </c>
    </row>
    <row r="178" s="13" customFormat="1">
      <c r="A178" s="13"/>
      <c r="B178" s="224"/>
      <c r="C178" s="225"/>
      <c r="D178" s="217" t="s">
        <v>156</v>
      </c>
      <c r="E178" s="226" t="s">
        <v>19</v>
      </c>
      <c r="F178" s="227" t="s">
        <v>157</v>
      </c>
      <c r="G178" s="225"/>
      <c r="H178" s="226" t="s">
        <v>19</v>
      </c>
      <c r="I178" s="228"/>
      <c r="J178" s="225"/>
      <c r="K178" s="225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156</v>
      </c>
      <c r="AU178" s="233" t="s">
        <v>79</v>
      </c>
      <c r="AV178" s="13" t="s">
        <v>77</v>
      </c>
      <c r="AW178" s="13" t="s">
        <v>31</v>
      </c>
      <c r="AX178" s="13" t="s">
        <v>69</v>
      </c>
      <c r="AY178" s="233" t="s">
        <v>144</v>
      </c>
    </row>
    <row r="179" s="13" customFormat="1">
      <c r="A179" s="13"/>
      <c r="B179" s="224"/>
      <c r="C179" s="225"/>
      <c r="D179" s="217" t="s">
        <v>156</v>
      </c>
      <c r="E179" s="226" t="s">
        <v>19</v>
      </c>
      <c r="F179" s="227" t="s">
        <v>158</v>
      </c>
      <c r="G179" s="225"/>
      <c r="H179" s="226" t="s">
        <v>19</v>
      </c>
      <c r="I179" s="228"/>
      <c r="J179" s="225"/>
      <c r="K179" s="225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156</v>
      </c>
      <c r="AU179" s="233" t="s">
        <v>79</v>
      </c>
      <c r="AV179" s="13" t="s">
        <v>77</v>
      </c>
      <c r="AW179" s="13" t="s">
        <v>31</v>
      </c>
      <c r="AX179" s="13" t="s">
        <v>69</v>
      </c>
      <c r="AY179" s="233" t="s">
        <v>144</v>
      </c>
    </row>
    <row r="180" s="13" customFormat="1">
      <c r="A180" s="13"/>
      <c r="B180" s="224"/>
      <c r="C180" s="225"/>
      <c r="D180" s="217" t="s">
        <v>156</v>
      </c>
      <c r="E180" s="226" t="s">
        <v>19</v>
      </c>
      <c r="F180" s="227" t="s">
        <v>159</v>
      </c>
      <c r="G180" s="225"/>
      <c r="H180" s="226" t="s">
        <v>19</v>
      </c>
      <c r="I180" s="228"/>
      <c r="J180" s="225"/>
      <c r="K180" s="225"/>
      <c r="L180" s="229"/>
      <c r="M180" s="230"/>
      <c r="N180" s="231"/>
      <c r="O180" s="231"/>
      <c r="P180" s="231"/>
      <c r="Q180" s="231"/>
      <c r="R180" s="231"/>
      <c r="S180" s="231"/>
      <c r="T180" s="23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3" t="s">
        <v>156</v>
      </c>
      <c r="AU180" s="233" t="s">
        <v>79</v>
      </c>
      <c r="AV180" s="13" t="s">
        <v>77</v>
      </c>
      <c r="AW180" s="13" t="s">
        <v>31</v>
      </c>
      <c r="AX180" s="13" t="s">
        <v>69</v>
      </c>
      <c r="AY180" s="233" t="s">
        <v>144</v>
      </c>
    </row>
    <row r="181" s="14" customFormat="1">
      <c r="A181" s="14"/>
      <c r="B181" s="234"/>
      <c r="C181" s="235"/>
      <c r="D181" s="217" t="s">
        <v>156</v>
      </c>
      <c r="E181" s="236" t="s">
        <v>19</v>
      </c>
      <c r="F181" s="237" t="s">
        <v>206</v>
      </c>
      <c r="G181" s="235"/>
      <c r="H181" s="238">
        <v>105.90000000000001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156</v>
      </c>
      <c r="AU181" s="244" t="s">
        <v>79</v>
      </c>
      <c r="AV181" s="14" t="s">
        <v>79</v>
      </c>
      <c r="AW181" s="14" t="s">
        <v>31</v>
      </c>
      <c r="AX181" s="14" t="s">
        <v>69</v>
      </c>
      <c r="AY181" s="244" t="s">
        <v>144</v>
      </c>
    </row>
    <row r="182" s="13" customFormat="1">
      <c r="A182" s="13"/>
      <c r="B182" s="224"/>
      <c r="C182" s="225"/>
      <c r="D182" s="217" t="s">
        <v>156</v>
      </c>
      <c r="E182" s="226" t="s">
        <v>19</v>
      </c>
      <c r="F182" s="227" t="s">
        <v>161</v>
      </c>
      <c r="G182" s="225"/>
      <c r="H182" s="226" t="s">
        <v>19</v>
      </c>
      <c r="I182" s="228"/>
      <c r="J182" s="225"/>
      <c r="K182" s="225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156</v>
      </c>
      <c r="AU182" s="233" t="s">
        <v>79</v>
      </c>
      <c r="AV182" s="13" t="s">
        <v>77</v>
      </c>
      <c r="AW182" s="13" t="s">
        <v>31</v>
      </c>
      <c r="AX182" s="13" t="s">
        <v>69</v>
      </c>
      <c r="AY182" s="233" t="s">
        <v>144</v>
      </c>
    </row>
    <row r="183" s="14" customFormat="1">
      <c r="A183" s="14"/>
      <c r="B183" s="234"/>
      <c r="C183" s="235"/>
      <c r="D183" s="217" t="s">
        <v>156</v>
      </c>
      <c r="E183" s="236" t="s">
        <v>19</v>
      </c>
      <c r="F183" s="237" t="s">
        <v>207</v>
      </c>
      <c r="G183" s="235"/>
      <c r="H183" s="238">
        <v>207.03999999999999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156</v>
      </c>
      <c r="AU183" s="244" t="s">
        <v>79</v>
      </c>
      <c r="AV183" s="14" t="s">
        <v>79</v>
      </c>
      <c r="AW183" s="14" t="s">
        <v>31</v>
      </c>
      <c r="AX183" s="14" t="s">
        <v>69</v>
      </c>
      <c r="AY183" s="244" t="s">
        <v>144</v>
      </c>
    </row>
    <row r="184" s="15" customFormat="1">
      <c r="A184" s="15"/>
      <c r="B184" s="245"/>
      <c r="C184" s="246"/>
      <c r="D184" s="217" t="s">
        <v>156</v>
      </c>
      <c r="E184" s="247" t="s">
        <v>19</v>
      </c>
      <c r="F184" s="248" t="s">
        <v>163</v>
      </c>
      <c r="G184" s="246"/>
      <c r="H184" s="249">
        <v>312.94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5" t="s">
        <v>156</v>
      </c>
      <c r="AU184" s="255" t="s">
        <v>79</v>
      </c>
      <c r="AV184" s="15" t="s">
        <v>151</v>
      </c>
      <c r="AW184" s="15" t="s">
        <v>31</v>
      </c>
      <c r="AX184" s="15" t="s">
        <v>77</v>
      </c>
      <c r="AY184" s="255" t="s">
        <v>144</v>
      </c>
    </row>
    <row r="185" s="2" customFormat="1" ht="33" customHeight="1">
      <c r="A185" s="38"/>
      <c r="B185" s="39"/>
      <c r="C185" s="204" t="s">
        <v>208</v>
      </c>
      <c r="D185" s="204" t="s">
        <v>146</v>
      </c>
      <c r="E185" s="205" t="s">
        <v>209</v>
      </c>
      <c r="F185" s="206" t="s">
        <v>210</v>
      </c>
      <c r="G185" s="207" t="s">
        <v>211</v>
      </c>
      <c r="H185" s="208">
        <v>84.897999999999996</v>
      </c>
      <c r="I185" s="209"/>
      <c r="J185" s="210">
        <f>ROUND(I185*H185,2)</f>
        <v>0</v>
      </c>
      <c r="K185" s="206" t="s">
        <v>150</v>
      </c>
      <c r="L185" s="44"/>
      <c r="M185" s="211" t="s">
        <v>19</v>
      </c>
      <c r="N185" s="212" t="s">
        <v>40</v>
      </c>
      <c r="O185" s="84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5" t="s">
        <v>151</v>
      </c>
      <c r="AT185" s="215" t="s">
        <v>146</v>
      </c>
      <c r="AU185" s="215" t="s">
        <v>79</v>
      </c>
      <c r="AY185" s="17" t="s">
        <v>144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77</v>
      </c>
      <c r="BK185" s="216">
        <f>ROUND(I185*H185,2)</f>
        <v>0</v>
      </c>
      <c r="BL185" s="17" t="s">
        <v>151</v>
      </c>
      <c r="BM185" s="215" t="s">
        <v>212</v>
      </c>
    </row>
    <row r="186" s="2" customFormat="1">
      <c r="A186" s="38"/>
      <c r="B186" s="39"/>
      <c r="C186" s="40"/>
      <c r="D186" s="217" t="s">
        <v>152</v>
      </c>
      <c r="E186" s="40"/>
      <c r="F186" s="218" t="s">
        <v>213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152</v>
      </c>
      <c r="AU186" s="17" t="s">
        <v>79</v>
      </c>
    </row>
    <row r="187" s="2" customFormat="1">
      <c r="A187" s="38"/>
      <c r="B187" s="39"/>
      <c r="C187" s="40"/>
      <c r="D187" s="222" t="s">
        <v>154</v>
      </c>
      <c r="E187" s="40"/>
      <c r="F187" s="223" t="s">
        <v>214</v>
      </c>
      <c r="G187" s="40"/>
      <c r="H187" s="40"/>
      <c r="I187" s="219"/>
      <c r="J187" s="40"/>
      <c r="K187" s="40"/>
      <c r="L187" s="44"/>
      <c r="M187" s="220"/>
      <c r="N187" s="221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154</v>
      </c>
      <c r="AU187" s="17" t="s">
        <v>79</v>
      </c>
    </row>
    <row r="188" s="13" customFormat="1">
      <c r="A188" s="13"/>
      <c r="B188" s="224"/>
      <c r="C188" s="225"/>
      <c r="D188" s="217" t="s">
        <v>156</v>
      </c>
      <c r="E188" s="226" t="s">
        <v>19</v>
      </c>
      <c r="F188" s="227" t="s">
        <v>157</v>
      </c>
      <c r="G188" s="225"/>
      <c r="H188" s="226" t="s">
        <v>19</v>
      </c>
      <c r="I188" s="228"/>
      <c r="J188" s="225"/>
      <c r="K188" s="225"/>
      <c r="L188" s="229"/>
      <c r="M188" s="230"/>
      <c r="N188" s="231"/>
      <c r="O188" s="231"/>
      <c r="P188" s="231"/>
      <c r="Q188" s="231"/>
      <c r="R188" s="231"/>
      <c r="S188" s="231"/>
      <c r="T188" s="23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3" t="s">
        <v>156</v>
      </c>
      <c r="AU188" s="233" t="s">
        <v>79</v>
      </c>
      <c r="AV188" s="13" t="s">
        <v>77</v>
      </c>
      <c r="AW188" s="13" t="s">
        <v>31</v>
      </c>
      <c r="AX188" s="13" t="s">
        <v>69</v>
      </c>
      <c r="AY188" s="233" t="s">
        <v>144</v>
      </c>
    </row>
    <row r="189" s="13" customFormat="1">
      <c r="A189" s="13"/>
      <c r="B189" s="224"/>
      <c r="C189" s="225"/>
      <c r="D189" s="217" t="s">
        <v>156</v>
      </c>
      <c r="E189" s="226" t="s">
        <v>19</v>
      </c>
      <c r="F189" s="227" t="s">
        <v>158</v>
      </c>
      <c r="G189" s="225"/>
      <c r="H189" s="226" t="s">
        <v>19</v>
      </c>
      <c r="I189" s="228"/>
      <c r="J189" s="225"/>
      <c r="K189" s="225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156</v>
      </c>
      <c r="AU189" s="233" t="s">
        <v>79</v>
      </c>
      <c r="AV189" s="13" t="s">
        <v>77</v>
      </c>
      <c r="AW189" s="13" t="s">
        <v>31</v>
      </c>
      <c r="AX189" s="13" t="s">
        <v>69</v>
      </c>
      <c r="AY189" s="233" t="s">
        <v>144</v>
      </c>
    </row>
    <row r="190" s="13" customFormat="1">
      <c r="A190" s="13"/>
      <c r="B190" s="224"/>
      <c r="C190" s="225"/>
      <c r="D190" s="217" t="s">
        <v>156</v>
      </c>
      <c r="E190" s="226" t="s">
        <v>19</v>
      </c>
      <c r="F190" s="227" t="s">
        <v>159</v>
      </c>
      <c r="G190" s="225"/>
      <c r="H190" s="226" t="s">
        <v>19</v>
      </c>
      <c r="I190" s="228"/>
      <c r="J190" s="225"/>
      <c r="K190" s="225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156</v>
      </c>
      <c r="AU190" s="233" t="s">
        <v>79</v>
      </c>
      <c r="AV190" s="13" t="s">
        <v>77</v>
      </c>
      <c r="AW190" s="13" t="s">
        <v>31</v>
      </c>
      <c r="AX190" s="13" t="s">
        <v>69</v>
      </c>
      <c r="AY190" s="233" t="s">
        <v>144</v>
      </c>
    </row>
    <row r="191" s="14" customFormat="1">
      <c r="A191" s="14"/>
      <c r="B191" s="234"/>
      <c r="C191" s="235"/>
      <c r="D191" s="217" t="s">
        <v>156</v>
      </c>
      <c r="E191" s="236" t="s">
        <v>19</v>
      </c>
      <c r="F191" s="237" t="s">
        <v>160</v>
      </c>
      <c r="G191" s="235"/>
      <c r="H191" s="238">
        <v>15.885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4" t="s">
        <v>156</v>
      </c>
      <c r="AU191" s="244" t="s">
        <v>79</v>
      </c>
      <c r="AV191" s="14" t="s">
        <v>79</v>
      </c>
      <c r="AW191" s="14" t="s">
        <v>31</v>
      </c>
      <c r="AX191" s="14" t="s">
        <v>69</v>
      </c>
      <c r="AY191" s="244" t="s">
        <v>144</v>
      </c>
    </row>
    <row r="192" s="13" customFormat="1">
      <c r="A192" s="13"/>
      <c r="B192" s="224"/>
      <c r="C192" s="225"/>
      <c r="D192" s="217" t="s">
        <v>156</v>
      </c>
      <c r="E192" s="226" t="s">
        <v>19</v>
      </c>
      <c r="F192" s="227" t="s">
        <v>161</v>
      </c>
      <c r="G192" s="225"/>
      <c r="H192" s="226" t="s">
        <v>19</v>
      </c>
      <c r="I192" s="228"/>
      <c r="J192" s="225"/>
      <c r="K192" s="225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156</v>
      </c>
      <c r="AU192" s="233" t="s">
        <v>79</v>
      </c>
      <c r="AV192" s="13" t="s">
        <v>77</v>
      </c>
      <c r="AW192" s="13" t="s">
        <v>31</v>
      </c>
      <c r="AX192" s="13" t="s">
        <v>69</v>
      </c>
      <c r="AY192" s="233" t="s">
        <v>144</v>
      </c>
    </row>
    <row r="193" s="14" customFormat="1">
      <c r="A193" s="14"/>
      <c r="B193" s="234"/>
      <c r="C193" s="235"/>
      <c r="D193" s="217" t="s">
        <v>156</v>
      </c>
      <c r="E193" s="236" t="s">
        <v>19</v>
      </c>
      <c r="F193" s="237" t="s">
        <v>162</v>
      </c>
      <c r="G193" s="235"/>
      <c r="H193" s="238">
        <v>31.056000000000001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156</v>
      </c>
      <c r="AU193" s="244" t="s">
        <v>79</v>
      </c>
      <c r="AV193" s="14" t="s">
        <v>79</v>
      </c>
      <c r="AW193" s="14" t="s">
        <v>31</v>
      </c>
      <c r="AX193" s="14" t="s">
        <v>69</v>
      </c>
      <c r="AY193" s="244" t="s">
        <v>144</v>
      </c>
    </row>
    <row r="194" s="13" customFormat="1">
      <c r="A194" s="13"/>
      <c r="B194" s="224"/>
      <c r="C194" s="225"/>
      <c r="D194" s="217" t="s">
        <v>156</v>
      </c>
      <c r="E194" s="226" t="s">
        <v>19</v>
      </c>
      <c r="F194" s="227" t="s">
        <v>167</v>
      </c>
      <c r="G194" s="225"/>
      <c r="H194" s="226" t="s">
        <v>19</v>
      </c>
      <c r="I194" s="228"/>
      <c r="J194" s="225"/>
      <c r="K194" s="225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156</v>
      </c>
      <c r="AU194" s="233" t="s">
        <v>79</v>
      </c>
      <c r="AV194" s="13" t="s">
        <v>77</v>
      </c>
      <c r="AW194" s="13" t="s">
        <v>31</v>
      </c>
      <c r="AX194" s="13" t="s">
        <v>69</v>
      </c>
      <c r="AY194" s="233" t="s">
        <v>144</v>
      </c>
    </row>
    <row r="195" s="14" customFormat="1">
      <c r="A195" s="14"/>
      <c r="B195" s="234"/>
      <c r="C195" s="235"/>
      <c r="D195" s="217" t="s">
        <v>156</v>
      </c>
      <c r="E195" s="236" t="s">
        <v>19</v>
      </c>
      <c r="F195" s="237" t="s">
        <v>168</v>
      </c>
      <c r="G195" s="235"/>
      <c r="H195" s="238">
        <v>6.1200000000000001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4" t="s">
        <v>156</v>
      </c>
      <c r="AU195" s="244" t="s">
        <v>79</v>
      </c>
      <c r="AV195" s="14" t="s">
        <v>79</v>
      </c>
      <c r="AW195" s="14" t="s">
        <v>31</v>
      </c>
      <c r="AX195" s="14" t="s">
        <v>69</v>
      </c>
      <c r="AY195" s="244" t="s">
        <v>144</v>
      </c>
    </row>
    <row r="196" s="15" customFormat="1">
      <c r="A196" s="15"/>
      <c r="B196" s="245"/>
      <c r="C196" s="246"/>
      <c r="D196" s="217" t="s">
        <v>156</v>
      </c>
      <c r="E196" s="247" t="s">
        <v>19</v>
      </c>
      <c r="F196" s="248" t="s">
        <v>163</v>
      </c>
      <c r="G196" s="246"/>
      <c r="H196" s="249">
        <v>53.061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5" t="s">
        <v>156</v>
      </c>
      <c r="AU196" s="255" t="s">
        <v>79</v>
      </c>
      <c r="AV196" s="15" t="s">
        <v>151</v>
      </c>
      <c r="AW196" s="15" t="s">
        <v>31</v>
      </c>
      <c r="AX196" s="15" t="s">
        <v>69</v>
      </c>
      <c r="AY196" s="255" t="s">
        <v>144</v>
      </c>
    </row>
    <row r="197" s="14" customFormat="1">
      <c r="A197" s="14"/>
      <c r="B197" s="234"/>
      <c r="C197" s="235"/>
      <c r="D197" s="217" t="s">
        <v>156</v>
      </c>
      <c r="E197" s="236" t="s">
        <v>19</v>
      </c>
      <c r="F197" s="237" t="s">
        <v>215</v>
      </c>
      <c r="G197" s="235"/>
      <c r="H197" s="238">
        <v>84.897999999999996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156</v>
      </c>
      <c r="AU197" s="244" t="s">
        <v>79</v>
      </c>
      <c r="AV197" s="14" t="s">
        <v>79</v>
      </c>
      <c r="AW197" s="14" t="s">
        <v>31</v>
      </c>
      <c r="AX197" s="14" t="s">
        <v>69</v>
      </c>
      <c r="AY197" s="244" t="s">
        <v>144</v>
      </c>
    </row>
    <row r="198" s="15" customFormat="1">
      <c r="A198" s="15"/>
      <c r="B198" s="245"/>
      <c r="C198" s="246"/>
      <c r="D198" s="217" t="s">
        <v>156</v>
      </c>
      <c r="E198" s="247" t="s">
        <v>19</v>
      </c>
      <c r="F198" s="248" t="s">
        <v>163</v>
      </c>
      <c r="G198" s="246"/>
      <c r="H198" s="249">
        <v>84.897999999999996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55" t="s">
        <v>156</v>
      </c>
      <c r="AU198" s="255" t="s">
        <v>79</v>
      </c>
      <c r="AV198" s="15" t="s">
        <v>151</v>
      </c>
      <c r="AW198" s="15" t="s">
        <v>31</v>
      </c>
      <c r="AX198" s="15" t="s">
        <v>77</v>
      </c>
      <c r="AY198" s="255" t="s">
        <v>144</v>
      </c>
    </row>
    <row r="199" s="2" customFormat="1" ht="16.5" customHeight="1">
      <c r="A199" s="38"/>
      <c r="B199" s="39"/>
      <c r="C199" s="204" t="s">
        <v>185</v>
      </c>
      <c r="D199" s="204" t="s">
        <v>146</v>
      </c>
      <c r="E199" s="205" t="s">
        <v>216</v>
      </c>
      <c r="F199" s="206" t="s">
        <v>217</v>
      </c>
      <c r="G199" s="207" t="s">
        <v>149</v>
      </c>
      <c r="H199" s="208">
        <v>53.061</v>
      </c>
      <c r="I199" s="209"/>
      <c r="J199" s="210">
        <f>ROUND(I199*H199,2)</f>
        <v>0</v>
      </c>
      <c r="K199" s="206" t="s">
        <v>150</v>
      </c>
      <c r="L199" s="44"/>
      <c r="M199" s="211" t="s">
        <v>19</v>
      </c>
      <c r="N199" s="212" t="s">
        <v>40</v>
      </c>
      <c r="O199" s="84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15" t="s">
        <v>151</v>
      </c>
      <c r="AT199" s="215" t="s">
        <v>146</v>
      </c>
      <c r="AU199" s="215" t="s">
        <v>79</v>
      </c>
      <c r="AY199" s="17" t="s">
        <v>144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7" t="s">
        <v>77</v>
      </c>
      <c r="BK199" s="216">
        <f>ROUND(I199*H199,2)</f>
        <v>0</v>
      </c>
      <c r="BL199" s="17" t="s">
        <v>151</v>
      </c>
      <c r="BM199" s="215" t="s">
        <v>218</v>
      </c>
    </row>
    <row r="200" s="2" customFormat="1">
      <c r="A200" s="38"/>
      <c r="B200" s="39"/>
      <c r="C200" s="40"/>
      <c r="D200" s="217" t="s">
        <v>152</v>
      </c>
      <c r="E200" s="40"/>
      <c r="F200" s="218" t="s">
        <v>219</v>
      </c>
      <c r="G200" s="40"/>
      <c r="H200" s="40"/>
      <c r="I200" s="219"/>
      <c r="J200" s="40"/>
      <c r="K200" s="40"/>
      <c r="L200" s="44"/>
      <c r="M200" s="220"/>
      <c r="N200" s="221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152</v>
      </c>
      <c r="AU200" s="17" t="s">
        <v>79</v>
      </c>
    </row>
    <row r="201" s="2" customFormat="1">
      <c r="A201" s="38"/>
      <c r="B201" s="39"/>
      <c r="C201" s="40"/>
      <c r="D201" s="222" t="s">
        <v>154</v>
      </c>
      <c r="E201" s="40"/>
      <c r="F201" s="223" t="s">
        <v>220</v>
      </c>
      <c r="G201" s="40"/>
      <c r="H201" s="40"/>
      <c r="I201" s="219"/>
      <c r="J201" s="40"/>
      <c r="K201" s="40"/>
      <c r="L201" s="44"/>
      <c r="M201" s="220"/>
      <c r="N201" s="221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154</v>
      </c>
      <c r="AU201" s="17" t="s">
        <v>79</v>
      </c>
    </row>
    <row r="202" s="13" customFormat="1">
      <c r="A202" s="13"/>
      <c r="B202" s="224"/>
      <c r="C202" s="225"/>
      <c r="D202" s="217" t="s">
        <v>156</v>
      </c>
      <c r="E202" s="226" t="s">
        <v>19</v>
      </c>
      <c r="F202" s="227" t="s">
        <v>157</v>
      </c>
      <c r="G202" s="225"/>
      <c r="H202" s="226" t="s">
        <v>19</v>
      </c>
      <c r="I202" s="228"/>
      <c r="J202" s="225"/>
      <c r="K202" s="225"/>
      <c r="L202" s="229"/>
      <c r="M202" s="230"/>
      <c r="N202" s="231"/>
      <c r="O202" s="231"/>
      <c r="P202" s="231"/>
      <c r="Q202" s="231"/>
      <c r="R202" s="231"/>
      <c r="S202" s="231"/>
      <c r="T202" s="23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3" t="s">
        <v>156</v>
      </c>
      <c r="AU202" s="233" t="s">
        <v>79</v>
      </c>
      <c r="AV202" s="13" t="s">
        <v>77</v>
      </c>
      <c r="AW202" s="13" t="s">
        <v>31</v>
      </c>
      <c r="AX202" s="13" t="s">
        <v>69</v>
      </c>
      <c r="AY202" s="233" t="s">
        <v>144</v>
      </c>
    </row>
    <row r="203" s="13" customFormat="1">
      <c r="A203" s="13"/>
      <c r="B203" s="224"/>
      <c r="C203" s="225"/>
      <c r="D203" s="217" t="s">
        <v>156</v>
      </c>
      <c r="E203" s="226" t="s">
        <v>19</v>
      </c>
      <c r="F203" s="227" t="s">
        <v>158</v>
      </c>
      <c r="G203" s="225"/>
      <c r="H203" s="226" t="s">
        <v>19</v>
      </c>
      <c r="I203" s="228"/>
      <c r="J203" s="225"/>
      <c r="K203" s="225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156</v>
      </c>
      <c r="AU203" s="233" t="s">
        <v>79</v>
      </c>
      <c r="AV203" s="13" t="s">
        <v>77</v>
      </c>
      <c r="AW203" s="13" t="s">
        <v>31</v>
      </c>
      <c r="AX203" s="13" t="s">
        <v>69</v>
      </c>
      <c r="AY203" s="233" t="s">
        <v>144</v>
      </c>
    </row>
    <row r="204" s="13" customFormat="1">
      <c r="A204" s="13"/>
      <c r="B204" s="224"/>
      <c r="C204" s="225"/>
      <c r="D204" s="217" t="s">
        <v>156</v>
      </c>
      <c r="E204" s="226" t="s">
        <v>19</v>
      </c>
      <c r="F204" s="227" t="s">
        <v>159</v>
      </c>
      <c r="G204" s="225"/>
      <c r="H204" s="226" t="s">
        <v>19</v>
      </c>
      <c r="I204" s="228"/>
      <c r="J204" s="225"/>
      <c r="K204" s="225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156</v>
      </c>
      <c r="AU204" s="233" t="s">
        <v>79</v>
      </c>
      <c r="AV204" s="13" t="s">
        <v>77</v>
      </c>
      <c r="AW204" s="13" t="s">
        <v>31</v>
      </c>
      <c r="AX204" s="13" t="s">
        <v>69</v>
      </c>
      <c r="AY204" s="233" t="s">
        <v>144</v>
      </c>
    </row>
    <row r="205" s="14" customFormat="1">
      <c r="A205" s="14"/>
      <c r="B205" s="234"/>
      <c r="C205" s="235"/>
      <c r="D205" s="217" t="s">
        <v>156</v>
      </c>
      <c r="E205" s="236" t="s">
        <v>19</v>
      </c>
      <c r="F205" s="237" t="s">
        <v>160</v>
      </c>
      <c r="G205" s="235"/>
      <c r="H205" s="238">
        <v>15.885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156</v>
      </c>
      <c r="AU205" s="244" t="s">
        <v>79</v>
      </c>
      <c r="AV205" s="14" t="s">
        <v>79</v>
      </c>
      <c r="AW205" s="14" t="s">
        <v>31</v>
      </c>
      <c r="AX205" s="14" t="s">
        <v>69</v>
      </c>
      <c r="AY205" s="244" t="s">
        <v>144</v>
      </c>
    </row>
    <row r="206" s="13" customFormat="1">
      <c r="A206" s="13"/>
      <c r="B206" s="224"/>
      <c r="C206" s="225"/>
      <c r="D206" s="217" t="s">
        <v>156</v>
      </c>
      <c r="E206" s="226" t="s">
        <v>19</v>
      </c>
      <c r="F206" s="227" t="s">
        <v>161</v>
      </c>
      <c r="G206" s="225"/>
      <c r="H206" s="226" t="s">
        <v>19</v>
      </c>
      <c r="I206" s="228"/>
      <c r="J206" s="225"/>
      <c r="K206" s="225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156</v>
      </c>
      <c r="AU206" s="233" t="s">
        <v>79</v>
      </c>
      <c r="AV206" s="13" t="s">
        <v>77</v>
      </c>
      <c r="AW206" s="13" t="s">
        <v>31</v>
      </c>
      <c r="AX206" s="13" t="s">
        <v>69</v>
      </c>
      <c r="AY206" s="233" t="s">
        <v>144</v>
      </c>
    </row>
    <row r="207" s="14" customFormat="1">
      <c r="A207" s="14"/>
      <c r="B207" s="234"/>
      <c r="C207" s="235"/>
      <c r="D207" s="217" t="s">
        <v>156</v>
      </c>
      <c r="E207" s="236" t="s">
        <v>19</v>
      </c>
      <c r="F207" s="237" t="s">
        <v>162</v>
      </c>
      <c r="G207" s="235"/>
      <c r="H207" s="238">
        <v>31.056000000000001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156</v>
      </c>
      <c r="AU207" s="244" t="s">
        <v>79</v>
      </c>
      <c r="AV207" s="14" t="s">
        <v>79</v>
      </c>
      <c r="AW207" s="14" t="s">
        <v>31</v>
      </c>
      <c r="AX207" s="14" t="s">
        <v>69</v>
      </c>
      <c r="AY207" s="244" t="s">
        <v>144</v>
      </c>
    </row>
    <row r="208" s="13" customFormat="1">
      <c r="A208" s="13"/>
      <c r="B208" s="224"/>
      <c r="C208" s="225"/>
      <c r="D208" s="217" t="s">
        <v>156</v>
      </c>
      <c r="E208" s="226" t="s">
        <v>19</v>
      </c>
      <c r="F208" s="227" t="s">
        <v>167</v>
      </c>
      <c r="G208" s="225"/>
      <c r="H208" s="226" t="s">
        <v>19</v>
      </c>
      <c r="I208" s="228"/>
      <c r="J208" s="225"/>
      <c r="K208" s="225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156</v>
      </c>
      <c r="AU208" s="233" t="s">
        <v>79</v>
      </c>
      <c r="AV208" s="13" t="s">
        <v>77</v>
      </c>
      <c r="AW208" s="13" t="s">
        <v>31</v>
      </c>
      <c r="AX208" s="13" t="s">
        <v>69</v>
      </c>
      <c r="AY208" s="233" t="s">
        <v>144</v>
      </c>
    </row>
    <row r="209" s="14" customFormat="1">
      <c r="A209" s="14"/>
      <c r="B209" s="234"/>
      <c r="C209" s="235"/>
      <c r="D209" s="217" t="s">
        <v>156</v>
      </c>
      <c r="E209" s="236" t="s">
        <v>19</v>
      </c>
      <c r="F209" s="237" t="s">
        <v>168</v>
      </c>
      <c r="G209" s="235"/>
      <c r="H209" s="238">
        <v>6.1200000000000001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4" t="s">
        <v>156</v>
      </c>
      <c r="AU209" s="244" t="s">
        <v>79</v>
      </c>
      <c r="AV209" s="14" t="s">
        <v>79</v>
      </c>
      <c r="AW209" s="14" t="s">
        <v>31</v>
      </c>
      <c r="AX209" s="14" t="s">
        <v>69</v>
      </c>
      <c r="AY209" s="244" t="s">
        <v>144</v>
      </c>
    </row>
    <row r="210" s="15" customFormat="1">
      <c r="A210" s="15"/>
      <c r="B210" s="245"/>
      <c r="C210" s="246"/>
      <c r="D210" s="217" t="s">
        <v>156</v>
      </c>
      <c r="E210" s="247" t="s">
        <v>19</v>
      </c>
      <c r="F210" s="248" t="s">
        <v>163</v>
      </c>
      <c r="G210" s="246"/>
      <c r="H210" s="249">
        <v>53.061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5" t="s">
        <v>156</v>
      </c>
      <c r="AU210" s="255" t="s">
        <v>79</v>
      </c>
      <c r="AV210" s="15" t="s">
        <v>151</v>
      </c>
      <c r="AW210" s="15" t="s">
        <v>31</v>
      </c>
      <c r="AX210" s="15" t="s">
        <v>77</v>
      </c>
      <c r="AY210" s="255" t="s">
        <v>144</v>
      </c>
    </row>
    <row r="211" s="12" customFormat="1" ht="22.8" customHeight="1">
      <c r="A211" s="12"/>
      <c r="B211" s="188"/>
      <c r="C211" s="189"/>
      <c r="D211" s="190" t="s">
        <v>68</v>
      </c>
      <c r="E211" s="202" t="s">
        <v>79</v>
      </c>
      <c r="F211" s="202" t="s">
        <v>221</v>
      </c>
      <c r="G211" s="189"/>
      <c r="H211" s="189"/>
      <c r="I211" s="192"/>
      <c r="J211" s="203">
        <f>BK211</f>
        <v>0</v>
      </c>
      <c r="K211" s="189"/>
      <c r="L211" s="194"/>
      <c r="M211" s="195"/>
      <c r="N211" s="196"/>
      <c r="O211" s="196"/>
      <c r="P211" s="197">
        <f>SUM(P212:P283)</f>
        <v>0</v>
      </c>
      <c r="Q211" s="196"/>
      <c r="R211" s="197">
        <f>SUM(R212:R283)</f>
        <v>236.86326815627183</v>
      </c>
      <c r="S211" s="196"/>
      <c r="T211" s="198">
        <f>SUM(T212:T283)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199" t="s">
        <v>77</v>
      </c>
      <c r="AT211" s="200" t="s">
        <v>68</v>
      </c>
      <c r="AU211" s="200" t="s">
        <v>77</v>
      </c>
      <c r="AY211" s="199" t="s">
        <v>144</v>
      </c>
      <c r="BK211" s="201">
        <f>SUM(BK212:BK283)</f>
        <v>0</v>
      </c>
    </row>
    <row r="212" s="2" customFormat="1" ht="24.15" customHeight="1">
      <c r="A212" s="38"/>
      <c r="B212" s="39"/>
      <c r="C212" s="204" t="s">
        <v>222</v>
      </c>
      <c r="D212" s="204" t="s">
        <v>146</v>
      </c>
      <c r="E212" s="205" t="s">
        <v>223</v>
      </c>
      <c r="F212" s="206" t="s">
        <v>224</v>
      </c>
      <c r="G212" s="207" t="s">
        <v>202</v>
      </c>
      <c r="H212" s="208">
        <v>296.47199999999998</v>
      </c>
      <c r="I212" s="209"/>
      <c r="J212" s="210">
        <f>ROUND(I212*H212,2)</f>
        <v>0</v>
      </c>
      <c r="K212" s="206" t="s">
        <v>150</v>
      </c>
      <c r="L212" s="44"/>
      <c r="M212" s="211" t="s">
        <v>19</v>
      </c>
      <c r="N212" s="212" t="s">
        <v>40</v>
      </c>
      <c r="O212" s="84"/>
      <c r="P212" s="213">
        <f>O212*H212</f>
        <v>0</v>
      </c>
      <c r="Q212" s="213">
        <v>9.8999999999999994E-05</v>
      </c>
      <c r="R212" s="213">
        <f>Q212*H212</f>
        <v>0.029350727999999996</v>
      </c>
      <c r="S212" s="213">
        <v>0</v>
      </c>
      <c r="T212" s="214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5" t="s">
        <v>151</v>
      </c>
      <c r="AT212" s="215" t="s">
        <v>146</v>
      </c>
      <c r="AU212" s="215" t="s">
        <v>79</v>
      </c>
      <c r="AY212" s="17" t="s">
        <v>144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7" t="s">
        <v>77</v>
      </c>
      <c r="BK212" s="216">
        <f>ROUND(I212*H212,2)</f>
        <v>0</v>
      </c>
      <c r="BL212" s="17" t="s">
        <v>151</v>
      </c>
      <c r="BM212" s="215" t="s">
        <v>225</v>
      </c>
    </row>
    <row r="213" s="2" customFormat="1">
      <c r="A213" s="38"/>
      <c r="B213" s="39"/>
      <c r="C213" s="40"/>
      <c r="D213" s="217" t="s">
        <v>152</v>
      </c>
      <c r="E213" s="40"/>
      <c r="F213" s="218" t="s">
        <v>226</v>
      </c>
      <c r="G213" s="40"/>
      <c r="H213" s="40"/>
      <c r="I213" s="219"/>
      <c r="J213" s="40"/>
      <c r="K213" s="40"/>
      <c r="L213" s="44"/>
      <c r="M213" s="220"/>
      <c r="N213" s="221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152</v>
      </c>
      <c r="AU213" s="17" t="s">
        <v>79</v>
      </c>
    </row>
    <row r="214" s="2" customFormat="1">
      <c r="A214" s="38"/>
      <c r="B214" s="39"/>
      <c r="C214" s="40"/>
      <c r="D214" s="222" t="s">
        <v>154</v>
      </c>
      <c r="E214" s="40"/>
      <c r="F214" s="223" t="s">
        <v>227</v>
      </c>
      <c r="G214" s="40"/>
      <c r="H214" s="40"/>
      <c r="I214" s="219"/>
      <c r="J214" s="40"/>
      <c r="K214" s="40"/>
      <c r="L214" s="44"/>
      <c r="M214" s="220"/>
      <c r="N214" s="221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154</v>
      </c>
      <c r="AU214" s="17" t="s">
        <v>79</v>
      </c>
    </row>
    <row r="215" s="14" customFormat="1">
      <c r="A215" s="14"/>
      <c r="B215" s="234"/>
      <c r="C215" s="235"/>
      <c r="D215" s="217" t="s">
        <v>156</v>
      </c>
      <c r="E215" s="236" t="s">
        <v>19</v>
      </c>
      <c r="F215" s="237" t="s">
        <v>228</v>
      </c>
      <c r="G215" s="235"/>
      <c r="H215" s="238">
        <v>296.47199999999998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156</v>
      </c>
      <c r="AU215" s="244" t="s">
        <v>79</v>
      </c>
      <c r="AV215" s="14" t="s">
        <v>79</v>
      </c>
      <c r="AW215" s="14" t="s">
        <v>31</v>
      </c>
      <c r="AX215" s="14" t="s">
        <v>69</v>
      </c>
      <c r="AY215" s="244" t="s">
        <v>144</v>
      </c>
    </row>
    <row r="216" s="15" customFormat="1">
      <c r="A216" s="15"/>
      <c r="B216" s="245"/>
      <c r="C216" s="246"/>
      <c r="D216" s="217" t="s">
        <v>156</v>
      </c>
      <c r="E216" s="247" t="s">
        <v>19</v>
      </c>
      <c r="F216" s="248" t="s">
        <v>163</v>
      </c>
      <c r="G216" s="246"/>
      <c r="H216" s="249">
        <v>296.47199999999998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5" t="s">
        <v>156</v>
      </c>
      <c r="AU216" s="255" t="s">
        <v>79</v>
      </c>
      <c r="AV216" s="15" t="s">
        <v>151</v>
      </c>
      <c r="AW216" s="15" t="s">
        <v>31</v>
      </c>
      <c r="AX216" s="15" t="s">
        <v>77</v>
      </c>
      <c r="AY216" s="255" t="s">
        <v>144</v>
      </c>
    </row>
    <row r="217" s="2" customFormat="1" ht="24.15" customHeight="1">
      <c r="A217" s="38"/>
      <c r="B217" s="39"/>
      <c r="C217" s="256" t="s">
        <v>191</v>
      </c>
      <c r="D217" s="256" t="s">
        <v>229</v>
      </c>
      <c r="E217" s="257" t="s">
        <v>230</v>
      </c>
      <c r="F217" s="258" t="s">
        <v>231</v>
      </c>
      <c r="G217" s="259" t="s">
        <v>202</v>
      </c>
      <c r="H217" s="260">
        <v>351.17099999999999</v>
      </c>
      <c r="I217" s="261"/>
      <c r="J217" s="262">
        <f>ROUND(I217*H217,2)</f>
        <v>0</v>
      </c>
      <c r="K217" s="258" t="s">
        <v>150</v>
      </c>
      <c r="L217" s="263"/>
      <c r="M217" s="264" t="s">
        <v>19</v>
      </c>
      <c r="N217" s="265" t="s">
        <v>40</v>
      </c>
      <c r="O217" s="84"/>
      <c r="P217" s="213">
        <f>O217*H217</f>
        <v>0</v>
      </c>
      <c r="Q217" s="213">
        <v>0.00029999999999999997</v>
      </c>
      <c r="R217" s="213">
        <f>Q217*H217</f>
        <v>0.1053513</v>
      </c>
      <c r="S217" s="213">
        <v>0</v>
      </c>
      <c r="T217" s="214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15" t="s">
        <v>179</v>
      </c>
      <c r="AT217" s="215" t="s">
        <v>229</v>
      </c>
      <c r="AU217" s="215" t="s">
        <v>79</v>
      </c>
      <c r="AY217" s="17" t="s">
        <v>144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7" t="s">
        <v>77</v>
      </c>
      <c r="BK217" s="216">
        <f>ROUND(I217*H217,2)</f>
        <v>0</v>
      </c>
      <c r="BL217" s="17" t="s">
        <v>151</v>
      </c>
      <c r="BM217" s="215" t="s">
        <v>232</v>
      </c>
    </row>
    <row r="218" s="2" customFormat="1">
      <c r="A218" s="38"/>
      <c r="B218" s="39"/>
      <c r="C218" s="40"/>
      <c r="D218" s="217" t="s">
        <v>152</v>
      </c>
      <c r="E218" s="40"/>
      <c r="F218" s="218" t="s">
        <v>231</v>
      </c>
      <c r="G218" s="40"/>
      <c r="H218" s="40"/>
      <c r="I218" s="219"/>
      <c r="J218" s="40"/>
      <c r="K218" s="40"/>
      <c r="L218" s="44"/>
      <c r="M218" s="220"/>
      <c r="N218" s="221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152</v>
      </c>
      <c r="AU218" s="17" t="s">
        <v>79</v>
      </c>
    </row>
    <row r="219" s="14" customFormat="1">
      <c r="A219" s="14"/>
      <c r="B219" s="234"/>
      <c r="C219" s="235"/>
      <c r="D219" s="217" t="s">
        <v>156</v>
      </c>
      <c r="E219" s="236" t="s">
        <v>19</v>
      </c>
      <c r="F219" s="237" t="s">
        <v>228</v>
      </c>
      <c r="G219" s="235"/>
      <c r="H219" s="238">
        <v>296.47199999999998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4" t="s">
        <v>156</v>
      </c>
      <c r="AU219" s="244" t="s">
        <v>79</v>
      </c>
      <c r="AV219" s="14" t="s">
        <v>79</v>
      </c>
      <c r="AW219" s="14" t="s">
        <v>31</v>
      </c>
      <c r="AX219" s="14" t="s">
        <v>69</v>
      </c>
      <c r="AY219" s="244" t="s">
        <v>144</v>
      </c>
    </row>
    <row r="220" s="15" customFormat="1">
      <c r="A220" s="15"/>
      <c r="B220" s="245"/>
      <c r="C220" s="246"/>
      <c r="D220" s="217" t="s">
        <v>156</v>
      </c>
      <c r="E220" s="247" t="s">
        <v>19</v>
      </c>
      <c r="F220" s="248" t="s">
        <v>163</v>
      </c>
      <c r="G220" s="246"/>
      <c r="H220" s="249">
        <v>296.47199999999998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5" t="s">
        <v>156</v>
      </c>
      <c r="AU220" s="255" t="s">
        <v>79</v>
      </c>
      <c r="AV220" s="15" t="s">
        <v>151</v>
      </c>
      <c r="AW220" s="15" t="s">
        <v>31</v>
      </c>
      <c r="AX220" s="15" t="s">
        <v>69</v>
      </c>
      <c r="AY220" s="255" t="s">
        <v>144</v>
      </c>
    </row>
    <row r="221" s="14" customFormat="1">
      <c r="A221" s="14"/>
      <c r="B221" s="234"/>
      <c r="C221" s="235"/>
      <c r="D221" s="217" t="s">
        <v>156</v>
      </c>
      <c r="E221" s="236" t="s">
        <v>19</v>
      </c>
      <c r="F221" s="237" t="s">
        <v>233</v>
      </c>
      <c r="G221" s="235"/>
      <c r="H221" s="238">
        <v>351.17099999999999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156</v>
      </c>
      <c r="AU221" s="244" t="s">
        <v>79</v>
      </c>
      <c r="AV221" s="14" t="s">
        <v>79</v>
      </c>
      <c r="AW221" s="14" t="s">
        <v>31</v>
      </c>
      <c r="AX221" s="14" t="s">
        <v>69</v>
      </c>
      <c r="AY221" s="244" t="s">
        <v>144</v>
      </c>
    </row>
    <row r="222" s="15" customFormat="1">
      <c r="A222" s="15"/>
      <c r="B222" s="245"/>
      <c r="C222" s="246"/>
      <c r="D222" s="217" t="s">
        <v>156</v>
      </c>
      <c r="E222" s="247" t="s">
        <v>19</v>
      </c>
      <c r="F222" s="248" t="s">
        <v>163</v>
      </c>
      <c r="G222" s="246"/>
      <c r="H222" s="249">
        <v>351.17099999999999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5" t="s">
        <v>156</v>
      </c>
      <c r="AU222" s="255" t="s">
        <v>79</v>
      </c>
      <c r="AV222" s="15" t="s">
        <v>151</v>
      </c>
      <c r="AW222" s="15" t="s">
        <v>31</v>
      </c>
      <c r="AX222" s="15" t="s">
        <v>77</v>
      </c>
      <c r="AY222" s="255" t="s">
        <v>144</v>
      </c>
    </row>
    <row r="223" s="2" customFormat="1" ht="24.15" customHeight="1">
      <c r="A223" s="38"/>
      <c r="B223" s="39"/>
      <c r="C223" s="204" t="s">
        <v>234</v>
      </c>
      <c r="D223" s="204" t="s">
        <v>146</v>
      </c>
      <c r="E223" s="205" t="s">
        <v>235</v>
      </c>
      <c r="F223" s="206" t="s">
        <v>236</v>
      </c>
      <c r="G223" s="207" t="s">
        <v>149</v>
      </c>
      <c r="H223" s="208">
        <v>42.045000000000002</v>
      </c>
      <c r="I223" s="209"/>
      <c r="J223" s="210">
        <f>ROUND(I223*H223,2)</f>
        <v>0</v>
      </c>
      <c r="K223" s="206" t="s">
        <v>150</v>
      </c>
      <c r="L223" s="44"/>
      <c r="M223" s="211" t="s">
        <v>19</v>
      </c>
      <c r="N223" s="212" t="s">
        <v>40</v>
      </c>
      <c r="O223" s="84"/>
      <c r="P223" s="213">
        <f>O223*H223</f>
        <v>0</v>
      </c>
      <c r="Q223" s="213">
        <v>2.1600000000000001</v>
      </c>
      <c r="R223" s="213">
        <f>Q223*H223</f>
        <v>90.817200000000014</v>
      </c>
      <c r="S223" s="213">
        <v>0</v>
      </c>
      <c r="T223" s="21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5" t="s">
        <v>151</v>
      </c>
      <c r="AT223" s="215" t="s">
        <v>146</v>
      </c>
      <c r="AU223" s="215" t="s">
        <v>79</v>
      </c>
      <c r="AY223" s="17" t="s">
        <v>144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7" t="s">
        <v>77</v>
      </c>
      <c r="BK223" s="216">
        <f>ROUND(I223*H223,2)</f>
        <v>0</v>
      </c>
      <c r="BL223" s="17" t="s">
        <v>151</v>
      </c>
      <c r="BM223" s="215" t="s">
        <v>237</v>
      </c>
    </row>
    <row r="224" s="2" customFormat="1">
      <c r="A224" s="38"/>
      <c r="B224" s="39"/>
      <c r="C224" s="40"/>
      <c r="D224" s="217" t="s">
        <v>152</v>
      </c>
      <c r="E224" s="40"/>
      <c r="F224" s="218" t="s">
        <v>238</v>
      </c>
      <c r="G224" s="40"/>
      <c r="H224" s="40"/>
      <c r="I224" s="219"/>
      <c r="J224" s="40"/>
      <c r="K224" s="40"/>
      <c r="L224" s="44"/>
      <c r="M224" s="220"/>
      <c r="N224" s="221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152</v>
      </c>
      <c r="AU224" s="17" t="s">
        <v>79</v>
      </c>
    </row>
    <row r="225" s="2" customFormat="1">
      <c r="A225" s="38"/>
      <c r="B225" s="39"/>
      <c r="C225" s="40"/>
      <c r="D225" s="222" t="s">
        <v>154</v>
      </c>
      <c r="E225" s="40"/>
      <c r="F225" s="223" t="s">
        <v>239</v>
      </c>
      <c r="G225" s="40"/>
      <c r="H225" s="40"/>
      <c r="I225" s="219"/>
      <c r="J225" s="40"/>
      <c r="K225" s="40"/>
      <c r="L225" s="44"/>
      <c r="M225" s="220"/>
      <c r="N225" s="221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154</v>
      </c>
      <c r="AU225" s="17" t="s">
        <v>79</v>
      </c>
    </row>
    <row r="226" s="14" customFormat="1">
      <c r="A226" s="14"/>
      <c r="B226" s="234"/>
      <c r="C226" s="235"/>
      <c r="D226" s="217" t="s">
        <v>156</v>
      </c>
      <c r="E226" s="236" t="s">
        <v>19</v>
      </c>
      <c r="F226" s="237" t="s">
        <v>240</v>
      </c>
      <c r="G226" s="235"/>
      <c r="H226" s="238">
        <v>40.427999999999997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4" t="s">
        <v>156</v>
      </c>
      <c r="AU226" s="244" t="s">
        <v>79</v>
      </c>
      <c r="AV226" s="14" t="s">
        <v>79</v>
      </c>
      <c r="AW226" s="14" t="s">
        <v>31</v>
      </c>
      <c r="AX226" s="14" t="s">
        <v>69</v>
      </c>
      <c r="AY226" s="244" t="s">
        <v>144</v>
      </c>
    </row>
    <row r="227" s="15" customFormat="1">
      <c r="A227" s="15"/>
      <c r="B227" s="245"/>
      <c r="C227" s="246"/>
      <c r="D227" s="217" t="s">
        <v>156</v>
      </c>
      <c r="E227" s="247" t="s">
        <v>19</v>
      </c>
      <c r="F227" s="248" t="s">
        <v>163</v>
      </c>
      <c r="G227" s="246"/>
      <c r="H227" s="249">
        <v>40.427999999999997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55" t="s">
        <v>156</v>
      </c>
      <c r="AU227" s="255" t="s">
        <v>79</v>
      </c>
      <c r="AV227" s="15" t="s">
        <v>151</v>
      </c>
      <c r="AW227" s="15" t="s">
        <v>31</v>
      </c>
      <c r="AX227" s="15" t="s">
        <v>69</v>
      </c>
      <c r="AY227" s="255" t="s">
        <v>144</v>
      </c>
    </row>
    <row r="228" s="14" customFormat="1">
      <c r="A228" s="14"/>
      <c r="B228" s="234"/>
      <c r="C228" s="235"/>
      <c r="D228" s="217" t="s">
        <v>156</v>
      </c>
      <c r="E228" s="236" t="s">
        <v>19</v>
      </c>
      <c r="F228" s="237" t="s">
        <v>241</v>
      </c>
      <c r="G228" s="235"/>
      <c r="H228" s="238">
        <v>42.045000000000002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4" t="s">
        <v>156</v>
      </c>
      <c r="AU228" s="244" t="s">
        <v>79</v>
      </c>
      <c r="AV228" s="14" t="s">
        <v>79</v>
      </c>
      <c r="AW228" s="14" t="s">
        <v>31</v>
      </c>
      <c r="AX228" s="14" t="s">
        <v>69</v>
      </c>
      <c r="AY228" s="244" t="s">
        <v>144</v>
      </c>
    </row>
    <row r="229" s="15" customFormat="1">
      <c r="A229" s="15"/>
      <c r="B229" s="245"/>
      <c r="C229" s="246"/>
      <c r="D229" s="217" t="s">
        <v>156</v>
      </c>
      <c r="E229" s="247" t="s">
        <v>19</v>
      </c>
      <c r="F229" s="248" t="s">
        <v>163</v>
      </c>
      <c r="G229" s="246"/>
      <c r="H229" s="249">
        <v>42.045000000000002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5" t="s">
        <v>156</v>
      </c>
      <c r="AU229" s="255" t="s">
        <v>79</v>
      </c>
      <c r="AV229" s="15" t="s">
        <v>151</v>
      </c>
      <c r="AW229" s="15" t="s">
        <v>31</v>
      </c>
      <c r="AX229" s="15" t="s">
        <v>77</v>
      </c>
      <c r="AY229" s="255" t="s">
        <v>144</v>
      </c>
    </row>
    <row r="230" s="2" customFormat="1" ht="24.15" customHeight="1">
      <c r="A230" s="38"/>
      <c r="B230" s="39"/>
      <c r="C230" s="204" t="s">
        <v>197</v>
      </c>
      <c r="D230" s="204" t="s">
        <v>146</v>
      </c>
      <c r="E230" s="205" t="s">
        <v>242</v>
      </c>
      <c r="F230" s="206" t="s">
        <v>243</v>
      </c>
      <c r="G230" s="207" t="s">
        <v>149</v>
      </c>
      <c r="H230" s="208">
        <v>48.301000000000002</v>
      </c>
      <c r="I230" s="209"/>
      <c r="J230" s="210">
        <f>ROUND(I230*H230,2)</f>
        <v>0</v>
      </c>
      <c r="K230" s="206" t="s">
        <v>150</v>
      </c>
      <c r="L230" s="44"/>
      <c r="M230" s="211" t="s">
        <v>19</v>
      </c>
      <c r="N230" s="212" t="s">
        <v>40</v>
      </c>
      <c r="O230" s="84"/>
      <c r="P230" s="213">
        <f>O230*H230</f>
        <v>0</v>
      </c>
      <c r="Q230" s="213">
        <v>2.5018722040000001</v>
      </c>
      <c r="R230" s="213">
        <f>Q230*H230</f>
        <v>120.84292932540402</v>
      </c>
      <c r="S230" s="213">
        <v>0</v>
      </c>
      <c r="T230" s="21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15" t="s">
        <v>151</v>
      </c>
      <c r="AT230" s="215" t="s">
        <v>146</v>
      </c>
      <c r="AU230" s="215" t="s">
        <v>79</v>
      </c>
      <c r="AY230" s="17" t="s">
        <v>144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7" t="s">
        <v>77</v>
      </c>
      <c r="BK230" s="216">
        <f>ROUND(I230*H230,2)</f>
        <v>0</v>
      </c>
      <c r="BL230" s="17" t="s">
        <v>151</v>
      </c>
      <c r="BM230" s="215" t="s">
        <v>244</v>
      </c>
    </row>
    <row r="231" s="2" customFormat="1">
      <c r="A231" s="38"/>
      <c r="B231" s="39"/>
      <c r="C231" s="40"/>
      <c r="D231" s="217" t="s">
        <v>152</v>
      </c>
      <c r="E231" s="40"/>
      <c r="F231" s="218" t="s">
        <v>245</v>
      </c>
      <c r="G231" s="40"/>
      <c r="H231" s="40"/>
      <c r="I231" s="219"/>
      <c r="J231" s="40"/>
      <c r="K231" s="40"/>
      <c r="L231" s="44"/>
      <c r="M231" s="220"/>
      <c r="N231" s="221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152</v>
      </c>
      <c r="AU231" s="17" t="s">
        <v>79</v>
      </c>
    </row>
    <row r="232" s="2" customFormat="1">
      <c r="A232" s="38"/>
      <c r="B232" s="39"/>
      <c r="C232" s="40"/>
      <c r="D232" s="222" t="s">
        <v>154</v>
      </c>
      <c r="E232" s="40"/>
      <c r="F232" s="223" t="s">
        <v>246</v>
      </c>
      <c r="G232" s="40"/>
      <c r="H232" s="40"/>
      <c r="I232" s="219"/>
      <c r="J232" s="40"/>
      <c r="K232" s="40"/>
      <c r="L232" s="44"/>
      <c r="M232" s="220"/>
      <c r="N232" s="221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154</v>
      </c>
      <c r="AU232" s="17" t="s">
        <v>79</v>
      </c>
    </row>
    <row r="233" s="14" customFormat="1">
      <c r="A233" s="14"/>
      <c r="B233" s="234"/>
      <c r="C233" s="235"/>
      <c r="D233" s="217" t="s">
        <v>156</v>
      </c>
      <c r="E233" s="236" t="s">
        <v>19</v>
      </c>
      <c r="F233" s="237" t="s">
        <v>247</v>
      </c>
      <c r="G233" s="235"/>
      <c r="H233" s="238">
        <v>46.915999999999997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4" t="s">
        <v>156</v>
      </c>
      <c r="AU233" s="244" t="s">
        <v>79</v>
      </c>
      <c r="AV233" s="14" t="s">
        <v>79</v>
      </c>
      <c r="AW233" s="14" t="s">
        <v>31</v>
      </c>
      <c r="AX233" s="14" t="s">
        <v>69</v>
      </c>
      <c r="AY233" s="244" t="s">
        <v>144</v>
      </c>
    </row>
    <row r="234" s="14" customFormat="1">
      <c r="A234" s="14"/>
      <c r="B234" s="234"/>
      <c r="C234" s="235"/>
      <c r="D234" s="217" t="s">
        <v>156</v>
      </c>
      <c r="E234" s="236" t="s">
        <v>19</v>
      </c>
      <c r="F234" s="237" t="s">
        <v>248</v>
      </c>
      <c r="G234" s="235"/>
      <c r="H234" s="238">
        <v>-0.47299999999999998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4" t="s">
        <v>156</v>
      </c>
      <c r="AU234" s="244" t="s">
        <v>79</v>
      </c>
      <c r="AV234" s="14" t="s">
        <v>79</v>
      </c>
      <c r="AW234" s="14" t="s">
        <v>31</v>
      </c>
      <c r="AX234" s="14" t="s">
        <v>69</v>
      </c>
      <c r="AY234" s="244" t="s">
        <v>144</v>
      </c>
    </row>
    <row r="235" s="15" customFormat="1">
      <c r="A235" s="15"/>
      <c r="B235" s="245"/>
      <c r="C235" s="246"/>
      <c r="D235" s="217" t="s">
        <v>156</v>
      </c>
      <c r="E235" s="247" t="s">
        <v>19</v>
      </c>
      <c r="F235" s="248" t="s">
        <v>163</v>
      </c>
      <c r="G235" s="246"/>
      <c r="H235" s="249">
        <v>46.442999999999998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55" t="s">
        <v>156</v>
      </c>
      <c r="AU235" s="255" t="s">
        <v>79</v>
      </c>
      <c r="AV235" s="15" t="s">
        <v>151</v>
      </c>
      <c r="AW235" s="15" t="s">
        <v>31</v>
      </c>
      <c r="AX235" s="15" t="s">
        <v>69</v>
      </c>
      <c r="AY235" s="255" t="s">
        <v>144</v>
      </c>
    </row>
    <row r="236" s="14" customFormat="1">
      <c r="A236" s="14"/>
      <c r="B236" s="234"/>
      <c r="C236" s="235"/>
      <c r="D236" s="217" t="s">
        <v>156</v>
      </c>
      <c r="E236" s="236" t="s">
        <v>19</v>
      </c>
      <c r="F236" s="237" t="s">
        <v>249</v>
      </c>
      <c r="G236" s="235"/>
      <c r="H236" s="238">
        <v>48.301000000000002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4" t="s">
        <v>156</v>
      </c>
      <c r="AU236" s="244" t="s">
        <v>79</v>
      </c>
      <c r="AV236" s="14" t="s">
        <v>79</v>
      </c>
      <c r="AW236" s="14" t="s">
        <v>31</v>
      </c>
      <c r="AX236" s="14" t="s">
        <v>69</v>
      </c>
      <c r="AY236" s="244" t="s">
        <v>144</v>
      </c>
    </row>
    <row r="237" s="15" customFormat="1">
      <c r="A237" s="15"/>
      <c r="B237" s="245"/>
      <c r="C237" s="246"/>
      <c r="D237" s="217" t="s">
        <v>156</v>
      </c>
      <c r="E237" s="247" t="s">
        <v>19</v>
      </c>
      <c r="F237" s="248" t="s">
        <v>163</v>
      </c>
      <c r="G237" s="246"/>
      <c r="H237" s="249">
        <v>48.301000000000002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5" t="s">
        <v>156</v>
      </c>
      <c r="AU237" s="255" t="s">
        <v>79</v>
      </c>
      <c r="AV237" s="15" t="s">
        <v>151</v>
      </c>
      <c r="AW237" s="15" t="s">
        <v>31</v>
      </c>
      <c r="AX237" s="15" t="s">
        <v>77</v>
      </c>
      <c r="AY237" s="255" t="s">
        <v>144</v>
      </c>
    </row>
    <row r="238" s="2" customFormat="1" ht="16.5" customHeight="1">
      <c r="A238" s="38"/>
      <c r="B238" s="39"/>
      <c r="C238" s="204" t="s">
        <v>8</v>
      </c>
      <c r="D238" s="204" t="s">
        <v>146</v>
      </c>
      <c r="E238" s="205" t="s">
        <v>250</v>
      </c>
      <c r="F238" s="206" t="s">
        <v>251</v>
      </c>
      <c r="G238" s="207" t="s">
        <v>211</v>
      </c>
      <c r="H238" s="208">
        <v>2.1739999999999999</v>
      </c>
      <c r="I238" s="209"/>
      <c r="J238" s="210">
        <f>ROUND(I238*H238,2)</f>
        <v>0</v>
      </c>
      <c r="K238" s="206" t="s">
        <v>150</v>
      </c>
      <c r="L238" s="44"/>
      <c r="M238" s="211" t="s">
        <v>19</v>
      </c>
      <c r="N238" s="212" t="s">
        <v>40</v>
      </c>
      <c r="O238" s="84"/>
      <c r="P238" s="213">
        <f>O238*H238</f>
        <v>0</v>
      </c>
      <c r="Q238" s="213">
        <v>1.0627727797</v>
      </c>
      <c r="R238" s="213">
        <f>Q238*H238</f>
        <v>2.3104680230677999</v>
      </c>
      <c r="S238" s="213">
        <v>0</v>
      </c>
      <c r="T238" s="214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15" t="s">
        <v>151</v>
      </c>
      <c r="AT238" s="215" t="s">
        <v>146</v>
      </c>
      <c r="AU238" s="215" t="s">
        <v>79</v>
      </c>
      <c r="AY238" s="17" t="s">
        <v>144</v>
      </c>
      <c r="BE238" s="216">
        <f>IF(N238="základní",J238,0)</f>
        <v>0</v>
      </c>
      <c r="BF238" s="216">
        <f>IF(N238="snížená",J238,0)</f>
        <v>0</v>
      </c>
      <c r="BG238" s="216">
        <f>IF(N238="zákl. přenesená",J238,0)</f>
        <v>0</v>
      </c>
      <c r="BH238" s="216">
        <f>IF(N238="sníž. přenesená",J238,0)</f>
        <v>0</v>
      </c>
      <c r="BI238" s="216">
        <f>IF(N238="nulová",J238,0)</f>
        <v>0</v>
      </c>
      <c r="BJ238" s="17" t="s">
        <v>77</v>
      </c>
      <c r="BK238" s="216">
        <f>ROUND(I238*H238,2)</f>
        <v>0</v>
      </c>
      <c r="BL238" s="17" t="s">
        <v>151</v>
      </c>
      <c r="BM238" s="215" t="s">
        <v>252</v>
      </c>
    </row>
    <row r="239" s="2" customFormat="1">
      <c r="A239" s="38"/>
      <c r="B239" s="39"/>
      <c r="C239" s="40"/>
      <c r="D239" s="217" t="s">
        <v>152</v>
      </c>
      <c r="E239" s="40"/>
      <c r="F239" s="218" t="s">
        <v>253</v>
      </c>
      <c r="G239" s="40"/>
      <c r="H239" s="40"/>
      <c r="I239" s="219"/>
      <c r="J239" s="40"/>
      <c r="K239" s="40"/>
      <c r="L239" s="44"/>
      <c r="M239" s="220"/>
      <c r="N239" s="221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152</v>
      </c>
      <c r="AU239" s="17" t="s">
        <v>79</v>
      </c>
    </row>
    <row r="240" s="2" customFormat="1">
      <c r="A240" s="38"/>
      <c r="B240" s="39"/>
      <c r="C240" s="40"/>
      <c r="D240" s="222" t="s">
        <v>154</v>
      </c>
      <c r="E240" s="40"/>
      <c r="F240" s="223" t="s">
        <v>254</v>
      </c>
      <c r="G240" s="40"/>
      <c r="H240" s="40"/>
      <c r="I240" s="219"/>
      <c r="J240" s="40"/>
      <c r="K240" s="40"/>
      <c r="L240" s="44"/>
      <c r="M240" s="220"/>
      <c r="N240" s="221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154</v>
      </c>
      <c r="AU240" s="17" t="s">
        <v>79</v>
      </c>
    </row>
    <row r="241" s="13" customFormat="1">
      <c r="A241" s="13"/>
      <c r="B241" s="224"/>
      <c r="C241" s="225"/>
      <c r="D241" s="217" t="s">
        <v>156</v>
      </c>
      <c r="E241" s="226" t="s">
        <v>19</v>
      </c>
      <c r="F241" s="227" t="s">
        <v>255</v>
      </c>
      <c r="G241" s="225"/>
      <c r="H241" s="226" t="s">
        <v>19</v>
      </c>
      <c r="I241" s="228"/>
      <c r="J241" s="225"/>
      <c r="K241" s="225"/>
      <c r="L241" s="229"/>
      <c r="M241" s="230"/>
      <c r="N241" s="231"/>
      <c r="O241" s="231"/>
      <c r="P241" s="231"/>
      <c r="Q241" s="231"/>
      <c r="R241" s="231"/>
      <c r="S241" s="231"/>
      <c r="T241" s="23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3" t="s">
        <v>156</v>
      </c>
      <c r="AU241" s="233" t="s">
        <v>79</v>
      </c>
      <c r="AV241" s="13" t="s">
        <v>77</v>
      </c>
      <c r="AW241" s="13" t="s">
        <v>31</v>
      </c>
      <c r="AX241" s="13" t="s">
        <v>69</v>
      </c>
      <c r="AY241" s="233" t="s">
        <v>144</v>
      </c>
    </row>
    <row r="242" s="14" customFormat="1">
      <c r="A242" s="14"/>
      <c r="B242" s="234"/>
      <c r="C242" s="235"/>
      <c r="D242" s="217" t="s">
        <v>156</v>
      </c>
      <c r="E242" s="236" t="s">
        <v>19</v>
      </c>
      <c r="F242" s="237" t="s">
        <v>256</v>
      </c>
      <c r="G242" s="235"/>
      <c r="H242" s="238">
        <v>2.1960000000000002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4" t="s">
        <v>156</v>
      </c>
      <c r="AU242" s="244" t="s">
        <v>79</v>
      </c>
      <c r="AV242" s="14" t="s">
        <v>79</v>
      </c>
      <c r="AW242" s="14" t="s">
        <v>31</v>
      </c>
      <c r="AX242" s="14" t="s">
        <v>69</v>
      </c>
      <c r="AY242" s="244" t="s">
        <v>144</v>
      </c>
    </row>
    <row r="243" s="14" customFormat="1">
      <c r="A243" s="14"/>
      <c r="B243" s="234"/>
      <c r="C243" s="235"/>
      <c r="D243" s="217" t="s">
        <v>156</v>
      </c>
      <c r="E243" s="236" t="s">
        <v>19</v>
      </c>
      <c r="F243" s="237" t="s">
        <v>257</v>
      </c>
      <c r="G243" s="235"/>
      <c r="H243" s="238">
        <v>-0.021999999999999999</v>
      </c>
      <c r="I243" s="239"/>
      <c r="J243" s="235"/>
      <c r="K243" s="235"/>
      <c r="L243" s="240"/>
      <c r="M243" s="241"/>
      <c r="N243" s="242"/>
      <c r="O243" s="242"/>
      <c r="P243" s="242"/>
      <c r="Q243" s="242"/>
      <c r="R243" s="242"/>
      <c r="S243" s="242"/>
      <c r="T243" s="24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4" t="s">
        <v>156</v>
      </c>
      <c r="AU243" s="244" t="s">
        <v>79</v>
      </c>
      <c r="AV243" s="14" t="s">
        <v>79</v>
      </c>
      <c r="AW243" s="14" t="s">
        <v>31</v>
      </c>
      <c r="AX243" s="14" t="s">
        <v>69</v>
      </c>
      <c r="AY243" s="244" t="s">
        <v>144</v>
      </c>
    </row>
    <row r="244" s="15" customFormat="1">
      <c r="A244" s="15"/>
      <c r="B244" s="245"/>
      <c r="C244" s="246"/>
      <c r="D244" s="217" t="s">
        <v>156</v>
      </c>
      <c r="E244" s="247" t="s">
        <v>19</v>
      </c>
      <c r="F244" s="248" t="s">
        <v>163</v>
      </c>
      <c r="G244" s="246"/>
      <c r="H244" s="249">
        <v>2.1740000000000004</v>
      </c>
      <c r="I244" s="250"/>
      <c r="J244" s="246"/>
      <c r="K244" s="246"/>
      <c r="L244" s="251"/>
      <c r="M244" s="252"/>
      <c r="N244" s="253"/>
      <c r="O244" s="253"/>
      <c r="P244" s="253"/>
      <c r="Q244" s="253"/>
      <c r="R244" s="253"/>
      <c r="S244" s="253"/>
      <c r="T244" s="254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5" t="s">
        <v>156</v>
      </c>
      <c r="AU244" s="255" t="s">
        <v>79</v>
      </c>
      <c r="AV244" s="15" t="s">
        <v>151</v>
      </c>
      <c r="AW244" s="15" t="s">
        <v>31</v>
      </c>
      <c r="AX244" s="15" t="s">
        <v>77</v>
      </c>
      <c r="AY244" s="255" t="s">
        <v>144</v>
      </c>
    </row>
    <row r="245" s="2" customFormat="1" ht="24.15" customHeight="1">
      <c r="A245" s="38"/>
      <c r="B245" s="39"/>
      <c r="C245" s="204" t="s">
        <v>203</v>
      </c>
      <c r="D245" s="204" t="s">
        <v>146</v>
      </c>
      <c r="E245" s="205" t="s">
        <v>258</v>
      </c>
      <c r="F245" s="206" t="s">
        <v>259</v>
      </c>
      <c r="G245" s="207" t="s">
        <v>149</v>
      </c>
      <c r="H245" s="208">
        <v>9</v>
      </c>
      <c r="I245" s="209"/>
      <c r="J245" s="210">
        <f>ROUND(I245*H245,2)</f>
        <v>0</v>
      </c>
      <c r="K245" s="206" t="s">
        <v>150</v>
      </c>
      <c r="L245" s="44"/>
      <c r="M245" s="211" t="s">
        <v>19</v>
      </c>
      <c r="N245" s="212" t="s">
        <v>40</v>
      </c>
      <c r="O245" s="84"/>
      <c r="P245" s="213">
        <f>O245*H245</f>
        <v>0</v>
      </c>
      <c r="Q245" s="213">
        <v>2.5018722040000001</v>
      </c>
      <c r="R245" s="213">
        <f>Q245*H245</f>
        <v>22.516849836000002</v>
      </c>
      <c r="S245" s="213">
        <v>0</v>
      </c>
      <c r="T245" s="21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15" t="s">
        <v>151</v>
      </c>
      <c r="AT245" s="215" t="s">
        <v>146</v>
      </c>
      <c r="AU245" s="215" t="s">
        <v>79</v>
      </c>
      <c r="AY245" s="17" t="s">
        <v>144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7" t="s">
        <v>77</v>
      </c>
      <c r="BK245" s="216">
        <f>ROUND(I245*H245,2)</f>
        <v>0</v>
      </c>
      <c r="BL245" s="17" t="s">
        <v>151</v>
      </c>
      <c r="BM245" s="215" t="s">
        <v>260</v>
      </c>
    </row>
    <row r="246" s="2" customFormat="1">
      <c r="A246" s="38"/>
      <c r="B246" s="39"/>
      <c r="C246" s="40"/>
      <c r="D246" s="217" t="s">
        <v>152</v>
      </c>
      <c r="E246" s="40"/>
      <c r="F246" s="218" t="s">
        <v>261</v>
      </c>
      <c r="G246" s="40"/>
      <c r="H246" s="40"/>
      <c r="I246" s="219"/>
      <c r="J246" s="40"/>
      <c r="K246" s="40"/>
      <c r="L246" s="44"/>
      <c r="M246" s="220"/>
      <c r="N246" s="221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152</v>
      </c>
      <c r="AU246" s="17" t="s">
        <v>79</v>
      </c>
    </row>
    <row r="247" s="2" customFormat="1">
      <c r="A247" s="38"/>
      <c r="B247" s="39"/>
      <c r="C247" s="40"/>
      <c r="D247" s="222" t="s">
        <v>154</v>
      </c>
      <c r="E247" s="40"/>
      <c r="F247" s="223" t="s">
        <v>262</v>
      </c>
      <c r="G247" s="40"/>
      <c r="H247" s="40"/>
      <c r="I247" s="219"/>
      <c r="J247" s="40"/>
      <c r="K247" s="40"/>
      <c r="L247" s="44"/>
      <c r="M247" s="220"/>
      <c r="N247" s="221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154</v>
      </c>
      <c r="AU247" s="17" t="s">
        <v>79</v>
      </c>
    </row>
    <row r="248" s="13" customFormat="1">
      <c r="A248" s="13"/>
      <c r="B248" s="224"/>
      <c r="C248" s="225"/>
      <c r="D248" s="217" t="s">
        <v>156</v>
      </c>
      <c r="E248" s="226" t="s">
        <v>19</v>
      </c>
      <c r="F248" s="227" t="s">
        <v>263</v>
      </c>
      <c r="G248" s="225"/>
      <c r="H248" s="226" t="s">
        <v>19</v>
      </c>
      <c r="I248" s="228"/>
      <c r="J248" s="225"/>
      <c r="K248" s="225"/>
      <c r="L248" s="229"/>
      <c r="M248" s="230"/>
      <c r="N248" s="231"/>
      <c r="O248" s="231"/>
      <c r="P248" s="231"/>
      <c r="Q248" s="231"/>
      <c r="R248" s="231"/>
      <c r="S248" s="231"/>
      <c r="T248" s="23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3" t="s">
        <v>156</v>
      </c>
      <c r="AU248" s="233" t="s">
        <v>79</v>
      </c>
      <c r="AV248" s="13" t="s">
        <v>77</v>
      </c>
      <c r="AW248" s="13" t="s">
        <v>31</v>
      </c>
      <c r="AX248" s="13" t="s">
        <v>69</v>
      </c>
      <c r="AY248" s="233" t="s">
        <v>144</v>
      </c>
    </row>
    <row r="249" s="14" customFormat="1">
      <c r="A249" s="14"/>
      <c r="B249" s="234"/>
      <c r="C249" s="235"/>
      <c r="D249" s="217" t="s">
        <v>156</v>
      </c>
      <c r="E249" s="236" t="s">
        <v>19</v>
      </c>
      <c r="F249" s="237" t="s">
        <v>264</v>
      </c>
      <c r="G249" s="235"/>
      <c r="H249" s="238">
        <v>7.2000000000000002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4" t="s">
        <v>156</v>
      </c>
      <c r="AU249" s="244" t="s">
        <v>79</v>
      </c>
      <c r="AV249" s="14" t="s">
        <v>79</v>
      </c>
      <c r="AW249" s="14" t="s">
        <v>31</v>
      </c>
      <c r="AX249" s="14" t="s">
        <v>69</v>
      </c>
      <c r="AY249" s="244" t="s">
        <v>144</v>
      </c>
    </row>
    <row r="250" s="15" customFormat="1">
      <c r="A250" s="15"/>
      <c r="B250" s="245"/>
      <c r="C250" s="246"/>
      <c r="D250" s="217" t="s">
        <v>156</v>
      </c>
      <c r="E250" s="247" t="s">
        <v>19</v>
      </c>
      <c r="F250" s="248" t="s">
        <v>163</v>
      </c>
      <c r="G250" s="246"/>
      <c r="H250" s="249">
        <v>7.2000000000000002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5" t="s">
        <v>156</v>
      </c>
      <c r="AU250" s="255" t="s">
        <v>79</v>
      </c>
      <c r="AV250" s="15" t="s">
        <v>151</v>
      </c>
      <c r="AW250" s="15" t="s">
        <v>31</v>
      </c>
      <c r="AX250" s="15" t="s">
        <v>69</v>
      </c>
      <c r="AY250" s="255" t="s">
        <v>144</v>
      </c>
    </row>
    <row r="251" s="14" customFormat="1">
      <c r="A251" s="14"/>
      <c r="B251" s="234"/>
      <c r="C251" s="235"/>
      <c r="D251" s="217" t="s">
        <v>156</v>
      </c>
      <c r="E251" s="236" t="s">
        <v>19</v>
      </c>
      <c r="F251" s="237" t="s">
        <v>265</v>
      </c>
      <c r="G251" s="235"/>
      <c r="H251" s="238">
        <v>9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4" t="s">
        <v>156</v>
      </c>
      <c r="AU251" s="244" t="s">
        <v>79</v>
      </c>
      <c r="AV251" s="14" t="s">
        <v>79</v>
      </c>
      <c r="AW251" s="14" t="s">
        <v>31</v>
      </c>
      <c r="AX251" s="14" t="s">
        <v>69</v>
      </c>
      <c r="AY251" s="244" t="s">
        <v>144</v>
      </c>
    </row>
    <row r="252" s="15" customFormat="1">
      <c r="A252" s="15"/>
      <c r="B252" s="245"/>
      <c r="C252" s="246"/>
      <c r="D252" s="217" t="s">
        <v>156</v>
      </c>
      <c r="E252" s="247" t="s">
        <v>19</v>
      </c>
      <c r="F252" s="248" t="s">
        <v>163</v>
      </c>
      <c r="G252" s="246"/>
      <c r="H252" s="249">
        <v>9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5" t="s">
        <v>156</v>
      </c>
      <c r="AU252" s="255" t="s">
        <v>79</v>
      </c>
      <c r="AV252" s="15" t="s">
        <v>151</v>
      </c>
      <c r="AW252" s="15" t="s">
        <v>31</v>
      </c>
      <c r="AX252" s="15" t="s">
        <v>77</v>
      </c>
      <c r="AY252" s="255" t="s">
        <v>144</v>
      </c>
    </row>
    <row r="253" s="2" customFormat="1" ht="16.5" customHeight="1">
      <c r="A253" s="38"/>
      <c r="B253" s="39"/>
      <c r="C253" s="204" t="s">
        <v>266</v>
      </c>
      <c r="D253" s="204" t="s">
        <v>146</v>
      </c>
      <c r="E253" s="205" t="s">
        <v>267</v>
      </c>
      <c r="F253" s="206" t="s">
        <v>268</v>
      </c>
      <c r="G253" s="207" t="s">
        <v>202</v>
      </c>
      <c r="H253" s="208">
        <v>4.1580000000000004</v>
      </c>
      <c r="I253" s="209"/>
      <c r="J253" s="210">
        <f>ROUND(I253*H253,2)</f>
        <v>0</v>
      </c>
      <c r="K253" s="206" t="s">
        <v>150</v>
      </c>
      <c r="L253" s="44"/>
      <c r="M253" s="211" t="s">
        <v>19</v>
      </c>
      <c r="N253" s="212" t="s">
        <v>40</v>
      </c>
      <c r="O253" s="84"/>
      <c r="P253" s="213">
        <f>O253*H253</f>
        <v>0</v>
      </c>
      <c r="Q253" s="213">
        <v>0.0026369000000000002</v>
      </c>
      <c r="R253" s="213">
        <f>Q253*H253</f>
        <v>0.010964230200000001</v>
      </c>
      <c r="S253" s="213">
        <v>0</v>
      </c>
      <c r="T253" s="214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15" t="s">
        <v>151</v>
      </c>
      <c r="AT253" s="215" t="s">
        <v>146</v>
      </c>
      <c r="AU253" s="215" t="s">
        <v>79</v>
      </c>
      <c r="AY253" s="17" t="s">
        <v>144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7" t="s">
        <v>77</v>
      </c>
      <c r="BK253" s="216">
        <f>ROUND(I253*H253,2)</f>
        <v>0</v>
      </c>
      <c r="BL253" s="17" t="s">
        <v>151</v>
      </c>
      <c r="BM253" s="215" t="s">
        <v>269</v>
      </c>
    </row>
    <row r="254" s="2" customFormat="1">
      <c r="A254" s="38"/>
      <c r="B254" s="39"/>
      <c r="C254" s="40"/>
      <c r="D254" s="217" t="s">
        <v>152</v>
      </c>
      <c r="E254" s="40"/>
      <c r="F254" s="218" t="s">
        <v>270</v>
      </c>
      <c r="G254" s="40"/>
      <c r="H254" s="40"/>
      <c r="I254" s="219"/>
      <c r="J254" s="40"/>
      <c r="K254" s="40"/>
      <c r="L254" s="44"/>
      <c r="M254" s="220"/>
      <c r="N254" s="221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152</v>
      </c>
      <c r="AU254" s="17" t="s">
        <v>79</v>
      </c>
    </row>
    <row r="255" s="2" customFormat="1">
      <c r="A255" s="38"/>
      <c r="B255" s="39"/>
      <c r="C255" s="40"/>
      <c r="D255" s="222" t="s">
        <v>154</v>
      </c>
      <c r="E255" s="40"/>
      <c r="F255" s="223" t="s">
        <v>271</v>
      </c>
      <c r="G255" s="40"/>
      <c r="H255" s="40"/>
      <c r="I255" s="219"/>
      <c r="J255" s="40"/>
      <c r="K255" s="40"/>
      <c r="L255" s="44"/>
      <c r="M255" s="220"/>
      <c r="N255" s="221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154</v>
      </c>
      <c r="AU255" s="17" t="s">
        <v>79</v>
      </c>
    </row>
    <row r="256" s="13" customFormat="1">
      <c r="A256" s="13"/>
      <c r="B256" s="224"/>
      <c r="C256" s="225"/>
      <c r="D256" s="217" t="s">
        <v>156</v>
      </c>
      <c r="E256" s="226" t="s">
        <v>19</v>
      </c>
      <c r="F256" s="227" t="s">
        <v>263</v>
      </c>
      <c r="G256" s="225"/>
      <c r="H256" s="226" t="s">
        <v>19</v>
      </c>
      <c r="I256" s="228"/>
      <c r="J256" s="225"/>
      <c r="K256" s="225"/>
      <c r="L256" s="229"/>
      <c r="M256" s="230"/>
      <c r="N256" s="231"/>
      <c r="O256" s="231"/>
      <c r="P256" s="231"/>
      <c r="Q256" s="231"/>
      <c r="R256" s="231"/>
      <c r="S256" s="231"/>
      <c r="T256" s="23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3" t="s">
        <v>156</v>
      </c>
      <c r="AU256" s="233" t="s">
        <v>79</v>
      </c>
      <c r="AV256" s="13" t="s">
        <v>77</v>
      </c>
      <c r="AW256" s="13" t="s">
        <v>31</v>
      </c>
      <c r="AX256" s="13" t="s">
        <v>69</v>
      </c>
      <c r="AY256" s="233" t="s">
        <v>144</v>
      </c>
    </row>
    <row r="257" s="14" customFormat="1">
      <c r="A257" s="14"/>
      <c r="B257" s="234"/>
      <c r="C257" s="235"/>
      <c r="D257" s="217" t="s">
        <v>156</v>
      </c>
      <c r="E257" s="236" t="s">
        <v>19</v>
      </c>
      <c r="F257" s="237" t="s">
        <v>272</v>
      </c>
      <c r="G257" s="235"/>
      <c r="H257" s="238">
        <v>3.96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4" t="s">
        <v>156</v>
      </c>
      <c r="AU257" s="244" t="s">
        <v>79</v>
      </c>
      <c r="AV257" s="14" t="s">
        <v>79</v>
      </c>
      <c r="AW257" s="14" t="s">
        <v>31</v>
      </c>
      <c r="AX257" s="14" t="s">
        <v>69</v>
      </c>
      <c r="AY257" s="244" t="s">
        <v>144</v>
      </c>
    </row>
    <row r="258" s="15" customFormat="1">
      <c r="A258" s="15"/>
      <c r="B258" s="245"/>
      <c r="C258" s="246"/>
      <c r="D258" s="217" t="s">
        <v>156</v>
      </c>
      <c r="E258" s="247" t="s">
        <v>19</v>
      </c>
      <c r="F258" s="248" t="s">
        <v>163</v>
      </c>
      <c r="G258" s="246"/>
      <c r="H258" s="249">
        <v>3.96</v>
      </c>
      <c r="I258" s="250"/>
      <c r="J258" s="246"/>
      <c r="K258" s="246"/>
      <c r="L258" s="251"/>
      <c r="M258" s="252"/>
      <c r="N258" s="253"/>
      <c r="O258" s="253"/>
      <c r="P258" s="253"/>
      <c r="Q258" s="253"/>
      <c r="R258" s="253"/>
      <c r="S258" s="253"/>
      <c r="T258" s="254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5" t="s">
        <v>156</v>
      </c>
      <c r="AU258" s="255" t="s">
        <v>79</v>
      </c>
      <c r="AV258" s="15" t="s">
        <v>151</v>
      </c>
      <c r="AW258" s="15" t="s">
        <v>31</v>
      </c>
      <c r="AX258" s="15" t="s">
        <v>69</v>
      </c>
      <c r="AY258" s="255" t="s">
        <v>144</v>
      </c>
    </row>
    <row r="259" s="14" customFormat="1">
      <c r="A259" s="14"/>
      <c r="B259" s="234"/>
      <c r="C259" s="235"/>
      <c r="D259" s="217" t="s">
        <v>156</v>
      </c>
      <c r="E259" s="236" t="s">
        <v>19</v>
      </c>
      <c r="F259" s="237" t="s">
        <v>273</v>
      </c>
      <c r="G259" s="235"/>
      <c r="H259" s="238">
        <v>4.1580000000000004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4" t="s">
        <v>156</v>
      </c>
      <c r="AU259" s="244" t="s">
        <v>79</v>
      </c>
      <c r="AV259" s="14" t="s">
        <v>79</v>
      </c>
      <c r="AW259" s="14" t="s">
        <v>31</v>
      </c>
      <c r="AX259" s="14" t="s">
        <v>69</v>
      </c>
      <c r="AY259" s="244" t="s">
        <v>144</v>
      </c>
    </row>
    <row r="260" s="15" customFormat="1">
      <c r="A260" s="15"/>
      <c r="B260" s="245"/>
      <c r="C260" s="246"/>
      <c r="D260" s="217" t="s">
        <v>156</v>
      </c>
      <c r="E260" s="247" t="s">
        <v>19</v>
      </c>
      <c r="F260" s="248" t="s">
        <v>163</v>
      </c>
      <c r="G260" s="246"/>
      <c r="H260" s="249">
        <v>4.1580000000000004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55" t="s">
        <v>156</v>
      </c>
      <c r="AU260" s="255" t="s">
        <v>79</v>
      </c>
      <c r="AV260" s="15" t="s">
        <v>151</v>
      </c>
      <c r="AW260" s="15" t="s">
        <v>31</v>
      </c>
      <c r="AX260" s="15" t="s">
        <v>77</v>
      </c>
      <c r="AY260" s="255" t="s">
        <v>144</v>
      </c>
    </row>
    <row r="261" s="2" customFormat="1" ht="16.5" customHeight="1">
      <c r="A261" s="38"/>
      <c r="B261" s="39"/>
      <c r="C261" s="204" t="s">
        <v>212</v>
      </c>
      <c r="D261" s="204" t="s">
        <v>146</v>
      </c>
      <c r="E261" s="205" t="s">
        <v>274</v>
      </c>
      <c r="F261" s="206" t="s">
        <v>275</v>
      </c>
      <c r="G261" s="207" t="s">
        <v>202</v>
      </c>
      <c r="H261" s="208">
        <v>4.1580000000000004</v>
      </c>
      <c r="I261" s="209"/>
      <c r="J261" s="210">
        <f>ROUND(I261*H261,2)</f>
        <v>0</v>
      </c>
      <c r="K261" s="206" t="s">
        <v>150</v>
      </c>
      <c r="L261" s="44"/>
      <c r="M261" s="211" t="s">
        <v>19</v>
      </c>
      <c r="N261" s="212" t="s">
        <v>40</v>
      </c>
      <c r="O261" s="84"/>
      <c r="P261" s="213">
        <f>O261*H261</f>
        <v>0</v>
      </c>
      <c r="Q261" s="213">
        <v>0</v>
      </c>
      <c r="R261" s="213">
        <f>Q261*H261</f>
        <v>0</v>
      </c>
      <c r="S261" s="213">
        <v>0</v>
      </c>
      <c r="T261" s="214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15" t="s">
        <v>151</v>
      </c>
      <c r="AT261" s="215" t="s">
        <v>146</v>
      </c>
      <c r="AU261" s="215" t="s">
        <v>79</v>
      </c>
      <c r="AY261" s="17" t="s">
        <v>144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7" t="s">
        <v>77</v>
      </c>
      <c r="BK261" s="216">
        <f>ROUND(I261*H261,2)</f>
        <v>0</v>
      </c>
      <c r="BL261" s="17" t="s">
        <v>151</v>
      </c>
      <c r="BM261" s="215" t="s">
        <v>276</v>
      </c>
    </row>
    <row r="262" s="2" customFormat="1">
      <c r="A262" s="38"/>
      <c r="B262" s="39"/>
      <c r="C262" s="40"/>
      <c r="D262" s="217" t="s">
        <v>152</v>
      </c>
      <c r="E262" s="40"/>
      <c r="F262" s="218" t="s">
        <v>277</v>
      </c>
      <c r="G262" s="40"/>
      <c r="H262" s="40"/>
      <c r="I262" s="219"/>
      <c r="J262" s="40"/>
      <c r="K262" s="40"/>
      <c r="L262" s="44"/>
      <c r="M262" s="220"/>
      <c r="N262" s="221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152</v>
      </c>
      <c r="AU262" s="17" t="s">
        <v>79</v>
      </c>
    </row>
    <row r="263" s="2" customFormat="1">
      <c r="A263" s="38"/>
      <c r="B263" s="39"/>
      <c r="C263" s="40"/>
      <c r="D263" s="222" t="s">
        <v>154</v>
      </c>
      <c r="E263" s="40"/>
      <c r="F263" s="223" t="s">
        <v>278</v>
      </c>
      <c r="G263" s="40"/>
      <c r="H263" s="40"/>
      <c r="I263" s="219"/>
      <c r="J263" s="40"/>
      <c r="K263" s="40"/>
      <c r="L263" s="44"/>
      <c r="M263" s="220"/>
      <c r="N263" s="221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154</v>
      </c>
      <c r="AU263" s="17" t="s">
        <v>79</v>
      </c>
    </row>
    <row r="264" s="13" customFormat="1">
      <c r="A264" s="13"/>
      <c r="B264" s="224"/>
      <c r="C264" s="225"/>
      <c r="D264" s="217" t="s">
        <v>156</v>
      </c>
      <c r="E264" s="226" t="s">
        <v>19</v>
      </c>
      <c r="F264" s="227" t="s">
        <v>263</v>
      </c>
      <c r="G264" s="225"/>
      <c r="H264" s="226" t="s">
        <v>19</v>
      </c>
      <c r="I264" s="228"/>
      <c r="J264" s="225"/>
      <c r="K264" s="225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156</v>
      </c>
      <c r="AU264" s="233" t="s">
        <v>79</v>
      </c>
      <c r="AV264" s="13" t="s">
        <v>77</v>
      </c>
      <c r="AW264" s="13" t="s">
        <v>31</v>
      </c>
      <c r="AX264" s="13" t="s">
        <v>69</v>
      </c>
      <c r="AY264" s="233" t="s">
        <v>144</v>
      </c>
    </row>
    <row r="265" s="14" customFormat="1">
      <c r="A265" s="14"/>
      <c r="B265" s="234"/>
      <c r="C265" s="235"/>
      <c r="D265" s="217" t="s">
        <v>156</v>
      </c>
      <c r="E265" s="236" t="s">
        <v>19</v>
      </c>
      <c r="F265" s="237" t="s">
        <v>272</v>
      </c>
      <c r="G265" s="235"/>
      <c r="H265" s="238">
        <v>3.96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4" t="s">
        <v>156</v>
      </c>
      <c r="AU265" s="244" t="s">
        <v>79</v>
      </c>
      <c r="AV265" s="14" t="s">
        <v>79</v>
      </c>
      <c r="AW265" s="14" t="s">
        <v>31</v>
      </c>
      <c r="AX265" s="14" t="s">
        <v>69</v>
      </c>
      <c r="AY265" s="244" t="s">
        <v>144</v>
      </c>
    </row>
    <row r="266" s="15" customFormat="1">
      <c r="A266" s="15"/>
      <c r="B266" s="245"/>
      <c r="C266" s="246"/>
      <c r="D266" s="217" t="s">
        <v>156</v>
      </c>
      <c r="E266" s="247" t="s">
        <v>19</v>
      </c>
      <c r="F266" s="248" t="s">
        <v>163</v>
      </c>
      <c r="G266" s="246"/>
      <c r="H266" s="249">
        <v>3.96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5" t="s">
        <v>156</v>
      </c>
      <c r="AU266" s="255" t="s">
        <v>79</v>
      </c>
      <c r="AV266" s="15" t="s">
        <v>151</v>
      </c>
      <c r="AW266" s="15" t="s">
        <v>31</v>
      </c>
      <c r="AX266" s="15" t="s">
        <v>69</v>
      </c>
      <c r="AY266" s="255" t="s">
        <v>144</v>
      </c>
    </row>
    <row r="267" s="14" customFormat="1">
      <c r="A267" s="14"/>
      <c r="B267" s="234"/>
      <c r="C267" s="235"/>
      <c r="D267" s="217" t="s">
        <v>156</v>
      </c>
      <c r="E267" s="236" t="s">
        <v>19</v>
      </c>
      <c r="F267" s="237" t="s">
        <v>273</v>
      </c>
      <c r="G267" s="235"/>
      <c r="H267" s="238">
        <v>4.1580000000000004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156</v>
      </c>
      <c r="AU267" s="244" t="s">
        <v>79</v>
      </c>
      <c r="AV267" s="14" t="s">
        <v>79</v>
      </c>
      <c r="AW267" s="14" t="s">
        <v>31</v>
      </c>
      <c r="AX267" s="14" t="s">
        <v>69</v>
      </c>
      <c r="AY267" s="244" t="s">
        <v>144</v>
      </c>
    </row>
    <row r="268" s="15" customFormat="1">
      <c r="A268" s="15"/>
      <c r="B268" s="245"/>
      <c r="C268" s="246"/>
      <c r="D268" s="217" t="s">
        <v>156</v>
      </c>
      <c r="E268" s="247" t="s">
        <v>19</v>
      </c>
      <c r="F268" s="248" t="s">
        <v>163</v>
      </c>
      <c r="G268" s="246"/>
      <c r="H268" s="249">
        <v>4.1580000000000004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5" t="s">
        <v>156</v>
      </c>
      <c r="AU268" s="255" t="s">
        <v>79</v>
      </c>
      <c r="AV268" s="15" t="s">
        <v>151</v>
      </c>
      <c r="AW268" s="15" t="s">
        <v>31</v>
      </c>
      <c r="AX268" s="15" t="s">
        <v>77</v>
      </c>
      <c r="AY268" s="255" t="s">
        <v>144</v>
      </c>
    </row>
    <row r="269" s="2" customFormat="1" ht="21.75" customHeight="1">
      <c r="A269" s="38"/>
      <c r="B269" s="39"/>
      <c r="C269" s="204" t="s">
        <v>279</v>
      </c>
      <c r="D269" s="204" t="s">
        <v>146</v>
      </c>
      <c r="E269" s="205" t="s">
        <v>280</v>
      </c>
      <c r="F269" s="206" t="s">
        <v>281</v>
      </c>
      <c r="G269" s="207" t="s">
        <v>211</v>
      </c>
      <c r="H269" s="208">
        <v>0.217</v>
      </c>
      <c r="I269" s="209"/>
      <c r="J269" s="210">
        <f>ROUND(I269*H269,2)</f>
        <v>0</v>
      </c>
      <c r="K269" s="206" t="s">
        <v>150</v>
      </c>
      <c r="L269" s="44"/>
      <c r="M269" s="211" t="s">
        <v>19</v>
      </c>
      <c r="N269" s="212" t="s">
        <v>40</v>
      </c>
      <c r="O269" s="84"/>
      <c r="P269" s="213">
        <f>O269*H269</f>
        <v>0</v>
      </c>
      <c r="Q269" s="213">
        <v>1.0606207999999999</v>
      </c>
      <c r="R269" s="213">
        <f>Q269*H269</f>
        <v>0.23015471359999998</v>
      </c>
      <c r="S269" s="213">
        <v>0</v>
      </c>
      <c r="T269" s="214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15" t="s">
        <v>151</v>
      </c>
      <c r="AT269" s="215" t="s">
        <v>146</v>
      </c>
      <c r="AU269" s="215" t="s">
        <v>79</v>
      </c>
      <c r="AY269" s="17" t="s">
        <v>144</v>
      </c>
      <c r="BE269" s="216">
        <f>IF(N269="základní",J269,0)</f>
        <v>0</v>
      </c>
      <c r="BF269" s="216">
        <f>IF(N269="snížená",J269,0)</f>
        <v>0</v>
      </c>
      <c r="BG269" s="216">
        <f>IF(N269="zákl. přenesená",J269,0)</f>
        <v>0</v>
      </c>
      <c r="BH269" s="216">
        <f>IF(N269="sníž. přenesená",J269,0)</f>
        <v>0</v>
      </c>
      <c r="BI269" s="216">
        <f>IF(N269="nulová",J269,0)</f>
        <v>0</v>
      </c>
      <c r="BJ269" s="17" t="s">
        <v>77</v>
      </c>
      <c r="BK269" s="216">
        <f>ROUND(I269*H269,2)</f>
        <v>0</v>
      </c>
      <c r="BL269" s="17" t="s">
        <v>151</v>
      </c>
      <c r="BM269" s="215" t="s">
        <v>282</v>
      </c>
    </row>
    <row r="270" s="2" customFormat="1">
      <c r="A270" s="38"/>
      <c r="B270" s="39"/>
      <c r="C270" s="40"/>
      <c r="D270" s="217" t="s">
        <v>152</v>
      </c>
      <c r="E270" s="40"/>
      <c r="F270" s="218" t="s">
        <v>283</v>
      </c>
      <c r="G270" s="40"/>
      <c r="H270" s="40"/>
      <c r="I270" s="219"/>
      <c r="J270" s="40"/>
      <c r="K270" s="40"/>
      <c r="L270" s="44"/>
      <c r="M270" s="220"/>
      <c r="N270" s="221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152</v>
      </c>
      <c r="AU270" s="17" t="s">
        <v>79</v>
      </c>
    </row>
    <row r="271" s="2" customFormat="1">
      <c r="A271" s="38"/>
      <c r="B271" s="39"/>
      <c r="C271" s="40"/>
      <c r="D271" s="222" t="s">
        <v>154</v>
      </c>
      <c r="E271" s="40"/>
      <c r="F271" s="223" t="s">
        <v>284</v>
      </c>
      <c r="G271" s="40"/>
      <c r="H271" s="40"/>
      <c r="I271" s="219"/>
      <c r="J271" s="40"/>
      <c r="K271" s="40"/>
      <c r="L271" s="44"/>
      <c r="M271" s="220"/>
      <c r="N271" s="221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154</v>
      </c>
      <c r="AU271" s="17" t="s">
        <v>79</v>
      </c>
    </row>
    <row r="272" s="13" customFormat="1">
      <c r="A272" s="13"/>
      <c r="B272" s="224"/>
      <c r="C272" s="225"/>
      <c r="D272" s="217" t="s">
        <v>156</v>
      </c>
      <c r="E272" s="226" t="s">
        <v>19</v>
      </c>
      <c r="F272" s="227" t="s">
        <v>263</v>
      </c>
      <c r="G272" s="225"/>
      <c r="H272" s="226" t="s">
        <v>19</v>
      </c>
      <c r="I272" s="228"/>
      <c r="J272" s="225"/>
      <c r="K272" s="225"/>
      <c r="L272" s="229"/>
      <c r="M272" s="230"/>
      <c r="N272" s="231"/>
      <c r="O272" s="231"/>
      <c r="P272" s="231"/>
      <c r="Q272" s="231"/>
      <c r="R272" s="231"/>
      <c r="S272" s="231"/>
      <c r="T272" s="23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3" t="s">
        <v>156</v>
      </c>
      <c r="AU272" s="233" t="s">
        <v>79</v>
      </c>
      <c r="AV272" s="13" t="s">
        <v>77</v>
      </c>
      <c r="AW272" s="13" t="s">
        <v>31</v>
      </c>
      <c r="AX272" s="13" t="s">
        <v>69</v>
      </c>
      <c r="AY272" s="233" t="s">
        <v>144</v>
      </c>
    </row>
    <row r="273" s="14" customFormat="1">
      <c r="A273" s="14"/>
      <c r="B273" s="234"/>
      <c r="C273" s="235"/>
      <c r="D273" s="217" t="s">
        <v>156</v>
      </c>
      <c r="E273" s="236" t="s">
        <v>19</v>
      </c>
      <c r="F273" s="237" t="s">
        <v>285</v>
      </c>
      <c r="G273" s="235"/>
      <c r="H273" s="238">
        <v>0.037999999999999999</v>
      </c>
      <c r="I273" s="239"/>
      <c r="J273" s="235"/>
      <c r="K273" s="235"/>
      <c r="L273" s="240"/>
      <c r="M273" s="241"/>
      <c r="N273" s="242"/>
      <c r="O273" s="242"/>
      <c r="P273" s="242"/>
      <c r="Q273" s="242"/>
      <c r="R273" s="242"/>
      <c r="S273" s="242"/>
      <c r="T273" s="24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4" t="s">
        <v>156</v>
      </c>
      <c r="AU273" s="244" t="s">
        <v>79</v>
      </c>
      <c r="AV273" s="14" t="s">
        <v>79</v>
      </c>
      <c r="AW273" s="14" t="s">
        <v>31</v>
      </c>
      <c r="AX273" s="14" t="s">
        <v>69</v>
      </c>
      <c r="AY273" s="244" t="s">
        <v>144</v>
      </c>
    </row>
    <row r="274" s="14" customFormat="1">
      <c r="A274" s="14"/>
      <c r="B274" s="234"/>
      <c r="C274" s="235"/>
      <c r="D274" s="217" t="s">
        <v>156</v>
      </c>
      <c r="E274" s="236" t="s">
        <v>19</v>
      </c>
      <c r="F274" s="237" t="s">
        <v>286</v>
      </c>
      <c r="G274" s="235"/>
      <c r="H274" s="238">
        <v>0.083000000000000004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4" t="s">
        <v>156</v>
      </c>
      <c r="AU274" s="244" t="s">
        <v>79</v>
      </c>
      <c r="AV274" s="14" t="s">
        <v>79</v>
      </c>
      <c r="AW274" s="14" t="s">
        <v>31</v>
      </c>
      <c r="AX274" s="14" t="s">
        <v>69</v>
      </c>
      <c r="AY274" s="244" t="s">
        <v>144</v>
      </c>
    </row>
    <row r="275" s="14" customFormat="1">
      <c r="A275" s="14"/>
      <c r="B275" s="234"/>
      <c r="C275" s="235"/>
      <c r="D275" s="217" t="s">
        <v>156</v>
      </c>
      <c r="E275" s="236" t="s">
        <v>19</v>
      </c>
      <c r="F275" s="237" t="s">
        <v>287</v>
      </c>
      <c r="G275" s="235"/>
      <c r="H275" s="238">
        <v>0.085999999999999993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4" t="s">
        <v>156</v>
      </c>
      <c r="AU275" s="244" t="s">
        <v>79</v>
      </c>
      <c r="AV275" s="14" t="s">
        <v>79</v>
      </c>
      <c r="AW275" s="14" t="s">
        <v>31</v>
      </c>
      <c r="AX275" s="14" t="s">
        <v>69</v>
      </c>
      <c r="AY275" s="244" t="s">
        <v>144</v>
      </c>
    </row>
    <row r="276" s="15" customFormat="1">
      <c r="A276" s="15"/>
      <c r="B276" s="245"/>
      <c r="C276" s="246"/>
      <c r="D276" s="217" t="s">
        <v>156</v>
      </c>
      <c r="E276" s="247" t="s">
        <v>19</v>
      </c>
      <c r="F276" s="248" t="s">
        <v>163</v>
      </c>
      <c r="G276" s="246"/>
      <c r="H276" s="249">
        <v>0.20699999999999999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55" t="s">
        <v>156</v>
      </c>
      <c r="AU276" s="255" t="s">
        <v>79</v>
      </c>
      <c r="AV276" s="15" t="s">
        <v>151</v>
      </c>
      <c r="AW276" s="15" t="s">
        <v>31</v>
      </c>
      <c r="AX276" s="15" t="s">
        <v>69</v>
      </c>
      <c r="AY276" s="255" t="s">
        <v>144</v>
      </c>
    </row>
    <row r="277" s="14" customFormat="1">
      <c r="A277" s="14"/>
      <c r="B277" s="234"/>
      <c r="C277" s="235"/>
      <c r="D277" s="217" t="s">
        <v>156</v>
      </c>
      <c r="E277" s="236" t="s">
        <v>19</v>
      </c>
      <c r="F277" s="237" t="s">
        <v>288</v>
      </c>
      <c r="G277" s="235"/>
      <c r="H277" s="238">
        <v>0.217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4" t="s">
        <v>156</v>
      </c>
      <c r="AU277" s="244" t="s">
        <v>79</v>
      </c>
      <c r="AV277" s="14" t="s">
        <v>79</v>
      </c>
      <c r="AW277" s="14" t="s">
        <v>31</v>
      </c>
      <c r="AX277" s="14" t="s">
        <v>69</v>
      </c>
      <c r="AY277" s="244" t="s">
        <v>144</v>
      </c>
    </row>
    <row r="278" s="15" customFormat="1">
      <c r="A278" s="15"/>
      <c r="B278" s="245"/>
      <c r="C278" s="246"/>
      <c r="D278" s="217" t="s">
        <v>156</v>
      </c>
      <c r="E278" s="247" t="s">
        <v>19</v>
      </c>
      <c r="F278" s="248" t="s">
        <v>163</v>
      </c>
      <c r="G278" s="246"/>
      <c r="H278" s="249">
        <v>0.217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5" t="s">
        <v>156</v>
      </c>
      <c r="AU278" s="255" t="s">
        <v>79</v>
      </c>
      <c r="AV278" s="15" t="s">
        <v>151</v>
      </c>
      <c r="AW278" s="15" t="s">
        <v>31</v>
      </c>
      <c r="AX278" s="15" t="s">
        <v>77</v>
      </c>
      <c r="AY278" s="255" t="s">
        <v>144</v>
      </c>
    </row>
    <row r="279" s="2" customFormat="1" ht="16.5" customHeight="1">
      <c r="A279" s="38"/>
      <c r="B279" s="39"/>
      <c r="C279" s="204" t="s">
        <v>218</v>
      </c>
      <c r="D279" s="204" t="s">
        <v>146</v>
      </c>
      <c r="E279" s="205" t="s">
        <v>289</v>
      </c>
      <c r="F279" s="206" t="s">
        <v>290</v>
      </c>
      <c r="G279" s="207" t="s">
        <v>291</v>
      </c>
      <c r="H279" s="208">
        <v>2.3999999999999999</v>
      </c>
      <c r="I279" s="209"/>
      <c r="J279" s="210">
        <f>ROUND(I279*H279,2)</f>
        <v>0</v>
      </c>
      <c r="K279" s="206" t="s">
        <v>19</v>
      </c>
      <c r="L279" s="44"/>
      <c r="M279" s="211" t="s">
        <v>19</v>
      </c>
      <c r="N279" s="212" t="s">
        <v>40</v>
      </c>
      <c r="O279" s="84"/>
      <c r="P279" s="213">
        <f>O279*H279</f>
        <v>0</v>
      </c>
      <c r="Q279" s="213">
        <v>0</v>
      </c>
      <c r="R279" s="213">
        <f>Q279*H279</f>
        <v>0</v>
      </c>
      <c r="S279" s="213">
        <v>0</v>
      </c>
      <c r="T279" s="214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15" t="s">
        <v>151</v>
      </c>
      <c r="AT279" s="215" t="s">
        <v>146</v>
      </c>
      <c r="AU279" s="215" t="s">
        <v>79</v>
      </c>
      <c r="AY279" s="17" t="s">
        <v>144</v>
      </c>
      <c r="BE279" s="216">
        <f>IF(N279="základní",J279,0)</f>
        <v>0</v>
      </c>
      <c r="BF279" s="216">
        <f>IF(N279="snížená",J279,0)</f>
        <v>0</v>
      </c>
      <c r="BG279" s="216">
        <f>IF(N279="zákl. přenesená",J279,0)</f>
        <v>0</v>
      </c>
      <c r="BH279" s="216">
        <f>IF(N279="sníž. přenesená",J279,0)</f>
        <v>0</v>
      </c>
      <c r="BI279" s="216">
        <f>IF(N279="nulová",J279,0)</f>
        <v>0</v>
      </c>
      <c r="BJ279" s="17" t="s">
        <v>77</v>
      </c>
      <c r="BK279" s="216">
        <f>ROUND(I279*H279,2)</f>
        <v>0</v>
      </c>
      <c r="BL279" s="17" t="s">
        <v>151</v>
      </c>
      <c r="BM279" s="215" t="s">
        <v>292</v>
      </c>
    </row>
    <row r="280" s="2" customFormat="1">
      <c r="A280" s="38"/>
      <c r="B280" s="39"/>
      <c r="C280" s="40"/>
      <c r="D280" s="217" t="s">
        <v>152</v>
      </c>
      <c r="E280" s="40"/>
      <c r="F280" s="218" t="s">
        <v>290</v>
      </c>
      <c r="G280" s="40"/>
      <c r="H280" s="40"/>
      <c r="I280" s="219"/>
      <c r="J280" s="40"/>
      <c r="K280" s="40"/>
      <c r="L280" s="44"/>
      <c r="M280" s="220"/>
      <c r="N280" s="221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152</v>
      </c>
      <c r="AU280" s="17" t="s">
        <v>79</v>
      </c>
    </row>
    <row r="281" s="13" customFormat="1">
      <c r="A281" s="13"/>
      <c r="B281" s="224"/>
      <c r="C281" s="225"/>
      <c r="D281" s="217" t="s">
        <v>156</v>
      </c>
      <c r="E281" s="226" t="s">
        <v>19</v>
      </c>
      <c r="F281" s="227" t="s">
        <v>293</v>
      </c>
      <c r="G281" s="225"/>
      <c r="H281" s="226" t="s">
        <v>19</v>
      </c>
      <c r="I281" s="228"/>
      <c r="J281" s="225"/>
      <c r="K281" s="225"/>
      <c r="L281" s="229"/>
      <c r="M281" s="230"/>
      <c r="N281" s="231"/>
      <c r="O281" s="231"/>
      <c r="P281" s="231"/>
      <c r="Q281" s="231"/>
      <c r="R281" s="231"/>
      <c r="S281" s="231"/>
      <c r="T281" s="23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3" t="s">
        <v>156</v>
      </c>
      <c r="AU281" s="233" t="s">
        <v>79</v>
      </c>
      <c r="AV281" s="13" t="s">
        <v>77</v>
      </c>
      <c r="AW281" s="13" t="s">
        <v>31</v>
      </c>
      <c r="AX281" s="13" t="s">
        <v>69</v>
      </c>
      <c r="AY281" s="233" t="s">
        <v>144</v>
      </c>
    </row>
    <row r="282" s="14" customFormat="1">
      <c r="A282" s="14"/>
      <c r="B282" s="234"/>
      <c r="C282" s="235"/>
      <c r="D282" s="217" t="s">
        <v>156</v>
      </c>
      <c r="E282" s="236" t="s">
        <v>19</v>
      </c>
      <c r="F282" s="237" t="s">
        <v>294</v>
      </c>
      <c r="G282" s="235"/>
      <c r="H282" s="238">
        <v>2.3999999999999999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4" t="s">
        <v>156</v>
      </c>
      <c r="AU282" s="244" t="s">
        <v>79</v>
      </c>
      <c r="AV282" s="14" t="s">
        <v>79</v>
      </c>
      <c r="AW282" s="14" t="s">
        <v>31</v>
      </c>
      <c r="AX282" s="14" t="s">
        <v>69</v>
      </c>
      <c r="AY282" s="244" t="s">
        <v>144</v>
      </c>
    </row>
    <row r="283" s="15" customFormat="1">
      <c r="A283" s="15"/>
      <c r="B283" s="245"/>
      <c r="C283" s="246"/>
      <c r="D283" s="217" t="s">
        <v>156</v>
      </c>
      <c r="E283" s="247" t="s">
        <v>19</v>
      </c>
      <c r="F283" s="248" t="s">
        <v>163</v>
      </c>
      <c r="G283" s="246"/>
      <c r="H283" s="249">
        <v>2.3999999999999999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55" t="s">
        <v>156</v>
      </c>
      <c r="AU283" s="255" t="s">
        <v>79</v>
      </c>
      <c r="AV283" s="15" t="s">
        <v>151</v>
      </c>
      <c r="AW283" s="15" t="s">
        <v>31</v>
      </c>
      <c r="AX283" s="15" t="s">
        <v>77</v>
      </c>
      <c r="AY283" s="255" t="s">
        <v>144</v>
      </c>
    </row>
    <row r="284" s="12" customFormat="1" ht="22.8" customHeight="1">
      <c r="A284" s="12"/>
      <c r="B284" s="188"/>
      <c r="C284" s="189"/>
      <c r="D284" s="190" t="s">
        <v>68</v>
      </c>
      <c r="E284" s="202" t="s">
        <v>169</v>
      </c>
      <c r="F284" s="202" t="s">
        <v>295</v>
      </c>
      <c r="G284" s="189"/>
      <c r="H284" s="189"/>
      <c r="I284" s="192"/>
      <c r="J284" s="203">
        <f>BK284</f>
        <v>0</v>
      </c>
      <c r="K284" s="189"/>
      <c r="L284" s="194"/>
      <c r="M284" s="195"/>
      <c r="N284" s="196"/>
      <c r="O284" s="196"/>
      <c r="P284" s="197">
        <f>SUM(P285:P405)</f>
        <v>0</v>
      </c>
      <c r="Q284" s="196"/>
      <c r="R284" s="197">
        <f>SUM(R285:R405)</f>
        <v>28.473553531479997</v>
      </c>
      <c r="S284" s="196"/>
      <c r="T284" s="198">
        <f>SUM(T285:T405)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199" t="s">
        <v>77</v>
      </c>
      <c r="AT284" s="200" t="s">
        <v>68</v>
      </c>
      <c r="AU284" s="200" t="s">
        <v>77</v>
      </c>
      <c r="AY284" s="199" t="s">
        <v>144</v>
      </c>
      <c r="BK284" s="201">
        <f>SUM(BK285:BK405)</f>
        <v>0</v>
      </c>
    </row>
    <row r="285" s="2" customFormat="1" ht="24.15" customHeight="1">
      <c r="A285" s="38"/>
      <c r="B285" s="39"/>
      <c r="C285" s="204" t="s">
        <v>7</v>
      </c>
      <c r="D285" s="204" t="s">
        <v>146</v>
      </c>
      <c r="E285" s="205" t="s">
        <v>296</v>
      </c>
      <c r="F285" s="206" t="s">
        <v>297</v>
      </c>
      <c r="G285" s="207" t="s">
        <v>149</v>
      </c>
      <c r="H285" s="208">
        <v>1.107</v>
      </c>
      <c r="I285" s="209"/>
      <c r="J285" s="210">
        <f>ROUND(I285*H285,2)</f>
        <v>0</v>
      </c>
      <c r="K285" s="206" t="s">
        <v>150</v>
      </c>
      <c r="L285" s="44"/>
      <c r="M285" s="211" t="s">
        <v>19</v>
      </c>
      <c r="N285" s="212" t="s">
        <v>40</v>
      </c>
      <c r="O285" s="84"/>
      <c r="P285" s="213">
        <f>O285*H285</f>
        <v>0</v>
      </c>
      <c r="Q285" s="213">
        <v>1.8775</v>
      </c>
      <c r="R285" s="213">
        <f>Q285*H285</f>
        <v>2.0783925000000001</v>
      </c>
      <c r="S285" s="213">
        <v>0</v>
      </c>
      <c r="T285" s="214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15" t="s">
        <v>151</v>
      </c>
      <c r="AT285" s="215" t="s">
        <v>146</v>
      </c>
      <c r="AU285" s="215" t="s">
        <v>79</v>
      </c>
      <c r="AY285" s="17" t="s">
        <v>144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17" t="s">
        <v>77</v>
      </c>
      <c r="BK285" s="216">
        <f>ROUND(I285*H285,2)</f>
        <v>0</v>
      </c>
      <c r="BL285" s="17" t="s">
        <v>151</v>
      </c>
      <c r="BM285" s="215" t="s">
        <v>298</v>
      </c>
    </row>
    <row r="286" s="2" customFormat="1">
      <c r="A286" s="38"/>
      <c r="B286" s="39"/>
      <c r="C286" s="40"/>
      <c r="D286" s="217" t="s">
        <v>152</v>
      </c>
      <c r="E286" s="40"/>
      <c r="F286" s="218" t="s">
        <v>299</v>
      </c>
      <c r="G286" s="40"/>
      <c r="H286" s="40"/>
      <c r="I286" s="219"/>
      <c r="J286" s="40"/>
      <c r="K286" s="40"/>
      <c r="L286" s="44"/>
      <c r="M286" s="220"/>
      <c r="N286" s="221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152</v>
      </c>
      <c r="AU286" s="17" t="s">
        <v>79</v>
      </c>
    </row>
    <row r="287" s="2" customFormat="1">
      <c r="A287" s="38"/>
      <c r="B287" s="39"/>
      <c r="C287" s="40"/>
      <c r="D287" s="222" t="s">
        <v>154</v>
      </c>
      <c r="E287" s="40"/>
      <c r="F287" s="223" t="s">
        <v>300</v>
      </c>
      <c r="G287" s="40"/>
      <c r="H287" s="40"/>
      <c r="I287" s="219"/>
      <c r="J287" s="40"/>
      <c r="K287" s="40"/>
      <c r="L287" s="44"/>
      <c r="M287" s="220"/>
      <c r="N287" s="221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154</v>
      </c>
      <c r="AU287" s="17" t="s">
        <v>79</v>
      </c>
    </row>
    <row r="288" s="14" customFormat="1">
      <c r="A288" s="14"/>
      <c r="B288" s="234"/>
      <c r="C288" s="235"/>
      <c r="D288" s="217" t="s">
        <v>156</v>
      </c>
      <c r="E288" s="236" t="s">
        <v>19</v>
      </c>
      <c r="F288" s="237" t="s">
        <v>301</v>
      </c>
      <c r="G288" s="235"/>
      <c r="H288" s="238">
        <v>0.61499999999999999</v>
      </c>
      <c r="I288" s="239"/>
      <c r="J288" s="235"/>
      <c r="K288" s="235"/>
      <c r="L288" s="240"/>
      <c r="M288" s="241"/>
      <c r="N288" s="242"/>
      <c r="O288" s="242"/>
      <c r="P288" s="242"/>
      <c r="Q288" s="242"/>
      <c r="R288" s="242"/>
      <c r="S288" s="242"/>
      <c r="T288" s="24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4" t="s">
        <v>156</v>
      </c>
      <c r="AU288" s="244" t="s">
        <v>79</v>
      </c>
      <c r="AV288" s="14" t="s">
        <v>79</v>
      </c>
      <c r="AW288" s="14" t="s">
        <v>31</v>
      </c>
      <c r="AX288" s="14" t="s">
        <v>69</v>
      </c>
      <c r="AY288" s="244" t="s">
        <v>144</v>
      </c>
    </row>
    <row r="289" s="14" customFormat="1">
      <c r="A289" s="14"/>
      <c r="B289" s="234"/>
      <c r="C289" s="235"/>
      <c r="D289" s="217" t="s">
        <v>156</v>
      </c>
      <c r="E289" s="236" t="s">
        <v>19</v>
      </c>
      <c r="F289" s="237" t="s">
        <v>302</v>
      </c>
      <c r="G289" s="235"/>
      <c r="H289" s="238">
        <v>0.49199999999999999</v>
      </c>
      <c r="I289" s="239"/>
      <c r="J289" s="235"/>
      <c r="K289" s="235"/>
      <c r="L289" s="240"/>
      <c r="M289" s="241"/>
      <c r="N289" s="242"/>
      <c r="O289" s="242"/>
      <c r="P289" s="242"/>
      <c r="Q289" s="242"/>
      <c r="R289" s="242"/>
      <c r="S289" s="242"/>
      <c r="T289" s="24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4" t="s">
        <v>156</v>
      </c>
      <c r="AU289" s="244" t="s">
        <v>79</v>
      </c>
      <c r="AV289" s="14" t="s">
        <v>79</v>
      </c>
      <c r="AW289" s="14" t="s">
        <v>31</v>
      </c>
      <c r="AX289" s="14" t="s">
        <v>69</v>
      </c>
      <c r="AY289" s="244" t="s">
        <v>144</v>
      </c>
    </row>
    <row r="290" s="15" customFormat="1">
      <c r="A290" s="15"/>
      <c r="B290" s="245"/>
      <c r="C290" s="246"/>
      <c r="D290" s="217" t="s">
        <v>156</v>
      </c>
      <c r="E290" s="247" t="s">
        <v>19</v>
      </c>
      <c r="F290" s="248" t="s">
        <v>163</v>
      </c>
      <c r="G290" s="246"/>
      <c r="H290" s="249">
        <v>1.107</v>
      </c>
      <c r="I290" s="250"/>
      <c r="J290" s="246"/>
      <c r="K290" s="246"/>
      <c r="L290" s="251"/>
      <c r="M290" s="252"/>
      <c r="N290" s="253"/>
      <c r="O290" s="253"/>
      <c r="P290" s="253"/>
      <c r="Q290" s="253"/>
      <c r="R290" s="253"/>
      <c r="S290" s="253"/>
      <c r="T290" s="254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55" t="s">
        <v>156</v>
      </c>
      <c r="AU290" s="255" t="s">
        <v>79</v>
      </c>
      <c r="AV290" s="15" t="s">
        <v>151</v>
      </c>
      <c r="AW290" s="15" t="s">
        <v>31</v>
      </c>
      <c r="AX290" s="15" t="s">
        <v>77</v>
      </c>
      <c r="AY290" s="255" t="s">
        <v>144</v>
      </c>
    </row>
    <row r="291" s="2" customFormat="1" ht="33" customHeight="1">
      <c r="A291" s="38"/>
      <c r="B291" s="39"/>
      <c r="C291" s="204" t="s">
        <v>225</v>
      </c>
      <c r="D291" s="204" t="s">
        <v>146</v>
      </c>
      <c r="E291" s="205" t="s">
        <v>303</v>
      </c>
      <c r="F291" s="206" t="s">
        <v>304</v>
      </c>
      <c r="G291" s="207" t="s">
        <v>305</v>
      </c>
      <c r="H291" s="208">
        <v>2</v>
      </c>
      <c r="I291" s="209"/>
      <c r="J291" s="210">
        <f>ROUND(I291*H291,2)</f>
        <v>0</v>
      </c>
      <c r="K291" s="206" t="s">
        <v>150</v>
      </c>
      <c r="L291" s="44"/>
      <c r="M291" s="211" t="s">
        <v>19</v>
      </c>
      <c r="N291" s="212" t="s">
        <v>40</v>
      </c>
      <c r="O291" s="84"/>
      <c r="P291" s="213">
        <f>O291*H291</f>
        <v>0</v>
      </c>
      <c r="Q291" s="213">
        <v>0.026280000000000001</v>
      </c>
      <c r="R291" s="213">
        <f>Q291*H291</f>
        <v>0.052560000000000003</v>
      </c>
      <c r="S291" s="213">
        <v>0</v>
      </c>
      <c r="T291" s="214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15" t="s">
        <v>151</v>
      </c>
      <c r="AT291" s="215" t="s">
        <v>146</v>
      </c>
      <c r="AU291" s="215" t="s">
        <v>79</v>
      </c>
      <c r="AY291" s="17" t="s">
        <v>144</v>
      </c>
      <c r="BE291" s="216">
        <f>IF(N291="základní",J291,0)</f>
        <v>0</v>
      </c>
      <c r="BF291" s="216">
        <f>IF(N291="snížená",J291,0)</f>
        <v>0</v>
      </c>
      <c r="BG291" s="216">
        <f>IF(N291="zákl. přenesená",J291,0)</f>
        <v>0</v>
      </c>
      <c r="BH291" s="216">
        <f>IF(N291="sníž. přenesená",J291,0)</f>
        <v>0</v>
      </c>
      <c r="BI291" s="216">
        <f>IF(N291="nulová",J291,0)</f>
        <v>0</v>
      </c>
      <c r="BJ291" s="17" t="s">
        <v>77</v>
      </c>
      <c r="BK291" s="216">
        <f>ROUND(I291*H291,2)</f>
        <v>0</v>
      </c>
      <c r="BL291" s="17" t="s">
        <v>151</v>
      </c>
      <c r="BM291" s="215" t="s">
        <v>306</v>
      </c>
    </row>
    <row r="292" s="2" customFormat="1">
      <c r="A292" s="38"/>
      <c r="B292" s="39"/>
      <c r="C292" s="40"/>
      <c r="D292" s="217" t="s">
        <v>152</v>
      </c>
      <c r="E292" s="40"/>
      <c r="F292" s="218" t="s">
        <v>307</v>
      </c>
      <c r="G292" s="40"/>
      <c r="H292" s="40"/>
      <c r="I292" s="219"/>
      <c r="J292" s="40"/>
      <c r="K292" s="40"/>
      <c r="L292" s="44"/>
      <c r="M292" s="220"/>
      <c r="N292" s="221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152</v>
      </c>
      <c r="AU292" s="17" t="s">
        <v>79</v>
      </c>
    </row>
    <row r="293" s="2" customFormat="1">
      <c r="A293" s="38"/>
      <c r="B293" s="39"/>
      <c r="C293" s="40"/>
      <c r="D293" s="222" t="s">
        <v>154</v>
      </c>
      <c r="E293" s="40"/>
      <c r="F293" s="223" t="s">
        <v>308</v>
      </c>
      <c r="G293" s="40"/>
      <c r="H293" s="40"/>
      <c r="I293" s="219"/>
      <c r="J293" s="40"/>
      <c r="K293" s="40"/>
      <c r="L293" s="44"/>
      <c r="M293" s="220"/>
      <c r="N293" s="221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154</v>
      </c>
      <c r="AU293" s="17" t="s">
        <v>79</v>
      </c>
    </row>
    <row r="294" s="13" customFormat="1">
      <c r="A294" s="13"/>
      <c r="B294" s="224"/>
      <c r="C294" s="225"/>
      <c r="D294" s="217" t="s">
        <v>156</v>
      </c>
      <c r="E294" s="226" t="s">
        <v>19</v>
      </c>
      <c r="F294" s="227" t="s">
        <v>309</v>
      </c>
      <c r="G294" s="225"/>
      <c r="H294" s="226" t="s">
        <v>19</v>
      </c>
      <c r="I294" s="228"/>
      <c r="J294" s="225"/>
      <c r="K294" s="225"/>
      <c r="L294" s="229"/>
      <c r="M294" s="230"/>
      <c r="N294" s="231"/>
      <c r="O294" s="231"/>
      <c r="P294" s="231"/>
      <c r="Q294" s="231"/>
      <c r="R294" s="231"/>
      <c r="S294" s="231"/>
      <c r="T294" s="23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3" t="s">
        <v>156</v>
      </c>
      <c r="AU294" s="233" t="s">
        <v>79</v>
      </c>
      <c r="AV294" s="13" t="s">
        <v>77</v>
      </c>
      <c r="AW294" s="13" t="s">
        <v>31</v>
      </c>
      <c r="AX294" s="13" t="s">
        <v>69</v>
      </c>
      <c r="AY294" s="233" t="s">
        <v>144</v>
      </c>
    </row>
    <row r="295" s="14" customFormat="1">
      <c r="A295" s="14"/>
      <c r="B295" s="234"/>
      <c r="C295" s="235"/>
      <c r="D295" s="217" t="s">
        <v>156</v>
      </c>
      <c r="E295" s="236" t="s">
        <v>19</v>
      </c>
      <c r="F295" s="237" t="s">
        <v>79</v>
      </c>
      <c r="G295" s="235"/>
      <c r="H295" s="238">
        <v>2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4" t="s">
        <v>156</v>
      </c>
      <c r="AU295" s="244" t="s">
        <v>79</v>
      </c>
      <c r="AV295" s="14" t="s">
        <v>79</v>
      </c>
      <c r="AW295" s="14" t="s">
        <v>31</v>
      </c>
      <c r="AX295" s="14" t="s">
        <v>69</v>
      </c>
      <c r="AY295" s="244" t="s">
        <v>144</v>
      </c>
    </row>
    <row r="296" s="15" customFormat="1">
      <c r="A296" s="15"/>
      <c r="B296" s="245"/>
      <c r="C296" s="246"/>
      <c r="D296" s="217" t="s">
        <v>156</v>
      </c>
      <c r="E296" s="247" t="s">
        <v>19</v>
      </c>
      <c r="F296" s="248" t="s">
        <v>163</v>
      </c>
      <c r="G296" s="246"/>
      <c r="H296" s="249">
        <v>2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5" t="s">
        <v>156</v>
      </c>
      <c r="AU296" s="255" t="s">
        <v>79</v>
      </c>
      <c r="AV296" s="15" t="s">
        <v>151</v>
      </c>
      <c r="AW296" s="15" t="s">
        <v>31</v>
      </c>
      <c r="AX296" s="15" t="s">
        <v>77</v>
      </c>
      <c r="AY296" s="255" t="s">
        <v>144</v>
      </c>
    </row>
    <row r="297" s="2" customFormat="1" ht="21.75" customHeight="1">
      <c r="A297" s="38"/>
      <c r="B297" s="39"/>
      <c r="C297" s="204" t="s">
        <v>310</v>
      </c>
      <c r="D297" s="204" t="s">
        <v>146</v>
      </c>
      <c r="E297" s="205" t="s">
        <v>311</v>
      </c>
      <c r="F297" s="206" t="s">
        <v>312</v>
      </c>
      <c r="G297" s="207" t="s">
        <v>305</v>
      </c>
      <c r="H297" s="208">
        <v>3</v>
      </c>
      <c r="I297" s="209"/>
      <c r="J297" s="210">
        <f>ROUND(I297*H297,2)</f>
        <v>0</v>
      </c>
      <c r="K297" s="206" t="s">
        <v>150</v>
      </c>
      <c r="L297" s="44"/>
      <c r="M297" s="211" t="s">
        <v>19</v>
      </c>
      <c r="N297" s="212" t="s">
        <v>40</v>
      </c>
      <c r="O297" s="84"/>
      <c r="P297" s="213">
        <f>O297*H297</f>
        <v>0</v>
      </c>
      <c r="Q297" s="213">
        <v>0.017940000000000001</v>
      </c>
      <c r="R297" s="213">
        <f>Q297*H297</f>
        <v>0.053820000000000007</v>
      </c>
      <c r="S297" s="213">
        <v>0</v>
      </c>
      <c r="T297" s="214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15" t="s">
        <v>151</v>
      </c>
      <c r="AT297" s="215" t="s">
        <v>146</v>
      </c>
      <c r="AU297" s="215" t="s">
        <v>79</v>
      </c>
      <c r="AY297" s="17" t="s">
        <v>144</v>
      </c>
      <c r="BE297" s="216">
        <f>IF(N297="základní",J297,0)</f>
        <v>0</v>
      </c>
      <c r="BF297" s="216">
        <f>IF(N297="snížená",J297,0)</f>
        <v>0</v>
      </c>
      <c r="BG297" s="216">
        <f>IF(N297="zákl. přenesená",J297,0)</f>
        <v>0</v>
      </c>
      <c r="BH297" s="216">
        <f>IF(N297="sníž. přenesená",J297,0)</f>
        <v>0</v>
      </c>
      <c r="BI297" s="216">
        <f>IF(N297="nulová",J297,0)</f>
        <v>0</v>
      </c>
      <c r="BJ297" s="17" t="s">
        <v>77</v>
      </c>
      <c r="BK297" s="216">
        <f>ROUND(I297*H297,2)</f>
        <v>0</v>
      </c>
      <c r="BL297" s="17" t="s">
        <v>151</v>
      </c>
      <c r="BM297" s="215" t="s">
        <v>313</v>
      </c>
    </row>
    <row r="298" s="2" customFormat="1">
      <c r="A298" s="38"/>
      <c r="B298" s="39"/>
      <c r="C298" s="40"/>
      <c r="D298" s="217" t="s">
        <v>152</v>
      </c>
      <c r="E298" s="40"/>
      <c r="F298" s="218" t="s">
        <v>314</v>
      </c>
      <c r="G298" s="40"/>
      <c r="H298" s="40"/>
      <c r="I298" s="219"/>
      <c r="J298" s="40"/>
      <c r="K298" s="40"/>
      <c r="L298" s="44"/>
      <c r="M298" s="220"/>
      <c r="N298" s="221"/>
      <c r="O298" s="84"/>
      <c r="P298" s="84"/>
      <c r="Q298" s="84"/>
      <c r="R298" s="84"/>
      <c r="S298" s="84"/>
      <c r="T298" s="8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152</v>
      </c>
      <c r="AU298" s="17" t="s">
        <v>79</v>
      </c>
    </row>
    <row r="299" s="2" customFormat="1">
      <c r="A299" s="38"/>
      <c r="B299" s="39"/>
      <c r="C299" s="40"/>
      <c r="D299" s="222" t="s">
        <v>154</v>
      </c>
      <c r="E299" s="40"/>
      <c r="F299" s="223" t="s">
        <v>315</v>
      </c>
      <c r="G299" s="40"/>
      <c r="H299" s="40"/>
      <c r="I299" s="219"/>
      <c r="J299" s="40"/>
      <c r="K299" s="40"/>
      <c r="L299" s="44"/>
      <c r="M299" s="220"/>
      <c r="N299" s="221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154</v>
      </c>
      <c r="AU299" s="17" t="s">
        <v>79</v>
      </c>
    </row>
    <row r="300" s="13" customFormat="1">
      <c r="A300" s="13"/>
      <c r="B300" s="224"/>
      <c r="C300" s="225"/>
      <c r="D300" s="217" t="s">
        <v>156</v>
      </c>
      <c r="E300" s="226" t="s">
        <v>19</v>
      </c>
      <c r="F300" s="227" t="s">
        <v>316</v>
      </c>
      <c r="G300" s="225"/>
      <c r="H300" s="226" t="s">
        <v>19</v>
      </c>
      <c r="I300" s="228"/>
      <c r="J300" s="225"/>
      <c r="K300" s="225"/>
      <c r="L300" s="229"/>
      <c r="M300" s="230"/>
      <c r="N300" s="231"/>
      <c r="O300" s="231"/>
      <c r="P300" s="231"/>
      <c r="Q300" s="231"/>
      <c r="R300" s="231"/>
      <c r="S300" s="231"/>
      <c r="T300" s="23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3" t="s">
        <v>156</v>
      </c>
      <c r="AU300" s="233" t="s">
        <v>79</v>
      </c>
      <c r="AV300" s="13" t="s">
        <v>77</v>
      </c>
      <c r="AW300" s="13" t="s">
        <v>31</v>
      </c>
      <c r="AX300" s="13" t="s">
        <v>69</v>
      </c>
      <c r="AY300" s="233" t="s">
        <v>144</v>
      </c>
    </row>
    <row r="301" s="14" customFormat="1">
      <c r="A301" s="14"/>
      <c r="B301" s="234"/>
      <c r="C301" s="235"/>
      <c r="D301" s="217" t="s">
        <v>156</v>
      </c>
      <c r="E301" s="236" t="s">
        <v>19</v>
      </c>
      <c r="F301" s="237" t="s">
        <v>169</v>
      </c>
      <c r="G301" s="235"/>
      <c r="H301" s="238">
        <v>3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4" t="s">
        <v>156</v>
      </c>
      <c r="AU301" s="244" t="s">
        <v>79</v>
      </c>
      <c r="AV301" s="14" t="s">
        <v>79</v>
      </c>
      <c r="AW301" s="14" t="s">
        <v>31</v>
      </c>
      <c r="AX301" s="14" t="s">
        <v>69</v>
      </c>
      <c r="AY301" s="244" t="s">
        <v>144</v>
      </c>
    </row>
    <row r="302" s="15" customFormat="1">
      <c r="A302" s="15"/>
      <c r="B302" s="245"/>
      <c r="C302" s="246"/>
      <c r="D302" s="217" t="s">
        <v>156</v>
      </c>
      <c r="E302" s="247" t="s">
        <v>19</v>
      </c>
      <c r="F302" s="248" t="s">
        <v>163</v>
      </c>
      <c r="G302" s="246"/>
      <c r="H302" s="249">
        <v>3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55" t="s">
        <v>156</v>
      </c>
      <c r="AU302" s="255" t="s">
        <v>79</v>
      </c>
      <c r="AV302" s="15" t="s">
        <v>151</v>
      </c>
      <c r="AW302" s="15" t="s">
        <v>31</v>
      </c>
      <c r="AX302" s="15" t="s">
        <v>77</v>
      </c>
      <c r="AY302" s="255" t="s">
        <v>144</v>
      </c>
    </row>
    <row r="303" s="2" customFormat="1" ht="21.75" customHeight="1">
      <c r="A303" s="38"/>
      <c r="B303" s="39"/>
      <c r="C303" s="204" t="s">
        <v>232</v>
      </c>
      <c r="D303" s="204" t="s">
        <v>146</v>
      </c>
      <c r="E303" s="205" t="s">
        <v>317</v>
      </c>
      <c r="F303" s="206" t="s">
        <v>318</v>
      </c>
      <c r="G303" s="207" t="s">
        <v>305</v>
      </c>
      <c r="H303" s="208">
        <v>4</v>
      </c>
      <c r="I303" s="209"/>
      <c r="J303" s="210">
        <f>ROUND(I303*H303,2)</f>
        <v>0</v>
      </c>
      <c r="K303" s="206" t="s">
        <v>150</v>
      </c>
      <c r="L303" s="44"/>
      <c r="M303" s="211" t="s">
        <v>19</v>
      </c>
      <c r="N303" s="212" t="s">
        <v>40</v>
      </c>
      <c r="O303" s="84"/>
      <c r="P303" s="213">
        <f>O303*H303</f>
        <v>0</v>
      </c>
      <c r="Q303" s="213">
        <v>0.022783500000000002</v>
      </c>
      <c r="R303" s="213">
        <f>Q303*H303</f>
        <v>0.091134000000000007</v>
      </c>
      <c r="S303" s="213">
        <v>0</v>
      </c>
      <c r="T303" s="214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15" t="s">
        <v>151</v>
      </c>
      <c r="AT303" s="215" t="s">
        <v>146</v>
      </c>
      <c r="AU303" s="215" t="s">
        <v>79</v>
      </c>
      <c r="AY303" s="17" t="s">
        <v>144</v>
      </c>
      <c r="BE303" s="216">
        <f>IF(N303="základní",J303,0)</f>
        <v>0</v>
      </c>
      <c r="BF303" s="216">
        <f>IF(N303="snížená",J303,0)</f>
        <v>0</v>
      </c>
      <c r="BG303" s="216">
        <f>IF(N303="zákl. přenesená",J303,0)</f>
        <v>0</v>
      </c>
      <c r="BH303" s="216">
        <f>IF(N303="sníž. přenesená",J303,0)</f>
        <v>0</v>
      </c>
      <c r="BI303" s="216">
        <f>IF(N303="nulová",J303,0)</f>
        <v>0</v>
      </c>
      <c r="BJ303" s="17" t="s">
        <v>77</v>
      </c>
      <c r="BK303" s="216">
        <f>ROUND(I303*H303,2)</f>
        <v>0</v>
      </c>
      <c r="BL303" s="17" t="s">
        <v>151</v>
      </c>
      <c r="BM303" s="215" t="s">
        <v>319</v>
      </c>
    </row>
    <row r="304" s="2" customFormat="1">
      <c r="A304" s="38"/>
      <c r="B304" s="39"/>
      <c r="C304" s="40"/>
      <c r="D304" s="217" t="s">
        <v>152</v>
      </c>
      <c r="E304" s="40"/>
      <c r="F304" s="218" t="s">
        <v>320</v>
      </c>
      <c r="G304" s="40"/>
      <c r="H304" s="40"/>
      <c r="I304" s="219"/>
      <c r="J304" s="40"/>
      <c r="K304" s="40"/>
      <c r="L304" s="44"/>
      <c r="M304" s="220"/>
      <c r="N304" s="221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152</v>
      </c>
      <c r="AU304" s="17" t="s">
        <v>79</v>
      </c>
    </row>
    <row r="305" s="2" customFormat="1">
      <c r="A305" s="38"/>
      <c r="B305" s="39"/>
      <c r="C305" s="40"/>
      <c r="D305" s="222" t="s">
        <v>154</v>
      </c>
      <c r="E305" s="40"/>
      <c r="F305" s="223" t="s">
        <v>321</v>
      </c>
      <c r="G305" s="40"/>
      <c r="H305" s="40"/>
      <c r="I305" s="219"/>
      <c r="J305" s="40"/>
      <c r="K305" s="40"/>
      <c r="L305" s="44"/>
      <c r="M305" s="220"/>
      <c r="N305" s="221"/>
      <c r="O305" s="84"/>
      <c r="P305" s="84"/>
      <c r="Q305" s="84"/>
      <c r="R305" s="84"/>
      <c r="S305" s="84"/>
      <c r="T305" s="85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154</v>
      </c>
      <c r="AU305" s="17" t="s">
        <v>79</v>
      </c>
    </row>
    <row r="306" s="13" customFormat="1">
      <c r="A306" s="13"/>
      <c r="B306" s="224"/>
      <c r="C306" s="225"/>
      <c r="D306" s="217" t="s">
        <v>156</v>
      </c>
      <c r="E306" s="226" t="s">
        <v>19</v>
      </c>
      <c r="F306" s="227" t="s">
        <v>322</v>
      </c>
      <c r="G306" s="225"/>
      <c r="H306" s="226" t="s">
        <v>19</v>
      </c>
      <c r="I306" s="228"/>
      <c r="J306" s="225"/>
      <c r="K306" s="225"/>
      <c r="L306" s="229"/>
      <c r="M306" s="230"/>
      <c r="N306" s="231"/>
      <c r="O306" s="231"/>
      <c r="P306" s="231"/>
      <c r="Q306" s="231"/>
      <c r="R306" s="231"/>
      <c r="S306" s="231"/>
      <c r="T306" s="23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3" t="s">
        <v>156</v>
      </c>
      <c r="AU306" s="233" t="s">
        <v>79</v>
      </c>
      <c r="AV306" s="13" t="s">
        <v>77</v>
      </c>
      <c r="AW306" s="13" t="s">
        <v>31</v>
      </c>
      <c r="AX306" s="13" t="s">
        <v>69</v>
      </c>
      <c r="AY306" s="233" t="s">
        <v>144</v>
      </c>
    </row>
    <row r="307" s="14" customFormat="1">
      <c r="A307" s="14"/>
      <c r="B307" s="234"/>
      <c r="C307" s="235"/>
      <c r="D307" s="217" t="s">
        <v>156</v>
      </c>
      <c r="E307" s="236" t="s">
        <v>19</v>
      </c>
      <c r="F307" s="237" t="s">
        <v>151</v>
      </c>
      <c r="G307" s="235"/>
      <c r="H307" s="238">
        <v>4</v>
      </c>
      <c r="I307" s="239"/>
      <c r="J307" s="235"/>
      <c r="K307" s="235"/>
      <c r="L307" s="240"/>
      <c r="M307" s="241"/>
      <c r="N307" s="242"/>
      <c r="O307" s="242"/>
      <c r="P307" s="242"/>
      <c r="Q307" s="242"/>
      <c r="R307" s="242"/>
      <c r="S307" s="242"/>
      <c r="T307" s="24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4" t="s">
        <v>156</v>
      </c>
      <c r="AU307" s="244" t="s">
        <v>79</v>
      </c>
      <c r="AV307" s="14" t="s">
        <v>79</v>
      </c>
      <c r="AW307" s="14" t="s">
        <v>31</v>
      </c>
      <c r="AX307" s="14" t="s">
        <v>69</v>
      </c>
      <c r="AY307" s="244" t="s">
        <v>144</v>
      </c>
    </row>
    <row r="308" s="15" customFormat="1">
      <c r="A308" s="15"/>
      <c r="B308" s="245"/>
      <c r="C308" s="246"/>
      <c r="D308" s="217" t="s">
        <v>156</v>
      </c>
      <c r="E308" s="247" t="s">
        <v>19</v>
      </c>
      <c r="F308" s="248" t="s">
        <v>163</v>
      </c>
      <c r="G308" s="246"/>
      <c r="H308" s="249">
        <v>4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55" t="s">
        <v>156</v>
      </c>
      <c r="AU308" s="255" t="s">
        <v>79</v>
      </c>
      <c r="AV308" s="15" t="s">
        <v>151</v>
      </c>
      <c r="AW308" s="15" t="s">
        <v>31</v>
      </c>
      <c r="AX308" s="15" t="s">
        <v>77</v>
      </c>
      <c r="AY308" s="255" t="s">
        <v>144</v>
      </c>
    </row>
    <row r="309" s="2" customFormat="1" ht="21.75" customHeight="1">
      <c r="A309" s="38"/>
      <c r="B309" s="39"/>
      <c r="C309" s="204" t="s">
        <v>323</v>
      </c>
      <c r="D309" s="204" t="s">
        <v>146</v>
      </c>
      <c r="E309" s="205" t="s">
        <v>324</v>
      </c>
      <c r="F309" s="206" t="s">
        <v>325</v>
      </c>
      <c r="G309" s="207" t="s">
        <v>305</v>
      </c>
      <c r="H309" s="208">
        <v>1</v>
      </c>
      <c r="I309" s="209"/>
      <c r="J309" s="210">
        <f>ROUND(I309*H309,2)</f>
        <v>0</v>
      </c>
      <c r="K309" s="206" t="s">
        <v>150</v>
      </c>
      <c r="L309" s="44"/>
      <c r="M309" s="211" t="s">
        <v>19</v>
      </c>
      <c r="N309" s="212" t="s">
        <v>40</v>
      </c>
      <c r="O309" s="84"/>
      <c r="P309" s="213">
        <f>O309*H309</f>
        <v>0</v>
      </c>
      <c r="Q309" s="213">
        <v>0.026931</v>
      </c>
      <c r="R309" s="213">
        <f>Q309*H309</f>
        <v>0.026931</v>
      </c>
      <c r="S309" s="213">
        <v>0</v>
      </c>
      <c r="T309" s="214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15" t="s">
        <v>151</v>
      </c>
      <c r="AT309" s="215" t="s">
        <v>146</v>
      </c>
      <c r="AU309" s="215" t="s">
        <v>79</v>
      </c>
      <c r="AY309" s="17" t="s">
        <v>144</v>
      </c>
      <c r="BE309" s="216">
        <f>IF(N309="základní",J309,0)</f>
        <v>0</v>
      </c>
      <c r="BF309" s="216">
        <f>IF(N309="snížená",J309,0)</f>
        <v>0</v>
      </c>
      <c r="BG309" s="216">
        <f>IF(N309="zákl. přenesená",J309,0)</f>
        <v>0</v>
      </c>
      <c r="BH309" s="216">
        <f>IF(N309="sníž. přenesená",J309,0)</f>
        <v>0</v>
      </c>
      <c r="BI309" s="216">
        <f>IF(N309="nulová",J309,0)</f>
        <v>0</v>
      </c>
      <c r="BJ309" s="17" t="s">
        <v>77</v>
      </c>
      <c r="BK309" s="216">
        <f>ROUND(I309*H309,2)</f>
        <v>0</v>
      </c>
      <c r="BL309" s="17" t="s">
        <v>151</v>
      </c>
      <c r="BM309" s="215" t="s">
        <v>326</v>
      </c>
    </row>
    <row r="310" s="2" customFormat="1">
      <c r="A310" s="38"/>
      <c r="B310" s="39"/>
      <c r="C310" s="40"/>
      <c r="D310" s="217" t="s">
        <v>152</v>
      </c>
      <c r="E310" s="40"/>
      <c r="F310" s="218" t="s">
        <v>327</v>
      </c>
      <c r="G310" s="40"/>
      <c r="H310" s="40"/>
      <c r="I310" s="219"/>
      <c r="J310" s="40"/>
      <c r="K310" s="40"/>
      <c r="L310" s="44"/>
      <c r="M310" s="220"/>
      <c r="N310" s="221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152</v>
      </c>
      <c r="AU310" s="17" t="s">
        <v>79</v>
      </c>
    </row>
    <row r="311" s="2" customFormat="1">
      <c r="A311" s="38"/>
      <c r="B311" s="39"/>
      <c r="C311" s="40"/>
      <c r="D311" s="222" t="s">
        <v>154</v>
      </c>
      <c r="E311" s="40"/>
      <c r="F311" s="223" t="s">
        <v>328</v>
      </c>
      <c r="G311" s="40"/>
      <c r="H311" s="40"/>
      <c r="I311" s="219"/>
      <c r="J311" s="40"/>
      <c r="K311" s="40"/>
      <c r="L311" s="44"/>
      <c r="M311" s="220"/>
      <c r="N311" s="221"/>
      <c r="O311" s="84"/>
      <c r="P311" s="84"/>
      <c r="Q311" s="84"/>
      <c r="R311" s="84"/>
      <c r="S311" s="84"/>
      <c r="T311" s="85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154</v>
      </c>
      <c r="AU311" s="17" t="s">
        <v>79</v>
      </c>
    </row>
    <row r="312" s="13" customFormat="1">
      <c r="A312" s="13"/>
      <c r="B312" s="224"/>
      <c r="C312" s="225"/>
      <c r="D312" s="217" t="s">
        <v>156</v>
      </c>
      <c r="E312" s="226" t="s">
        <v>19</v>
      </c>
      <c r="F312" s="227" t="s">
        <v>329</v>
      </c>
      <c r="G312" s="225"/>
      <c r="H312" s="226" t="s">
        <v>19</v>
      </c>
      <c r="I312" s="228"/>
      <c r="J312" s="225"/>
      <c r="K312" s="225"/>
      <c r="L312" s="229"/>
      <c r="M312" s="230"/>
      <c r="N312" s="231"/>
      <c r="O312" s="231"/>
      <c r="P312" s="231"/>
      <c r="Q312" s="231"/>
      <c r="R312" s="231"/>
      <c r="S312" s="231"/>
      <c r="T312" s="23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3" t="s">
        <v>156</v>
      </c>
      <c r="AU312" s="233" t="s">
        <v>79</v>
      </c>
      <c r="AV312" s="13" t="s">
        <v>77</v>
      </c>
      <c r="AW312" s="13" t="s">
        <v>31</v>
      </c>
      <c r="AX312" s="13" t="s">
        <v>69</v>
      </c>
      <c r="AY312" s="233" t="s">
        <v>144</v>
      </c>
    </row>
    <row r="313" s="14" customFormat="1">
      <c r="A313" s="14"/>
      <c r="B313" s="234"/>
      <c r="C313" s="235"/>
      <c r="D313" s="217" t="s">
        <v>156</v>
      </c>
      <c r="E313" s="236" t="s">
        <v>19</v>
      </c>
      <c r="F313" s="237" t="s">
        <v>77</v>
      </c>
      <c r="G313" s="235"/>
      <c r="H313" s="238">
        <v>1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4" t="s">
        <v>156</v>
      </c>
      <c r="AU313" s="244" t="s">
        <v>79</v>
      </c>
      <c r="AV313" s="14" t="s">
        <v>79</v>
      </c>
      <c r="AW313" s="14" t="s">
        <v>31</v>
      </c>
      <c r="AX313" s="14" t="s">
        <v>69</v>
      </c>
      <c r="AY313" s="244" t="s">
        <v>144</v>
      </c>
    </row>
    <row r="314" s="15" customFormat="1">
      <c r="A314" s="15"/>
      <c r="B314" s="245"/>
      <c r="C314" s="246"/>
      <c r="D314" s="217" t="s">
        <v>156</v>
      </c>
      <c r="E314" s="247" t="s">
        <v>19</v>
      </c>
      <c r="F314" s="248" t="s">
        <v>163</v>
      </c>
      <c r="G314" s="246"/>
      <c r="H314" s="249">
        <v>1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55" t="s">
        <v>156</v>
      </c>
      <c r="AU314" s="255" t="s">
        <v>79</v>
      </c>
      <c r="AV314" s="15" t="s">
        <v>151</v>
      </c>
      <c r="AW314" s="15" t="s">
        <v>31</v>
      </c>
      <c r="AX314" s="15" t="s">
        <v>77</v>
      </c>
      <c r="AY314" s="255" t="s">
        <v>144</v>
      </c>
    </row>
    <row r="315" s="2" customFormat="1" ht="37.8" customHeight="1">
      <c r="A315" s="38"/>
      <c r="B315" s="39"/>
      <c r="C315" s="204" t="s">
        <v>237</v>
      </c>
      <c r="D315" s="204" t="s">
        <v>146</v>
      </c>
      <c r="E315" s="205" t="s">
        <v>330</v>
      </c>
      <c r="F315" s="206" t="s">
        <v>331</v>
      </c>
      <c r="G315" s="207" t="s">
        <v>211</v>
      </c>
      <c r="H315" s="208">
        <v>0.36399999999999999</v>
      </c>
      <c r="I315" s="209"/>
      <c r="J315" s="210">
        <f>ROUND(I315*H315,2)</f>
        <v>0</v>
      </c>
      <c r="K315" s="206" t="s">
        <v>150</v>
      </c>
      <c r="L315" s="44"/>
      <c r="M315" s="211" t="s">
        <v>19</v>
      </c>
      <c r="N315" s="212" t="s">
        <v>40</v>
      </c>
      <c r="O315" s="84"/>
      <c r="P315" s="213">
        <f>O315*H315</f>
        <v>0</v>
      </c>
      <c r="Q315" s="213">
        <v>0.017094000000000002</v>
      </c>
      <c r="R315" s="213">
        <f>Q315*H315</f>
        <v>0.006222216</v>
      </c>
      <c r="S315" s="213">
        <v>0</v>
      </c>
      <c r="T315" s="214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15" t="s">
        <v>151</v>
      </c>
      <c r="AT315" s="215" t="s">
        <v>146</v>
      </c>
      <c r="AU315" s="215" t="s">
        <v>79</v>
      </c>
      <c r="AY315" s="17" t="s">
        <v>144</v>
      </c>
      <c r="BE315" s="216">
        <f>IF(N315="základní",J315,0)</f>
        <v>0</v>
      </c>
      <c r="BF315" s="216">
        <f>IF(N315="snížená",J315,0)</f>
        <v>0</v>
      </c>
      <c r="BG315" s="216">
        <f>IF(N315="zákl. přenesená",J315,0)</f>
        <v>0</v>
      </c>
      <c r="BH315" s="216">
        <f>IF(N315="sníž. přenesená",J315,0)</f>
        <v>0</v>
      </c>
      <c r="BI315" s="216">
        <f>IF(N315="nulová",J315,0)</f>
        <v>0</v>
      </c>
      <c r="BJ315" s="17" t="s">
        <v>77</v>
      </c>
      <c r="BK315" s="216">
        <f>ROUND(I315*H315,2)</f>
        <v>0</v>
      </c>
      <c r="BL315" s="17" t="s">
        <v>151</v>
      </c>
      <c r="BM315" s="215" t="s">
        <v>332</v>
      </c>
    </row>
    <row r="316" s="2" customFormat="1">
      <c r="A316" s="38"/>
      <c r="B316" s="39"/>
      <c r="C316" s="40"/>
      <c r="D316" s="217" t="s">
        <v>152</v>
      </c>
      <c r="E316" s="40"/>
      <c r="F316" s="218" t="s">
        <v>333</v>
      </c>
      <c r="G316" s="40"/>
      <c r="H316" s="40"/>
      <c r="I316" s="219"/>
      <c r="J316" s="40"/>
      <c r="K316" s="40"/>
      <c r="L316" s="44"/>
      <c r="M316" s="220"/>
      <c r="N316" s="221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152</v>
      </c>
      <c r="AU316" s="17" t="s">
        <v>79</v>
      </c>
    </row>
    <row r="317" s="2" customFormat="1">
      <c r="A317" s="38"/>
      <c r="B317" s="39"/>
      <c r="C317" s="40"/>
      <c r="D317" s="222" t="s">
        <v>154</v>
      </c>
      <c r="E317" s="40"/>
      <c r="F317" s="223" t="s">
        <v>334</v>
      </c>
      <c r="G317" s="40"/>
      <c r="H317" s="40"/>
      <c r="I317" s="219"/>
      <c r="J317" s="40"/>
      <c r="K317" s="40"/>
      <c r="L317" s="44"/>
      <c r="M317" s="220"/>
      <c r="N317" s="221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154</v>
      </c>
      <c r="AU317" s="17" t="s">
        <v>79</v>
      </c>
    </row>
    <row r="318" s="13" customFormat="1">
      <c r="A318" s="13"/>
      <c r="B318" s="224"/>
      <c r="C318" s="225"/>
      <c r="D318" s="217" t="s">
        <v>156</v>
      </c>
      <c r="E318" s="226" t="s">
        <v>19</v>
      </c>
      <c r="F318" s="227" t="s">
        <v>335</v>
      </c>
      <c r="G318" s="225"/>
      <c r="H318" s="226" t="s">
        <v>19</v>
      </c>
      <c r="I318" s="228"/>
      <c r="J318" s="225"/>
      <c r="K318" s="225"/>
      <c r="L318" s="229"/>
      <c r="M318" s="230"/>
      <c r="N318" s="231"/>
      <c r="O318" s="231"/>
      <c r="P318" s="231"/>
      <c r="Q318" s="231"/>
      <c r="R318" s="231"/>
      <c r="S318" s="231"/>
      <c r="T318" s="23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3" t="s">
        <v>156</v>
      </c>
      <c r="AU318" s="233" t="s">
        <v>79</v>
      </c>
      <c r="AV318" s="13" t="s">
        <v>77</v>
      </c>
      <c r="AW318" s="13" t="s">
        <v>31</v>
      </c>
      <c r="AX318" s="13" t="s">
        <v>69</v>
      </c>
      <c r="AY318" s="233" t="s">
        <v>144</v>
      </c>
    </row>
    <row r="319" s="14" customFormat="1">
      <c r="A319" s="14"/>
      <c r="B319" s="234"/>
      <c r="C319" s="235"/>
      <c r="D319" s="217" t="s">
        <v>156</v>
      </c>
      <c r="E319" s="236" t="s">
        <v>19</v>
      </c>
      <c r="F319" s="237" t="s">
        <v>336</v>
      </c>
      <c r="G319" s="235"/>
      <c r="H319" s="238">
        <v>0.36399999999999999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4" t="s">
        <v>156</v>
      </c>
      <c r="AU319" s="244" t="s">
        <v>79</v>
      </c>
      <c r="AV319" s="14" t="s">
        <v>79</v>
      </c>
      <c r="AW319" s="14" t="s">
        <v>31</v>
      </c>
      <c r="AX319" s="14" t="s">
        <v>69</v>
      </c>
      <c r="AY319" s="244" t="s">
        <v>144</v>
      </c>
    </row>
    <row r="320" s="15" customFormat="1">
      <c r="A320" s="15"/>
      <c r="B320" s="245"/>
      <c r="C320" s="246"/>
      <c r="D320" s="217" t="s">
        <v>156</v>
      </c>
      <c r="E320" s="247" t="s">
        <v>19</v>
      </c>
      <c r="F320" s="248" t="s">
        <v>163</v>
      </c>
      <c r="G320" s="246"/>
      <c r="H320" s="249">
        <v>0.36399999999999999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55" t="s">
        <v>156</v>
      </c>
      <c r="AU320" s="255" t="s">
        <v>79</v>
      </c>
      <c r="AV320" s="15" t="s">
        <v>151</v>
      </c>
      <c r="AW320" s="15" t="s">
        <v>31</v>
      </c>
      <c r="AX320" s="15" t="s">
        <v>77</v>
      </c>
      <c r="AY320" s="255" t="s">
        <v>144</v>
      </c>
    </row>
    <row r="321" s="2" customFormat="1" ht="21.75" customHeight="1">
      <c r="A321" s="38"/>
      <c r="B321" s="39"/>
      <c r="C321" s="256" t="s">
        <v>337</v>
      </c>
      <c r="D321" s="256" t="s">
        <v>229</v>
      </c>
      <c r="E321" s="257" t="s">
        <v>338</v>
      </c>
      <c r="F321" s="258" t="s">
        <v>339</v>
      </c>
      <c r="G321" s="259" t="s">
        <v>211</v>
      </c>
      <c r="H321" s="260">
        <v>0.371</v>
      </c>
      <c r="I321" s="261"/>
      <c r="J321" s="262">
        <f>ROUND(I321*H321,2)</f>
        <v>0</v>
      </c>
      <c r="K321" s="258" t="s">
        <v>150</v>
      </c>
      <c r="L321" s="263"/>
      <c r="M321" s="264" t="s">
        <v>19</v>
      </c>
      <c r="N321" s="265" t="s">
        <v>40</v>
      </c>
      <c r="O321" s="84"/>
      <c r="P321" s="213">
        <f>O321*H321</f>
        <v>0</v>
      </c>
      <c r="Q321" s="213">
        <v>1</v>
      </c>
      <c r="R321" s="213">
        <f>Q321*H321</f>
        <v>0.371</v>
      </c>
      <c r="S321" s="213">
        <v>0</v>
      </c>
      <c r="T321" s="214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15" t="s">
        <v>179</v>
      </c>
      <c r="AT321" s="215" t="s">
        <v>229</v>
      </c>
      <c r="AU321" s="215" t="s">
        <v>79</v>
      </c>
      <c r="AY321" s="17" t="s">
        <v>144</v>
      </c>
      <c r="BE321" s="216">
        <f>IF(N321="základní",J321,0)</f>
        <v>0</v>
      </c>
      <c r="BF321" s="216">
        <f>IF(N321="snížená",J321,0)</f>
        <v>0</v>
      </c>
      <c r="BG321" s="216">
        <f>IF(N321="zákl. přenesená",J321,0)</f>
        <v>0</v>
      </c>
      <c r="BH321" s="216">
        <f>IF(N321="sníž. přenesená",J321,0)</f>
        <v>0</v>
      </c>
      <c r="BI321" s="216">
        <f>IF(N321="nulová",J321,0)</f>
        <v>0</v>
      </c>
      <c r="BJ321" s="17" t="s">
        <v>77</v>
      </c>
      <c r="BK321" s="216">
        <f>ROUND(I321*H321,2)</f>
        <v>0</v>
      </c>
      <c r="BL321" s="17" t="s">
        <v>151</v>
      </c>
      <c r="BM321" s="215" t="s">
        <v>340</v>
      </c>
    </row>
    <row r="322" s="2" customFormat="1">
      <c r="A322" s="38"/>
      <c r="B322" s="39"/>
      <c r="C322" s="40"/>
      <c r="D322" s="217" t="s">
        <v>152</v>
      </c>
      <c r="E322" s="40"/>
      <c r="F322" s="218" t="s">
        <v>339</v>
      </c>
      <c r="G322" s="40"/>
      <c r="H322" s="40"/>
      <c r="I322" s="219"/>
      <c r="J322" s="40"/>
      <c r="K322" s="40"/>
      <c r="L322" s="44"/>
      <c r="M322" s="220"/>
      <c r="N322" s="221"/>
      <c r="O322" s="84"/>
      <c r="P322" s="84"/>
      <c r="Q322" s="84"/>
      <c r="R322" s="84"/>
      <c r="S322" s="84"/>
      <c r="T322" s="85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152</v>
      </c>
      <c r="AU322" s="17" t="s">
        <v>79</v>
      </c>
    </row>
    <row r="323" s="13" customFormat="1">
      <c r="A323" s="13"/>
      <c r="B323" s="224"/>
      <c r="C323" s="225"/>
      <c r="D323" s="217" t="s">
        <v>156</v>
      </c>
      <c r="E323" s="226" t="s">
        <v>19</v>
      </c>
      <c r="F323" s="227" t="s">
        <v>335</v>
      </c>
      <c r="G323" s="225"/>
      <c r="H323" s="226" t="s">
        <v>19</v>
      </c>
      <c r="I323" s="228"/>
      <c r="J323" s="225"/>
      <c r="K323" s="225"/>
      <c r="L323" s="229"/>
      <c r="M323" s="230"/>
      <c r="N323" s="231"/>
      <c r="O323" s="231"/>
      <c r="P323" s="231"/>
      <c r="Q323" s="231"/>
      <c r="R323" s="231"/>
      <c r="S323" s="231"/>
      <c r="T323" s="23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3" t="s">
        <v>156</v>
      </c>
      <c r="AU323" s="233" t="s">
        <v>79</v>
      </c>
      <c r="AV323" s="13" t="s">
        <v>77</v>
      </c>
      <c r="AW323" s="13" t="s">
        <v>31</v>
      </c>
      <c r="AX323" s="13" t="s">
        <v>69</v>
      </c>
      <c r="AY323" s="233" t="s">
        <v>144</v>
      </c>
    </row>
    <row r="324" s="14" customFormat="1">
      <c r="A324" s="14"/>
      <c r="B324" s="234"/>
      <c r="C324" s="235"/>
      <c r="D324" s="217" t="s">
        <v>156</v>
      </c>
      <c r="E324" s="236" t="s">
        <v>19</v>
      </c>
      <c r="F324" s="237" t="s">
        <v>336</v>
      </c>
      <c r="G324" s="235"/>
      <c r="H324" s="238">
        <v>0.36399999999999999</v>
      </c>
      <c r="I324" s="239"/>
      <c r="J324" s="235"/>
      <c r="K324" s="235"/>
      <c r="L324" s="240"/>
      <c r="M324" s="241"/>
      <c r="N324" s="242"/>
      <c r="O324" s="242"/>
      <c r="P324" s="242"/>
      <c r="Q324" s="242"/>
      <c r="R324" s="242"/>
      <c r="S324" s="242"/>
      <c r="T324" s="243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4" t="s">
        <v>156</v>
      </c>
      <c r="AU324" s="244" t="s">
        <v>79</v>
      </c>
      <c r="AV324" s="14" t="s">
        <v>79</v>
      </c>
      <c r="AW324" s="14" t="s">
        <v>31</v>
      </c>
      <c r="AX324" s="14" t="s">
        <v>69</v>
      </c>
      <c r="AY324" s="244" t="s">
        <v>144</v>
      </c>
    </row>
    <row r="325" s="15" customFormat="1">
      <c r="A325" s="15"/>
      <c r="B325" s="245"/>
      <c r="C325" s="246"/>
      <c r="D325" s="217" t="s">
        <v>156</v>
      </c>
      <c r="E325" s="247" t="s">
        <v>19</v>
      </c>
      <c r="F325" s="248" t="s">
        <v>163</v>
      </c>
      <c r="G325" s="246"/>
      <c r="H325" s="249">
        <v>0.36399999999999999</v>
      </c>
      <c r="I325" s="250"/>
      <c r="J325" s="246"/>
      <c r="K325" s="246"/>
      <c r="L325" s="251"/>
      <c r="M325" s="252"/>
      <c r="N325" s="253"/>
      <c r="O325" s="253"/>
      <c r="P325" s="253"/>
      <c r="Q325" s="253"/>
      <c r="R325" s="253"/>
      <c r="S325" s="253"/>
      <c r="T325" s="254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5" t="s">
        <v>156</v>
      </c>
      <c r="AU325" s="255" t="s">
        <v>79</v>
      </c>
      <c r="AV325" s="15" t="s">
        <v>151</v>
      </c>
      <c r="AW325" s="15" t="s">
        <v>31</v>
      </c>
      <c r="AX325" s="15" t="s">
        <v>69</v>
      </c>
      <c r="AY325" s="255" t="s">
        <v>144</v>
      </c>
    </row>
    <row r="326" s="14" customFormat="1">
      <c r="A326" s="14"/>
      <c r="B326" s="234"/>
      <c r="C326" s="235"/>
      <c r="D326" s="217" t="s">
        <v>156</v>
      </c>
      <c r="E326" s="236" t="s">
        <v>19</v>
      </c>
      <c r="F326" s="237" t="s">
        <v>341</v>
      </c>
      <c r="G326" s="235"/>
      <c r="H326" s="238">
        <v>0.371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4" t="s">
        <v>156</v>
      </c>
      <c r="AU326" s="244" t="s">
        <v>79</v>
      </c>
      <c r="AV326" s="14" t="s">
        <v>79</v>
      </c>
      <c r="AW326" s="14" t="s">
        <v>31</v>
      </c>
      <c r="AX326" s="14" t="s">
        <v>69</v>
      </c>
      <c r="AY326" s="244" t="s">
        <v>144</v>
      </c>
    </row>
    <row r="327" s="15" customFormat="1">
      <c r="A327" s="15"/>
      <c r="B327" s="245"/>
      <c r="C327" s="246"/>
      <c r="D327" s="217" t="s">
        <v>156</v>
      </c>
      <c r="E327" s="247" t="s">
        <v>19</v>
      </c>
      <c r="F327" s="248" t="s">
        <v>163</v>
      </c>
      <c r="G327" s="246"/>
      <c r="H327" s="249">
        <v>0.371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5" t="s">
        <v>156</v>
      </c>
      <c r="AU327" s="255" t="s">
        <v>79</v>
      </c>
      <c r="AV327" s="15" t="s">
        <v>151</v>
      </c>
      <c r="AW327" s="15" t="s">
        <v>31</v>
      </c>
      <c r="AX327" s="15" t="s">
        <v>77</v>
      </c>
      <c r="AY327" s="255" t="s">
        <v>144</v>
      </c>
    </row>
    <row r="328" s="2" customFormat="1" ht="24.15" customHeight="1">
      <c r="A328" s="38"/>
      <c r="B328" s="39"/>
      <c r="C328" s="204" t="s">
        <v>244</v>
      </c>
      <c r="D328" s="204" t="s">
        <v>146</v>
      </c>
      <c r="E328" s="205" t="s">
        <v>342</v>
      </c>
      <c r="F328" s="206" t="s">
        <v>343</v>
      </c>
      <c r="G328" s="207" t="s">
        <v>211</v>
      </c>
      <c r="H328" s="208">
        <v>0.46899999999999997</v>
      </c>
      <c r="I328" s="209"/>
      <c r="J328" s="210">
        <f>ROUND(I328*H328,2)</f>
        <v>0</v>
      </c>
      <c r="K328" s="206" t="s">
        <v>150</v>
      </c>
      <c r="L328" s="44"/>
      <c r="M328" s="211" t="s">
        <v>19</v>
      </c>
      <c r="N328" s="212" t="s">
        <v>40</v>
      </c>
      <c r="O328" s="84"/>
      <c r="P328" s="213">
        <f>O328*H328</f>
        <v>0</v>
      </c>
      <c r="Q328" s="213">
        <v>1.0900000000000001</v>
      </c>
      <c r="R328" s="213">
        <f>Q328*H328</f>
        <v>0.51121000000000005</v>
      </c>
      <c r="S328" s="213">
        <v>0</v>
      </c>
      <c r="T328" s="214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15" t="s">
        <v>151</v>
      </c>
      <c r="AT328" s="215" t="s">
        <v>146</v>
      </c>
      <c r="AU328" s="215" t="s">
        <v>79</v>
      </c>
      <c r="AY328" s="17" t="s">
        <v>144</v>
      </c>
      <c r="BE328" s="216">
        <f>IF(N328="základní",J328,0)</f>
        <v>0</v>
      </c>
      <c r="BF328" s="216">
        <f>IF(N328="snížená",J328,0)</f>
        <v>0</v>
      </c>
      <c r="BG328" s="216">
        <f>IF(N328="zákl. přenesená",J328,0)</f>
        <v>0</v>
      </c>
      <c r="BH328" s="216">
        <f>IF(N328="sníž. přenesená",J328,0)</f>
        <v>0</v>
      </c>
      <c r="BI328" s="216">
        <f>IF(N328="nulová",J328,0)</f>
        <v>0</v>
      </c>
      <c r="BJ328" s="17" t="s">
        <v>77</v>
      </c>
      <c r="BK328" s="216">
        <f>ROUND(I328*H328,2)</f>
        <v>0</v>
      </c>
      <c r="BL328" s="17" t="s">
        <v>151</v>
      </c>
      <c r="BM328" s="215" t="s">
        <v>344</v>
      </c>
    </row>
    <row r="329" s="2" customFormat="1">
      <c r="A329" s="38"/>
      <c r="B329" s="39"/>
      <c r="C329" s="40"/>
      <c r="D329" s="217" t="s">
        <v>152</v>
      </c>
      <c r="E329" s="40"/>
      <c r="F329" s="218" t="s">
        <v>345</v>
      </c>
      <c r="G329" s="40"/>
      <c r="H329" s="40"/>
      <c r="I329" s="219"/>
      <c r="J329" s="40"/>
      <c r="K329" s="40"/>
      <c r="L329" s="44"/>
      <c r="M329" s="220"/>
      <c r="N329" s="221"/>
      <c r="O329" s="84"/>
      <c r="P329" s="84"/>
      <c r="Q329" s="84"/>
      <c r="R329" s="84"/>
      <c r="S329" s="84"/>
      <c r="T329" s="85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152</v>
      </c>
      <c r="AU329" s="17" t="s">
        <v>79</v>
      </c>
    </row>
    <row r="330" s="2" customFormat="1">
      <c r="A330" s="38"/>
      <c r="B330" s="39"/>
      <c r="C330" s="40"/>
      <c r="D330" s="222" t="s">
        <v>154</v>
      </c>
      <c r="E330" s="40"/>
      <c r="F330" s="223" t="s">
        <v>346</v>
      </c>
      <c r="G330" s="40"/>
      <c r="H330" s="40"/>
      <c r="I330" s="219"/>
      <c r="J330" s="40"/>
      <c r="K330" s="40"/>
      <c r="L330" s="44"/>
      <c r="M330" s="220"/>
      <c r="N330" s="221"/>
      <c r="O330" s="84"/>
      <c r="P330" s="84"/>
      <c r="Q330" s="84"/>
      <c r="R330" s="84"/>
      <c r="S330" s="84"/>
      <c r="T330" s="8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154</v>
      </c>
      <c r="AU330" s="17" t="s">
        <v>79</v>
      </c>
    </row>
    <row r="331" s="13" customFormat="1">
      <c r="A331" s="13"/>
      <c r="B331" s="224"/>
      <c r="C331" s="225"/>
      <c r="D331" s="217" t="s">
        <v>156</v>
      </c>
      <c r="E331" s="226" t="s">
        <v>19</v>
      </c>
      <c r="F331" s="227" t="s">
        <v>347</v>
      </c>
      <c r="G331" s="225"/>
      <c r="H331" s="226" t="s">
        <v>19</v>
      </c>
      <c r="I331" s="228"/>
      <c r="J331" s="225"/>
      <c r="K331" s="225"/>
      <c r="L331" s="229"/>
      <c r="M331" s="230"/>
      <c r="N331" s="231"/>
      <c r="O331" s="231"/>
      <c r="P331" s="231"/>
      <c r="Q331" s="231"/>
      <c r="R331" s="231"/>
      <c r="S331" s="231"/>
      <c r="T331" s="23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3" t="s">
        <v>156</v>
      </c>
      <c r="AU331" s="233" t="s">
        <v>79</v>
      </c>
      <c r="AV331" s="13" t="s">
        <v>77</v>
      </c>
      <c r="AW331" s="13" t="s">
        <v>31</v>
      </c>
      <c r="AX331" s="13" t="s">
        <v>69</v>
      </c>
      <c r="AY331" s="233" t="s">
        <v>144</v>
      </c>
    </row>
    <row r="332" s="14" customFormat="1">
      <c r="A332" s="14"/>
      <c r="B332" s="234"/>
      <c r="C332" s="235"/>
      <c r="D332" s="217" t="s">
        <v>156</v>
      </c>
      <c r="E332" s="236" t="s">
        <v>19</v>
      </c>
      <c r="F332" s="237" t="s">
        <v>348</v>
      </c>
      <c r="G332" s="235"/>
      <c r="H332" s="238">
        <v>0.374</v>
      </c>
      <c r="I332" s="239"/>
      <c r="J332" s="235"/>
      <c r="K332" s="235"/>
      <c r="L332" s="240"/>
      <c r="M332" s="241"/>
      <c r="N332" s="242"/>
      <c r="O332" s="242"/>
      <c r="P332" s="242"/>
      <c r="Q332" s="242"/>
      <c r="R332" s="242"/>
      <c r="S332" s="242"/>
      <c r="T332" s="24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4" t="s">
        <v>156</v>
      </c>
      <c r="AU332" s="244" t="s">
        <v>79</v>
      </c>
      <c r="AV332" s="14" t="s">
        <v>79</v>
      </c>
      <c r="AW332" s="14" t="s">
        <v>31</v>
      </c>
      <c r="AX332" s="14" t="s">
        <v>69</v>
      </c>
      <c r="AY332" s="244" t="s">
        <v>144</v>
      </c>
    </row>
    <row r="333" s="14" customFormat="1">
      <c r="A333" s="14"/>
      <c r="B333" s="234"/>
      <c r="C333" s="235"/>
      <c r="D333" s="217" t="s">
        <v>156</v>
      </c>
      <c r="E333" s="236" t="s">
        <v>19</v>
      </c>
      <c r="F333" s="237" t="s">
        <v>349</v>
      </c>
      <c r="G333" s="235"/>
      <c r="H333" s="238">
        <v>0.095000000000000001</v>
      </c>
      <c r="I333" s="239"/>
      <c r="J333" s="235"/>
      <c r="K333" s="235"/>
      <c r="L333" s="240"/>
      <c r="M333" s="241"/>
      <c r="N333" s="242"/>
      <c r="O333" s="242"/>
      <c r="P333" s="242"/>
      <c r="Q333" s="242"/>
      <c r="R333" s="242"/>
      <c r="S333" s="242"/>
      <c r="T333" s="24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4" t="s">
        <v>156</v>
      </c>
      <c r="AU333" s="244" t="s">
        <v>79</v>
      </c>
      <c r="AV333" s="14" t="s">
        <v>79</v>
      </c>
      <c r="AW333" s="14" t="s">
        <v>31</v>
      </c>
      <c r="AX333" s="14" t="s">
        <v>69</v>
      </c>
      <c r="AY333" s="244" t="s">
        <v>144</v>
      </c>
    </row>
    <row r="334" s="15" customFormat="1">
      <c r="A334" s="15"/>
      <c r="B334" s="245"/>
      <c r="C334" s="246"/>
      <c r="D334" s="217" t="s">
        <v>156</v>
      </c>
      <c r="E334" s="247" t="s">
        <v>19</v>
      </c>
      <c r="F334" s="248" t="s">
        <v>163</v>
      </c>
      <c r="G334" s="246"/>
      <c r="H334" s="249">
        <v>0.46899999999999997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5" t="s">
        <v>156</v>
      </c>
      <c r="AU334" s="255" t="s">
        <v>79</v>
      </c>
      <c r="AV334" s="15" t="s">
        <v>151</v>
      </c>
      <c r="AW334" s="15" t="s">
        <v>31</v>
      </c>
      <c r="AX334" s="15" t="s">
        <v>77</v>
      </c>
      <c r="AY334" s="255" t="s">
        <v>144</v>
      </c>
    </row>
    <row r="335" s="2" customFormat="1" ht="33" customHeight="1">
      <c r="A335" s="38"/>
      <c r="B335" s="39"/>
      <c r="C335" s="204" t="s">
        <v>350</v>
      </c>
      <c r="D335" s="204" t="s">
        <v>146</v>
      </c>
      <c r="E335" s="205" t="s">
        <v>351</v>
      </c>
      <c r="F335" s="206" t="s">
        <v>352</v>
      </c>
      <c r="G335" s="207" t="s">
        <v>305</v>
      </c>
      <c r="H335" s="208">
        <v>6</v>
      </c>
      <c r="I335" s="209"/>
      <c r="J335" s="210">
        <f>ROUND(I335*H335,2)</f>
        <v>0</v>
      </c>
      <c r="K335" s="206" t="s">
        <v>19</v>
      </c>
      <c r="L335" s="44"/>
      <c r="M335" s="211" t="s">
        <v>19</v>
      </c>
      <c r="N335" s="212" t="s">
        <v>40</v>
      </c>
      <c r="O335" s="84"/>
      <c r="P335" s="213">
        <f>O335*H335</f>
        <v>0</v>
      </c>
      <c r="Q335" s="213">
        <v>0</v>
      </c>
      <c r="R335" s="213">
        <f>Q335*H335</f>
        <v>0</v>
      </c>
      <c r="S335" s="213">
        <v>0</v>
      </c>
      <c r="T335" s="214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15" t="s">
        <v>151</v>
      </c>
      <c r="AT335" s="215" t="s">
        <v>146</v>
      </c>
      <c r="AU335" s="215" t="s">
        <v>79</v>
      </c>
      <c r="AY335" s="17" t="s">
        <v>144</v>
      </c>
      <c r="BE335" s="216">
        <f>IF(N335="základní",J335,0)</f>
        <v>0</v>
      </c>
      <c r="BF335" s="216">
        <f>IF(N335="snížená",J335,0)</f>
        <v>0</v>
      </c>
      <c r="BG335" s="216">
        <f>IF(N335="zákl. přenesená",J335,0)</f>
        <v>0</v>
      </c>
      <c r="BH335" s="216">
        <f>IF(N335="sníž. přenesená",J335,0)</f>
        <v>0</v>
      </c>
      <c r="BI335" s="216">
        <f>IF(N335="nulová",J335,0)</f>
        <v>0</v>
      </c>
      <c r="BJ335" s="17" t="s">
        <v>77</v>
      </c>
      <c r="BK335" s="216">
        <f>ROUND(I335*H335,2)</f>
        <v>0</v>
      </c>
      <c r="BL335" s="17" t="s">
        <v>151</v>
      </c>
      <c r="BM335" s="215" t="s">
        <v>353</v>
      </c>
    </row>
    <row r="336" s="2" customFormat="1">
      <c r="A336" s="38"/>
      <c r="B336" s="39"/>
      <c r="C336" s="40"/>
      <c r="D336" s="217" t="s">
        <v>152</v>
      </c>
      <c r="E336" s="40"/>
      <c r="F336" s="218" t="s">
        <v>352</v>
      </c>
      <c r="G336" s="40"/>
      <c r="H336" s="40"/>
      <c r="I336" s="219"/>
      <c r="J336" s="40"/>
      <c r="K336" s="40"/>
      <c r="L336" s="44"/>
      <c r="M336" s="220"/>
      <c r="N336" s="221"/>
      <c r="O336" s="84"/>
      <c r="P336" s="84"/>
      <c r="Q336" s="84"/>
      <c r="R336" s="84"/>
      <c r="S336" s="84"/>
      <c r="T336" s="85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152</v>
      </c>
      <c r="AU336" s="17" t="s">
        <v>79</v>
      </c>
    </row>
    <row r="337" s="13" customFormat="1">
      <c r="A337" s="13"/>
      <c r="B337" s="224"/>
      <c r="C337" s="225"/>
      <c r="D337" s="217" t="s">
        <v>156</v>
      </c>
      <c r="E337" s="226" t="s">
        <v>19</v>
      </c>
      <c r="F337" s="227" t="s">
        <v>354</v>
      </c>
      <c r="G337" s="225"/>
      <c r="H337" s="226" t="s">
        <v>19</v>
      </c>
      <c r="I337" s="228"/>
      <c r="J337" s="225"/>
      <c r="K337" s="225"/>
      <c r="L337" s="229"/>
      <c r="M337" s="230"/>
      <c r="N337" s="231"/>
      <c r="O337" s="231"/>
      <c r="P337" s="231"/>
      <c r="Q337" s="231"/>
      <c r="R337" s="231"/>
      <c r="S337" s="231"/>
      <c r="T337" s="23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3" t="s">
        <v>156</v>
      </c>
      <c r="AU337" s="233" t="s">
        <v>79</v>
      </c>
      <c r="AV337" s="13" t="s">
        <v>77</v>
      </c>
      <c r="AW337" s="13" t="s">
        <v>31</v>
      </c>
      <c r="AX337" s="13" t="s">
        <v>69</v>
      </c>
      <c r="AY337" s="233" t="s">
        <v>144</v>
      </c>
    </row>
    <row r="338" s="14" customFormat="1">
      <c r="A338" s="14"/>
      <c r="B338" s="234"/>
      <c r="C338" s="235"/>
      <c r="D338" s="217" t="s">
        <v>156</v>
      </c>
      <c r="E338" s="236" t="s">
        <v>19</v>
      </c>
      <c r="F338" s="237" t="s">
        <v>172</v>
      </c>
      <c r="G338" s="235"/>
      <c r="H338" s="238">
        <v>6</v>
      </c>
      <c r="I338" s="239"/>
      <c r="J338" s="235"/>
      <c r="K338" s="235"/>
      <c r="L338" s="240"/>
      <c r="M338" s="241"/>
      <c r="N338" s="242"/>
      <c r="O338" s="242"/>
      <c r="P338" s="242"/>
      <c r="Q338" s="242"/>
      <c r="R338" s="242"/>
      <c r="S338" s="242"/>
      <c r="T338" s="243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4" t="s">
        <v>156</v>
      </c>
      <c r="AU338" s="244" t="s">
        <v>79</v>
      </c>
      <c r="AV338" s="14" t="s">
        <v>79</v>
      </c>
      <c r="AW338" s="14" t="s">
        <v>31</v>
      </c>
      <c r="AX338" s="14" t="s">
        <v>69</v>
      </c>
      <c r="AY338" s="244" t="s">
        <v>144</v>
      </c>
    </row>
    <row r="339" s="15" customFormat="1">
      <c r="A339" s="15"/>
      <c r="B339" s="245"/>
      <c r="C339" s="246"/>
      <c r="D339" s="217" t="s">
        <v>156</v>
      </c>
      <c r="E339" s="247" t="s">
        <v>19</v>
      </c>
      <c r="F339" s="248" t="s">
        <v>163</v>
      </c>
      <c r="G339" s="246"/>
      <c r="H339" s="249">
        <v>6</v>
      </c>
      <c r="I339" s="250"/>
      <c r="J339" s="246"/>
      <c r="K339" s="246"/>
      <c r="L339" s="251"/>
      <c r="M339" s="252"/>
      <c r="N339" s="253"/>
      <c r="O339" s="253"/>
      <c r="P339" s="253"/>
      <c r="Q339" s="253"/>
      <c r="R339" s="253"/>
      <c r="S339" s="253"/>
      <c r="T339" s="254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5" t="s">
        <v>156</v>
      </c>
      <c r="AU339" s="255" t="s">
        <v>79</v>
      </c>
      <c r="AV339" s="15" t="s">
        <v>151</v>
      </c>
      <c r="AW339" s="15" t="s">
        <v>31</v>
      </c>
      <c r="AX339" s="15" t="s">
        <v>77</v>
      </c>
      <c r="AY339" s="255" t="s">
        <v>144</v>
      </c>
    </row>
    <row r="340" s="2" customFormat="1" ht="33" customHeight="1">
      <c r="A340" s="38"/>
      <c r="B340" s="39"/>
      <c r="C340" s="204" t="s">
        <v>252</v>
      </c>
      <c r="D340" s="204" t="s">
        <v>146</v>
      </c>
      <c r="E340" s="205" t="s">
        <v>355</v>
      </c>
      <c r="F340" s="206" t="s">
        <v>356</v>
      </c>
      <c r="G340" s="207" t="s">
        <v>291</v>
      </c>
      <c r="H340" s="208">
        <v>13.028000000000001</v>
      </c>
      <c r="I340" s="209"/>
      <c r="J340" s="210">
        <f>ROUND(I340*H340,2)</f>
        <v>0</v>
      </c>
      <c r="K340" s="206" t="s">
        <v>150</v>
      </c>
      <c r="L340" s="44"/>
      <c r="M340" s="211" t="s">
        <v>19</v>
      </c>
      <c r="N340" s="212" t="s">
        <v>40</v>
      </c>
      <c r="O340" s="84"/>
      <c r="P340" s="213">
        <f>O340*H340</f>
        <v>0</v>
      </c>
      <c r="Q340" s="213">
        <v>0.00047615999999999999</v>
      </c>
      <c r="R340" s="213">
        <f>Q340*H340</f>
        <v>0.00620341248</v>
      </c>
      <c r="S340" s="213">
        <v>0</v>
      </c>
      <c r="T340" s="214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15" t="s">
        <v>151</v>
      </c>
      <c r="AT340" s="215" t="s">
        <v>146</v>
      </c>
      <c r="AU340" s="215" t="s">
        <v>79</v>
      </c>
      <c r="AY340" s="17" t="s">
        <v>144</v>
      </c>
      <c r="BE340" s="216">
        <f>IF(N340="základní",J340,0)</f>
        <v>0</v>
      </c>
      <c r="BF340" s="216">
        <f>IF(N340="snížená",J340,0)</f>
        <v>0</v>
      </c>
      <c r="BG340" s="216">
        <f>IF(N340="zákl. přenesená",J340,0)</f>
        <v>0</v>
      </c>
      <c r="BH340" s="216">
        <f>IF(N340="sníž. přenesená",J340,0)</f>
        <v>0</v>
      </c>
      <c r="BI340" s="216">
        <f>IF(N340="nulová",J340,0)</f>
        <v>0</v>
      </c>
      <c r="BJ340" s="17" t="s">
        <v>77</v>
      </c>
      <c r="BK340" s="216">
        <f>ROUND(I340*H340,2)</f>
        <v>0</v>
      </c>
      <c r="BL340" s="17" t="s">
        <v>151</v>
      </c>
      <c r="BM340" s="215" t="s">
        <v>357</v>
      </c>
    </row>
    <row r="341" s="2" customFormat="1">
      <c r="A341" s="38"/>
      <c r="B341" s="39"/>
      <c r="C341" s="40"/>
      <c r="D341" s="217" t="s">
        <v>152</v>
      </c>
      <c r="E341" s="40"/>
      <c r="F341" s="218" t="s">
        <v>358</v>
      </c>
      <c r="G341" s="40"/>
      <c r="H341" s="40"/>
      <c r="I341" s="219"/>
      <c r="J341" s="40"/>
      <c r="K341" s="40"/>
      <c r="L341" s="44"/>
      <c r="M341" s="220"/>
      <c r="N341" s="221"/>
      <c r="O341" s="84"/>
      <c r="P341" s="84"/>
      <c r="Q341" s="84"/>
      <c r="R341" s="84"/>
      <c r="S341" s="84"/>
      <c r="T341" s="85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152</v>
      </c>
      <c r="AU341" s="17" t="s">
        <v>79</v>
      </c>
    </row>
    <row r="342" s="2" customFormat="1">
      <c r="A342" s="38"/>
      <c r="B342" s="39"/>
      <c r="C342" s="40"/>
      <c r="D342" s="222" t="s">
        <v>154</v>
      </c>
      <c r="E342" s="40"/>
      <c r="F342" s="223" t="s">
        <v>359</v>
      </c>
      <c r="G342" s="40"/>
      <c r="H342" s="40"/>
      <c r="I342" s="219"/>
      <c r="J342" s="40"/>
      <c r="K342" s="40"/>
      <c r="L342" s="44"/>
      <c r="M342" s="220"/>
      <c r="N342" s="221"/>
      <c r="O342" s="84"/>
      <c r="P342" s="84"/>
      <c r="Q342" s="84"/>
      <c r="R342" s="84"/>
      <c r="S342" s="84"/>
      <c r="T342" s="85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154</v>
      </c>
      <c r="AU342" s="17" t="s">
        <v>79</v>
      </c>
    </row>
    <row r="343" s="13" customFormat="1">
      <c r="A343" s="13"/>
      <c r="B343" s="224"/>
      <c r="C343" s="225"/>
      <c r="D343" s="217" t="s">
        <v>156</v>
      </c>
      <c r="E343" s="226" t="s">
        <v>19</v>
      </c>
      <c r="F343" s="227" t="s">
        <v>360</v>
      </c>
      <c r="G343" s="225"/>
      <c r="H343" s="226" t="s">
        <v>19</v>
      </c>
      <c r="I343" s="228"/>
      <c r="J343" s="225"/>
      <c r="K343" s="225"/>
      <c r="L343" s="229"/>
      <c r="M343" s="230"/>
      <c r="N343" s="231"/>
      <c r="O343" s="231"/>
      <c r="P343" s="231"/>
      <c r="Q343" s="231"/>
      <c r="R343" s="231"/>
      <c r="S343" s="231"/>
      <c r="T343" s="23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3" t="s">
        <v>156</v>
      </c>
      <c r="AU343" s="233" t="s">
        <v>79</v>
      </c>
      <c r="AV343" s="13" t="s">
        <v>77</v>
      </c>
      <c r="AW343" s="13" t="s">
        <v>31</v>
      </c>
      <c r="AX343" s="13" t="s">
        <v>69</v>
      </c>
      <c r="AY343" s="233" t="s">
        <v>144</v>
      </c>
    </row>
    <row r="344" s="14" customFormat="1">
      <c r="A344" s="14"/>
      <c r="B344" s="234"/>
      <c r="C344" s="235"/>
      <c r="D344" s="217" t="s">
        <v>156</v>
      </c>
      <c r="E344" s="236" t="s">
        <v>19</v>
      </c>
      <c r="F344" s="237" t="s">
        <v>361</v>
      </c>
      <c r="G344" s="235"/>
      <c r="H344" s="238">
        <v>3</v>
      </c>
      <c r="I344" s="239"/>
      <c r="J344" s="235"/>
      <c r="K344" s="235"/>
      <c r="L344" s="240"/>
      <c r="M344" s="241"/>
      <c r="N344" s="242"/>
      <c r="O344" s="242"/>
      <c r="P344" s="242"/>
      <c r="Q344" s="242"/>
      <c r="R344" s="242"/>
      <c r="S344" s="242"/>
      <c r="T344" s="243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4" t="s">
        <v>156</v>
      </c>
      <c r="AU344" s="244" t="s">
        <v>79</v>
      </c>
      <c r="AV344" s="14" t="s">
        <v>79</v>
      </c>
      <c r="AW344" s="14" t="s">
        <v>31</v>
      </c>
      <c r="AX344" s="14" t="s">
        <v>69</v>
      </c>
      <c r="AY344" s="244" t="s">
        <v>144</v>
      </c>
    </row>
    <row r="345" s="13" customFormat="1">
      <c r="A345" s="13"/>
      <c r="B345" s="224"/>
      <c r="C345" s="225"/>
      <c r="D345" s="217" t="s">
        <v>156</v>
      </c>
      <c r="E345" s="226" t="s">
        <v>19</v>
      </c>
      <c r="F345" s="227" t="s">
        <v>362</v>
      </c>
      <c r="G345" s="225"/>
      <c r="H345" s="226" t="s">
        <v>19</v>
      </c>
      <c r="I345" s="228"/>
      <c r="J345" s="225"/>
      <c r="K345" s="225"/>
      <c r="L345" s="229"/>
      <c r="M345" s="230"/>
      <c r="N345" s="231"/>
      <c r="O345" s="231"/>
      <c r="P345" s="231"/>
      <c r="Q345" s="231"/>
      <c r="R345" s="231"/>
      <c r="S345" s="231"/>
      <c r="T345" s="23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3" t="s">
        <v>156</v>
      </c>
      <c r="AU345" s="233" t="s">
        <v>79</v>
      </c>
      <c r="AV345" s="13" t="s">
        <v>77</v>
      </c>
      <c r="AW345" s="13" t="s">
        <v>31</v>
      </c>
      <c r="AX345" s="13" t="s">
        <v>69</v>
      </c>
      <c r="AY345" s="233" t="s">
        <v>144</v>
      </c>
    </row>
    <row r="346" s="14" customFormat="1">
      <c r="A346" s="14"/>
      <c r="B346" s="234"/>
      <c r="C346" s="235"/>
      <c r="D346" s="217" t="s">
        <v>156</v>
      </c>
      <c r="E346" s="236" t="s">
        <v>19</v>
      </c>
      <c r="F346" s="237" t="s">
        <v>363</v>
      </c>
      <c r="G346" s="235"/>
      <c r="H346" s="238">
        <v>3.8879999999999999</v>
      </c>
      <c r="I346" s="239"/>
      <c r="J346" s="235"/>
      <c r="K346" s="235"/>
      <c r="L346" s="240"/>
      <c r="M346" s="241"/>
      <c r="N346" s="242"/>
      <c r="O346" s="242"/>
      <c r="P346" s="242"/>
      <c r="Q346" s="242"/>
      <c r="R346" s="242"/>
      <c r="S346" s="242"/>
      <c r="T346" s="24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4" t="s">
        <v>156</v>
      </c>
      <c r="AU346" s="244" t="s">
        <v>79</v>
      </c>
      <c r="AV346" s="14" t="s">
        <v>79</v>
      </c>
      <c r="AW346" s="14" t="s">
        <v>31</v>
      </c>
      <c r="AX346" s="14" t="s">
        <v>69</v>
      </c>
      <c r="AY346" s="244" t="s">
        <v>144</v>
      </c>
    </row>
    <row r="347" s="13" customFormat="1">
      <c r="A347" s="13"/>
      <c r="B347" s="224"/>
      <c r="C347" s="225"/>
      <c r="D347" s="217" t="s">
        <v>156</v>
      </c>
      <c r="E347" s="226" t="s">
        <v>19</v>
      </c>
      <c r="F347" s="227" t="s">
        <v>364</v>
      </c>
      <c r="G347" s="225"/>
      <c r="H347" s="226" t="s">
        <v>19</v>
      </c>
      <c r="I347" s="228"/>
      <c r="J347" s="225"/>
      <c r="K347" s="225"/>
      <c r="L347" s="229"/>
      <c r="M347" s="230"/>
      <c r="N347" s="231"/>
      <c r="O347" s="231"/>
      <c r="P347" s="231"/>
      <c r="Q347" s="231"/>
      <c r="R347" s="231"/>
      <c r="S347" s="231"/>
      <c r="T347" s="23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3" t="s">
        <v>156</v>
      </c>
      <c r="AU347" s="233" t="s">
        <v>79</v>
      </c>
      <c r="AV347" s="13" t="s">
        <v>77</v>
      </c>
      <c r="AW347" s="13" t="s">
        <v>31</v>
      </c>
      <c r="AX347" s="13" t="s">
        <v>69</v>
      </c>
      <c r="AY347" s="233" t="s">
        <v>144</v>
      </c>
    </row>
    <row r="348" s="14" customFormat="1">
      <c r="A348" s="14"/>
      <c r="B348" s="234"/>
      <c r="C348" s="235"/>
      <c r="D348" s="217" t="s">
        <v>156</v>
      </c>
      <c r="E348" s="236" t="s">
        <v>19</v>
      </c>
      <c r="F348" s="237" t="s">
        <v>365</v>
      </c>
      <c r="G348" s="235"/>
      <c r="H348" s="238">
        <v>2.7599999999999998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4" t="s">
        <v>156</v>
      </c>
      <c r="AU348" s="244" t="s">
        <v>79</v>
      </c>
      <c r="AV348" s="14" t="s">
        <v>79</v>
      </c>
      <c r="AW348" s="14" t="s">
        <v>31</v>
      </c>
      <c r="AX348" s="14" t="s">
        <v>69</v>
      </c>
      <c r="AY348" s="244" t="s">
        <v>144</v>
      </c>
    </row>
    <row r="349" s="13" customFormat="1">
      <c r="A349" s="13"/>
      <c r="B349" s="224"/>
      <c r="C349" s="225"/>
      <c r="D349" s="217" t="s">
        <v>156</v>
      </c>
      <c r="E349" s="226" t="s">
        <v>19</v>
      </c>
      <c r="F349" s="227" t="s">
        <v>366</v>
      </c>
      <c r="G349" s="225"/>
      <c r="H349" s="226" t="s">
        <v>19</v>
      </c>
      <c r="I349" s="228"/>
      <c r="J349" s="225"/>
      <c r="K349" s="225"/>
      <c r="L349" s="229"/>
      <c r="M349" s="230"/>
      <c r="N349" s="231"/>
      <c r="O349" s="231"/>
      <c r="P349" s="231"/>
      <c r="Q349" s="231"/>
      <c r="R349" s="231"/>
      <c r="S349" s="231"/>
      <c r="T349" s="23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3" t="s">
        <v>156</v>
      </c>
      <c r="AU349" s="233" t="s">
        <v>79</v>
      </c>
      <c r="AV349" s="13" t="s">
        <v>77</v>
      </c>
      <c r="AW349" s="13" t="s">
        <v>31</v>
      </c>
      <c r="AX349" s="13" t="s">
        <v>69</v>
      </c>
      <c r="AY349" s="233" t="s">
        <v>144</v>
      </c>
    </row>
    <row r="350" s="14" customFormat="1">
      <c r="A350" s="14"/>
      <c r="B350" s="234"/>
      <c r="C350" s="235"/>
      <c r="D350" s="217" t="s">
        <v>156</v>
      </c>
      <c r="E350" s="236" t="s">
        <v>19</v>
      </c>
      <c r="F350" s="237" t="s">
        <v>365</v>
      </c>
      <c r="G350" s="235"/>
      <c r="H350" s="238">
        <v>2.7599999999999998</v>
      </c>
      <c r="I350" s="239"/>
      <c r="J350" s="235"/>
      <c r="K350" s="235"/>
      <c r="L350" s="240"/>
      <c r="M350" s="241"/>
      <c r="N350" s="242"/>
      <c r="O350" s="242"/>
      <c r="P350" s="242"/>
      <c r="Q350" s="242"/>
      <c r="R350" s="242"/>
      <c r="S350" s="242"/>
      <c r="T350" s="243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4" t="s">
        <v>156</v>
      </c>
      <c r="AU350" s="244" t="s">
        <v>79</v>
      </c>
      <c r="AV350" s="14" t="s">
        <v>79</v>
      </c>
      <c r="AW350" s="14" t="s">
        <v>31</v>
      </c>
      <c r="AX350" s="14" t="s">
        <v>69</v>
      </c>
      <c r="AY350" s="244" t="s">
        <v>144</v>
      </c>
    </row>
    <row r="351" s="15" customFormat="1">
      <c r="A351" s="15"/>
      <c r="B351" s="245"/>
      <c r="C351" s="246"/>
      <c r="D351" s="217" t="s">
        <v>156</v>
      </c>
      <c r="E351" s="247" t="s">
        <v>19</v>
      </c>
      <c r="F351" s="248" t="s">
        <v>163</v>
      </c>
      <c r="G351" s="246"/>
      <c r="H351" s="249">
        <v>12.408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55" t="s">
        <v>156</v>
      </c>
      <c r="AU351" s="255" t="s">
        <v>79</v>
      </c>
      <c r="AV351" s="15" t="s">
        <v>151</v>
      </c>
      <c r="AW351" s="15" t="s">
        <v>31</v>
      </c>
      <c r="AX351" s="15" t="s">
        <v>69</v>
      </c>
      <c r="AY351" s="255" t="s">
        <v>144</v>
      </c>
    </row>
    <row r="352" s="14" customFormat="1">
      <c r="A352" s="14"/>
      <c r="B352" s="234"/>
      <c r="C352" s="235"/>
      <c r="D352" s="217" t="s">
        <v>156</v>
      </c>
      <c r="E352" s="236" t="s">
        <v>19</v>
      </c>
      <c r="F352" s="237" t="s">
        <v>367</v>
      </c>
      <c r="G352" s="235"/>
      <c r="H352" s="238">
        <v>13.028000000000001</v>
      </c>
      <c r="I352" s="239"/>
      <c r="J352" s="235"/>
      <c r="K352" s="235"/>
      <c r="L352" s="240"/>
      <c r="M352" s="241"/>
      <c r="N352" s="242"/>
      <c r="O352" s="242"/>
      <c r="P352" s="242"/>
      <c r="Q352" s="242"/>
      <c r="R352" s="242"/>
      <c r="S352" s="242"/>
      <c r="T352" s="24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4" t="s">
        <v>156</v>
      </c>
      <c r="AU352" s="244" t="s">
        <v>79</v>
      </c>
      <c r="AV352" s="14" t="s">
        <v>79</v>
      </c>
      <c r="AW352" s="14" t="s">
        <v>31</v>
      </c>
      <c r="AX352" s="14" t="s">
        <v>69</v>
      </c>
      <c r="AY352" s="244" t="s">
        <v>144</v>
      </c>
    </row>
    <row r="353" s="15" customFormat="1">
      <c r="A353" s="15"/>
      <c r="B353" s="245"/>
      <c r="C353" s="246"/>
      <c r="D353" s="217" t="s">
        <v>156</v>
      </c>
      <c r="E353" s="247" t="s">
        <v>19</v>
      </c>
      <c r="F353" s="248" t="s">
        <v>163</v>
      </c>
      <c r="G353" s="246"/>
      <c r="H353" s="249">
        <v>13.028000000000001</v>
      </c>
      <c r="I353" s="250"/>
      <c r="J353" s="246"/>
      <c r="K353" s="246"/>
      <c r="L353" s="251"/>
      <c r="M353" s="252"/>
      <c r="N353" s="253"/>
      <c r="O353" s="253"/>
      <c r="P353" s="253"/>
      <c r="Q353" s="253"/>
      <c r="R353" s="253"/>
      <c r="S353" s="253"/>
      <c r="T353" s="254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55" t="s">
        <v>156</v>
      </c>
      <c r="AU353" s="255" t="s">
        <v>79</v>
      </c>
      <c r="AV353" s="15" t="s">
        <v>151</v>
      </c>
      <c r="AW353" s="15" t="s">
        <v>31</v>
      </c>
      <c r="AX353" s="15" t="s">
        <v>77</v>
      </c>
      <c r="AY353" s="255" t="s">
        <v>144</v>
      </c>
    </row>
    <row r="354" s="2" customFormat="1" ht="21.75" customHeight="1">
      <c r="A354" s="38"/>
      <c r="B354" s="39"/>
      <c r="C354" s="256" t="s">
        <v>368</v>
      </c>
      <c r="D354" s="256" t="s">
        <v>229</v>
      </c>
      <c r="E354" s="257" t="s">
        <v>369</v>
      </c>
      <c r="F354" s="258" t="s">
        <v>370</v>
      </c>
      <c r="G354" s="259" t="s">
        <v>211</v>
      </c>
      <c r="H354" s="260">
        <v>0.02</v>
      </c>
      <c r="I354" s="261"/>
      <c r="J354" s="262">
        <f>ROUND(I354*H354,2)</f>
        <v>0</v>
      </c>
      <c r="K354" s="258" t="s">
        <v>150</v>
      </c>
      <c r="L354" s="263"/>
      <c r="M354" s="264" t="s">
        <v>19</v>
      </c>
      <c r="N354" s="265" t="s">
        <v>40</v>
      </c>
      <c r="O354" s="84"/>
      <c r="P354" s="213">
        <f>O354*H354</f>
        <v>0</v>
      </c>
      <c r="Q354" s="213">
        <v>1</v>
      </c>
      <c r="R354" s="213">
        <f>Q354*H354</f>
        <v>0.02</v>
      </c>
      <c r="S354" s="213">
        <v>0</v>
      </c>
      <c r="T354" s="214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15" t="s">
        <v>179</v>
      </c>
      <c r="AT354" s="215" t="s">
        <v>229</v>
      </c>
      <c r="AU354" s="215" t="s">
        <v>79</v>
      </c>
      <c r="AY354" s="17" t="s">
        <v>144</v>
      </c>
      <c r="BE354" s="216">
        <f>IF(N354="základní",J354,0)</f>
        <v>0</v>
      </c>
      <c r="BF354" s="216">
        <f>IF(N354="snížená",J354,0)</f>
        <v>0</v>
      </c>
      <c r="BG354" s="216">
        <f>IF(N354="zákl. přenesená",J354,0)</f>
        <v>0</v>
      </c>
      <c r="BH354" s="216">
        <f>IF(N354="sníž. přenesená",J354,0)</f>
        <v>0</v>
      </c>
      <c r="BI354" s="216">
        <f>IF(N354="nulová",J354,0)</f>
        <v>0</v>
      </c>
      <c r="BJ354" s="17" t="s">
        <v>77</v>
      </c>
      <c r="BK354" s="216">
        <f>ROUND(I354*H354,2)</f>
        <v>0</v>
      </c>
      <c r="BL354" s="17" t="s">
        <v>151</v>
      </c>
      <c r="BM354" s="215" t="s">
        <v>371</v>
      </c>
    </row>
    <row r="355" s="2" customFormat="1">
      <c r="A355" s="38"/>
      <c r="B355" s="39"/>
      <c r="C355" s="40"/>
      <c r="D355" s="217" t="s">
        <v>152</v>
      </c>
      <c r="E355" s="40"/>
      <c r="F355" s="218" t="s">
        <v>370</v>
      </c>
      <c r="G355" s="40"/>
      <c r="H355" s="40"/>
      <c r="I355" s="219"/>
      <c r="J355" s="40"/>
      <c r="K355" s="40"/>
      <c r="L355" s="44"/>
      <c r="M355" s="220"/>
      <c r="N355" s="221"/>
      <c r="O355" s="84"/>
      <c r="P355" s="84"/>
      <c r="Q355" s="84"/>
      <c r="R355" s="84"/>
      <c r="S355" s="84"/>
      <c r="T355" s="85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152</v>
      </c>
      <c r="AU355" s="17" t="s">
        <v>79</v>
      </c>
    </row>
    <row r="356" s="13" customFormat="1">
      <c r="A356" s="13"/>
      <c r="B356" s="224"/>
      <c r="C356" s="225"/>
      <c r="D356" s="217" t="s">
        <v>156</v>
      </c>
      <c r="E356" s="226" t="s">
        <v>19</v>
      </c>
      <c r="F356" s="227" t="s">
        <v>360</v>
      </c>
      <c r="G356" s="225"/>
      <c r="H356" s="226" t="s">
        <v>19</v>
      </c>
      <c r="I356" s="228"/>
      <c r="J356" s="225"/>
      <c r="K356" s="225"/>
      <c r="L356" s="229"/>
      <c r="M356" s="230"/>
      <c r="N356" s="231"/>
      <c r="O356" s="231"/>
      <c r="P356" s="231"/>
      <c r="Q356" s="231"/>
      <c r="R356" s="231"/>
      <c r="S356" s="231"/>
      <c r="T356" s="23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3" t="s">
        <v>156</v>
      </c>
      <c r="AU356" s="233" t="s">
        <v>79</v>
      </c>
      <c r="AV356" s="13" t="s">
        <v>77</v>
      </c>
      <c r="AW356" s="13" t="s">
        <v>31</v>
      </c>
      <c r="AX356" s="13" t="s">
        <v>69</v>
      </c>
      <c r="AY356" s="233" t="s">
        <v>144</v>
      </c>
    </row>
    <row r="357" s="14" customFormat="1">
      <c r="A357" s="14"/>
      <c r="B357" s="234"/>
      <c r="C357" s="235"/>
      <c r="D357" s="217" t="s">
        <v>156</v>
      </c>
      <c r="E357" s="236" t="s">
        <v>19</v>
      </c>
      <c r="F357" s="237" t="s">
        <v>372</v>
      </c>
      <c r="G357" s="235"/>
      <c r="H357" s="238">
        <v>0.0070000000000000001</v>
      </c>
      <c r="I357" s="239"/>
      <c r="J357" s="235"/>
      <c r="K357" s="235"/>
      <c r="L357" s="240"/>
      <c r="M357" s="241"/>
      <c r="N357" s="242"/>
      <c r="O357" s="242"/>
      <c r="P357" s="242"/>
      <c r="Q357" s="242"/>
      <c r="R357" s="242"/>
      <c r="S357" s="242"/>
      <c r="T357" s="24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4" t="s">
        <v>156</v>
      </c>
      <c r="AU357" s="244" t="s">
        <v>79</v>
      </c>
      <c r="AV357" s="14" t="s">
        <v>79</v>
      </c>
      <c r="AW357" s="14" t="s">
        <v>31</v>
      </c>
      <c r="AX357" s="14" t="s">
        <v>69</v>
      </c>
      <c r="AY357" s="244" t="s">
        <v>144</v>
      </c>
    </row>
    <row r="358" s="13" customFormat="1">
      <c r="A358" s="13"/>
      <c r="B358" s="224"/>
      <c r="C358" s="225"/>
      <c r="D358" s="217" t="s">
        <v>156</v>
      </c>
      <c r="E358" s="226" t="s">
        <v>19</v>
      </c>
      <c r="F358" s="227" t="s">
        <v>362</v>
      </c>
      <c r="G358" s="225"/>
      <c r="H358" s="226" t="s">
        <v>19</v>
      </c>
      <c r="I358" s="228"/>
      <c r="J358" s="225"/>
      <c r="K358" s="225"/>
      <c r="L358" s="229"/>
      <c r="M358" s="230"/>
      <c r="N358" s="231"/>
      <c r="O358" s="231"/>
      <c r="P358" s="231"/>
      <c r="Q358" s="231"/>
      <c r="R358" s="231"/>
      <c r="S358" s="231"/>
      <c r="T358" s="23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3" t="s">
        <v>156</v>
      </c>
      <c r="AU358" s="233" t="s">
        <v>79</v>
      </c>
      <c r="AV358" s="13" t="s">
        <v>77</v>
      </c>
      <c r="AW358" s="13" t="s">
        <v>31</v>
      </c>
      <c r="AX358" s="13" t="s">
        <v>69</v>
      </c>
      <c r="AY358" s="233" t="s">
        <v>144</v>
      </c>
    </row>
    <row r="359" s="14" customFormat="1">
      <c r="A359" s="14"/>
      <c r="B359" s="234"/>
      <c r="C359" s="235"/>
      <c r="D359" s="217" t="s">
        <v>156</v>
      </c>
      <c r="E359" s="236" t="s">
        <v>19</v>
      </c>
      <c r="F359" s="237" t="s">
        <v>373</v>
      </c>
      <c r="G359" s="235"/>
      <c r="H359" s="238">
        <v>0.012999999999999999</v>
      </c>
      <c r="I359" s="239"/>
      <c r="J359" s="235"/>
      <c r="K359" s="235"/>
      <c r="L359" s="240"/>
      <c r="M359" s="241"/>
      <c r="N359" s="242"/>
      <c r="O359" s="242"/>
      <c r="P359" s="242"/>
      <c r="Q359" s="242"/>
      <c r="R359" s="242"/>
      <c r="S359" s="242"/>
      <c r="T359" s="243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4" t="s">
        <v>156</v>
      </c>
      <c r="AU359" s="244" t="s">
        <v>79</v>
      </c>
      <c r="AV359" s="14" t="s">
        <v>79</v>
      </c>
      <c r="AW359" s="14" t="s">
        <v>31</v>
      </c>
      <c r="AX359" s="14" t="s">
        <v>69</v>
      </c>
      <c r="AY359" s="244" t="s">
        <v>144</v>
      </c>
    </row>
    <row r="360" s="15" customFormat="1">
      <c r="A360" s="15"/>
      <c r="B360" s="245"/>
      <c r="C360" s="246"/>
      <c r="D360" s="217" t="s">
        <v>156</v>
      </c>
      <c r="E360" s="247" t="s">
        <v>19</v>
      </c>
      <c r="F360" s="248" t="s">
        <v>163</v>
      </c>
      <c r="G360" s="246"/>
      <c r="H360" s="249">
        <v>0.02</v>
      </c>
      <c r="I360" s="250"/>
      <c r="J360" s="246"/>
      <c r="K360" s="246"/>
      <c r="L360" s="251"/>
      <c r="M360" s="252"/>
      <c r="N360" s="253"/>
      <c r="O360" s="253"/>
      <c r="P360" s="253"/>
      <c r="Q360" s="253"/>
      <c r="R360" s="253"/>
      <c r="S360" s="253"/>
      <c r="T360" s="254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55" t="s">
        <v>156</v>
      </c>
      <c r="AU360" s="255" t="s">
        <v>79</v>
      </c>
      <c r="AV360" s="15" t="s">
        <v>151</v>
      </c>
      <c r="AW360" s="15" t="s">
        <v>31</v>
      </c>
      <c r="AX360" s="15" t="s">
        <v>69</v>
      </c>
      <c r="AY360" s="255" t="s">
        <v>144</v>
      </c>
    </row>
    <row r="361" s="14" customFormat="1">
      <c r="A361" s="14"/>
      <c r="B361" s="234"/>
      <c r="C361" s="235"/>
      <c r="D361" s="217" t="s">
        <v>156</v>
      </c>
      <c r="E361" s="236" t="s">
        <v>19</v>
      </c>
      <c r="F361" s="237" t="s">
        <v>374</v>
      </c>
      <c r="G361" s="235"/>
      <c r="H361" s="238">
        <v>0.02</v>
      </c>
      <c r="I361" s="239"/>
      <c r="J361" s="235"/>
      <c r="K361" s="235"/>
      <c r="L361" s="240"/>
      <c r="M361" s="241"/>
      <c r="N361" s="242"/>
      <c r="O361" s="242"/>
      <c r="P361" s="242"/>
      <c r="Q361" s="242"/>
      <c r="R361" s="242"/>
      <c r="S361" s="242"/>
      <c r="T361" s="24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4" t="s">
        <v>156</v>
      </c>
      <c r="AU361" s="244" t="s">
        <v>79</v>
      </c>
      <c r="AV361" s="14" t="s">
        <v>79</v>
      </c>
      <c r="AW361" s="14" t="s">
        <v>31</v>
      </c>
      <c r="AX361" s="14" t="s">
        <v>69</v>
      </c>
      <c r="AY361" s="244" t="s">
        <v>144</v>
      </c>
    </row>
    <row r="362" s="15" customFormat="1">
      <c r="A362" s="15"/>
      <c r="B362" s="245"/>
      <c r="C362" s="246"/>
      <c r="D362" s="217" t="s">
        <v>156</v>
      </c>
      <c r="E362" s="247" t="s">
        <v>19</v>
      </c>
      <c r="F362" s="248" t="s">
        <v>163</v>
      </c>
      <c r="G362" s="246"/>
      <c r="H362" s="249">
        <v>0.02</v>
      </c>
      <c r="I362" s="250"/>
      <c r="J362" s="246"/>
      <c r="K362" s="246"/>
      <c r="L362" s="251"/>
      <c r="M362" s="252"/>
      <c r="N362" s="253"/>
      <c r="O362" s="253"/>
      <c r="P362" s="253"/>
      <c r="Q362" s="253"/>
      <c r="R362" s="253"/>
      <c r="S362" s="253"/>
      <c r="T362" s="254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55" t="s">
        <v>156</v>
      </c>
      <c r="AU362" s="255" t="s">
        <v>79</v>
      </c>
      <c r="AV362" s="15" t="s">
        <v>151</v>
      </c>
      <c r="AW362" s="15" t="s">
        <v>31</v>
      </c>
      <c r="AX362" s="15" t="s">
        <v>77</v>
      </c>
      <c r="AY362" s="255" t="s">
        <v>144</v>
      </c>
    </row>
    <row r="363" s="2" customFormat="1" ht="24.15" customHeight="1">
      <c r="A363" s="38"/>
      <c r="B363" s="39"/>
      <c r="C363" s="204" t="s">
        <v>260</v>
      </c>
      <c r="D363" s="204" t="s">
        <v>146</v>
      </c>
      <c r="E363" s="205" t="s">
        <v>375</v>
      </c>
      <c r="F363" s="206" t="s">
        <v>376</v>
      </c>
      <c r="G363" s="207" t="s">
        <v>202</v>
      </c>
      <c r="H363" s="208">
        <v>199.482</v>
      </c>
      <c r="I363" s="209"/>
      <c r="J363" s="210">
        <f>ROUND(I363*H363,2)</f>
        <v>0</v>
      </c>
      <c r="K363" s="206" t="s">
        <v>150</v>
      </c>
      <c r="L363" s="44"/>
      <c r="M363" s="211" t="s">
        <v>19</v>
      </c>
      <c r="N363" s="212" t="s">
        <v>40</v>
      </c>
      <c r="O363" s="84"/>
      <c r="P363" s="213">
        <f>O363*H363</f>
        <v>0</v>
      </c>
      <c r="Q363" s="213">
        <v>0.094480999999999996</v>
      </c>
      <c r="R363" s="213">
        <f>Q363*H363</f>
        <v>18.847258841999999</v>
      </c>
      <c r="S363" s="213">
        <v>0</v>
      </c>
      <c r="T363" s="214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15" t="s">
        <v>151</v>
      </c>
      <c r="AT363" s="215" t="s">
        <v>146</v>
      </c>
      <c r="AU363" s="215" t="s">
        <v>79</v>
      </c>
      <c r="AY363" s="17" t="s">
        <v>144</v>
      </c>
      <c r="BE363" s="216">
        <f>IF(N363="základní",J363,0)</f>
        <v>0</v>
      </c>
      <c r="BF363" s="216">
        <f>IF(N363="snížená",J363,0)</f>
        <v>0</v>
      </c>
      <c r="BG363" s="216">
        <f>IF(N363="zákl. přenesená",J363,0)</f>
        <v>0</v>
      </c>
      <c r="BH363" s="216">
        <f>IF(N363="sníž. přenesená",J363,0)</f>
        <v>0</v>
      </c>
      <c r="BI363" s="216">
        <f>IF(N363="nulová",J363,0)</f>
        <v>0</v>
      </c>
      <c r="BJ363" s="17" t="s">
        <v>77</v>
      </c>
      <c r="BK363" s="216">
        <f>ROUND(I363*H363,2)</f>
        <v>0</v>
      </c>
      <c r="BL363" s="17" t="s">
        <v>151</v>
      </c>
      <c r="BM363" s="215" t="s">
        <v>377</v>
      </c>
    </row>
    <row r="364" s="2" customFormat="1">
      <c r="A364" s="38"/>
      <c r="B364" s="39"/>
      <c r="C364" s="40"/>
      <c r="D364" s="217" t="s">
        <v>152</v>
      </c>
      <c r="E364" s="40"/>
      <c r="F364" s="218" t="s">
        <v>378</v>
      </c>
      <c r="G364" s="40"/>
      <c r="H364" s="40"/>
      <c r="I364" s="219"/>
      <c r="J364" s="40"/>
      <c r="K364" s="40"/>
      <c r="L364" s="44"/>
      <c r="M364" s="220"/>
      <c r="N364" s="221"/>
      <c r="O364" s="84"/>
      <c r="P364" s="84"/>
      <c r="Q364" s="84"/>
      <c r="R364" s="84"/>
      <c r="S364" s="84"/>
      <c r="T364" s="85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152</v>
      </c>
      <c r="AU364" s="17" t="s">
        <v>79</v>
      </c>
    </row>
    <row r="365" s="2" customFormat="1">
      <c r="A365" s="38"/>
      <c r="B365" s="39"/>
      <c r="C365" s="40"/>
      <c r="D365" s="222" t="s">
        <v>154</v>
      </c>
      <c r="E365" s="40"/>
      <c r="F365" s="223" t="s">
        <v>379</v>
      </c>
      <c r="G365" s="40"/>
      <c r="H365" s="40"/>
      <c r="I365" s="219"/>
      <c r="J365" s="40"/>
      <c r="K365" s="40"/>
      <c r="L365" s="44"/>
      <c r="M365" s="220"/>
      <c r="N365" s="221"/>
      <c r="O365" s="84"/>
      <c r="P365" s="84"/>
      <c r="Q365" s="84"/>
      <c r="R365" s="84"/>
      <c r="S365" s="84"/>
      <c r="T365" s="85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154</v>
      </c>
      <c r="AU365" s="17" t="s">
        <v>79</v>
      </c>
    </row>
    <row r="366" s="14" customFormat="1">
      <c r="A366" s="14"/>
      <c r="B366" s="234"/>
      <c r="C366" s="235"/>
      <c r="D366" s="217" t="s">
        <v>156</v>
      </c>
      <c r="E366" s="236" t="s">
        <v>19</v>
      </c>
      <c r="F366" s="237" t="s">
        <v>380</v>
      </c>
      <c r="G366" s="235"/>
      <c r="H366" s="238">
        <v>151.81200000000001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4" t="s">
        <v>156</v>
      </c>
      <c r="AU366" s="244" t="s">
        <v>79</v>
      </c>
      <c r="AV366" s="14" t="s">
        <v>79</v>
      </c>
      <c r="AW366" s="14" t="s">
        <v>31</v>
      </c>
      <c r="AX366" s="14" t="s">
        <v>69</v>
      </c>
      <c r="AY366" s="244" t="s">
        <v>144</v>
      </c>
    </row>
    <row r="367" s="14" customFormat="1">
      <c r="A367" s="14"/>
      <c r="B367" s="234"/>
      <c r="C367" s="235"/>
      <c r="D367" s="217" t="s">
        <v>156</v>
      </c>
      <c r="E367" s="236" t="s">
        <v>19</v>
      </c>
      <c r="F367" s="237" t="s">
        <v>381</v>
      </c>
      <c r="G367" s="235"/>
      <c r="H367" s="238">
        <v>-7.3799999999999999</v>
      </c>
      <c r="I367" s="239"/>
      <c r="J367" s="235"/>
      <c r="K367" s="235"/>
      <c r="L367" s="240"/>
      <c r="M367" s="241"/>
      <c r="N367" s="242"/>
      <c r="O367" s="242"/>
      <c r="P367" s="242"/>
      <c r="Q367" s="242"/>
      <c r="R367" s="242"/>
      <c r="S367" s="242"/>
      <c r="T367" s="243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4" t="s">
        <v>156</v>
      </c>
      <c r="AU367" s="244" t="s">
        <v>79</v>
      </c>
      <c r="AV367" s="14" t="s">
        <v>79</v>
      </c>
      <c r="AW367" s="14" t="s">
        <v>31</v>
      </c>
      <c r="AX367" s="14" t="s">
        <v>69</v>
      </c>
      <c r="AY367" s="244" t="s">
        <v>144</v>
      </c>
    </row>
    <row r="368" s="14" customFormat="1">
      <c r="A368" s="14"/>
      <c r="B368" s="234"/>
      <c r="C368" s="235"/>
      <c r="D368" s="217" t="s">
        <v>156</v>
      </c>
      <c r="E368" s="236" t="s">
        <v>19</v>
      </c>
      <c r="F368" s="237" t="s">
        <v>382</v>
      </c>
      <c r="G368" s="235"/>
      <c r="H368" s="238">
        <v>55.444000000000003</v>
      </c>
      <c r="I368" s="239"/>
      <c r="J368" s="235"/>
      <c r="K368" s="235"/>
      <c r="L368" s="240"/>
      <c r="M368" s="241"/>
      <c r="N368" s="242"/>
      <c r="O368" s="242"/>
      <c r="P368" s="242"/>
      <c r="Q368" s="242"/>
      <c r="R368" s="242"/>
      <c r="S368" s="242"/>
      <c r="T368" s="24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4" t="s">
        <v>156</v>
      </c>
      <c r="AU368" s="244" t="s">
        <v>79</v>
      </c>
      <c r="AV368" s="14" t="s">
        <v>79</v>
      </c>
      <c r="AW368" s="14" t="s">
        <v>31</v>
      </c>
      <c r="AX368" s="14" t="s">
        <v>69</v>
      </c>
      <c r="AY368" s="244" t="s">
        <v>144</v>
      </c>
    </row>
    <row r="369" s="14" customFormat="1">
      <c r="A369" s="14"/>
      <c r="B369" s="234"/>
      <c r="C369" s="235"/>
      <c r="D369" s="217" t="s">
        <v>156</v>
      </c>
      <c r="E369" s="236" t="s">
        <v>19</v>
      </c>
      <c r="F369" s="237" t="s">
        <v>383</v>
      </c>
      <c r="G369" s="235"/>
      <c r="H369" s="238">
        <v>-4.3049999999999997</v>
      </c>
      <c r="I369" s="239"/>
      <c r="J369" s="235"/>
      <c r="K369" s="235"/>
      <c r="L369" s="240"/>
      <c r="M369" s="241"/>
      <c r="N369" s="242"/>
      <c r="O369" s="242"/>
      <c r="P369" s="242"/>
      <c r="Q369" s="242"/>
      <c r="R369" s="242"/>
      <c r="S369" s="242"/>
      <c r="T369" s="243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4" t="s">
        <v>156</v>
      </c>
      <c r="AU369" s="244" t="s">
        <v>79</v>
      </c>
      <c r="AV369" s="14" t="s">
        <v>79</v>
      </c>
      <c r="AW369" s="14" t="s">
        <v>31</v>
      </c>
      <c r="AX369" s="14" t="s">
        <v>69</v>
      </c>
      <c r="AY369" s="244" t="s">
        <v>144</v>
      </c>
    </row>
    <row r="370" s="15" customFormat="1">
      <c r="A370" s="15"/>
      <c r="B370" s="245"/>
      <c r="C370" s="246"/>
      <c r="D370" s="217" t="s">
        <v>156</v>
      </c>
      <c r="E370" s="247" t="s">
        <v>19</v>
      </c>
      <c r="F370" s="248" t="s">
        <v>163</v>
      </c>
      <c r="G370" s="246"/>
      <c r="H370" s="249">
        <v>195.57100000000003</v>
      </c>
      <c r="I370" s="250"/>
      <c r="J370" s="246"/>
      <c r="K370" s="246"/>
      <c r="L370" s="251"/>
      <c r="M370" s="252"/>
      <c r="N370" s="253"/>
      <c r="O370" s="253"/>
      <c r="P370" s="253"/>
      <c r="Q370" s="253"/>
      <c r="R370" s="253"/>
      <c r="S370" s="253"/>
      <c r="T370" s="254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55" t="s">
        <v>156</v>
      </c>
      <c r="AU370" s="255" t="s">
        <v>79</v>
      </c>
      <c r="AV370" s="15" t="s">
        <v>151</v>
      </c>
      <c r="AW370" s="15" t="s">
        <v>31</v>
      </c>
      <c r="AX370" s="15" t="s">
        <v>69</v>
      </c>
      <c r="AY370" s="255" t="s">
        <v>144</v>
      </c>
    </row>
    <row r="371" s="14" customFormat="1">
      <c r="A371" s="14"/>
      <c r="B371" s="234"/>
      <c r="C371" s="235"/>
      <c r="D371" s="217" t="s">
        <v>156</v>
      </c>
      <c r="E371" s="236" t="s">
        <v>19</v>
      </c>
      <c r="F371" s="237" t="s">
        <v>384</v>
      </c>
      <c r="G371" s="235"/>
      <c r="H371" s="238">
        <v>199.482</v>
      </c>
      <c r="I371" s="239"/>
      <c r="J371" s="235"/>
      <c r="K371" s="235"/>
      <c r="L371" s="240"/>
      <c r="M371" s="241"/>
      <c r="N371" s="242"/>
      <c r="O371" s="242"/>
      <c r="P371" s="242"/>
      <c r="Q371" s="242"/>
      <c r="R371" s="242"/>
      <c r="S371" s="242"/>
      <c r="T371" s="243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4" t="s">
        <v>156</v>
      </c>
      <c r="AU371" s="244" t="s">
        <v>79</v>
      </c>
      <c r="AV371" s="14" t="s">
        <v>79</v>
      </c>
      <c r="AW371" s="14" t="s">
        <v>31</v>
      </c>
      <c r="AX371" s="14" t="s">
        <v>69</v>
      </c>
      <c r="AY371" s="244" t="s">
        <v>144</v>
      </c>
    </row>
    <row r="372" s="15" customFormat="1">
      <c r="A372" s="15"/>
      <c r="B372" s="245"/>
      <c r="C372" s="246"/>
      <c r="D372" s="217" t="s">
        <v>156</v>
      </c>
      <c r="E372" s="247" t="s">
        <v>19</v>
      </c>
      <c r="F372" s="248" t="s">
        <v>163</v>
      </c>
      <c r="G372" s="246"/>
      <c r="H372" s="249">
        <v>199.482</v>
      </c>
      <c r="I372" s="250"/>
      <c r="J372" s="246"/>
      <c r="K372" s="246"/>
      <c r="L372" s="251"/>
      <c r="M372" s="252"/>
      <c r="N372" s="253"/>
      <c r="O372" s="253"/>
      <c r="P372" s="253"/>
      <c r="Q372" s="253"/>
      <c r="R372" s="253"/>
      <c r="S372" s="253"/>
      <c r="T372" s="254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55" t="s">
        <v>156</v>
      </c>
      <c r="AU372" s="255" t="s">
        <v>79</v>
      </c>
      <c r="AV372" s="15" t="s">
        <v>151</v>
      </c>
      <c r="AW372" s="15" t="s">
        <v>31</v>
      </c>
      <c r="AX372" s="15" t="s">
        <v>77</v>
      </c>
      <c r="AY372" s="255" t="s">
        <v>144</v>
      </c>
    </row>
    <row r="373" s="2" customFormat="1" ht="24.15" customHeight="1">
      <c r="A373" s="38"/>
      <c r="B373" s="39"/>
      <c r="C373" s="204" t="s">
        <v>385</v>
      </c>
      <c r="D373" s="204" t="s">
        <v>146</v>
      </c>
      <c r="E373" s="205" t="s">
        <v>386</v>
      </c>
      <c r="F373" s="206" t="s">
        <v>387</v>
      </c>
      <c r="G373" s="207" t="s">
        <v>202</v>
      </c>
      <c r="H373" s="208">
        <v>33.972999999999999</v>
      </c>
      <c r="I373" s="209"/>
      <c r="J373" s="210">
        <f>ROUND(I373*H373,2)</f>
        <v>0</v>
      </c>
      <c r="K373" s="206" t="s">
        <v>150</v>
      </c>
      <c r="L373" s="44"/>
      <c r="M373" s="211" t="s">
        <v>19</v>
      </c>
      <c r="N373" s="212" t="s">
        <v>40</v>
      </c>
      <c r="O373" s="84"/>
      <c r="P373" s="213">
        <f>O373*H373</f>
        <v>0</v>
      </c>
      <c r="Q373" s="213">
        <v>0.113955</v>
      </c>
      <c r="R373" s="213">
        <f>Q373*H373</f>
        <v>3.8713932149999999</v>
      </c>
      <c r="S373" s="213">
        <v>0</v>
      </c>
      <c r="T373" s="214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15" t="s">
        <v>151</v>
      </c>
      <c r="AT373" s="215" t="s">
        <v>146</v>
      </c>
      <c r="AU373" s="215" t="s">
        <v>79</v>
      </c>
      <c r="AY373" s="17" t="s">
        <v>144</v>
      </c>
      <c r="BE373" s="216">
        <f>IF(N373="základní",J373,0)</f>
        <v>0</v>
      </c>
      <c r="BF373" s="216">
        <f>IF(N373="snížená",J373,0)</f>
        <v>0</v>
      </c>
      <c r="BG373" s="216">
        <f>IF(N373="zákl. přenesená",J373,0)</f>
        <v>0</v>
      </c>
      <c r="BH373" s="216">
        <f>IF(N373="sníž. přenesená",J373,0)</f>
        <v>0</v>
      </c>
      <c r="BI373" s="216">
        <f>IF(N373="nulová",J373,0)</f>
        <v>0</v>
      </c>
      <c r="BJ373" s="17" t="s">
        <v>77</v>
      </c>
      <c r="BK373" s="216">
        <f>ROUND(I373*H373,2)</f>
        <v>0</v>
      </c>
      <c r="BL373" s="17" t="s">
        <v>151</v>
      </c>
      <c r="BM373" s="215" t="s">
        <v>388</v>
      </c>
    </row>
    <row r="374" s="2" customFormat="1">
      <c r="A374" s="38"/>
      <c r="B374" s="39"/>
      <c r="C374" s="40"/>
      <c r="D374" s="217" t="s">
        <v>152</v>
      </c>
      <c r="E374" s="40"/>
      <c r="F374" s="218" t="s">
        <v>389</v>
      </c>
      <c r="G374" s="40"/>
      <c r="H374" s="40"/>
      <c r="I374" s="219"/>
      <c r="J374" s="40"/>
      <c r="K374" s="40"/>
      <c r="L374" s="44"/>
      <c r="M374" s="220"/>
      <c r="N374" s="221"/>
      <c r="O374" s="84"/>
      <c r="P374" s="84"/>
      <c r="Q374" s="84"/>
      <c r="R374" s="84"/>
      <c r="S374" s="84"/>
      <c r="T374" s="85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152</v>
      </c>
      <c r="AU374" s="17" t="s">
        <v>79</v>
      </c>
    </row>
    <row r="375" s="2" customFormat="1">
      <c r="A375" s="38"/>
      <c r="B375" s="39"/>
      <c r="C375" s="40"/>
      <c r="D375" s="222" t="s">
        <v>154</v>
      </c>
      <c r="E375" s="40"/>
      <c r="F375" s="223" t="s">
        <v>390</v>
      </c>
      <c r="G375" s="40"/>
      <c r="H375" s="40"/>
      <c r="I375" s="219"/>
      <c r="J375" s="40"/>
      <c r="K375" s="40"/>
      <c r="L375" s="44"/>
      <c r="M375" s="220"/>
      <c r="N375" s="221"/>
      <c r="O375" s="84"/>
      <c r="P375" s="84"/>
      <c r="Q375" s="84"/>
      <c r="R375" s="84"/>
      <c r="S375" s="84"/>
      <c r="T375" s="85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154</v>
      </c>
      <c r="AU375" s="17" t="s">
        <v>79</v>
      </c>
    </row>
    <row r="376" s="14" customFormat="1">
      <c r="A376" s="14"/>
      <c r="B376" s="234"/>
      <c r="C376" s="235"/>
      <c r="D376" s="217" t="s">
        <v>156</v>
      </c>
      <c r="E376" s="236" t="s">
        <v>19</v>
      </c>
      <c r="F376" s="237" t="s">
        <v>391</v>
      </c>
      <c r="G376" s="235"/>
      <c r="H376" s="238">
        <v>35.152000000000001</v>
      </c>
      <c r="I376" s="239"/>
      <c r="J376" s="235"/>
      <c r="K376" s="235"/>
      <c r="L376" s="240"/>
      <c r="M376" s="241"/>
      <c r="N376" s="242"/>
      <c r="O376" s="242"/>
      <c r="P376" s="242"/>
      <c r="Q376" s="242"/>
      <c r="R376" s="242"/>
      <c r="S376" s="242"/>
      <c r="T376" s="24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4" t="s">
        <v>156</v>
      </c>
      <c r="AU376" s="244" t="s">
        <v>79</v>
      </c>
      <c r="AV376" s="14" t="s">
        <v>79</v>
      </c>
      <c r="AW376" s="14" t="s">
        <v>31</v>
      </c>
      <c r="AX376" s="14" t="s">
        <v>69</v>
      </c>
      <c r="AY376" s="244" t="s">
        <v>144</v>
      </c>
    </row>
    <row r="377" s="14" customFormat="1">
      <c r="A377" s="14"/>
      <c r="B377" s="234"/>
      <c r="C377" s="235"/>
      <c r="D377" s="217" t="s">
        <v>156</v>
      </c>
      <c r="E377" s="236" t="s">
        <v>19</v>
      </c>
      <c r="F377" s="237" t="s">
        <v>392</v>
      </c>
      <c r="G377" s="235"/>
      <c r="H377" s="238">
        <v>-1.845</v>
      </c>
      <c r="I377" s="239"/>
      <c r="J377" s="235"/>
      <c r="K377" s="235"/>
      <c r="L377" s="240"/>
      <c r="M377" s="241"/>
      <c r="N377" s="242"/>
      <c r="O377" s="242"/>
      <c r="P377" s="242"/>
      <c r="Q377" s="242"/>
      <c r="R377" s="242"/>
      <c r="S377" s="242"/>
      <c r="T377" s="243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4" t="s">
        <v>156</v>
      </c>
      <c r="AU377" s="244" t="s">
        <v>79</v>
      </c>
      <c r="AV377" s="14" t="s">
        <v>79</v>
      </c>
      <c r="AW377" s="14" t="s">
        <v>31</v>
      </c>
      <c r="AX377" s="14" t="s">
        <v>69</v>
      </c>
      <c r="AY377" s="244" t="s">
        <v>144</v>
      </c>
    </row>
    <row r="378" s="15" customFormat="1">
      <c r="A378" s="15"/>
      <c r="B378" s="245"/>
      <c r="C378" s="246"/>
      <c r="D378" s="217" t="s">
        <v>156</v>
      </c>
      <c r="E378" s="247" t="s">
        <v>19</v>
      </c>
      <c r="F378" s="248" t="s">
        <v>163</v>
      </c>
      <c r="G378" s="246"/>
      <c r="H378" s="249">
        <v>33.307000000000002</v>
      </c>
      <c r="I378" s="250"/>
      <c r="J378" s="246"/>
      <c r="K378" s="246"/>
      <c r="L378" s="251"/>
      <c r="M378" s="252"/>
      <c r="N378" s="253"/>
      <c r="O378" s="253"/>
      <c r="P378" s="253"/>
      <c r="Q378" s="253"/>
      <c r="R378" s="253"/>
      <c r="S378" s="253"/>
      <c r="T378" s="254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55" t="s">
        <v>156</v>
      </c>
      <c r="AU378" s="255" t="s">
        <v>79</v>
      </c>
      <c r="AV378" s="15" t="s">
        <v>151</v>
      </c>
      <c r="AW378" s="15" t="s">
        <v>31</v>
      </c>
      <c r="AX378" s="15" t="s">
        <v>69</v>
      </c>
      <c r="AY378" s="255" t="s">
        <v>144</v>
      </c>
    </row>
    <row r="379" s="14" customFormat="1">
      <c r="A379" s="14"/>
      <c r="B379" s="234"/>
      <c r="C379" s="235"/>
      <c r="D379" s="217" t="s">
        <v>156</v>
      </c>
      <c r="E379" s="236" t="s">
        <v>19</v>
      </c>
      <c r="F379" s="237" t="s">
        <v>393</v>
      </c>
      <c r="G379" s="235"/>
      <c r="H379" s="238">
        <v>33.972999999999999</v>
      </c>
      <c r="I379" s="239"/>
      <c r="J379" s="235"/>
      <c r="K379" s="235"/>
      <c r="L379" s="240"/>
      <c r="M379" s="241"/>
      <c r="N379" s="242"/>
      <c r="O379" s="242"/>
      <c r="P379" s="242"/>
      <c r="Q379" s="242"/>
      <c r="R379" s="242"/>
      <c r="S379" s="242"/>
      <c r="T379" s="243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4" t="s">
        <v>156</v>
      </c>
      <c r="AU379" s="244" t="s">
        <v>79</v>
      </c>
      <c r="AV379" s="14" t="s">
        <v>79</v>
      </c>
      <c r="AW379" s="14" t="s">
        <v>31</v>
      </c>
      <c r="AX379" s="14" t="s">
        <v>69</v>
      </c>
      <c r="AY379" s="244" t="s">
        <v>144</v>
      </c>
    </row>
    <row r="380" s="15" customFormat="1">
      <c r="A380" s="15"/>
      <c r="B380" s="245"/>
      <c r="C380" s="246"/>
      <c r="D380" s="217" t="s">
        <v>156</v>
      </c>
      <c r="E380" s="247" t="s">
        <v>19</v>
      </c>
      <c r="F380" s="248" t="s">
        <v>163</v>
      </c>
      <c r="G380" s="246"/>
      <c r="H380" s="249">
        <v>33.972999999999999</v>
      </c>
      <c r="I380" s="250"/>
      <c r="J380" s="246"/>
      <c r="K380" s="246"/>
      <c r="L380" s="251"/>
      <c r="M380" s="252"/>
      <c r="N380" s="253"/>
      <c r="O380" s="253"/>
      <c r="P380" s="253"/>
      <c r="Q380" s="253"/>
      <c r="R380" s="253"/>
      <c r="S380" s="253"/>
      <c r="T380" s="254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55" t="s">
        <v>156</v>
      </c>
      <c r="AU380" s="255" t="s">
        <v>79</v>
      </c>
      <c r="AV380" s="15" t="s">
        <v>151</v>
      </c>
      <c r="AW380" s="15" t="s">
        <v>31</v>
      </c>
      <c r="AX380" s="15" t="s">
        <v>77</v>
      </c>
      <c r="AY380" s="255" t="s">
        <v>144</v>
      </c>
    </row>
    <row r="381" s="2" customFormat="1" ht="24.15" customHeight="1">
      <c r="A381" s="38"/>
      <c r="B381" s="39"/>
      <c r="C381" s="204" t="s">
        <v>269</v>
      </c>
      <c r="D381" s="204" t="s">
        <v>146</v>
      </c>
      <c r="E381" s="205" t="s">
        <v>394</v>
      </c>
      <c r="F381" s="206" t="s">
        <v>395</v>
      </c>
      <c r="G381" s="207" t="s">
        <v>202</v>
      </c>
      <c r="H381" s="208">
        <v>22.917999999999999</v>
      </c>
      <c r="I381" s="209"/>
      <c r="J381" s="210">
        <f>ROUND(I381*H381,2)</f>
        <v>0</v>
      </c>
      <c r="K381" s="206" t="s">
        <v>150</v>
      </c>
      <c r="L381" s="44"/>
      <c r="M381" s="211" t="s">
        <v>19</v>
      </c>
      <c r="N381" s="212" t="s">
        <v>40</v>
      </c>
      <c r="O381" s="84"/>
      <c r="P381" s="213">
        <f>O381*H381</f>
        <v>0</v>
      </c>
      <c r="Q381" s="213">
        <v>0.061719999999999997</v>
      </c>
      <c r="R381" s="213">
        <f>Q381*H381</f>
        <v>1.41449896</v>
      </c>
      <c r="S381" s="213">
        <v>0</v>
      </c>
      <c r="T381" s="214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15" t="s">
        <v>151</v>
      </c>
      <c r="AT381" s="215" t="s">
        <v>146</v>
      </c>
      <c r="AU381" s="215" t="s">
        <v>79</v>
      </c>
      <c r="AY381" s="17" t="s">
        <v>144</v>
      </c>
      <c r="BE381" s="216">
        <f>IF(N381="základní",J381,0)</f>
        <v>0</v>
      </c>
      <c r="BF381" s="216">
        <f>IF(N381="snížená",J381,0)</f>
        <v>0</v>
      </c>
      <c r="BG381" s="216">
        <f>IF(N381="zákl. přenesená",J381,0)</f>
        <v>0</v>
      </c>
      <c r="BH381" s="216">
        <f>IF(N381="sníž. přenesená",J381,0)</f>
        <v>0</v>
      </c>
      <c r="BI381" s="216">
        <f>IF(N381="nulová",J381,0)</f>
        <v>0</v>
      </c>
      <c r="BJ381" s="17" t="s">
        <v>77</v>
      </c>
      <c r="BK381" s="216">
        <f>ROUND(I381*H381,2)</f>
        <v>0</v>
      </c>
      <c r="BL381" s="17" t="s">
        <v>151</v>
      </c>
      <c r="BM381" s="215" t="s">
        <v>396</v>
      </c>
    </row>
    <row r="382" s="2" customFormat="1">
      <c r="A382" s="38"/>
      <c r="B382" s="39"/>
      <c r="C382" s="40"/>
      <c r="D382" s="217" t="s">
        <v>152</v>
      </c>
      <c r="E382" s="40"/>
      <c r="F382" s="218" t="s">
        <v>397</v>
      </c>
      <c r="G382" s="40"/>
      <c r="H382" s="40"/>
      <c r="I382" s="219"/>
      <c r="J382" s="40"/>
      <c r="K382" s="40"/>
      <c r="L382" s="44"/>
      <c r="M382" s="220"/>
      <c r="N382" s="221"/>
      <c r="O382" s="84"/>
      <c r="P382" s="84"/>
      <c r="Q382" s="84"/>
      <c r="R382" s="84"/>
      <c r="S382" s="84"/>
      <c r="T382" s="85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152</v>
      </c>
      <c r="AU382" s="17" t="s">
        <v>79</v>
      </c>
    </row>
    <row r="383" s="2" customFormat="1">
      <c r="A383" s="38"/>
      <c r="B383" s="39"/>
      <c r="C383" s="40"/>
      <c r="D383" s="222" t="s">
        <v>154</v>
      </c>
      <c r="E383" s="40"/>
      <c r="F383" s="223" t="s">
        <v>398</v>
      </c>
      <c r="G383" s="40"/>
      <c r="H383" s="40"/>
      <c r="I383" s="219"/>
      <c r="J383" s="40"/>
      <c r="K383" s="40"/>
      <c r="L383" s="44"/>
      <c r="M383" s="220"/>
      <c r="N383" s="221"/>
      <c r="O383" s="84"/>
      <c r="P383" s="84"/>
      <c r="Q383" s="84"/>
      <c r="R383" s="84"/>
      <c r="S383" s="84"/>
      <c r="T383" s="85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154</v>
      </c>
      <c r="AU383" s="17" t="s">
        <v>79</v>
      </c>
    </row>
    <row r="384" s="14" customFormat="1">
      <c r="A384" s="14"/>
      <c r="B384" s="234"/>
      <c r="C384" s="235"/>
      <c r="D384" s="217" t="s">
        <v>156</v>
      </c>
      <c r="E384" s="236" t="s">
        <v>19</v>
      </c>
      <c r="F384" s="237" t="s">
        <v>399</v>
      </c>
      <c r="G384" s="235"/>
      <c r="H384" s="238">
        <v>25.788</v>
      </c>
      <c r="I384" s="239"/>
      <c r="J384" s="235"/>
      <c r="K384" s="235"/>
      <c r="L384" s="240"/>
      <c r="M384" s="241"/>
      <c r="N384" s="242"/>
      <c r="O384" s="242"/>
      <c r="P384" s="242"/>
      <c r="Q384" s="242"/>
      <c r="R384" s="242"/>
      <c r="S384" s="242"/>
      <c r="T384" s="243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4" t="s">
        <v>156</v>
      </c>
      <c r="AU384" s="244" t="s">
        <v>79</v>
      </c>
      <c r="AV384" s="14" t="s">
        <v>79</v>
      </c>
      <c r="AW384" s="14" t="s">
        <v>31</v>
      </c>
      <c r="AX384" s="14" t="s">
        <v>69</v>
      </c>
      <c r="AY384" s="244" t="s">
        <v>144</v>
      </c>
    </row>
    <row r="385" s="14" customFormat="1">
      <c r="A385" s="14"/>
      <c r="B385" s="234"/>
      <c r="C385" s="235"/>
      <c r="D385" s="217" t="s">
        <v>156</v>
      </c>
      <c r="E385" s="236" t="s">
        <v>19</v>
      </c>
      <c r="F385" s="237" t="s">
        <v>400</v>
      </c>
      <c r="G385" s="235"/>
      <c r="H385" s="238">
        <v>-2.8700000000000001</v>
      </c>
      <c r="I385" s="239"/>
      <c r="J385" s="235"/>
      <c r="K385" s="235"/>
      <c r="L385" s="240"/>
      <c r="M385" s="241"/>
      <c r="N385" s="242"/>
      <c r="O385" s="242"/>
      <c r="P385" s="242"/>
      <c r="Q385" s="242"/>
      <c r="R385" s="242"/>
      <c r="S385" s="242"/>
      <c r="T385" s="243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4" t="s">
        <v>156</v>
      </c>
      <c r="AU385" s="244" t="s">
        <v>79</v>
      </c>
      <c r="AV385" s="14" t="s">
        <v>79</v>
      </c>
      <c r="AW385" s="14" t="s">
        <v>31</v>
      </c>
      <c r="AX385" s="14" t="s">
        <v>69</v>
      </c>
      <c r="AY385" s="244" t="s">
        <v>144</v>
      </c>
    </row>
    <row r="386" s="15" customFormat="1">
      <c r="A386" s="15"/>
      <c r="B386" s="245"/>
      <c r="C386" s="246"/>
      <c r="D386" s="217" t="s">
        <v>156</v>
      </c>
      <c r="E386" s="247" t="s">
        <v>19</v>
      </c>
      <c r="F386" s="248" t="s">
        <v>163</v>
      </c>
      <c r="G386" s="246"/>
      <c r="H386" s="249">
        <v>22.917999999999999</v>
      </c>
      <c r="I386" s="250"/>
      <c r="J386" s="246"/>
      <c r="K386" s="246"/>
      <c r="L386" s="251"/>
      <c r="M386" s="252"/>
      <c r="N386" s="253"/>
      <c r="O386" s="253"/>
      <c r="P386" s="253"/>
      <c r="Q386" s="253"/>
      <c r="R386" s="253"/>
      <c r="S386" s="253"/>
      <c r="T386" s="254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55" t="s">
        <v>156</v>
      </c>
      <c r="AU386" s="255" t="s">
        <v>79</v>
      </c>
      <c r="AV386" s="15" t="s">
        <v>151</v>
      </c>
      <c r="AW386" s="15" t="s">
        <v>31</v>
      </c>
      <c r="AX386" s="15" t="s">
        <v>77</v>
      </c>
      <c r="AY386" s="255" t="s">
        <v>144</v>
      </c>
    </row>
    <row r="387" s="2" customFormat="1" ht="24.15" customHeight="1">
      <c r="A387" s="38"/>
      <c r="B387" s="39"/>
      <c r="C387" s="204" t="s">
        <v>401</v>
      </c>
      <c r="D387" s="204" t="s">
        <v>146</v>
      </c>
      <c r="E387" s="205" t="s">
        <v>402</v>
      </c>
      <c r="F387" s="206" t="s">
        <v>403</v>
      </c>
      <c r="G387" s="207" t="s">
        <v>202</v>
      </c>
      <c r="H387" s="208">
        <v>3.7610000000000001</v>
      </c>
      <c r="I387" s="209"/>
      <c r="J387" s="210">
        <f>ROUND(I387*H387,2)</f>
        <v>0</v>
      </c>
      <c r="K387" s="206" t="s">
        <v>150</v>
      </c>
      <c r="L387" s="44"/>
      <c r="M387" s="211" t="s">
        <v>19</v>
      </c>
      <c r="N387" s="212" t="s">
        <v>40</v>
      </c>
      <c r="O387" s="84"/>
      <c r="P387" s="213">
        <f>O387*H387</f>
        <v>0</v>
      </c>
      <c r="Q387" s="213">
        <v>0.079210000000000003</v>
      </c>
      <c r="R387" s="213">
        <f>Q387*H387</f>
        <v>0.29790881000000002</v>
      </c>
      <c r="S387" s="213">
        <v>0</v>
      </c>
      <c r="T387" s="214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15" t="s">
        <v>151</v>
      </c>
      <c r="AT387" s="215" t="s">
        <v>146</v>
      </c>
      <c r="AU387" s="215" t="s">
        <v>79</v>
      </c>
      <c r="AY387" s="17" t="s">
        <v>144</v>
      </c>
      <c r="BE387" s="216">
        <f>IF(N387="základní",J387,0)</f>
        <v>0</v>
      </c>
      <c r="BF387" s="216">
        <f>IF(N387="snížená",J387,0)</f>
        <v>0</v>
      </c>
      <c r="BG387" s="216">
        <f>IF(N387="zákl. přenesená",J387,0)</f>
        <v>0</v>
      </c>
      <c r="BH387" s="216">
        <f>IF(N387="sníž. přenesená",J387,0)</f>
        <v>0</v>
      </c>
      <c r="BI387" s="216">
        <f>IF(N387="nulová",J387,0)</f>
        <v>0</v>
      </c>
      <c r="BJ387" s="17" t="s">
        <v>77</v>
      </c>
      <c r="BK387" s="216">
        <f>ROUND(I387*H387,2)</f>
        <v>0</v>
      </c>
      <c r="BL387" s="17" t="s">
        <v>151</v>
      </c>
      <c r="BM387" s="215" t="s">
        <v>404</v>
      </c>
    </row>
    <row r="388" s="2" customFormat="1">
      <c r="A388" s="38"/>
      <c r="B388" s="39"/>
      <c r="C388" s="40"/>
      <c r="D388" s="217" t="s">
        <v>152</v>
      </c>
      <c r="E388" s="40"/>
      <c r="F388" s="218" t="s">
        <v>405</v>
      </c>
      <c r="G388" s="40"/>
      <c r="H388" s="40"/>
      <c r="I388" s="219"/>
      <c r="J388" s="40"/>
      <c r="K388" s="40"/>
      <c r="L388" s="44"/>
      <c r="M388" s="220"/>
      <c r="N388" s="221"/>
      <c r="O388" s="84"/>
      <c r="P388" s="84"/>
      <c r="Q388" s="84"/>
      <c r="R388" s="84"/>
      <c r="S388" s="84"/>
      <c r="T388" s="85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152</v>
      </c>
      <c r="AU388" s="17" t="s">
        <v>79</v>
      </c>
    </row>
    <row r="389" s="2" customFormat="1">
      <c r="A389" s="38"/>
      <c r="B389" s="39"/>
      <c r="C389" s="40"/>
      <c r="D389" s="222" t="s">
        <v>154</v>
      </c>
      <c r="E389" s="40"/>
      <c r="F389" s="223" t="s">
        <v>406</v>
      </c>
      <c r="G389" s="40"/>
      <c r="H389" s="40"/>
      <c r="I389" s="219"/>
      <c r="J389" s="40"/>
      <c r="K389" s="40"/>
      <c r="L389" s="44"/>
      <c r="M389" s="220"/>
      <c r="N389" s="221"/>
      <c r="O389" s="84"/>
      <c r="P389" s="84"/>
      <c r="Q389" s="84"/>
      <c r="R389" s="84"/>
      <c r="S389" s="84"/>
      <c r="T389" s="85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154</v>
      </c>
      <c r="AU389" s="17" t="s">
        <v>79</v>
      </c>
    </row>
    <row r="390" s="14" customFormat="1">
      <c r="A390" s="14"/>
      <c r="B390" s="234"/>
      <c r="C390" s="235"/>
      <c r="D390" s="217" t="s">
        <v>156</v>
      </c>
      <c r="E390" s="236" t="s">
        <v>19</v>
      </c>
      <c r="F390" s="237" t="s">
        <v>407</v>
      </c>
      <c r="G390" s="235"/>
      <c r="H390" s="238">
        <v>3.7610000000000001</v>
      </c>
      <c r="I390" s="239"/>
      <c r="J390" s="235"/>
      <c r="K390" s="235"/>
      <c r="L390" s="240"/>
      <c r="M390" s="241"/>
      <c r="N390" s="242"/>
      <c r="O390" s="242"/>
      <c r="P390" s="242"/>
      <c r="Q390" s="242"/>
      <c r="R390" s="242"/>
      <c r="S390" s="242"/>
      <c r="T390" s="243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4" t="s">
        <v>156</v>
      </c>
      <c r="AU390" s="244" t="s">
        <v>79</v>
      </c>
      <c r="AV390" s="14" t="s">
        <v>79</v>
      </c>
      <c r="AW390" s="14" t="s">
        <v>31</v>
      </c>
      <c r="AX390" s="14" t="s">
        <v>69</v>
      </c>
      <c r="AY390" s="244" t="s">
        <v>144</v>
      </c>
    </row>
    <row r="391" s="15" customFormat="1">
      <c r="A391" s="15"/>
      <c r="B391" s="245"/>
      <c r="C391" s="246"/>
      <c r="D391" s="217" t="s">
        <v>156</v>
      </c>
      <c r="E391" s="247" t="s">
        <v>19</v>
      </c>
      <c r="F391" s="248" t="s">
        <v>163</v>
      </c>
      <c r="G391" s="246"/>
      <c r="H391" s="249">
        <v>3.7610000000000001</v>
      </c>
      <c r="I391" s="250"/>
      <c r="J391" s="246"/>
      <c r="K391" s="246"/>
      <c r="L391" s="251"/>
      <c r="M391" s="252"/>
      <c r="N391" s="253"/>
      <c r="O391" s="253"/>
      <c r="P391" s="253"/>
      <c r="Q391" s="253"/>
      <c r="R391" s="253"/>
      <c r="S391" s="253"/>
      <c r="T391" s="254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55" t="s">
        <v>156</v>
      </c>
      <c r="AU391" s="255" t="s">
        <v>79</v>
      </c>
      <c r="AV391" s="15" t="s">
        <v>151</v>
      </c>
      <c r="AW391" s="15" t="s">
        <v>31</v>
      </c>
      <c r="AX391" s="15" t="s">
        <v>77</v>
      </c>
      <c r="AY391" s="255" t="s">
        <v>144</v>
      </c>
    </row>
    <row r="392" s="2" customFormat="1" ht="24.15" customHeight="1">
      <c r="A392" s="38"/>
      <c r="B392" s="39"/>
      <c r="C392" s="204" t="s">
        <v>276</v>
      </c>
      <c r="D392" s="204" t="s">
        <v>146</v>
      </c>
      <c r="E392" s="205" t="s">
        <v>408</v>
      </c>
      <c r="F392" s="206" t="s">
        <v>409</v>
      </c>
      <c r="G392" s="207" t="s">
        <v>291</v>
      </c>
      <c r="H392" s="208">
        <v>92.099999999999994</v>
      </c>
      <c r="I392" s="209"/>
      <c r="J392" s="210">
        <f>ROUND(I392*H392,2)</f>
        <v>0</v>
      </c>
      <c r="K392" s="206" t="s">
        <v>150</v>
      </c>
      <c r="L392" s="44"/>
      <c r="M392" s="211" t="s">
        <v>19</v>
      </c>
      <c r="N392" s="212" t="s">
        <v>40</v>
      </c>
      <c r="O392" s="84"/>
      <c r="P392" s="213">
        <f>O392*H392</f>
        <v>0</v>
      </c>
      <c r="Q392" s="213">
        <v>0.00012799999999999999</v>
      </c>
      <c r="R392" s="213">
        <f>Q392*H392</f>
        <v>0.011788799999999999</v>
      </c>
      <c r="S392" s="213">
        <v>0</v>
      </c>
      <c r="T392" s="214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15" t="s">
        <v>151</v>
      </c>
      <c r="AT392" s="215" t="s">
        <v>146</v>
      </c>
      <c r="AU392" s="215" t="s">
        <v>79</v>
      </c>
      <c r="AY392" s="17" t="s">
        <v>144</v>
      </c>
      <c r="BE392" s="216">
        <f>IF(N392="základní",J392,0)</f>
        <v>0</v>
      </c>
      <c r="BF392" s="216">
        <f>IF(N392="snížená",J392,0)</f>
        <v>0</v>
      </c>
      <c r="BG392" s="216">
        <f>IF(N392="zákl. přenesená",J392,0)</f>
        <v>0</v>
      </c>
      <c r="BH392" s="216">
        <f>IF(N392="sníž. přenesená",J392,0)</f>
        <v>0</v>
      </c>
      <c r="BI392" s="216">
        <f>IF(N392="nulová",J392,0)</f>
        <v>0</v>
      </c>
      <c r="BJ392" s="17" t="s">
        <v>77</v>
      </c>
      <c r="BK392" s="216">
        <f>ROUND(I392*H392,2)</f>
        <v>0</v>
      </c>
      <c r="BL392" s="17" t="s">
        <v>151</v>
      </c>
      <c r="BM392" s="215" t="s">
        <v>410</v>
      </c>
    </row>
    <row r="393" s="2" customFormat="1">
      <c r="A393" s="38"/>
      <c r="B393" s="39"/>
      <c r="C393" s="40"/>
      <c r="D393" s="217" t="s">
        <v>152</v>
      </c>
      <c r="E393" s="40"/>
      <c r="F393" s="218" t="s">
        <v>411</v>
      </c>
      <c r="G393" s="40"/>
      <c r="H393" s="40"/>
      <c r="I393" s="219"/>
      <c r="J393" s="40"/>
      <c r="K393" s="40"/>
      <c r="L393" s="44"/>
      <c r="M393" s="220"/>
      <c r="N393" s="221"/>
      <c r="O393" s="84"/>
      <c r="P393" s="84"/>
      <c r="Q393" s="84"/>
      <c r="R393" s="84"/>
      <c r="S393" s="84"/>
      <c r="T393" s="85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152</v>
      </c>
      <c r="AU393" s="17" t="s">
        <v>79</v>
      </c>
    </row>
    <row r="394" s="2" customFormat="1">
      <c r="A394" s="38"/>
      <c r="B394" s="39"/>
      <c r="C394" s="40"/>
      <c r="D394" s="222" t="s">
        <v>154</v>
      </c>
      <c r="E394" s="40"/>
      <c r="F394" s="223" t="s">
        <v>412</v>
      </c>
      <c r="G394" s="40"/>
      <c r="H394" s="40"/>
      <c r="I394" s="219"/>
      <c r="J394" s="40"/>
      <c r="K394" s="40"/>
      <c r="L394" s="44"/>
      <c r="M394" s="220"/>
      <c r="N394" s="221"/>
      <c r="O394" s="84"/>
      <c r="P394" s="84"/>
      <c r="Q394" s="84"/>
      <c r="R394" s="84"/>
      <c r="S394" s="84"/>
      <c r="T394" s="85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154</v>
      </c>
      <c r="AU394" s="17" t="s">
        <v>79</v>
      </c>
    </row>
    <row r="395" s="14" customFormat="1">
      <c r="A395" s="14"/>
      <c r="B395" s="234"/>
      <c r="C395" s="235"/>
      <c r="D395" s="217" t="s">
        <v>156</v>
      </c>
      <c r="E395" s="236" t="s">
        <v>19</v>
      </c>
      <c r="F395" s="237" t="s">
        <v>413</v>
      </c>
      <c r="G395" s="235"/>
      <c r="H395" s="238">
        <v>52.189999999999998</v>
      </c>
      <c r="I395" s="239"/>
      <c r="J395" s="235"/>
      <c r="K395" s="235"/>
      <c r="L395" s="240"/>
      <c r="M395" s="241"/>
      <c r="N395" s="242"/>
      <c r="O395" s="242"/>
      <c r="P395" s="242"/>
      <c r="Q395" s="242"/>
      <c r="R395" s="242"/>
      <c r="S395" s="242"/>
      <c r="T395" s="243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4" t="s">
        <v>156</v>
      </c>
      <c r="AU395" s="244" t="s">
        <v>79</v>
      </c>
      <c r="AV395" s="14" t="s">
        <v>79</v>
      </c>
      <c r="AW395" s="14" t="s">
        <v>31</v>
      </c>
      <c r="AX395" s="14" t="s">
        <v>69</v>
      </c>
      <c r="AY395" s="244" t="s">
        <v>144</v>
      </c>
    </row>
    <row r="396" s="14" customFormat="1">
      <c r="A396" s="14"/>
      <c r="B396" s="234"/>
      <c r="C396" s="235"/>
      <c r="D396" s="217" t="s">
        <v>156</v>
      </c>
      <c r="E396" s="236" t="s">
        <v>19</v>
      </c>
      <c r="F396" s="237" t="s">
        <v>414</v>
      </c>
      <c r="G396" s="235"/>
      <c r="H396" s="238">
        <v>24.559999999999999</v>
      </c>
      <c r="I396" s="239"/>
      <c r="J396" s="235"/>
      <c r="K396" s="235"/>
      <c r="L396" s="240"/>
      <c r="M396" s="241"/>
      <c r="N396" s="242"/>
      <c r="O396" s="242"/>
      <c r="P396" s="242"/>
      <c r="Q396" s="242"/>
      <c r="R396" s="242"/>
      <c r="S396" s="242"/>
      <c r="T396" s="24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4" t="s">
        <v>156</v>
      </c>
      <c r="AU396" s="244" t="s">
        <v>79</v>
      </c>
      <c r="AV396" s="14" t="s">
        <v>79</v>
      </c>
      <c r="AW396" s="14" t="s">
        <v>31</v>
      </c>
      <c r="AX396" s="14" t="s">
        <v>69</v>
      </c>
      <c r="AY396" s="244" t="s">
        <v>144</v>
      </c>
    </row>
    <row r="397" s="14" customFormat="1">
      <c r="A397" s="14"/>
      <c r="B397" s="234"/>
      <c r="C397" s="235"/>
      <c r="D397" s="217" t="s">
        <v>156</v>
      </c>
      <c r="E397" s="236" t="s">
        <v>19</v>
      </c>
      <c r="F397" s="237" t="s">
        <v>415</v>
      </c>
      <c r="G397" s="235"/>
      <c r="H397" s="238">
        <v>15.35</v>
      </c>
      <c r="I397" s="239"/>
      <c r="J397" s="235"/>
      <c r="K397" s="235"/>
      <c r="L397" s="240"/>
      <c r="M397" s="241"/>
      <c r="N397" s="242"/>
      <c r="O397" s="242"/>
      <c r="P397" s="242"/>
      <c r="Q397" s="242"/>
      <c r="R397" s="242"/>
      <c r="S397" s="242"/>
      <c r="T397" s="243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4" t="s">
        <v>156</v>
      </c>
      <c r="AU397" s="244" t="s">
        <v>79</v>
      </c>
      <c r="AV397" s="14" t="s">
        <v>79</v>
      </c>
      <c r="AW397" s="14" t="s">
        <v>31</v>
      </c>
      <c r="AX397" s="14" t="s">
        <v>69</v>
      </c>
      <c r="AY397" s="244" t="s">
        <v>144</v>
      </c>
    </row>
    <row r="398" s="15" customFormat="1">
      <c r="A398" s="15"/>
      <c r="B398" s="245"/>
      <c r="C398" s="246"/>
      <c r="D398" s="217" t="s">
        <v>156</v>
      </c>
      <c r="E398" s="247" t="s">
        <v>19</v>
      </c>
      <c r="F398" s="248" t="s">
        <v>163</v>
      </c>
      <c r="G398" s="246"/>
      <c r="H398" s="249">
        <v>92.099999999999994</v>
      </c>
      <c r="I398" s="250"/>
      <c r="J398" s="246"/>
      <c r="K398" s="246"/>
      <c r="L398" s="251"/>
      <c r="M398" s="252"/>
      <c r="N398" s="253"/>
      <c r="O398" s="253"/>
      <c r="P398" s="253"/>
      <c r="Q398" s="253"/>
      <c r="R398" s="253"/>
      <c r="S398" s="253"/>
      <c r="T398" s="254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55" t="s">
        <v>156</v>
      </c>
      <c r="AU398" s="255" t="s">
        <v>79</v>
      </c>
      <c r="AV398" s="15" t="s">
        <v>151</v>
      </c>
      <c r="AW398" s="15" t="s">
        <v>31</v>
      </c>
      <c r="AX398" s="15" t="s">
        <v>77</v>
      </c>
      <c r="AY398" s="255" t="s">
        <v>144</v>
      </c>
    </row>
    <row r="399" s="2" customFormat="1" ht="24.15" customHeight="1">
      <c r="A399" s="38"/>
      <c r="B399" s="39"/>
      <c r="C399" s="204" t="s">
        <v>416</v>
      </c>
      <c r="D399" s="204" t="s">
        <v>146</v>
      </c>
      <c r="E399" s="205" t="s">
        <v>417</v>
      </c>
      <c r="F399" s="206" t="s">
        <v>418</v>
      </c>
      <c r="G399" s="207" t="s">
        <v>202</v>
      </c>
      <c r="H399" s="208">
        <v>4.5640000000000001</v>
      </c>
      <c r="I399" s="209"/>
      <c r="J399" s="210">
        <f>ROUND(I399*H399,2)</f>
        <v>0</v>
      </c>
      <c r="K399" s="206" t="s">
        <v>150</v>
      </c>
      <c r="L399" s="44"/>
      <c r="M399" s="211" t="s">
        <v>19</v>
      </c>
      <c r="N399" s="212" t="s">
        <v>40</v>
      </c>
      <c r="O399" s="84"/>
      <c r="P399" s="213">
        <f>O399*H399</f>
        <v>0</v>
      </c>
      <c r="Q399" s="213">
        <v>0.17818400000000001</v>
      </c>
      <c r="R399" s="213">
        <f>Q399*H399</f>
        <v>0.81323177600000007</v>
      </c>
      <c r="S399" s="213">
        <v>0</v>
      </c>
      <c r="T399" s="214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15" t="s">
        <v>151</v>
      </c>
      <c r="AT399" s="215" t="s">
        <v>146</v>
      </c>
      <c r="AU399" s="215" t="s">
        <v>79</v>
      </c>
      <c r="AY399" s="17" t="s">
        <v>144</v>
      </c>
      <c r="BE399" s="216">
        <f>IF(N399="základní",J399,0)</f>
        <v>0</v>
      </c>
      <c r="BF399" s="216">
        <f>IF(N399="snížená",J399,0)</f>
        <v>0</v>
      </c>
      <c r="BG399" s="216">
        <f>IF(N399="zákl. přenesená",J399,0)</f>
        <v>0</v>
      </c>
      <c r="BH399" s="216">
        <f>IF(N399="sníž. přenesená",J399,0)</f>
        <v>0</v>
      </c>
      <c r="BI399" s="216">
        <f>IF(N399="nulová",J399,0)</f>
        <v>0</v>
      </c>
      <c r="BJ399" s="17" t="s">
        <v>77</v>
      </c>
      <c r="BK399" s="216">
        <f>ROUND(I399*H399,2)</f>
        <v>0</v>
      </c>
      <c r="BL399" s="17" t="s">
        <v>151</v>
      </c>
      <c r="BM399" s="215" t="s">
        <v>419</v>
      </c>
    </row>
    <row r="400" s="2" customFormat="1">
      <c r="A400" s="38"/>
      <c r="B400" s="39"/>
      <c r="C400" s="40"/>
      <c r="D400" s="217" t="s">
        <v>152</v>
      </c>
      <c r="E400" s="40"/>
      <c r="F400" s="218" t="s">
        <v>420</v>
      </c>
      <c r="G400" s="40"/>
      <c r="H400" s="40"/>
      <c r="I400" s="219"/>
      <c r="J400" s="40"/>
      <c r="K400" s="40"/>
      <c r="L400" s="44"/>
      <c r="M400" s="220"/>
      <c r="N400" s="221"/>
      <c r="O400" s="84"/>
      <c r="P400" s="84"/>
      <c r="Q400" s="84"/>
      <c r="R400" s="84"/>
      <c r="S400" s="84"/>
      <c r="T400" s="85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152</v>
      </c>
      <c r="AU400" s="17" t="s">
        <v>79</v>
      </c>
    </row>
    <row r="401" s="2" customFormat="1">
      <c r="A401" s="38"/>
      <c r="B401" s="39"/>
      <c r="C401" s="40"/>
      <c r="D401" s="222" t="s">
        <v>154</v>
      </c>
      <c r="E401" s="40"/>
      <c r="F401" s="223" t="s">
        <v>421</v>
      </c>
      <c r="G401" s="40"/>
      <c r="H401" s="40"/>
      <c r="I401" s="219"/>
      <c r="J401" s="40"/>
      <c r="K401" s="40"/>
      <c r="L401" s="44"/>
      <c r="M401" s="220"/>
      <c r="N401" s="221"/>
      <c r="O401" s="84"/>
      <c r="P401" s="84"/>
      <c r="Q401" s="84"/>
      <c r="R401" s="84"/>
      <c r="S401" s="84"/>
      <c r="T401" s="85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154</v>
      </c>
      <c r="AU401" s="17" t="s">
        <v>79</v>
      </c>
    </row>
    <row r="402" s="13" customFormat="1">
      <c r="A402" s="13"/>
      <c r="B402" s="224"/>
      <c r="C402" s="225"/>
      <c r="D402" s="217" t="s">
        <v>156</v>
      </c>
      <c r="E402" s="226" t="s">
        <v>19</v>
      </c>
      <c r="F402" s="227" t="s">
        <v>422</v>
      </c>
      <c r="G402" s="225"/>
      <c r="H402" s="226" t="s">
        <v>19</v>
      </c>
      <c r="I402" s="228"/>
      <c r="J402" s="225"/>
      <c r="K402" s="225"/>
      <c r="L402" s="229"/>
      <c r="M402" s="230"/>
      <c r="N402" s="231"/>
      <c r="O402" s="231"/>
      <c r="P402" s="231"/>
      <c r="Q402" s="231"/>
      <c r="R402" s="231"/>
      <c r="S402" s="231"/>
      <c r="T402" s="23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3" t="s">
        <v>156</v>
      </c>
      <c r="AU402" s="233" t="s">
        <v>79</v>
      </c>
      <c r="AV402" s="13" t="s">
        <v>77</v>
      </c>
      <c r="AW402" s="13" t="s">
        <v>31</v>
      </c>
      <c r="AX402" s="13" t="s">
        <v>69</v>
      </c>
      <c r="AY402" s="233" t="s">
        <v>144</v>
      </c>
    </row>
    <row r="403" s="14" customFormat="1">
      <c r="A403" s="14"/>
      <c r="B403" s="234"/>
      <c r="C403" s="235"/>
      <c r="D403" s="217" t="s">
        <v>156</v>
      </c>
      <c r="E403" s="236" t="s">
        <v>19</v>
      </c>
      <c r="F403" s="237" t="s">
        <v>423</v>
      </c>
      <c r="G403" s="235"/>
      <c r="H403" s="238">
        <v>3.6400000000000001</v>
      </c>
      <c r="I403" s="239"/>
      <c r="J403" s="235"/>
      <c r="K403" s="235"/>
      <c r="L403" s="240"/>
      <c r="M403" s="241"/>
      <c r="N403" s="242"/>
      <c r="O403" s="242"/>
      <c r="P403" s="242"/>
      <c r="Q403" s="242"/>
      <c r="R403" s="242"/>
      <c r="S403" s="242"/>
      <c r="T403" s="24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4" t="s">
        <v>156</v>
      </c>
      <c r="AU403" s="244" t="s">
        <v>79</v>
      </c>
      <c r="AV403" s="14" t="s">
        <v>79</v>
      </c>
      <c r="AW403" s="14" t="s">
        <v>31</v>
      </c>
      <c r="AX403" s="14" t="s">
        <v>69</v>
      </c>
      <c r="AY403" s="244" t="s">
        <v>144</v>
      </c>
    </row>
    <row r="404" s="14" customFormat="1">
      <c r="A404" s="14"/>
      <c r="B404" s="234"/>
      <c r="C404" s="235"/>
      <c r="D404" s="217" t="s">
        <v>156</v>
      </c>
      <c r="E404" s="236" t="s">
        <v>19</v>
      </c>
      <c r="F404" s="237" t="s">
        <v>424</v>
      </c>
      <c r="G404" s="235"/>
      <c r="H404" s="238">
        <v>0.92400000000000004</v>
      </c>
      <c r="I404" s="239"/>
      <c r="J404" s="235"/>
      <c r="K404" s="235"/>
      <c r="L404" s="240"/>
      <c r="M404" s="241"/>
      <c r="N404" s="242"/>
      <c r="O404" s="242"/>
      <c r="P404" s="242"/>
      <c r="Q404" s="242"/>
      <c r="R404" s="242"/>
      <c r="S404" s="242"/>
      <c r="T404" s="24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4" t="s">
        <v>156</v>
      </c>
      <c r="AU404" s="244" t="s">
        <v>79</v>
      </c>
      <c r="AV404" s="14" t="s">
        <v>79</v>
      </c>
      <c r="AW404" s="14" t="s">
        <v>31</v>
      </c>
      <c r="AX404" s="14" t="s">
        <v>69</v>
      </c>
      <c r="AY404" s="244" t="s">
        <v>144</v>
      </c>
    </row>
    <row r="405" s="15" customFormat="1">
      <c r="A405" s="15"/>
      <c r="B405" s="245"/>
      <c r="C405" s="246"/>
      <c r="D405" s="217" t="s">
        <v>156</v>
      </c>
      <c r="E405" s="247" t="s">
        <v>19</v>
      </c>
      <c r="F405" s="248" t="s">
        <v>163</v>
      </c>
      <c r="G405" s="246"/>
      <c r="H405" s="249">
        <v>4.5640000000000001</v>
      </c>
      <c r="I405" s="250"/>
      <c r="J405" s="246"/>
      <c r="K405" s="246"/>
      <c r="L405" s="251"/>
      <c r="M405" s="252"/>
      <c r="N405" s="253"/>
      <c r="O405" s="253"/>
      <c r="P405" s="253"/>
      <c r="Q405" s="253"/>
      <c r="R405" s="253"/>
      <c r="S405" s="253"/>
      <c r="T405" s="254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55" t="s">
        <v>156</v>
      </c>
      <c r="AU405" s="255" t="s">
        <v>79</v>
      </c>
      <c r="AV405" s="15" t="s">
        <v>151</v>
      </c>
      <c r="AW405" s="15" t="s">
        <v>31</v>
      </c>
      <c r="AX405" s="15" t="s">
        <v>77</v>
      </c>
      <c r="AY405" s="255" t="s">
        <v>144</v>
      </c>
    </row>
    <row r="406" s="12" customFormat="1" ht="22.8" customHeight="1">
      <c r="A406" s="12"/>
      <c r="B406" s="188"/>
      <c r="C406" s="189"/>
      <c r="D406" s="190" t="s">
        <v>68</v>
      </c>
      <c r="E406" s="202" t="s">
        <v>151</v>
      </c>
      <c r="F406" s="202" t="s">
        <v>425</v>
      </c>
      <c r="G406" s="189"/>
      <c r="H406" s="189"/>
      <c r="I406" s="192"/>
      <c r="J406" s="203">
        <f>BK406</f>
        <v>0</v>
      </c>
      <c r="K406" s="189"/>
      <c r="L406" s="194"/>
      <c r="M406" s="195"/>
      <c r="N406" s="196"/>
      <c r="O406" s="196"/>
      <c r="P406" s="197">
        <f>SUM(P407:P443)</f>
        <v>0</v>
      </c>
      <c r="Q406" s="196"/>
      <c r="R406" s="197">
        <f>SUM(R407:R443)</f>
        <v>1.1792084713600002</v>
      </c>
      <c r="S406" s="196"/>
      <c r="T406" s="198">
        <f>SUM(T407:T443)</f>
        <v>0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199" t="s">
        <v>77</v>
      </c>
      <c r="AT406" s="200" t="s">
        <v>68</v>
      </c>
      <c r="AU406" s="200" t="s">
        <v>77</v>
      </c>
      <c r="AY406" s="199" t="s">
        <v>144</v>
      </c>
      <c r="BK406" s="201">
        <f>SUM(BK407:BK443)</f>
        <v>0</v>
      </c>
    </row>
    <row r="407" s="2" customFormat="1" ht="37.8" customHeight="1">
      <c r="A407" s="38"/>
      <c r="B407" s="39"/>
      <c r="C407" s="204" t="s">
        <v>282</v>
      </c>
      <c r="D407" s="204" t="s">
        <v>146</v>
      </c>
      <c r="E407" s="205" t="s">
        <v>426</v>
      </c>
      <c r="F407" s="206" t="s">
        <v>427</v>
      </c>
      <c r="G407" s="207" t="s">
        <v>211</v>
      </c>
      <c r="H407" s="208">
        <v>1.0880000000000001</v>
      </c>
      <c r="I407" s="209"/>
      <c r="J407" s="210">
        <f>ROUND(I407*H407,2)</f>
        <v>0</v>
      </c>
      <c r="K407" s="206" t="s">
        <v>150</v>
      </c>
      <c r="L407" s="44"/>
      <c r="M407" s="211" t="s">
        <v>19</v>
      </c>
      <c r="N407" s="212" t="s">
        <v>40</v>
      </c>
      <c r="O407" s="84"/>
      <c r="P407" s="213">
        <f>O407*H407</f>
        <v>0</v>
      </c>
      <c r="Q407" s="213">
        <v>0.017094000000000002</v>
      </c>
      <c r="R407" s="213">
        <f>Q407*H407</f>
        <v>0.018598272000000002</v>
      </c>
      <c r="S407" s="213">
        <v>0</v>
      </c>
      <c r="T407" s="214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15" t="s">
        <v>151</v>
      </c>
      <c r="AT407" s="215" t="s">
        <v>146</v>
      </c>
      <c r="AU407" s="215" t="s">
        <v>79</v>
      </c>
      <c r="AY407" s="17" t="s">
        <v>144</v>
      </c>
      <c r="BE407" s="216">
        <f>IF(N407="základní",J407,0)</f>
        <v>0</v>
      </c>
      <c r="BF407" s="216">
        <f>IF(N407="snížená",J407,0)</f>
        <v>0</v>
      </c>
      <c r="BG407" s="216">
        <f>IF(N407="zákl. přenesená",J407,0)</f>
        <v>0</v>
      </c>
      <c r="BH407" s="216">
        <f>IF(N407="sníž. přenesená",J407,0)</f>
        <v>0</v>
      </c>
      <c r="BI407" s="216">
        <f>IF(N407="nulová",J407,0)</f>
        <v>0</v>
      </c>
      <c r="BJ407" s="17" t="s">
        <v>77</v>
      </c>
      <c r="BK407" s="216">
        <f>ROUND(I407*H407,2)</f>
        <v>0</v>
      </c>
      <c r="BL407" s="17" t="s">
        <v>151</v>
      </c>
      <c r="BM407" s="215" t="s">
        <v>428</v>
      </c>
    </row>
    <row r="408" s="2" customFormat="1">
      <c r="A408" s="38"/>
      <c r="B408" s="39"/>
      <c r="C408" s="40"/>
      <c r="D408" s="217" t="s">
        <v>152</v>
      </c>
      <c r="E408" s="40"/>
      <c r="F408" s="218" t="s">
        <v>429</v>
      </c>
      <c r="G408" s="40"/>
      <c r="H408" s="40"/>
      <c r="I408" s="219"/>
      <c r="J408" s="40"/>
      <c r="K408" s="40"/>
      <c r="L408" s="44"/>
      <c r="M408" s="220"/>
      <c r="N408" s="221"/>
      <c r="O408" s="84"/>
      <c r="P408" s="84"/>
      <c r="Q408" s="84"/>
      <c r="R408" s="84"/>
      <c r="S408" s="84"/>
      <c r="T408" s="85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152</v>
      </c>
      <c r="AU408" s="17" t="s">
        <v>79</v>
      </c>
    </row>
    <row r="409" s="2" customFormat="1">
      <c r="A409" s="38"/>
      <c r="B409" s="39"/>
      <c r="C409" s="40"/>
      <c r="D409" s="222" t="s">
        <v>154</v>
      </c>
      <c r="E409" s="40"/>
      <c r="F409" s="223" t="s">
        <v>430</v>
      </c>
      <c r="G409" s="40"/>
      <c r="H409" s="40"/>
      <c r="I409" s="219"/>
      <c r="J409" s="40"/>
      <c r="K409" s="40"/>
      <c r="L409" s="44"/>
      <c r="M409" s="220"/>
      <c r="N409" s="221"/>
      <c r="O409" s="84"/>
      <c r="P409" s="84"/>
      <c r="Q409" s="84"/>
      <c r="R409" s="84"/>
      <c r="S409" s="84"/>
      <c r="T409" s="85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17" t="s">
        <v>154</v>
      </c>
      <c r="AU409" s="17" t="s">
        <v>79</v>
      </c>
    </row>
    <row r="410" s="13" customFormat="1">
      <c r="A410" s="13"/>
      <c r="B410" s="224"/>
      <c r="C410" s="225"/>
      <c r="D410" s="217" t="s">
        <v>156</v>
      </c>
      <c r="E410" s="226" t="s">
        <v>19</v>
      </c>
      <c r="F410" s="227" t="s">
        <v>431</v>
      </c>
      <c r="G410" s="225"/>
      <c r="H410" s="226" t="s">
        <v>19</v>
      </c>
      <c r="I410" s="228"/>
      <c r="J410" s="225"/>
      <c r="K410" s="225"/>
      <c r="L410" s="229"/>
      <c r="M410" s="230"/>
      <c r="N410" s="231"/>
      <c r="O410" s="231"/>
      <c r="P410" s="231"/>
      <c r="Q410" s="231"/>
      <c r="R410" s="231"/>
      <c r="S410" s="231"/>
      <c r="T410" s="23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3" t="s">
        <v>156</v>
      </c>
      <c r="AU410" s="233" t="s">
        <v>79</v>
      </c>
      <c r="AV410" s="13" t="s">
        <v>77</v>
      </c>
      <c r="AW410" s="13" t="s">
        <v>31</v>
      </c>
      <c r="AX410" s="13" t="s">
        <v>69</v>
      </c>
      <c r="AY410" s="233" t="s">
        <v>144</v>
      </c>
    </row>
    <row r="411" s="14" customFormat="1">
      <c r="A411" s="14"/>
      <c r="B411" s="234"/>
      <c r="C411" s="235"/>
      <c r="D411" s="217" t="s">
        <v>156</v>
      </c>
      <c r="E411" s="236" t="s">
        <v>19</v>
      </c>
      <c r="F411" s="237" t="s">
        <v>432</v>
      </c>
      <c r="G411" s="235"/>
      <c r="H411" s="238">
        <v>1.0880000000000001</v>
      </c>
      <c r="I411" s="239"/>
      <c r="J411" s="235"/>
      <c r="K411" s="235"/>
      <c r="L411" s="240"/>
      <c r="M411" s="241"/>
      <c r="N411" s="242"/>
      <c r="O411" s="242"/>
      <c r="P411" s="242"/>
      <c r="Q411" s="242"/>
      <c r="R411" s="242"/>
      <c r="S411" s="242"/>
      <c r="T411" s="24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4" t="s">
        <v>156</v>
      </c>
      <c r="AU411" s="244" t="s">
        <v>79</v>
      </c>
      <c r="AV411" s="14" t="s">
        <v>79</v>
      </c>
      <c r="AW411" s="14" t="s">
        <v>31</v>
      </c>
      <c r="AX411" s="14" t="s">
        <v>69</v>
      </c>
      <c r="AY411" s="244" t="s">
        <v>144</v>
      </c>
    </row>
    <row r="412" s="15" customFormat="1">
      <c r="A412" s="15"/>
      <c r="B412" s="245"/>
      <c r="C412" s="246"/>
      <c r="D412" s="217" t="s">
        <v>156</v>
      </c>
      <c r="E412" s="247" t="s">
        <v>19</v>
      </c>
      <c r="F412" s="248" t="s">
        <v>163</v>
      </c>
      <c r="G412" s="246"/>
      <c r="H412" s="249">
        <v>1.0880000000000001</v>
      </c>
      <c r="I412" s="250"/>
      <c r="J412" s="246"/>
      <c r="K412" s="246"/>
      <c r="L412" s="251"/>
      <c r="M412" s="252"/>
      <c r="N412" s="253"/>
      <c r="O412" s="253"/>
      <c r="P412" s="253"/>
      <c r="Q412" s="253"/>
      <c r="R412" s="253"/>
      <c r="S412" s="253"/>
      <c r="T412" s="254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55" t="s">
        <v>156</v>
      </c>
      <c r="AU412" s="255" t="s">
        <v>79</v>
      </c>
      <c r="AV412" s="15" t="s">
        <v>151</v>
      </c>
      <c r="AW412" s="15" t="s">
        <v>31</v>
      </c>
      <c r="AX412" s="15" t="s">
        <v>77</v>
      </c>
      <c r="AY412" s="255" t="s">
        <v>144</v>
      </c>
    </row>
    <row r="413" s="2" customFormat="1" ht="21.75" customHeight="1">
      <c r="A413" s="38"/>
      <c r="B413" s="39"/>
      <c r="C413" s="256" t="s">
        <v>433</v>
      </c>
      <c r="D413" s="256" t="s">
        <v>229</v>
      </c>
      <c r="E413" s="257" t="s">
        <v>434</v>
      </c>
      <c r="F413" s="258" t="s">
        <v>435</v>
      </c>
      <c r="G413" s="259" t="s">
        <v>211</v>
      </c>
      <c r="H413" s="260">
        <v>1.1100000000000001</v>
      </c>
      <c r="I413" s="261"/>
      <c r="J413" s="262">
        <f>ROUND(I413*H413,2)</f>
        <v>0</v>
      </c>
      <c r="K413" s="258" t="s">
        <v>150</v>
      </c>
      <c r="L413" s="263"/>
      <c r="M413" s="264" t="s">
        <v>19</v>
      </c>
      <c r="N413" s="265" t="s">
        <v>40</v>
      </c>
      <c r="O413" s="84"/>
      <c r="P413" s="213">
        <f>O413*H413</f>
        <v>0</v>
      </c>
      <c r="Q413" s="213">
        <v>1</v>
      </c>
      <c r="R413" s="213">
        <f>Q413*H413</f>
        <v>1.1100000000000001</v>
      </c>
      <c r="S413" s="213">
        <v>0</v>
      </c>
      <c r="T413" s="214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15" t="s">
        <v>179</v>
      </c>
      <c r="AT413" s="215" t="s">
        <v>229</v>
      </c>
      <c r="AU413" s="215" t="s">
        <v>79</v>
      </c>
      <c r="AY413" s="17" t="s">
        <v>144</v>
      </c>
      <c r="BE413" s="216">
        <f>IF(N413="základní",J413,0)</f>
        <v>0</v>
      </c>
      <c r="BF413" s="216">
        <f>IF(N413="snížená",J413,0)</f>
        <v>0</v>
      </c>
      <c r="BG413" s="216">
        <f>IF(N413="zákl. přenesená",J413,0)</f>
        <v>0</v>
      </c>
      <c r="BH413" s="216">
        <f>IF(N413="sníž. přenesená",J413,0)</f>
        <v>0</v>
      </c>
      <c r="BI413" s="216">
        <f>IF(N413="nulová",J413,0)</f>
        <v>0</v>
      </c>
      <c r="BJ413" s="17" t="s">
        <v>77</v>
      </c>
      <c r="BK413" s="216">
        <f>ROUND(I413*H413,2)</f>
        <v>0</v>
      </c>
      <c r="BL413" s="17" t="s">
        <v>151</v>
      </c>
      <c r="BM413" s="215" t="s">
        <v>436</v>
      </c>
    </row>
    <row r="414" s="2" customFormat="1">
      <c r="A414" s="38"/>
      <c r="B414" s="39"/>
      <c r="C414" s="40"/>
      <c r="D414" s="217" t="s">
        <v>152</v>
      </c>
      <c r="E414" s="40"/>
      <c r="F414" s="218" t="s">
        <v>435</v>
      </c>
      <c r="G414" s="40"/>
      <c r="H414" s="40"/>
      <c r="I414" s="219"/>
      <c r="J414" s="40"/>
      <c r="K414" s="40"/>
      <c r="L414" s="44"/>
      <c r="M414" s="220"/>
      <c r="N414" s="221"/>
      <c r="O414" s="84"/>
      <c r="P414" s="84"/>
      <c r="Q414" s="84"/>
      <c r="R414" s="84"/>
      <c r="S414" s="84"/>
      <c r="T414" s="85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152</v>
      </c>
      <c r="AU414" s="17" t="s">
        <v>79</v>
      </c>
    </row>
    <row r="415" s="13" customFormat="1">
      <c r="A415" s="13"/>
      <c r="B415" s="224"/>
      <c r="C415" s="225"/>
      <c r="D415" s="217" t="s">
        <v>156</v>
      </c>
      <c r="E415" s="226" t="s">
        <v>19</v>
      </c>
      <c r="F415" s="227" t="s">
        <v>431</v>
      </c>
      <c r="G415" s="225"/>
      <c r="H415" s="226" t="s">
        <v>19</v>
      </c>
      <c r="I415" s="228"/>
      <c r="J415" s="225"/>
      <c r="K415" s="225"/>
      <c r="L415" s="229"/>
      <c r="M415" s="230"/>
      <c r="N415" s="231"/>
      <c r="O415" s="231"/>
      <c r="P415" s="231"/>
      <c r="Q415" s="231"/>
      <c r="R415" s="231"/>
      <c r="S415" s="231"/>
      <c r="T415" s="23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3" t="s">
        <v>156</v>
      </c>
      <c r="AU415" s="233" t="s">
        <v>79</v>
      </c>
      <c r="AV415" s="13" t="s">
        <v>77</v>
      </c>
      <c r="AW415" s="13" t="s">
        <v>31</v>
      </c>
      <c r="AX415" s="13" t="s">
        <v>69</v>
      </c>
      <c r="AY415" s="233" t="s">
        <v>144</v>
      </c>
    </row>
    <row r="416" s="14" customFormat="1">
      <c r="A416" s="14"/>
      <c r="B416" s="234"/>
      <c r="C416" s="235"/>
      <c r="D416" s="217" t="s">
        <v>156</v>
      </c>
      <c r="E416" s="236" t="s">
        <v>19</v>
      </c>
      <c r="F416" s="237" t="s">
        <v>432</v>
      </c>
      <c r="G416" s="235"/>
      <c r="H416" s="238">
        <v>1.0880000000000001</v>
      </c>
      <c r="I416" s="239"/>
      <c r="J416" s="235"/>
      <c r="K416" s="235"/>
      <c r="L416" s="240"/>
      <c r="M416" s="241"/>
      <c r="N416" s="242"/>
      <c r="O416" s="242"/>
      <c r="P416" s="242"/>
      <c r="Q416" s="242"/>
      <c r="R416" s="242"/>
      <c r="S416" s="242"/>
      <c r="T416" s="24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4" t="s">
        <v>156</v>
      </c>
      <c r="AU416" s="244" t="s">
        <v>79</v>
      </c>
      <c r="AV416" s="14" t="s">
        <v>79</v>
      </c>
      <c r="AW416" s="14" t="s">
        <v>31</v>
      </c>
      <c r="AX416" s="14" t="s">
        <v>69</v>
      </c>
      <c r="AY416" s="244" t="s">
        <v>144</v>
      </c>
    </row>
    <row r="417" s="15" customFormat="1">
      <c r="A417" s="15"/>
      <c r="B417" s="245"/>
      <c r="C417" s="246"/>
      <c r="D417" s="217" t="s">
        <v>156</v>
      </c>
      <c r="E417" s="247" t="s">
        <v>19</v>
      </c>
      <c r="F417" s="248" t="s">
        <v>163</v>
      </c>
      <c r="G417" s="246"/>
      <c r="H417" s="249">
        <v>1.0880000000000001</v>
      </c>
      <c r="I417" s="250"/>
      <c r="J417" s="246"/>
      <c r="K417" s="246"/>
      <c r="L417" s="251"/>
      <c r="M417" s="252"/>
      <c r="N417" s="253"/>
      <c r="O417" s="253"/>
      <c r="P417" s="253"/>
      <c r="Q417" s="253"/>
      <c r="R417" s="253"/>
      <c r="S417" s="253"/>
      <c r="T417" s="254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55" t="s">
        <v>156</v>
      </c>
      <c r="AU417" s="255" t="s">
        <v>79</v>
      </c>
      <c r="AV417" s="15" t="s">
        <v>151</v>
      </c>
      <c r="AW417" s="15" t="s">
        <v>31</v>
      </c>
      <c r="AX417" s="15" t="s">
        <v>69</v>
      </c>
      <c r="AY417" s="255" t="s">
        <v>144</v>
      </c>
    </row>
    <row r="418" s="14" customFormat="1">
      <c r="A418" s="14"/>
      <c r="B418" s="234"/>
      <c r="C418" s="235"/>
      <c r="D418" s="217" t="s">
        <v>156</v>
      </c>
      <c r="E418" s="236" t="s">
        <v>19</v>
      </c>
      <c r="F418" s="237" t="s">
        <v>437</v>
      </c>
      <c r="G418" s="235"/>
      <c r="H418" s="238">
        <v>1.1100000000000001</v>
      </c>
      <c r="I418" s="239"/>
      <c r="J418" s="235"/>
      <c r="K418" s="235"/>
      <c r="L418" s="240"/>
      <c r="M418" s="241"/>
      <c r="N418" s="242"/>
      <c r="O418" s="242"/>
      <c r="P418" s="242"/>
      <c r="Q418" s="242"/>
      <c r="R418" s="242"/>
      <c r="S418" s="242"/>
      <c r="T418" s="243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4" t="s">
        <v>156</v>
      </c>
      <c r="AU418" s="244" t="s">
        <v>79</v>
      </c>
      <c r="AV418" s="14" t="s">
        <v>79</v>
      </c>
      <c r="AW418" s="14" t="s">
        <v>31</v>
      </c>
      <c r="AX418" s="14" t="s">
        <v>69</v>
      </c>
      <c r="AY418" s="244" t="s">
        <v>144</v>
      </c>
    </row>
    <row r="419" s="15" customFormat="1">
      <c r="A419" s="15"/>
      <c r="B419" s="245"/>
      <c r="C419" s="246"/>
      <c r="D419" s="217" t="s">
        <v>156</v>
      </c>
      <c r="E419" s="247" t="s">
        <v>19</v>
      </c>
      <c r="F419" s="248" t="s">
        <v>163</v>
      </c>
      <c r="G419" s="246"/>
      <c r="H419" s="249">
        <v>1.1100000000000001</v>
      </c>
      <c r="I419" s="250"/>
      <c r="J419" s="246"/>
      <c r="K419" s="246"/>
      <c r="L419" s="251"/>
      <c r="M419" s="252"/>
      <c r="N419" s="253"/>
      <c r="O419" s="253"/>
      <c r="P419" s="253"/>
      <c r="Q419" s="253"/>
      <c r="R419" s="253"/>
      <c r="S419" s="253"/>
      <c r="T419" s="254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55" t="s">
        <v>156</v>
      </c>
      <c r="AU419" s="255" t="s">
        <v>79</v>
      </c>
      <c r="AV419" s="15" t="s">
        <v>151</v>
      </c>
      <c r="AW419" s="15" t="s">
        <v>31</v>
      </c>
      <c r="AX419" s="15" t="s">
        <v>77</v>
      </c>
      <c r="AY419" s="255" t="s">
        <v>144</v>
      </c>
    </row>
    <row r="420" s="2" customFormat="1" ht="16.5" customHeight="1">
      <c r="A420" s="38"/>
      <c r="B420" s="39"/>
      <c r="C420" s="204" t="s">
        <v>292</v>
      </c>
      <c r="D420" s="204" t="s">
        <v>146</v>
      </c>
      <c r="E420" s="205" t="s">
        <v>438</v>
      </c>
      <c r="F420" s="206" t="s">
        <v>439</v>
      </c>
      <c r="G420" s="207" t="s">
        <v>149</v>
      </c>
      <c r="H420" s="208">
        <v>0.02</v>
      </c>
      <c r="I420" s="209"/>
      <c r="J420" s="210">
        <f>ROUND(I420*H420,2)</f>
        <v>0</v>
      </c>
      <c r="K420" s="206" t="s">
        <v>150</v>
      </c>
      <c r="L420" s="44"/>
      <c r="M420" s="211" t="s">
        <v>19</v>
      </c>
      <c r="N420" s="212" t="s">
        <v>40</v>
      </c>
      <c r="O420" s="84"/>
      <c r="P420" s="213">
        <f>O420*H420</f>
        <v>0</v>
      </c>
      <c r="Q420" s="213">
        <v>2.5019749999999998</v>
      </c>
      <c r="R420" s="213">
        <f>Q420*H420</f>
        <v>0.050039500000000001</v>
      </c>
      <c r="S420" s="213">
        <v>0</v>
      </c>
      <c r="T420" s="214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15" t="s">
        <v>151</v>
      </c>
      <c r="AT420" s="215" t="s">
        <v>146</v>
      </c>
      <c r="AU420" s="215" t="s">
        <v>79</v>
      </c>
      <c r="AY420" s="17" t="s">
        <v>144</v>
      </c>
      <c r="BE420" s="216">
        <f>IF(N420="základní",J420,0)</f>
        <v>0</v>
      </c>
      <c r="BF420" s="216">
        <f>IF(N420="snížená",J420,0)</f>
        <v>0</v>
      </c>
      <c r="BG420" s="216">
        <f>IF(N420="zákl. přenesená",J420,0)</f>
        <v>0</v>
      </c>
      <c r="BH420" s="216">
        <f>IF(N420="sníž. přenesená",J420,0)</f>
        <v>0</v>
      </c>
      <c r="BI420" s="216">
        <f>IF(N420="nulová",J420,0)</f>
        <v>0</v>
      </c>
      <c r="BJ420" s="17" t="s">
        <v>77</v>
      </c>
      <c r="BK420" s="216">
        <f>ROUND(I420*H420,2)</f>
        <v>0</v>
      </c>
      <c r="BL420" s="17" t="s">
        <v>151</v>
      </c>
      <c r="BM420" s="215" t="s">
        <v>440</v>
      </c>
    </row>
    <row r="421" s="2" customFormat="1">
      <c r="A421" s="38"/>
      <c r="B421" s="39"/>
      <c r="C421" s="40"/>
      <c r="D421" s="217" t="s">
        <v>152</v>
      </c>
      <c r="E421" s="40"/>
      <c r="F421" s="218" t="s">
        <v>441</v>
      </c>
      <c r="G421" s="40"/>
      <c r="H421" s="40"/>
      <c r="I421" s="219"/>
      <c r="J421" s="40"/>
      <c r="K421" s="40"/>
      <c r="L421" s="44"/>
      <c r="M421" s="220"/>
      <c r="N421" s="221"/>
      <c r="O421" s="84"/>
      <c r="P421" s="84"/>
      <c r="Q421" s="84"/>
      <c r="R421" s="84"/>
      <c r="S421" s="84"/>
      <c r="T421" s="85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152</v>
      </c>
      <c r="AU421" s="17" t="s">
        <v>79</v>
      </c>
    </row>
    <row r="422" s="2" customFormat="1">
      <c r="A422" s="38"/>
      <c r="B422" s="39"/>
      <c r="C422" s="40"/>
      <c r="D422" s="222" t="s">
        <v>154</v>
      </c>
      <c r="E422" s="40"/>
      <c r="F422" s="223" t="s">
        <v>442</v>
      </c>
      <c r="G422" s="40"/>
      <c r="H422" s="40"/>
      <c r="I422" s="219"/>
      <c r="J422" s="40"/>
      <c r="K422" s="40"/>
      <c r="L422" s="44"/>
      <c r="M422" s="220"/>
      <c r="N422" s="221"/>
      <c r="O422" s="84"/>
      <c r="P422" s="84"/>
      <c r="Q422" s="84"/>
      <c r="R422" s="84"/>
      <c r="S422" s="84"/>
      <c r="T422" s="85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T422" s="17" t="s">
        <v>154</v>
      </c>
      <c r="AU422" s="17" t="s">
        <v>79</v>
      </c>
    </row>
    <row r="423" s="13" customFormat="1">
      <c r="A423" s="13"/>
      <c r="B423" s="224"/>
      <c r="C423" s="225"/>
      <c r="D423" s="217" t="s">
        <v>156</v>
      </c>
      <c r="E423" s="226" t="s">
        <v>19</v>
      </c>
      <c r="F423" s="227" t="s">
        <v>443</v>
      </c>
      <c r="G423" s="225"/>
      <c r="H423" s="226" t="s">
        <v>19</v>
      </c>
      <c r="I423" s="228"/>
      <c r="J423" s="225"/>
      <c r="K423" s="225"/>
      <c r="L423" s="229"/>
      <c r="M423" s="230"/>
      <c r="N423" s="231"/>
      <c r="O423" s="231"/>
      <c r="P423" s="231"/>
      <c r="Q423" s="231"/>
      <c r="R423" s="231"/>
      <c r="S423" s="231"/>
      <c r="T423" s="23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3" t="s">
        <v>156</v>
      </c>
      <c r="AU423" s="233" t="s">
        <v>79</v>
      </c>
      <c r="AV423" s="13" t="s">
        <v>77</v>
      </c>
      <c r="AW423" s="13" t="s">
        <v>31</v>
      </c>
      <c r="AX423" s="13" t="s">
        <v>69</v>
      </c>
      <c r="AY423" s="233" t="s">
        <v>144</v>
      </c>
    </row>
    <row r="424" s="14" customFormat="1">
      <c r="A424" s="14"/>
      <c r="B424" s="234"/>
      <c r="C424" s="235"/>
      <c r="D424" s="217" t="s">
        <v>156</v>
      </c>
      <c r="E424" s="236" t="s">
        <v>19</v>
      </c>
      <c r="F424" s="237" t="s">
        <v>444</v>
      </c>
      <c r="G424" s="235"/>
      <c r="H424" s="238">
        <v>0.017999999999999999</v>
      </c>
      <c r="I424" s="239"/>
      <c r="J424" s="235"/>
      <c r="K424" s="235"/>
      <c r="L424" s="240"/>
      <c r="M424" s="241"/>
      <c r="N424" s="242"/>
      <c r="O424" s="242"/>
      <c r="P424" s="242"/>
      <c r="Q424" s="242"/>
      <c r="R424" s="242"/>
      <c r="S424" s="242"/>
      <c r="T424" s="243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4" t="s">
        <v>156</v>
      </c>
      <c r="AU424" s="244" t="s">
        <v>79</v>
      </c>
      <c r="AV424" s="14" t="s">
        <v>79</v>
      </c>
      <c r="AW424" s="14" t="s">
        <v>31</v>
      </c>
      <c r="AX424" s="14" t="s">
        <v>69</v>
      </c>
      <c r="AY424" s="244" t="s">
        <v>144</v>
      </c>
    </row>
    <row r="425" s="15" customFormat="1">
      <c r="A425" s="15"/>
      <c r="B425" s="245"/>
      <c r="C425" s="246"/>
      <c r="D425" s="217" t="s">
        <v>156</v>
      </c>
      <c r="E425" s="247" t="s">
        <v>19</v>
      </c>
      <c r="F425" s="248" t="s">
        <v>163</v>
      </c>
      <c r="G425" s="246"/>
      <c r="H425" s="249">
        <v>0.017999999999999999</v>
      </c>
      <c r="I425" s="250"/>
      <c r="J425" s="246"/>
      <c r="K425" s="246"/>
      <c r="L425" s="251"/>
      <c r="M425" s="252"/>
      <c r="N425" s="253"/>
      <c r="O425" s="253"/>
      <c r="P425" s="253"/>
      <c r="Q425" s="253"/>
      <c r="R425" s="253"/>
      <c r="S425" s="253"/>
      <c r="T425" s="254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55" t="s">
        <v>156</v>
      </c>
      <c r="AU425" s="255" t="s">
        <v>79</v>
      </c>
      <c r="AV425" s="15" t="s">
        <v>151</v>
      </c>
      <c r="AW425" s="15" t="s">
        <v>31</v>
      </c>
      <c r="AX425" s="15" t="s">
        <v>69</v>
      </c>
      <c r="AY425" s="255" t="s">
        <v>144</v>
      </c>
    </row>
    <row r="426" s="14" customFormat="1">
      <c r="A426" s="14"/>
      <c r="B426" s="234"/>
      <c r="C426" s="235"/>
      <c r="D426" s="217" t="s">
        <v>156</v>
      </c>
      <c r="E426" s="236" t="s">
        <v>19</v>
      </c>
      <c r="F426" s="237" t="s">
        <v>445</v>
      </c>
      <c r="G426" s="235"/>
      <c r="H426" s="238">
        <v>0.02</v>
      </c>
      <c r="I426" s="239"/>
      <c r="J426" s="235"/>
      <c r="K426" s="235"/>
      <c r="L426" s="240"/>
      <c r="M426" s="241"/>
      <c r="N426" s="242"/>
      <c r="O426" s="242"/>
      <c r="P426" s="242"/>
      <c r="Q426" s="242"/>
      <c r="R426" s="242"/>
      <c r="S426" s="242"/>
      <c r="T426" s="243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4" t="s">
        <v>156</v>
      </c>
      <c r="AU426" s="244" t="s">
        <v>79</v>
      </c>
      <c r="AV426" s="14" t="s">
        <v>79</v>
      </c>
      <c r="AW426" s="14" t="s">
        <v>31</v>
      </c>
      <c r="AX426" s="14" t="s">
        <v>69</v>
      </c>
      <c r="AY426" s="244" t="s">
        <v>144</v>
      </c>
    </row>
    <row r="427" s="15" customFormat="1">
      <c r="A427" s="15"/>
      <c r="B427" s="245"/>
      <c r="C427" s="246"/>
      <c r="D427" s="217" t="s">
        <v>156</v>
      </c>
      <c r="E427" s="247" t="s">
        <v>19</v>
      </c>
      <c r="F427" s="248" t="s">
        <v>163</v>
      </c>
      <c r="G427" s="246"/>
      <c r="H427" s="249">
        <v>0.02</v>
      </c>
      <c r="I427" s="250"/>
      <c r="J427" s="246"/>
      <c r="K427" s="246"/>
      <c r="L427" s="251"/>
      <c r="M427" s="252"/>
      <c r="N427" s="253"/>
      <c r="O427" s="253"/>
      <c r="P427" s="253"/>
      <c r="Q427" s="253"/>
      <c r="R427" s="253"/>
      <c r="S427" s="253"/>
      <c r="T427" s="254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55" t="s">
        <v>156</v>
      </c>
      <c r="AU427" s="255" t="s">
        <v>79</v>
      </c>
      <c r="AV427" s="15" t="s">
        <v>151</v>
      </c>
      <c r="AW427" s="15" t="s">
        <v>31</v>
      </c>
      <c r="AX427" s="15" t="s">
        <v>77</v>
      </c>
      <c r="AY427" s="255" t="s">
        <v>144</v>
      </c>
    </row>
    <row r="428" s="2" customFormat="1" ht="16.5" customHeight="1">
      <c r="A428" s="38"/>
      <c r="B428" s="39"/>
      <c r="C428" s="204" t="s">
        <v>446</v>
      </c>
      <c r="D428" s="204" t="s">
        <v>146</v>
      </c>
      <c r="E428" s="205" t="s">
        <v>447</v>
      </c>
      <c r="F428" s="206" t="s">
        <v>448</v>
      </c>
      <c r="G428" s="207" t="s">
        <v>202</v>
      </c>
      <c r="H428" s="208">
        <v>0.099000000000000005</v>
      </c>
      <c r="I428" s="209"/>
      <c r="J428" s="210">
        <f>ROUND(I428*H428,2)</f>
        <v>0</v>
      </c>
      <c r="K428" s="206" t="s">
        <v>150</v>
      </c>
      <c r="L428" s="44"/>
      <c r="M428" s="211" t="s">
        <v>19</v>
      </c>
      <c r="N428" s="212" t="s">
        <v>40</v>
      </c>
      <c r="O428" s="84"/>
      <c r="P428" s="213">
        <f>O428*H428</f>
        <v>0</v>
      </c>
      <c r="Q428" s="213">
        <v>0.0057646399999999997</v>
      </c>
      <c r="R428" s="213">
        <f>Q428*H428</f>
        <v>0.00057069936</v>
      </c>
      <c r="S428" s="213">
        <v>0</v>
      </c>
      <c r="T428" s="214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15" t="s">
        <v>151</v>
      </c>
      <c r="AT428" s="215" t="s">
        <v>146</v>
      </c>
      <c r="AU428" s="215" t="s">
        <v>79</v>
      </c>
      <c r="AY428" s="17" t="s">
        <v>144</v>
      </c>
      <c r="BE428" s="216">
        <f>IF(N428="základní",J428,0)</f>
        <v>0</v>
      </c>
      <c r="BF428" s="216">
        <f>IF(N428="snížená",J428,0)</f>
        <v>0</v>
      </c>
      <c r="BG428" s="216">
        <f>IF(N428="zákl. přenesená",J428,0)</f>
        <v>0</v>
      </c>
      <c r="BH428" s="216">
        <f>IF(N428="sníž. přenesená",J428,0)</f>
        <v>0</v>
      </c>
      <c r="BI428" s="216">
        <f>IF(N428="nulová",J428,0)</f>
        <v>0</v>
      </c>
      <c r="BJ428" s="17" t="s">
        <v>77</v>
      </c>
      <c r="BK428" s="216">
        <f>ROUND(I428*H428,2)</f>
        <v>0</v>
      </c>
      <c r="BL428" s="17" t="s">
        <v>151</v>
      </c>
      <c r="BM428" s="215" t="s">
        <v>449</v>
      </c>
    </row>
    <row r="429" s="2" customFormat="1">
      <c r="A429" s="38"/>
      <c r="B429" s="39"/>
      <c r="C429" s="40"/>
      <c r="D429" s="217" t="s">
        <v>152</v>
      </c>
      <c r="E429" s="40"/>
      <c r="F429" s="218" t="s">
        <v>450</v>
      </c>
      <c r="G429" s="40"/>
      <c r="H429" s="40"/>
      <c r="I429" s="219"/>
      <c r="J429" s="40"/>
      <c r="K429" s="40"/>
      <c r="L429" s="44"/>
      <c r="M429" s="220"/>
      <c r="N429" s="221"/>
      <c r="O429" s="84"/>
      <c r="P429" s="84"/>
      <c r="Q429" s="84"/>
      <c r="R429" s="84"/>
      <c r="S429" s="84"/>
      <c r="T429" s="85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7" t="s">
        <v>152</v>
      </c>
      <c r="AU429" s="17" t="s">
        <v>79</v>
      </c>
    </row>
    <row r="430" s="2" customFormat="1">
      <c r="A430" s="38"/>
      <c r="B430" s="39"/>
      <c r="C430" s="40"/>
      <c r="D430" s="222" t="s">
        <v>154</v>
      </c>
      <c r="E430" s="40"/>
      <c r="F430" s="223" t="s">
        <v>451</v>
      </c>
      <c r="G430" s="40"/>
      <c r="H430" s="40"/>
      <c r="I430" s="219"/>
      <c r="J430" s="40"/>
      <c r="K430" s="40"/>
      <c r="L430" s="44"/>
      <c r="M430" s="220"/>
      <c r="N430" s="221"/>
      <c r="O430" s="84"/>
      <c r="P430" s="84"/>
      <c r="Q430" s="84"/>
      <c r="R430" s="84"/>
      <c r="S430" s="84"/>
      <c r="T430" s="85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154</v>
      </c>
      <c r="AU430" s="17" t="s">
        <v>79</v>
      </c>
    </row>
    <row r="431" s="13" customFormat="1">
      <c r="A431" s="13"/>
      <c r="B431" s="224"/>
      <c r="C431" s="225"/>
      <c r="D431" s="217" t="s">
        <v>156</v>
      </c>
      <c r="E431" s="226" t="s">
        <v>19</v>
      </c>
      <c r="F431" s="227" t="s">
        <v>443</v>
      </c>
      <c r="G431" s="225"/>
      <c r="H431" s="226" t="s">
        <v>19</v>
      </c>
      <c r="I431" s="228"/>
      <c r="J431" s="225"/>
      <c r="K431" s="225"/>
      <c r="L431" s="229"/>
      <c r="M431" s="230"/>
      <c r="N431" s="231"/>
      <c r="O431" s="231"/>
      <c r="P431" s="231"/>
      <c r="Q431" s="231"/>
      <c r="R431" s="231"/>
      <c r="S431" s="231"/>
      <c r="T431" s="23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3" t="s">
        <v>156</v>
      </c>
      <c r="AU431" s="233" t="s">
        <v>79</v>
      </c>
      <c r="AV431" s="13" t="s">
        <v>77</v>
      </c>
      <c r="AW431" s="13" t="s">
        <v>31</v>
      </c>
      <c r="AX431" s="13" t="s">
        <v>69</v>
      </c>
      <c r="AY431" s="233" t="s">
        <v>144</v>
      </c>
    </row>
    <row r="432" s="14" customFormat="1">
      <c r="A432" s="14"/>
      <c r="B432" s="234"/>
      <c r="C432" s="235"/>
      <c r="D432" s="217" t="s">
        <v>156</v>
      </c>
      <c r="E432" s="236" t="s">
        <v>19</v>
      </c>
      <c r="F432" s="237" t="s">
        <v>452</v>
      </c>
      <c r="G432" s="235"/>
      <c r="H432" s="238">
        <v>0.089999999999999997</v>
      </c>
      <c r="I432" s="239"/>
      <c r="J432" s="235"/>
      <c r="K432" s="235"/>
      <c r="L432" s="240"/>
      <c r="M432" s="241"/>
      <c r="N432" s="242"/>
      <c r="O432" s="242"/>
      <c r="P432" s="242"/>
      <c r="Q432" s="242"/>
      <c r="R432" s="242"/>
      <c r="S432" s="242"/>
      <c r="T432" s="243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4" t="s">
        <v>156</v>
      </c>
      <c r="AU432" s="244" t="s">
        <v>79</v>
      </c>
      <c r="AV432" s="14" t="s">
        <v>79</v>
      </c>
      <c r="AW432" s="14" t="s">
        <v>31</v>
      </c>
      <c r="AX432" s="14" t="s">
        <v>69</v>
      </c>
      <c r="AY432" s="244" t="s">
        <v>144</v>
      </c>
    </row>
    <row r="433" s="15" customFormat="1">
      <c r="A433" s="15"/>
      <c r="B433" s="245"/>
      <c r="C433" s="246"/>
      <c r="D433" s="217" t="s">
        <v>156</v>
      </c>
      <c r="E433" s="247" t="s">
        <v>19</v>
      </c>
      <c r="F433" s="248" t="s">
        <v>163</v>
      </c>
      <c r="G433" s="246"/>
      <c r="H433" s="249">
        <v>0.089999999999999997</v>
      </c>
      <c r="I433" s="250"/>
      <c r="J433" s="246"/>
      <c r="K433" s="246"/>
      <c r="L433" s="251"/>
      <c r="M433" s="252"/>
      <c r="N433" s="253"/>
      <c r="O433" s="253"/>
      <c r="P433" s="253"/>
      <c r="Q433" s="253"/>
      <c r="R433" s="253"/>
      <c r="S433" s="253"/>
      <c r="T433" s="254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55" t="s">
        <v>156</v>
      </c>
      <c r="AU433" s="255" t="s">
        <v>79</v>
      </c>
      <c r="AV433" s="15" t="s">
        <v>151</v>
      </c>
      <c r="AW433" s="15" t="s">
        <v>31</v>
      </c>
      <c r="AX433" s="15" t="s">
        <v>69</v>
      </c>
      <c r="AY433" s="255" t="s">
        <v>144</v>
      </c>
    </row>
    <row r="434" s="14" customFormat="1">
      <c r="A434" s="14"/>
      <c r="B434" s="234"/>
      <c r="C434" s="235"/>
      <c r="D434" s="217" t="s">
        <v>156</v>
      </c>
      <c r="E434" s="236" t="s">
        <v>19</v>
      </c>
      <c r="F434" s="237" t="s">
        <v>453</v>
      </c>
      <c r="G434" s="235"/>
      <c r="H434" s="238">
        <v>0.099000000000000005</v>
      </c>
      <c r="I434" s="239"/>
      <c r="J434" s="235"/>
      <c r="K434" s="235"/>
      <c r="L434" s="240"/>
      <c r="M434" s="241"/>
      <c r="N434" s="242"/>
      <c r="O434" s="242"/>
      <c r="P434" s="242"/>
      <c r="Q434" s="242"/>
      <c r="R434" s="242"/>
      <c r="S434" s="242"/>
      <c r="T434" s="24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4" t="s">
        <v>156</v>
      </c>
      <c r="AU434" s="244" t="s">
        <v>79</v>
      </c>
      <c r="AV434" s="14" t="s">
        <v>79</v>
      </c>
      <c r="AW434" s="14" t="s">
        <v>31</v>
      </c>
      <c r="AX434" s="14" t="s">
        <v>69</v>
      </c>
      <c r="AY434" s="244" t="s">
        <v>144</v>
      </c>
    </row>
    <row r="435" s="15" customFormat="1">
      <c r="A435" s="15"/>
      <c r="B435" s="245"/>
      <c r="C435" s="246"/>
      <c r="D435" s="217" t="s">
        <v>156</v>
      </c>
      <c r="E435" s="247" t="s">
        <v>19</v>
      </c>
      <c r="F435" s="248" t="s">
        <v>163</v>
      </c>
      <c r="G435" s="246"/>
      <c r="H435" s="249">
        <v>0.099000000000000005</v>
      </c>
      <c r="I435" s="250"/>
      <c r="J435" s="246"/>
      <c r="K435" s="246"/>
      <c r="L435" s="251"/>
      <c r="M435" s="252"/>
      <c r="N435" s="253"/>
      <c r="O435" s="253"/>
      <c r="P435" s="253"/>
      <c r="Q435" s="253"/>
      <c r="R435" s="253"/>
      <c r="S435" s="253"/>
      <c r="T435" s="254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55" t="s">
        <v>156</v>
      </c>
      <c r="AU435" s="255" t="s">
        <v>79</v>
      </c>
      <c r="AV435" s="15" t="s">
        <v>151</v>
      </c>
      <c r="AW435" s="15" t="s">
        <v>31</v>
      </c>
      <c r="AX435" s="15" t="s">
        <v>77</v>
      </c>
      <c r="AY435" s="255" t="s">
        <v>144</v>
      </c>
    </row>
    <row r="436" s="2" customFormat="1" ht="16.5" customHeight="1">
      <c r="A436" s="38"/>
      <c r="B436" s="39"/>
      <c r="C436" s="204" t="s">
        <v>298</v>
      </c>
      <c r="D436" s="204" t="s">
        <v>146</v>
      </c>
      <c r="E436" s="205" t="s">
        <v>454</v>
      </c>
      <c r="F436" s="206" t="s">
        <v>455</v>
      </c>
      <c r="G436" s="207" t="s">
        <v>202</v>
      </c>
      <c r="H436" s="208">
        <v>0.099000000000000005</v>
      </c>
      <c r="I436" s="209"/>
      <c r="J436" s="210">
        <f>ROUND(I436*H436,2)</f>
        <v>0</v>
      </c>
      <c r="K436" s="206" t="s">
        <v>150</v>
      </c>
      <c r="L436" s="44"/>
      <c r="M436" s="211" t="s">
        <v>19</v>
      </c>
      <c r="N436" s="212" t="s">
        <v>40</v>
      </c>
      <c r="O436" s="84"/>
      <c r="P436" s="213">
        <f>O436*H436</f>
        <v>0</v>
      </c>
      <c r="Q436" s="213">
        <v>0</v>
      </c>
      <c r="R436" s="213">
        <f>Q436*H436</f>
        <v>0</v>
      </c>
      <c r="S436" s="213">
        <v>0</v>
      </c>
      <c r="T436" s="214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15" t="s">
        <v>151</v>
      </c>
      <c r="AT436" s="215" t="s">
        <v>146</v>
      </c>
      <c r="AU436" s="215" t="s">
        <v>79</v>
      </c>
      <c r="AY436" s="17" t="s">
        <v>144</v>
      </c>
      <c r="BE436" s="216">
        <f>IF(N436="základní",J436,0)</f>
        <v>0</v>
      </c>
      <c r="BF436" s="216">
        <f>IF(N436="snížená",J436,0)</f>
        <v>0</v>
      </c>
      <c r="BG436" s="216">
        <f>IF(N436="zákl. přenesená",J436,0)</f>
        <v>0</v>
      </c>
      <c r="BH436" s="216">
        <f>IF(N436="sníž. přenesená",J436,0)</f>
        <v>0</v>
      </c>
      <c r="BI436" s="216">
        <f>IF(N436="nulová",J436,0)</f>
        <v>0</v>
      </c>
      <c r="BJ436" s="17" t="s">
        <v>77</v>
      </c>
      <c r="BK436" s="216">
        <f>ROUND(I436*H436,2)</f>
        <v>0</v>
      </c>
      <c r="BL436" s="17" t="s">
        <v>151</v>
      </c>
      <c r="BM436" s="215" t="s">
        <v>456</v>
      </c>
    </row>
    <row r="437" s="2" customFormat="1">
      <c r="A437" s="38"/>
      <c r="B437" s="39"/>
      <c r="C437" s="40"/>
      <c r="D437" s="217" t="s">
        <v>152</v>
      </c>
      <c r="E437" s="40"/>
      <c r="F437" s="218" t="s">
        <v>457</v>
      </c>
      <c r="G437" s="40"/>
      <c r="H437" s="40"/>
      <c r="I437" s="219"/>
      <c r="J437" s="40"/>
      <c r="K437" s="40"/>
      <c r="L437" s="44"/>
      <c r="M437" s="220"/>
      <c r="N437" s="221"/>
      <c r="O437" s="84"/>
      <c r="P437" s="84"/>
      <c r="Q437" s="84"/>
      <c r="R437" s="84"/>
      <c r="S437" s="84"/>
      <c r="T437" s="85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T437" s="17" t="s">
        <v>152</v>
      </c>
      <c r="AU437" s="17" t="s">
        <v>79</v>
      </c>
    </row>
    <row r="438" s="2" customFormat="1">
      <c r="A438" s="38"/>
      <c r="B438" s="39"/>
      <c r="C438" s="40"/>
      <c r="D438" s="222" t="s">
        <v>154</v>
      </c>
      <c r="E438" s="40"/>
      <c r="F438" s="223" t="s">
        <v>458</v>
      </c>
      <c r="G438" s="40"/>
      <c r="H438" s="40"/>
      <c r="I438" s="219"/>
      <c r="J438" s="40"/>
      <c r="K438" s="40"/>
      <c r="L438" s="44"/>
      <c r="M438" s="220"/>
      <c r="N438" s="221"/>
      <c r="O438" s="84"/>
      <c r="P438" s="84"/>
      <c r="Q438" s="84"/>
      <c r="R438" s="84"/>
      <c r="S438" s="84"/>
      <c r="T438" s="85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T438" s="17" t="s">
        <v>154</v>
      </c>
      <c r="AU438" s="17" t="s">
        <v>79</v>
      </c>
    </row>
    <row r="439" s="13" customFormat="1">
      <c r="A439" s="13"/>
      <c r="B439" s="224"/>
      <c r="C439" s="225"/>
      <c r="D439" s="217" t="s">
        <v>156</v>
      </c>
      <c r="E439" s="226" t="s">
        <v>19</v>
      </c>
      <c r="F439" s="227" t="s">
        <v>443</v>
      </c>
      <c r="G439" s="225"/>
      <c r="H439" s="226" t="s">
        <v>19</v>
      </c>
      <c r="I439" s="228"/>
      <c r="J439" s="225"/>
      <c r="K439" s="225"/>
      <c r="L439" s="229"/>
      <c r="M439" s="230"/>
      <c r="N439" s="231"/>
      <c r="O439" s="231"/>
      <c r="P439" s="231"/>
      <c r="Q439" s="231"/>
      <c r="R439" s="231"/>
      <c r="S439" s="231"/>
      <c r="T439" s="23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3" t="s">
        <v>156</v>
      </c>
      <c r="AU439" s="233" t="s">
        <v>79</v>
      </c>
      <c r="AV439" s="13" t="s">
        <v>77</v>
      </c>
      <c r="AW439" s="13" t="s">
        <v>31</v>
      </c>
      <c r="AX439" s="13" t="s">
        <v>69</v>
      </c>
      <c r="AY439" s="233" t="s">
        <v>144</v>
      </c>
    </row>
    <row r="440" s="14" customFormat="1">
      <c r="A440" s="14"/>
      <c r="B440" s="234"/>
      <c r="C440" s="235"/>
      <c r="D440" s="217" t="s">
        <v>156</v>
      </c>
      <c r="E440" s="236" t="s">
        <v>19</v>
      </c>
      <c r="F440" s="237" t="s">
        <v>452</v>
      </c>
      <c r="G440" s="235"/>
      <c r="H440" s="238">
        <v>0.089999999999999997</v>
      </c>
      <c r="I440" s="239"/>
      <c r="J440" s="235"/>
      <c r="K440" s="235"/>
      <c r="L440" s="240"/>
      <c r="M440" s="241"/>
      <c r="N440" s="242"/>
      <c r="O440" s="242"/>
      <c r="P440" s="242"/>
      <c r="Q440" s="242"/>
      <c r="R440" s="242"/>
      <c r="S440" s="242"/>
      <c r="T440" s="24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4" t="s">
        <v>156</v>
      </c>
      <c r="AU440" s="244" t="s">
        <v>79</v>
      </c>
      <c r="AV440" s="14" t="s">
        <v>79</v>
      </c>
      <c r="AW440" s="14" t="s">
        <v>31</v>
      </c>
      <c r="AX440" s="14" t="s">
        <v>69</v>
      </c>
      <c r="AY440" s="244" t="s">
        <v>144</v>
      </c>
    </row>
    <row r="441" s="15" customFormat="1">
      <c r="A441" s="15"/>
      <c r="B441" s="245"/>
      <c r="C441" s="246"/>
      <c r="D441" s="217" t="s">
        <v>156</v>
      </c>
      <c r="E441" s="247" t="s">
        <v>19</v>
      </c>
      <c r="F441" s="248" t="s">
        <v>163</v>
      </c>
      <c r="G441" s="246"/>
      <c r="H441" s="249">
        <v>0.089999999999999997</v>
      </c>
      <c r="I441" s="250"/>
      <c r="J441" s="246"/>
      <c r="K441" s="246"/>
      <c r="L441" s="251"/>
      <c r="M441" s="252"/>
      <c r="N441" s="253"/>
      <c r="O441" s="253"/>
      <c r="P441" s="253"/>
      <c r="Q441" s="253"/>
      <c r="R441" s="253"/>
      <c r="S441" s="253"/>
      <c r="T441" s="254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55" t="s">
        <v>156</v>
      </c>
      <c r="AU441" s="255" t="s">
        <v>79</v>
      </c>
      <c r="AV441" s="15" t="s">
        <v>151</v>
      </c>
      <c r="AW441" s="15" t="s">
        <v>31</v>
      </c>
      <c r="AX441" s="15" t="s">
        <v>69</v>
      </c>
      <c r="AY441" s="255" t="s">
        <v>144</v>
      </c>
    </row>
    <row r="442" s="14" customFormat="1">
      <c r="A442" s="14"/>
      <c r="B442" s="234"/>
      <c r="C442" s="235"/>
      <c r="D442" s="217" t="s">
        <v>156</v>
      </c>
      <c r="E442" s="236" t="s">
        <v>19</v>
      </c>
      <c r="F442" s="237" t="s">
        <v>453</v>
      </c>
      <c r="G442" s="235"/>
      <c r="H442" s="238">
        <v>0.099000000000000005</v>
      </c>
      <c r="I442" s="239"/>
      <c r="J442" s="235"/>
      <c r="K442" s="235"/>
      <c r="L442" s="240"/>
      <c r="M442" s="241"/>
      <c r="N442" s="242"/>
      <c r="O442" s="242"/>
      <c r="P442" s="242"/>
      <c r="Q442" s="242"/>
      <c r="R442" s="242"/>
      <c r="S442" s="242"/>
      <c r="T442" s="243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4" t="s">
        <v>156</v>
      </c>
      <c r="AU442" s="244" t="s">
        <v>79</v>
      </c>
      <c r="AV442" s="14" t="s">
        <v>79</v>
      </c>
      <c r="AW442" s="14" t="s">
        <v>31</v>
      </c>
      <c r="AX442" s="14" t="s">
        <v>69</v>
      </c>
      <c r="AY442" s="244" t="s">
        <v>144</v>
      </c>
    </row>
    <row r="443" s="15" customFormat="1">
      <c r="A443" s="15"/>
      <c r="B443" s="245"/>
      <c r="C443" s="246"/>
      <c r="D443" s="217" t="s">
        <v>156</v>
      </c>
      <c r="E443" s="247" t="s">
        <v>19</v>
      </c>
      <c r="F443" s="248" t="s">
        <v>163</v>
      </c>
      <c r="G443" s="246"/>
      <c r="H443" s="249">
        <v>0.099000000000000005</v>
      </c>
      <c r="I443" s="250"/>
      <c r="J443" s="246"/>
      <c r="K443" s="246"/>
      <c r="L443" s="251"/>
      <c r="M443" s="252"/>
      <c r="N443" s="253"/>
      <c r="O443" s="253"/>
      <c r="P443" s="253"/>
      <c r="Q443" s="253"/>
      <c r="R443" s="253"/>
      <c r="S443" s="253"/>
      <c r="T443" s="254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55" t="s">
        <v>156</v>
      </c>
      <c r="AU443" s="255" t="s">
        <v>79</v>
      </c>
      <c r="AV443" s="15" t="s">
        <v>151</v>
      </c>
      <c r="AW443" s="15" t="s">
        <v>31</v>
      </c>
      <c r="AX443" s="15" t="s">
        <v>77</v>
      </c>
      <c r="AY443" s="255" t="s">
        <v>144</v>
      </c>
    </row>
    <row r="444" s="12" customFormat="1" ht="22.8" customHeight="1">
      <c r="A444" s="12"/>
      <c r="B444" s="188"/>
      <c r="C444" s="189"/>
      <c r="D444" s="190" t="s">
        <v>68</v>
      </c>
      <c r="E444" s="202" t="s">
        <v>172</v>
      </c>
      <c r="F444" s="202" t="s">
        <v>459</v>
      </c>
      <c r="G444" s="189"/>
      <c r="H444" s="189"/>
      <c r="I444" s="192"/>
      <c r="J444" s="203">
        <f>BK444</f>
        <v>0</v>
      </c>
      <c r="K444" s="189"/>
      <c r="L444" s="194"/>
      <c r="M444" s="195"/>
      <c r="N444" s="196"/>
      <c r="O444" s="196"/>
      <c r="P444" s="197">
        <f>SUM(P445:P619)</f>
        <v>0</v>
      </c>
      <c r="Q444" s="196"/>
      <c r="R444" s="197">
        <f>SUM(R445:R619)</f>
        <v>75.29493492200001</v>
      </c>
      <c r="S444" s="196"/>
      <c r="T444" s="198">
        <f>SUM(T445:T619)</f>
        <v>0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199" t="s">
        <v>77</v>
      </c>
      <c r="AT444" s="200" t="s">
        <v>68</v>
      </c>
      <c r="AU444" s="200" t="s">
        <v>77</v>
      </c>
      <c r="AY444" s="199" t="s">
        <v>144</v>
      </c>
      <c r="BK444" s="201">
        <f>SUM(BK445:BK619)</f>
        <v>0</v>
      </c>
    </row>
    <row r="445" s="2" customFormat="1" ht="24.15" customHeight="1">
      <c r="A445" s="38"/>
      <c r="B445" s="39"/>
      <c r="C445" s="204" t="s">
        <v>460</v>
      </c>
      <c r="D445" s="204" t="s">
        <v>146</v>
      </c>
      <c r="E445" s="205" t="s">
        <v>461</v>
      </c>
      <c r="F445" s="206" t="s">
        <v>462</v>
      </c>
      <c r="G445" s="207" t="s">
        <v>202</v>
      </c>
      <c r="H445" s="208">
        <v>34.799999999999997</v>
      </c>
      <c r="I445" s="209"/>
      <c r="J445" s="210">
        <f>ROUND(I445*H445,2)</f>
        <v>0</v>
      </c>
      <c r="K445" s="206" t="s">
        <v>150</v>
      </c>
      <c r="L445" s="44"/>
      <c r="M445" s="211" t="s">
        <v>19</v>
      </c>
      <c r="N445" s="212" t="s">
        <v>40</v>
      </c>
      <c r="O445" s="84"/>
      <c r="P445" s="213">
        <f>O445*H445</f>
        <v>0</v>
      </c>
      <c r="Q445" s="213">
        <v>0.00059999999999999995</v>
      </c>
      <c r="R445" s="213">
        <f>Q445*H445</f>
        <v>0.020879999999999996</v>
      </c>
      <c r="S445" s="213">
        <v>0</v>
      </c>
      <c r="T445" s="214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15" t="s">
        <v>151</v>
      </c>
      <c r="AT445" s="215" t="s">
        <v>146</v>
      </c>
      <c r="AU445" s="215" t="s">
        <v>79</v>
      </c>
      <c r="AY445" s="17" t="s">
        <v>144</v>
      </c>
      <c r="BE445" s="216">
        <f>IF(N445="základní",J445,0)</f>
        <v>0</v>
      </c>
      <c r="BF445" s="216">
        <f>IF(N445="snížená",J445,0)</f>
        <v>0</v>
      </c>
      <c r="BG445" s="216">
        <f>IF(N445="zákl. přenesená",J445,0)</f>
        <v>0</v>
      </c>
      <c r="BH445" s="216">
        <f>IF(N445="sníž. přenesená",J445,0)</f>
        <v>0</v>
      </c>
      <c r="BI445" s="216">
        <f>IF(N445="nulová",J445,0)</f>
        <v>0</v>
      </c>
      <c r="BJ445" s="17" t="s">
        <v>77</v>
      </c>
      <c r="BK445" s="216">
        <f>ROUND(I445*H445,2)</f>
        <v>0</v>
      </c>
      <c r="BL445" s="17" t="s">
        <v>151</v>
      </c>
      <c r="BM445" s="215" t="s">
        <v>463</v>
      </c>
    </row>
    <row r="446" s="2" customFormat="1">
      <c r="A446" s="38"/>
      <c r="B446" s="39"/>
      <c r="C446" s="40"/>
      <c r="D446" s="217" t="s">
        <v>152</v>
      </c>
      <c r="E446" s="40"/>
      <c r="F446" s="218" t="s">
        <v>464</v>
      </c>
      <c r="G446" s="40"/>
      <c r="H446" s="40"/>
      <c r="I446" s="219"/>
      <c r="J446" s="40"/>
      <c r="K446" s="40"/>
      <c r="L446" s="44"/>
      <c r="M446" s="220"/>
      <c r="N446" s="221"/>
      <c r="O446" s="84"/>
      <c r="P446" s="84"/>
      <c r="Q446" s="84"/>
      <c r="R446" s="84"/>
      <c r="S446" s="84"/>
      <c r="T446" s="85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T446" s="17" t="s">
        <v>152</v>
      </c>
      <c r="AU446" s="17" t="s">
        <v>79</v>
      </c>
    </row>
    <row r="447" s="2" customFormat="1">
      <c r="A447" s="38"/>
      <c r="B447" s="39"/>
      <c r="C447" s="40"/>
      <c r="D447" s="222" t="s">
        <v>154</v>
      </c>
      <c r="E447" s="40"/>
      <c r="F447" s="223" t="s">
        <v>465</v>
      </c>
      <c r="G447" s="40"/>
      <c r="H447" s="40"/>
      <c r="I447" s="219"/>
      <c r="J447" s="40"/>
      <c r="K447" s="40"/>
      <c r="L447" s="44"/>
      <c r="M447" s="220"/>
      <c r="N447" s="221"/>
      <c r="O447" s="84"/>
      <c r="P447" s="84"/>
      <c r="Q447" s="84"/>
      <c r="R447" s="84"/>
      <c r="S447" s="84"/>
      <c r="T447" s="85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154</v>
      </c>
      <c r="AU447" s="17" t="s">
        <v>79</v>
      </c>
    </row>
    <row r="448" s="13" customFormat="1">
      <c r="A448" s="13"/>
      <c r="B448" s="224"/>
      <c r="C448" s="225"/>
      <c r="D448" s="217" t="s">
        <v>156</v>
      </c>
      <c r="E448" s="226" t="s">
        <v>19</v>
      </c>
      <c r="F448" s="227" t="s">
        <v>466</v>
      </c>
      <c r="G448" s="225"/>
      <c r="H448" s="226" t="s">
        <v>19</v>
      </c>
      <c r="I448" s="228"/>
      <c r="J448" s="225"/>
      <c r="K448" s="225"/>
      <c r="L448" s="229"/>
      <c r="M448" s="230"/>
      <c r="N448" s="231"/>
      <c r="O448" s="231"/>
      <c r="P448" s="231"/>
      <c r="Q448" s="231"/>
      <c r="R448" s="231"/>
      <c r="S448" s="231"/>
      <c r="T448" s="23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3" t="s">
        <v>156</v>
      </c>
      <c r="AU448" s="233" t="s">
        <v>79</v>
      </c>
      <c r="AV448" s="13" t="s">
        <v>77</v>
      </c>
      <c r="AW448" s="13" t="s">
        <v>31</v>
      </c>
      <c r="AX448" s="13" t="s">
        <v>69</v>
      </c>
      <c r="AY448" s="233" t="s">
        <v>144</v>
      </c>
    </row>
    <row r="449" s="14" customFormat="1">
      <c r="A449" s="14"/>
      <c r="B449" s="234"/>
      <c r="C449" s="235"/>
      <c r="D449" s="217" t="s">
        <v>156</v>
      </c>
      <c r="E449" s="236" t="s">
        <v>19</v>
      </c>
      <c r="F449" s="237" t="s">
        <v>467</v>
      </c>
      <c r="G449" s="235"/>
      <c r="H449" s="238">
        <v>34.799999999999997</v>
      </c>
      <c r="I449" s="239"/>
      <c r="J449" s="235"/>
      <c r="K449" s="235"/>
      <c r="L449" s="240"/>
      <c r="M449" s="241"/>
      <c r="N449" s="242"/>
      <c r="O449" s="242"/>
      <c r="P449" s="242"/>
      <c r="Q449" s="242"/>
      <c r="R449" s="242"/>
      <c r="S449" s="242"/>
      <c r="T449" s="243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4" t="s">
        <v>156</v>
      </c>
      <c r="AU449" s="244" t="s">
        <v>79</v>
      </c>
      <c r="AV449" s="14" t="s">
        <v>79</v>
      </c>
      <c r="AW449" s="14" t="s">
        <v>31</v>
      </c>
      <c r="AX449" s="14" t="s">
        <v>69</v>
      </c>
      <c r="AY449" s="244" t="s">
        <v>144</v>
      </c>
    </row>
    <row r="450" s="15" customFormat="1">
      <c r="A450" s="15"/>
      <c r="B450" s="245"/>
      <c r="C450" s="246"/>
      <c r="D450" s="217" t="s">
        <v>156</v>
      </c>
      <c r="E450" s="247" t="s">
        <v>19</v>
      </c>
      <c r="F450" s="248" t="s">
        <v>163</v>
      </c>
      <c r="G450" s="246"/>
      <c r="H450" s="249">
        <v>34.799999999999997</v>
      </c>
      <c r="I450" s="250"/>
      <c r="J450" s="246"/>
      <c r="K450" s="246"/>
      <c r="L450" s="251"/>
      <c r="M450" s="252"/>
      <c r="N450" s="253"/>
      <c r="O450" s="253"/>
      <c r="P450" s="253"/>
      <c r="Q450" s="253"/>
      <c r="R450" s="253"/>
      <c r="S450" s="253"/>
      <c r="T450" s="254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55" t="s">
        <v>156</v>
      </c>
      <c r="AU450" s="255" t="s">
        <v>79</v>
      </c>
      <c r="AV450" s="15" t="s">
        <v>151</v>
      </c>
      <c r="AW450" s="15" t="s">
        <v>31</v>
      </c>
      <c r="AX450" s="15" t="s">
        <v>77</v>
      </c>
      <c r="AY450" s="255" t="s">
        <v>144</v>
      </c>
    </row>
    <row r="451" s="2" customFormat="1" ht="24.15" customHeight="1">
      <c r="A451" s="38"/>
      <c r="B451" s="39"/>
      <c r="C451" s="204" t="s">
        <v>306</v>
      </c>
      <c r="D451" s="204" t="s">
        <v>146</v>
      </c>
      <c r="E451" s="205" t="s">
        <v>468</v>
      </c>
      <c r="F451" s="206" t="s">
        <v>469</v>
      </c>
      <c r="G451" s="207" t="s">
        <v>202</v>
      </c>
      <c r="H451" s="208">
        <v>975.55399999999997</v>
      </c>
      <c r="I451" s="209"/>
      <c r="J451" s="210">
        <f>ROUND(I451*H451,2)</f>
        <v>0</v>
      </c>
      <c r="K451" s="206" t="s">
        <v>150</v>
      </c>
      <c r="L451" s="44"/>
      <c r="M451" s="211" t="s">
        <v>19</v>
      </c>
      <c r="N451" s="212" t="s">
        <v>40</v>
      </c>
      <c r="O451" s="84"/>
      <c r="P451" s="213">
        <f>O451*H451</f>
        <v>0</v>
      </c>
      <c r="Q451" s="213">
        <v>0.0049399999999999999</v>
      </c>
      <c r="R451" s="213">
        <f>Q451*H451</f>
        <v>4.8192367599999999</v>
      </c>
      <c r="S451" s="213">
        <v>0</v>
      </c>
      <c r="T451" s="214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15" t="s">
        <v>151</v>
      </c>
      <c r="AT451" s="215" t="s">
        <v>146</v>
      </c>
      <c r="AU451" s="215" t="s">
        <v>79</v>
      </c>
      <c r="AY451" s="17" t="s">
        <v>144</v>
      </c>
      <c r="BE451" s="216">
        <f>IF(N451="základní",J451,0)</f>
        <v>0</v>
      </c>
      <c r="BF451" s="216">
        <f>IF(N451="snížená",J451,0)</f>
        <v>0</v>
      </c>
      <c r="BG451" s="216">
        <f>IF(N451="zákl. přenesená",J451,0)</f>
        <v>0</v>
      </c>
      <c r="BH451" s="216">
        <f>IF(N451="sníž. přenesená",J451,0)</f>
        <v>0</v>
      </c>
      <c r="BI451" s="216">
        <f>IF(N451="nulová",J451,0)</f>
        <v>0</v>
      </c>
      <c r="BJ451" s="17" t="s">
        <v>77</v>
      </c>
      <c r="BK451" s="216">
        <f>ROUND(I451*H451,2)</f>
        <v>0</v>
      </c>
      <c r="BL451" s="17" t="s">
        <v>151</v>
      </c>
      <c r="BM451" s="215" t="s">
        <v>470</v>
      </c>
    </row>
    <row r="452" s="2" customFormat="1">
      <c r="A452" s="38"/>
      <c r="B452" s="39"/>
      <c r="C452" s="40"/>
      <c r="D452" s="217" t="s">
        <v>152</v>
      </c>
      <c r="E452" s="40"/>
      <c r="F452" s="218" t="s">
        <v>471</v>
      </c>
      <c r="G452" s="40"/>
      <c r="H452" s="40"/>
      <c r="I452" s="219"/>
      <c r="J452" s="40"/>
      <c r="K452" s="40"/>
      <c r="L452" s="44"/>
      <c r="M452" s="220"/>
      <c r="N452" s="221"/>
      <c r="O452" s="84"/>
      <c r="P452" s="84"/>
      <c r="Q452" s="84"/>
      <c r="R452" s="84"/>
      <c r="S452" s="84"/>
      <c r="T452" s="85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T452" s="17" t="s">
        <v>152</v>
      </c>
      <c r="AU452" s="17" t="s">
        <v>79</v>
      </c>
    </row>
    <row r="453" s="2" customFormat="1">
      <c r="A453" s="38"/>
      <c r="B453" s="39"/>
      <c r="C453" s="40"/>
      <c r="D453" s="222" t="s">
        <v>154</v>
      </c>
      <c r="E453" s="40"/>
      <c r="F453" s="223" t="s">
        <v>472</v>
      </c>
      <c r="G453" s="40"/>
      <c r="H453" s="40"/>
      <c r="I453" s="219"/>
      <c r="J453" s="40"/>
      <c r="K453" s="40"/>
      <c r="L453" s="44"/>
      <c r="M453" s="220"/>
      <c r="N453" s="221"/>
      <c r="O453" s="84"/>
      <c r="P453" s="84"/>
      <c r="Q453" s="84"/>
      <c r="R453" s="84"/>
      <c r="S453" s="84"/>
      <c r="T453" s="85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154</v>
      </c>
      <c r="AU453" s="17" t="s">
        <v>79</v>
      </c>
    </row>
    <row r="454" s="13" customFormat="1">
      <c r="A454" s="13"/>
      <c r="B454" s="224"/>
      <c r="C454" s="225"/>
      <c r="D454" s="217" t="s">
        <v>156</v>
      </c>
      <c r="E454" s="226" t="s">
        <v>19</v>
      </c>
      <c r="F454" s="227" t="s">
        <v>473</v>
      </c>
      <c r="G454" s="225"/>
      <c r="H454" s="226" t="s">
        <v>19</v>
      </c>
      <c r="I454" s="228"/>
      <c r="J454" s="225"/>
      <c r="K454" s="225"/>
      <c r="L454" s="229"/>
      <c r="M454" s="230"/>
      <c r="N454" s="231"/>
      <c r="O454" s="231"/>
      <c r="P454" s="231"/>
      <c r="Q454" s="231"/>
      <c r="R454" s="231"/>
      <c r="S454" s="231"/>
      <c r="T454" s="23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3" t="s">
        <v>156</v>
      </c>
      <c r="AU454" s="233" t="s">
        <v>79</v>
      </c>
      <c r="AV454" s="13" t="s">
        <v>77</v>
      </c>
      <c r="AW454" s="13" t="s">
        <v>31</v>
      </c>
      <c r="AX454" s="13" t="s">
        <v>69</v>
      </c>
      <c r="AY454" s="233" t="s">
        <v>144</v>
      </c>
    </row>
    <row r="455" s="14" customFormat="1">
      <c r="A455" s="14"/>
      <c r="B455" s="234"/>
      <c r="C455" s="235"/>
      <c r="D455" s="217" t="s">
        <v>156</v>
      </c>
      <c r="E455" s="236" t="s">
        <v>19</v>
      </c>
      <c r="F455" s="237" t="s">
        <v>474</v>
      </c>
      <c r="G455" s="235"/>
      <c r="H455" s="238">
        <v>195.69999999999999</v>
      </c>
      <c r="I455" s="239"/>
      <c r="J455" s="235"/>
      <c r="K455" s="235"/>
      <c r="L455" s="240"/>
      <c r="M455" s="241"/>
      <c r="N455" s="242"/>
      <c r="O455" s="242"/>
      <c r="P455" s="242"/>
      <c r="Q455" s="242"/>
      <c r="R455" s="242"/>
      <c r="S455" s="242"/>
      <c r="T455" s="243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4" t="s">
        <v>156</v>
      </c>
      <c r="AU455" s="244" t="s">
        <v>79</v>
      </c>
      <c r="AV455" s="14" t="s">
        <v>79</v>
      </c>
      <c r="AW455" s="14" t="s">
        <v>31</v>
      </c>
      <c r="AX455" s="14" t="s">
        <v>69</v>
      </c>
      <c r="AY455" s="244" t="s">
        <v>144</v>
      </c>
    </row>
    <row r="456" s="13" customFormat="1">
      <c r="A456" s="13"/>
      <c r="B456" s="224"/>
      <c r="C456" s="225"/>
      <c r="D456" s="217" t="s">
        <v>156</v>
      </c>
      <c r="E456" s="226" t="s">
        <v>19</v>
      </c>
      <c r="F456" s="227" t="s">
        <v>475</v>
      </c>
      <c r="G456" s="225"/>
      <c r="H456" s="226" t="s">
        <v>19</v>
      </c>
      <c r="I456" s="228"/>
      <c r="J456" s="225"/>
      <c r="K456" s="225"/>
      <c r="L456" s="229"/>
      <c r="M456" s="230"/>
      <c r="N456" s="231"/>
      <c r="O456" s="231"/>
      <c r="P456" s="231"/>
      <c r="Q456" s="231"/>
      <c r="R456" s="231"/>
      <c r="S456" s="231"/>
      <c r="T456" s="23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3" t="s">
        <v>156</v>
      </c>
      <c r="AU456" s="233" t="s">
        <v>79</v>
      </c>
      <c r="AV456" s="13" t="s">
        <v>77</v>
      </c>
      <c r="AW456" s="13" t="s">
        <v>31</v>
      </c>
      <c r="AX456" s="13" t="s">
        <v>69</v>
      </c>
      <c r="AY456" s="233" t="s">
        <v>144</v>
      </c>
    </row>
    <row r="457" s="14" customFormat="1">
      <c r="A457" s="14"/>
      <c r="B457" s="234"/>
      <c r="C457" s="235"/>
      <c r="D457" s="217" t="s">
        <v>156</v>
      </c>
      <c r="E457" s="236" t="s">
        <v>19</v>
      </c>
      <c r="F457" s="237" t="s">
        <v>476</v>
      </c>
      <c r="G457" s="235"/>
      <c r="H457" s="238">
        <v>201.054</v>
      </c>
      <c r="I457" s="239"/>
      <c r="J457" s="235"/>
      <c r="K457" s="235"/>
      <c r="L457" s="240"/>
      <c r="M457" s="241"/>
      <c r="N457" s="242"/>
      <c r="O457" s="242"/>
      <c r="P457" s="242"/>
      <c r="Q457" s="242"/>
      <c r="R457" s="242"/>
      <c r="S457" s="242"/>
      <c r="T457" s="243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4" t="s">
        <v>156</v>
      </c>
      <c r="AU457" s="244" t="s">
        <v>79</v>
      </c>
      <c r="AV457" s="14" t="s">
        <v>79</v>
      </c>
      <c r="AW457" s="14" t="s">
        <v>31</v>
      </c>
      <c r="AX457" s="14" t="s">
        <v>69</v>
      </c>
      <c r="AY457" s="244" t="s">
        <v>144</v>
      </c>
    </row>
    <row r="458" s="13" customFormat="1">
      <c r="A458" s="13"/>
      <c r="B458" s="224"/>
      <c r="C458" s="225"/>
      <c r="D458" s="217" t="s">
        <v>156</v>
      </c>
      <c r="E458" s="226" t="s">
        <v>19</v>
      </c>
      <c r="F458" s="227" t="s">
        <v>477</v>
      </c>
      <c r="G458" s="225"/>
      <c r="H458" s="226" t="s">
        <v>19</v>
      </c>
      <c r="I458" s="228"/>
      <c r="J458" s="225"/>
      <c r="K458" s="225"/>
      <c r="L458" s="229"/>
      <c r="M458" s="230"/>
      <c r="N458" s="231"/>
      <c r="O458" s="231"/>
      <c r="P458" s="231"/>
      <c r="Q458" s="231"/>
      <c r="R458" s="231"/>
      <c r="S458" s="231"/>
      <c r="T458" s="23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3" t="s">
        <v>156</v>
      </c>
      <c r="AU458" s="233" t="s">
        <v>79</v>
      </c>
      <c r="AV458" s="13" t="s">
        <v>77</v>
      </c>
      <c r="AW458" s="13" t="s">
        <v>31</v>
      </c>
      <c r="AX458" s="13" t="s">
        <v>69</v>
      </c>
      <c r="AY458" s="233" t="s">
        <v>144</v>
      </c>
    </row>
    <row r="459" s="14" customFormat="1">
      <c r="A459" s="14"/>
      <c r="B459" s="234"/>
      <c r="C459" s="235"/>
      <c r="D459" s="217" t="s">
        <v>156</v>
      </c>
      <c r="E459" s="236" t="s">
        <v>19</v>
      </c>
      <c r="F459" s="237" t="s">
        <v>478</v>
      </c>
      <c r="G459" s="235"/>
      <c r="H459" s="238">
        <v>275.12</v>
      </c>
      <c r="I459" s="239"/>
      <c r="J459" s="235"/>
      <c r="K459" s="235"/>
      <c r="L459" s="240"/>
      <c r="M459" s="241"/>
      <c r="N459" s="242"/>
      <c r="O459" s="242"/>
      <c r="P459" s="242"/>
      <c r="Q459" s="242"/>
      <c r="R459" s="242"/>
      <c r="S459" s="242"/>
      <c r="T459" s="24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4" t="s">
        <v>156</v>
      </c>
      <c r="AU459" s="244" t="s">
        <v>79</v>
      </c>
      <c r="AV459" s="14" t="s">
        <v>79</v>
      </c>
      <c r="AW459" s="14" t="s">
        <v>31</v>
      </c>
      <c r="AX459" s="14" t="s">
        <v>69</v>
      </c>
      <c r="AY459" s="244" t="s">
        <v>144</v>
      </c>
    </row>
    <row r="460" s="13" customFormat="1">
      <c r="A460" s="13"/>
      <c r="B460" s="224"/>
      <c r="C460" s="225"/>
      <c r="D460" s="217" t="s">
        <v>156</v>
      </c>
      <c r="E460" s="226" t="s">
        <v>19</v>
      </c>
      <c r="F460" s="227" t="s">
        <v>479</v>
      </c>
      <c r="G460" s="225"/>
      <c r="H460" s="226" t="s">
        <v>19</v>
      </c>
      <c r="I460" s="228"/>
      <c r="J460" s="225"/>
      <c r="K460" s="225"/>
      <c r="L460" s="229"/>
      <c r="M460" s="230"/>
      <c r="N460" s="231"/>
      <c r="O460" s="231"/>
      <c r="P460" s="231"/>
      <c r="Q460" s="231"/>
      <c r="R460" s="231"/>
      <c r="S460" s="231"/>
      <c r="T460" s="232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3" t="s">
        <v>156</v>
      </c>
      <c r="AU460" s="233" t="s">
        <v>79</v>
      </c>
      <c r="AV460" s="13" t="s">
        <v>77</v>
      </c>
      <c r="AW460" s="13" t="s">
        <v>31</v>
      </c>
      <c r="AX460" s="13" t="s">
        <v>69</v>
      </c>
      <c r="AY460" s="233" t="s">
        <v>144</v>
      </c>
    </row>
    <row r="461" s="14" customFormat="1">
      <c r="A461" s="14"/>
      <c r="B461" s="234"/>
      <c r="C461" s="235"/>
      <c r="D461" s="217" t="s">
        <v>156</v>
      </c>
      <c r="E461" s="236" t="s">
        <v>19</v>
      </c>
      <c r="F461" s="237" t="s">
        <v>480</v>
      </c>
      <c r="G461" s="235"/>
      <c r="H461" s="238">
        <v>179.487</v>
      </c>
      <c r="I461" s="239"/>
      <c r="J461" s="235"/>
      <c r="K461" s="235"/>
      <c r="L461" s="240"/>
      <c r="M461" s="241"/>
      <c r="N461" s="242"/>
      <c r="O461" s="242"/>
      <c r="P461" s="242"/>
      <c r="Q461" s="242"/>
      <c r="R461" s="242"/>
      <c r="S461" s="242"/>
      <c r="T461" s="243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4" t="s">
        <v>156</v>
      </c>
      <c r="AU461" s="244" t="s">
        <v>79</v>
      </c>
      <c r="AV461" s="14" t="s">
        <v>79</v>
      </c>
      <c r="AW461" s="14" t="s">
        <v>31</v>
      </c>
      <c r="AX461" s="14" t="s">
        <v>69</v>
      </c>
      <c r="AY461" s="244" t="s">
        <v>144</v>
      </c>
    </row>
    <row r="462" s="13" customFormat="1">
      <c r="A462" s="13"/>
      <c r="B462" s="224"/>
      <c r="C462" s="225"/>
      <c r="D462" s="217" t="s">
        <v>156</v>
      </c>
      <c r="E462" s="226" t="s">
        <v>19</v>
      </c>
      <c r="F462" s="227" t="s">
        <v>481</v>
      </c>
      <c r="G462" s="225"/>
      <c r="H462" s="226" t="s">
        <v>19</v>
      </c>
      <c r="I462" s="228"/>
      <c r="J462" s="225"/>
      <c r="K462" s="225"/>
      <c r="L462" s="229"/>
      <c r="M462" s="230"/>
      <c r="N462" s="231"/>
      <c r="O462" s="231"/>
      <c r="P462" s="231"/>
      <c r="Q462" s="231"/>
      <c r="R462" s="231"/>
      <c r="S462" s="231"/>
      <c r="T462" s="23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3" t="s">
        <v>156</v>
      </c>
      <c r="AU462" s="233" t="s">
        <v>79</v>
      </c>
      <c r="AV462" s="13" t="s">
        <v>77</v>
      </c>
      <c r="AW462" s="13" t="s">
        <v>31</v>
      </c>
      <c r="AX462" s="13" t="s">
        <v>69</v>
      </c>
      <c r="AY462" s="233" t="s">
        <v>144</v>
      </c>
    </row>
    <row r="463" s="14" customFormat="1">
      <c r="A463" s="14"/>
      <c r="B463" s="234"/>
      <c r="C463" s="235"/>
      <c r="D463" s="217" t="s">
        <v>156</v>
      </c>
      <c r="E463" s="236" t="s">
        <v>19</v>
      </c>
      <c r="F463" s="237" t="s">
        <v>482</v>
      </c>
      <c r="G463" s="235"/>
      <c r="H463" s="238">
        <v>71.962999999999994</v>
      </c>
      <c r="I463" s="239"/>
      <c r="J463" s="235"/>
      <c r="K463" s="235"/>
      <c r="L463" s="240"/>
      <c r="M463" s="241"/>
      <c r="N463" s="242"/>
      <c r="O463" s="242"/>
      <c r="P463" s="242"/>
      <c r="Q463" s="242"/>
      <c r="R463" s="242"/>
      <c r="S463" s="242"/>
      <c r="T463" s="243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4" t="s">
        <v>156</v>
      </c>
      <c r="AU463" s="244" t="s">
        <v>79</v>
      </c>
      <c r="AV463" s="14" t="s">
        <v>79</v>
      </c>
      <c r="AW463" s="14" t="s">
        <v>31</v>
      </c>
      <c r="AX463" s="14" t="s">
        <v>69</v>
      </c>
      <c r="AY463" s="244" t="s">
        <v>144</v>
      </c>
    </row>
    <row r="464" s="13" customFormat="1">
      <c r="A464" s="13"/>
      <c r="B464" s="224"/>
      <c r="C464" s="225"/>
      <c r="D464" s="217" t="s">
        <v>156</v>
      </c>
      <c r="E464" s="226" t="s">
        <v>19</v>
      </c>
      <c r="F464" s="227" t="s">
        <v>483</v>
      </c>
      <c r="G464" s="225"/>
      <c r="H464" s="226" t="s">
        <v>19</v>
      </c>
      <c r="I464" s="228"/>
      <c r="J464" s="225"/>
      <c r="K464" s="225"/>
      <c r="L464" s="229"/>
      <c r="M464" s="230"/>
      <c r="N464" s="231"/>
      <c r="O464" s="231"/>
      <c r="P464" s="231"/>
      <c r="Q464" s="231"/>
      <c r="R464" s="231"/>
      <c r="S464" s="231"/>
      <c r="T464" s="23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3" t="s">
        <v>156</v>
      </c>
      <c r="AU464" s="233" t="s">
        <v>79</v>
      </c>
      <c r="AV464" s="13" t="s">
        <v>77</v>
      </c>
      <c r="AW464" s="13" t="s">
        <v>31</v>
      </c>
      <c r="AX464" s="13" t="s">
        <v>69</v>
      </c>
      <c r="AY464" s="233" t="s">
        <v>144</v>
      </c>
    </row>
    <row r="465" s="14" customFormat="1">
      <c r="A465" s="14"/>
      <c r="B465" s="234"/>
      <c r="C465" s="235"/>
      <c r="D465" s="217" t="s">
        <v>156</v>
      </c>
      <c r="E465" s="236" t="s">
        <v>19</v>
      </c>
      <c r="F465" s="237" t="s">
        <v>484</v>
      </c>
      <c r="G465" s="235"/>
      <c r="H465" s="238">
        <v>52.229999999999997</v>
      </c>
      <c r="I465" s="239"/>
      <c r="J465" s="235"/>
      <c r="K465" s="235"/>
      <c r="L465" s="240"/>
      <c r="M465" s="241"/>
      <c r="N465" s="242"/>
      <c r="O465" s="242"/>
      <c r="P465" s="242"/>
      <c r="Q465" s="242"/>
      <c r="R465" s="242"/>
      <c r="S465" s="242"/>
      <c r="T465" s="243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4" t="s">
        <v>156</v>
      </c>
      <c r="AU465" s="244" t="s">
        <v>79</v>
      </c>
      <c r="AV465" s="14" t="s">
        <v>79</v>
      </c>
      <c r="AW465" s="14" t="s">
        <v>31</v>
      </c>
      <c r="AX465" s="14" t="s">
        <v>69</v>
      </c>
      <c r="AY465" s="244" t="s">
        <v>144</v>
      </c>
    </row>
    <row r="466" s="15" customFormat="1">
      <c r="A466" s="15"/>
      <c r="B466" s="245"/>
      <c r="C466" s="246"/>
      <c r="D466" s="217" t="s">
        <v>156</v>
      </c>
      <c r="E466" s="247" t="s">
        <v>19</v>
      </c>
      <c r="F466" s="248" t="s">
        <v>163</v>
      </c>
      <c r="G466" s="246"/>
      <c r="H466" s="249">
        <v>975.55399999999997</v>
      </c>
      <c r="I466" s="250"/>
      <c r="J466" s="246"/>
      <c r="K466" s="246"/>
      <c r="L466" s="251"/>
      <c r="M466" s="252"/>
      <c r="N466" s="253"/>
      <c r="O466" s="253"/>
      <c r="P466" s="253"/>
      <c r="Q466" s="253"/>
      <c r="R466" s="253"/>
      <c r="S466" s="253"/>
      <c r="T466" s="254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55" t="s">
        <v>156</v>
      </c>
      <c r="AU466" s="255" t="s">
        <v>79</v>
      </c>
      <c r="AV466" s="15" t="s">
        <v>151</v>
      </c>
      <c r="AW466" s="15" t="s">
        <v>31</v>
      </c>
      <c r="AX466" s="15" t="s">
        <v>77</v>
      </c>
      <c r="AY466" s="255" t="s">
        <v>144</v>
      </c>
    </row>
    <row r="467" s="2" customFormat="1" ht="24.15" customHeight="1">
      <c r="A467" s="38"/>
      <c r="B467" s="39"/>
      <c r="C467" s="204" t="s">
        <v>485</v>
      </c>
      <c r="D467" s="204" t="s">
        <v>146</v>
      </c>
      <c r="E467" s="205" t="s">
        <v>486</v>
      </c>
      <c r="F467" s="206" t="s">
        <v>487</v>
      </c>
      <c r="G467" s="207" t="s">
        <v>202</v>
      </c>
      <c r="H467" s="208">
        <v>55.100000000000001</v>
      </c>
      <c r="I467" s="209"/>
      <c r="J467" s="210">
        <f>ROUND(I467*H467,2)</f>
        <v>0</v>
      </c>
      <c r="K467" s="206" t="s">
        <v>150</v>
      </c>
      <c r="L467" s="44"/>
      <c r="M467" s="211" t="s">
        <v>19</v>
      </c>
      <c r="N467" s="212" t="s">
        <v>40</v>
      </c>
      <c r="O467" s="84"/>
      <c r="P467" s="213">
        <f>O467*H467</f>
        <v>0</v>
      </c>
      <c r="Q467" s="213">
        <v>0.0043839999999999999</v>
      </c>
      <c r="R467" s="213">
        <f>Q467*H467</f>
        <v>0.24155840000000001</v>
      </c>
      <c r="S467" s="213">
        <v>0</v>
      </c>
      <c r="T467" s="214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15" t="s">
        <v>151</v>
      </c>
      <c r="AT467" s="215" t="s">
        <v>146</v>
      </c>
      <c r="AU467" s="215" t="s">
        <v>79</v>
      </c>
      <c r="AY467" s="17" t="s">
        <v>144</v>
      </c>
      <c r="BE467" s="216">
        <f>IF(N467="základní",J467,0)</f>
        <v>0</v>
      </c>
      <c r="BF467" s="216">
        <f>IF(N467="snížená",J467,0)</f>
        <v>0</v>
      </c>
      <c r="BG467" s="216">
        <f>IF(N467="zákl. přenesená",J467,0)</f>
        <v>0</v>
      </c>
      <c r="BH467" s="216">
        <f>IF(N467="sníž. přenesená",J467,0)</f>
        <v>0</v>
      </c>
      <c r="BI467" s="216">
        <f>IF(N467="nulová",J467,0)</f>
        <v>0</v>
      </c>
      <c r="BJ467" s="17" t="s">
        <v>77</v>
      </c>
      <c r="BK467" s="216">
        <f>ROUND(I467*H467,2)</f>
        <v>0</v>
      </c>
      <c r="BL467" s="17" t="s">
        <v>151</v>
      </c>
      <c r="BM467" s="215" t="s">
        <v>488</v>
      </c>
    </row>
    <row r="468" s="2" customFormat="1">
      <c r="A468" s="38"/>
      <c r="B468" s="39"/>
      <c r="C468" s="40"/>
      <c r="D468" s="217" t="s">
        <v>152</v>
      </c>
      <c r="E468" s="40"/>
      <c r="F468" s="218" t="s">
        <v>489</v>
      </c>
      <c r="G468" s="40"/>
      <c r="H468" s="40"/>
      <c r="I468" s="219"/>
      <c r="J468" s="40"/>
      <c r="K468" s="40"/>
      <c r="L468" s="44"/>
      <c r="M468" s="220"/>
      <c r="N468" s="221"/>
      <c r="O468" s="84"/>
      <c r="P468" s="84"/>
      <c r="Q468" s="84"/>
      <c r="R468" s="84"/>
      <c r="S468" s="84"/>
      <c r="T468" s="85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T468" s="17" t="s">
        <v>152</v>
      </c>
      <c r="AU468" s="17" t="s">
        <v>79</v>
      </c>
    </row>
    <row r="469" s="2" customFormat="1">
      <c r="A469" s="38"/>
      <c r="B469" s="39"/>
      <c r="C469" s="40"/>
      <c r="D469" s="222" t="s">
        <v>154</v>
      </c>
      <c r="E469" s="40"/>
      <c r="F469" s="223" t="s">
        <v>490</v>
      </c>
      <c r="G469" s="40"/>
      <c r="H469" s="40"/>
      <c r="I469" s="219"/>
      <c r="J469" s="40"/>
      <c r="K469" s="40"/>
      <c r="L469" s="44"/>
      <c r="M469" s="220"/>
      <c r="N469" s="221"/>
      <c r="O469" s="84"/>
      <c r="P469" s="84"/>
      <c r="Q469" s="84"/>
      <c r="R469" s="84"/>
      <c r="S469" s="84"/>
      <c r="T469" s="85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T469" s="17" t="s">
        <v>154</v>
      </c>
      <c r="AU469" s="17" t="s">
        <v>79</v>
      </c>
    </row>
    <row r="470" s="13" customFormat="1">
      <c r="A470" s="13"/>
      <c r="B470" s="224"/>
      <c r="C470" s="225"/>
      <c r="D470" s="217" t="s">
        <v>156</v>
      </c>
      <c r="E470" s="226" t="s">
        <v>19</v>
      </c>
      <c r="F470" s="227" t="s">
        <v>491</v>
      </c>
      <c r="G470" s="225"/>
      <c r="H470" s="226" t="s">
        <v>19</v>
      </c>
      <c r="I470" s="228"/>
      <c r="J470" s="225"/>
      <c r="K470" s="225"/>
      <c r="L470" s="229"/>
      <c r="M470" s="230"/>
      <c r="N470" s="231"/>
      <c r="O470" s="231"/>
      <c r="P470" s="231"/>
      <c r="Q470" s="231"/>
      <c r="R470" s="231"/>
      <c r="S470" s="231"/>
      <c r="T470" s="23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3" t="s">
        <v>156</v>
      </c>
      <c r="AU470" s="233" t="s">
        <v>79</v>
      </c>
      <c r="AV470" s="13" t="s">
        <v>77</v>
      </c>
      <c r="AW470" s="13" t="s">
        <v>31</v>
      </c>
      <c r="AX470" s="13" t="s">
        <v>69</v>
      </c>
      <c r="AY470" s="233" t="s">
        <v>144</v>
      </c>
    </row>
    <row r="471" s="13" customFormat="1">
      <c r="A471" s="13"/>
      <c r="B471" s="224"/>
      <c r="C471" s="225"/>
      <c r="D471" s="217" t="s">
        <v>156</v>
      </c>
      <c r="E471" s="226" t="s">
        <v>19</v>
      </c>
      <c r="F471" s="227" t="s">
        <v>483</v>
      </c>
      <c r="G471" s="225"/>
      <c r="H471" s="226" t="s">
        <v>19</v>
      </c>
      <c r="I471" s="228"/>
      <c r="J471" s="225"/>
      <c r="K471" s="225"/>
      <c r="L471" s="229"/>
      <c r="M471" s="230"/>
      <c r="N471" s="231"/>
      <c r="O471" s="231"/>
      <c r="P471" s="231"/>
      <c r="Q471" s="231"/>
      <c r="R471" s="231"/>
      <c r="S471" s="231"/>
      <c r="T471" s="23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3" t="s">
        <v>156</v>
      </c>
      <c r="AU471" s="233" t="s">
        <v>79</v>
      </c>
      <c r="AV471" s="13" t="s">
        <v>77</v>
      </c>
      <c r="AW471" s="13" t="s">
        <v>31</v>
      </c>
      <c r="AX471" s="13" t="s">
        <v>69</v>
      </c>
      <c r="AY471" s="233" t="s">
        <v>144</v>
      </c>
    </row>
    <row r="472" s="14" customFormat="1">
      <c r="A472" s="14"/>
      <c r="B472" s="234"/>
      <c r="C472" s="235"/>
      <c r="D472" s="217" t="s">
        <v>156</v>
      </c>
      <c r="E472" s="236" t="s">
        <v>19</v>
      </c>
      <c r="F472" s="237" t="s">
        <v>492</v>
      </c>
      <c r="G472" s="235"/>
      <c r="H472" s="238">
        <v>55.100000000000001</v>
      </c>
      <c r="I472" s="239"/>
      <c r="J472" s="235"/>
      <c r="K472" s="235"/>
      <c r="L472" s="240"/>
      <c r="M472" s="241"/>
      <c r="N472" s="242"/>
      <c r="O472" s="242"/>
      <c r="P472" s="242"/>
      <c r="Q472" s="242"/>
      <c r="R472" s="242"/>
      <c r="S472" s="242"/>
      <c r="T472" s="243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4" t="s">
        <v>156</v>
      </c>
      <c r="AU472" s="244" t="s">
        <v>79</v>
      </c>
      <c r="AV472" s="14" t="s">
        <v>79</v>
      </c>
      <c r="AW472" s="14" t="s">
        <v>31</v>
      </c>
      <c r="AX472" s="14" t="s">
        <v>69</v>
      </c>
      <c r="AY472" s="244" t="s">
        <v>144</v>
      </c>
    </row>
    <row r="473" s="15" customFormat="1">
      <c r="A473" s="15"/>
      <c r="B473" s="245"/>
      <c r="C473" s="246"/>
      <c r="D473" s="217" t="s">
        <v>156</v>
      </c>
      <c r="E473" s="247" t="s">
        <v>19</v>
      </c>
      <c r="F473" s="248" t="s">
        <v>163</v>
      </c>
      <c r="G473" s="246"/>
      <c r="H473" s="249">
        <v>55.100000000000001</v>
      </c>
      <c r="I473" s="250"/>
      <c r="J473" s="246"/>
      <c r="K473" s="246"/>
      <c r="L473" s="251"/>
      <c r="M473" s="252"/>
      <c r="N473" s="253"/>
      <c r="O473" s="253"/>
      <c r="P473" s="253"/>
      <c r="Q473" s="253"/>
      <c r="R473" s="253"/>
      <c r="S473" s="253"/>
      <c r="T473" s="254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55" t="s">
        <v>156</v>
      </c>
      <c r="AU473" s="255" t="s">
        <v>79</v>
      </c>
      <c r="AV473" s="15" t="s">
        <v>151</v>
      </c>
      <c r="AW473" s="15" t="s">
        <v>31</v>
      </c>
      <c r="AX473" s="15" t="s">
        <v>77</v>
      </c>
      <c r="AY473" s="255" t="s">
        <v>144</v>
      </c>
    </row>
    <row r="474" s="2" customFormat="1" ht="16.5" customHeight="1">
      <c r="A474" s="38"/>
      <c r="B474" s="39"/>
      <c r="C474" s="204" t="s">
        <v>313</v>
      </c>
      <c r="D474" s="204" t="s">
        <v>146</v>
      </c>
      <c r="E474" s="205" t="s">
        <v>493</v>
      </c>
      <c r="F474" s="206" t="s">
        <v>494</v>
      </c>
      <c r="G474" s="207" t="s">
        <v>202</v>
      </c>
      <c r="H474" s="208">
        <v>34.799999999999997</v>
      </c>
      <c r="I474" s="209"/>
      <c r="J474" s="210">
        <f>ROUND(I474*H474,2)</f>
        <v>0</v>
      </c>
      <c r="K474" s="206" t="s">
        <v>150</v>
      </c>
      <c r="L474" s="44"/>
      <c r="M474" s="211" t="s">
        <v>19</v>
      </c>
      <c r="N474" s="212" t="s">
        <v>40</v>
      </c>
      <c r="O474" s="84"/>
      <c r="P474" s="213">
        <f>O474*H474</f>
        <v>0</v>
      </c>
      <c r="Q474" s="213">
        <v>0.00064050000000000001</v>
      </c>
      <c r="R474" s="213">
        <f>Q474*H474</f>
        <v>0.022289399999999997</v>
      </c>
      <c r="S474" s="213">
        <v>0</v>
      </c>
      <c r="T474" s="214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15" t="s">
        <v>151</v>
      </c>
      <c r="AT474" s="215" t="s">
        <v>146</v>
      </c>
      <c r="AU474" s="215" t="s">
        <v>79</v>
      </c>
      <c r="AY474" s="17" t="s">
        <v>144</v>
      </c>
      <c r="BE474" s="216">
        <f>IF(N474="základní",J474,0)</f>
        <v>0</v>
      </c>
      <c r="BF474" s="216">
        <f>IF(N474="snížená",J474,0)</f>
        <v>0</v>
      </c>
      <c r="BG474" s="216">
        <f>IF(N474="zákl. přenesená",J474,0)</f>
        <v>0</v>
      </c>
      <c r="BH474" s="216">
        <f>IF(N474="sníž. přenesená",J474,0)</f>
        <v>0</v>
      </c>
      <c r="BI474" s="216">
        <f>IF(N474="nulová",J474,0)</f>
        <v>0</v>
      </c>
      <c r="BJ474" s="17" t="s">
        <v>77</v>
      </c>
      <c r="BK474" s="216">
        <f>ROUND(I474*H474,2)</f>
        <v>0</v>
      </c>
      <c r="BL474" s="17" t="s">
        <v>151</v>
      </c>
      <c r="BM474" s="215" t="s">
        <v>495</v>
      </c>
    </row>
    <row r="475" s="2" customFormat="1">
      <c r="A475" s="38"/>
      <c r="B475" s="39"/>
      <c r="C475" s="40"/>
      <c r="D475" s="217" t="s">
        <v>152</v>
      </c>
      <c r="E475" s="40"/>
      <c r="F475" s="218" t="s">
        <v>496</v>
      </c>
      <c r="G475" s="40"/>
      <c r="H475" s="40"/>
      <c r="I475" s="219"/>
      <c r="J475" s="40"/>
      <c r="K475" s="40"/>
      <c r="L475" s="44"/>
      <c r="M475" s="220"/>
      <c r="N475" s="221"/>
      <c r="O475" s="84"/>
      <c r="P475" s="84"/>
      <c r="Q475" s="84"/>
      <c r="R475" s="84"/>
      <c r="S475" s="84"/>
      <c r="T475" s="85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T475" s="17" t="s">
        <v>152</v>
      </c>
      <c r="AU475" s="17" t="s">
        <v>79</v>
      </c>
    </row>
    <row r="476" s="2" customFormat="1">
      <c r="A476" s="38"/>
      <c r="B476" s="39"/>
      <c r="C476" s="40"/>
      <c r="D476" s="222" t="s">
        <v>154</v>
      </c>
      <c r="E476" s="40"/>
      <c r="F476" s="223" t="s">
        <v>497</v>
      </c>
      <c r="G476" s="40"/>
      <c r="H476" s="40"/>
      <c r="I476" s="219"/>
      <c r="J476" s="40"/>
      <c r="K476" s="40"/>
      <c r="L476" s="44"/>
      <c r="M476" s="220"/>
      <c r="N476" s="221"/>
      <c r="O476" s="84"/>
      <c r="P476" s="84"/>
      <c r="Q476" s="84"/>
      <c r="R476" s="84"/>
      <c r="S476" s="84"/>
      <c r="T476" s="85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T476" s="17" t="s">
        <v>154</v>
      </c>
      <c r="AU476" s="17" t="s">
        <v>79</v>
      </c>
    </row>
    <row r="477" s="13" customFormat="1">
      <c r="A477" s="13"/>
      <c r="B477" s="224"/>
      <c r="C477" s="225"/>
      <c r="D477" s="217" t="s">
        <v>156</v>
      </c>
      <c r="E477" s="226" t="s">
        <v>19</v>
      </c>
      <c r="F477" s="227" t="s">
        <v>466</v>
      </c>
      <c r="G477" s="225"/>
      <c r="H477" s="226" t="s">
        <v>19</v>
      </c>
      <c r="I477" s="228"/>
      <c r="J477" s="225"/>
      <c r="K477" s="225"/>
      <c r="L477" s="229"/>
      <c r="M477" s="230"/>
      <c r="N477" s="231"/>
      <c r="O477" s="231"/>
      <c r="P477" s="231"/>
      <c r="Q477" s="231"/>
      <c r="R477" s="231"/>
      <c r="S477" s="231"/>
      <c r="T477" s="23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3" t="s">
        <v>156</v>
      </c>
      <c r="AU477" s="233" t="s">
        <v>79</v>
      </c>
      <c r="AV477" s="13" t="s">
        <v>77</v>
      </c>
      <c r="AW477" s="13" t="s">
        <v>31</v>
      </c>
      <c r="AX477" s="13" t="s">
        <v>69</v>
      </c>
      <c r="AY477" s="233" t="s">
        <v>144</v>
      </c>
    </row>
    <row r="478" s="14" customFormat="1">
      <c r="A478" s="14"/>
      <c r="B478" s="234"/>
      <c r="C478" s="235"/>
      <c r="D478" s="217" t="s">
        <v>156</v>
      </c>
      <c r="E478" s="236" t="s">
        <v>19</v>
      </c>
      <c r="F478" s="237" t="s">
        <v>467</v>
      </c>
      <c r="G478" s="235"/>
      <c r="H478" s="238">
        <v>34.799999999999997</v>
      </c>
      <c r="I478" s="239"/>
      <c r="J478" s="235"/>
      <c r="K478" s="235"/>
      <c r="L478" s="240"/>
      <c r="M478" s="241"/>
      <c r="N478" s="242"/>
      <c r="O478" s="242"/>
      <c r="P478" s="242"/>
      <c r="Q478" s="242"/>
      <c r="R478" s="242"/>
      <c r="S478" s="242"/>
      <c r="T478" s="243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4" t="s">
        <v>156</v>
      </c>
      <c r="AU478" s="244" t="s">
        <v>79</v>
      </c>
      <c r="AV478" s="14" t="s">
        <v>79</v>
      </c>
      <c r="AW478" s="14" t="s">
        <v>31</v>
      </c>
      <c r="AX478" s="14" t="s">
        <v>69</v>
      </c>
      <c r="AY478" s="244" t="s">
        <v>144</v>
      </c>
    </row>
    <row r="479" s="15" customFormat="1">
      <c r="A479" s="15"/>
      <c r="B479" s="245"/>
      <c r="C479" s="246"/>
      <c r="D479" s="217" t="s">
        <v>156</v>
      </c>
      <c r="E479" s="247" t="s">
        <v>19</v>
      </c>
      <c r="F479" s="248" t="s">
        <v>163</v>
      </c>
      <c r="G479" s="246"/>
      <c r="H479" s="249">
        <v>34.799999999999997</v>
      </c>
      <c r="I479" s="250"/>
      <c r="J479" s="246"/>
      <c r="K479" s="246"/>
      <c r="L479" s="251"/>
      <c r="M479" s="252"/>
      <c r="N479" s="253"/>
      <c r="O479" s="253"/>
      <c r="P479" s="253"/>
      <c r="Q479" s="253"/>
      <c r="R479" s="253"/>
      <c r="S479" s="253"/>
      <c r="T479" s="254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55" t="s">
        <v>156</v>
      </c>
      <c r="AU479" s="255" t="s">
        <v>79</v>
      </c>
      <c r="AV479" s="15" t="s">
        <v>151</v>
      </c>
      <c r="AW479" s="15" t="s">
        <v>31</v>
      </c>
      <c r="AX479" s="15" t="s">
        <v>77</v>
      </c>
      <c r="AY479" s="255" t="s">
        <v>144</v>
      </c>
    </row>
    <row r="480" s="2" customFormat="1" ht="24.15" customHeight="1">
      <c r="A480" s="38"/>
      <c r="B480" s="39"/>
      <c r="C480" s="204" t="s">
        <v>498</v>
      </c>
      <c r="D480" s="204" t="s">
        <v>146</v>
      </c>
      <c r="E480" s="205" t="s">
        <v>499</v>
      </c>
      <c r="F480" s="206" t="s">
        <v>500</v>
      </c>
      <c r="G480" s="207" t="s">
        <v>202</v>
      </c>
      <c r="H480" s="208">
        <v>836.75800000000004</v>
      </c>
      <c r="I480" s="209"/>
      <c r="J480" s="210">
        <f>ROUND(I480*H480,2)</f>
        <v>0</v>
      </c>
      <c r="K480" s="206" t="s">
        <v>150</v>
      </c>
      <c r="L480" s="44"/>
      <c r="M480" s="211" t="s">
        <v>19</v>
      </c>
      <c r="N480" s="212" t="s">
        <v>40</v>
      </c>
      <c r="O480" s="84"/>
      <c r="P480" s="213">
        <f>O480*H480</f>
        <v>0</v>
      </c>
      <c r="Q480" s="213">
        <v>0.0030000000000000001</v>
      </c>
      <c r="R480" s="213">
        <f>Q480*H480</f>
        <v>2.5102740000000003</v>
      </c>
      <c r="S480" s="213">
        <v>0</v>
      </c>
      <c r="T480" s="214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15" t="s">
        <v>151</v>
      </c>
      <c r="AT480" s="215" t="s">
        <v>146</v>
      </c>
      <c r="AU480" s="215" t="s">
        <v>79</v>
      </c>
      <c r="AY480" s="17" t="s">
        <v>144</v>
      </c>
      <c r="BE480" s="216">
        <f>IF(N480="základní",J480,0)</f>
        <v>0</v>
      </c>
      <c r="BF480" s="216">
        <f>IF(N480="snížená",J480,0)</f>
        <v>0</v>
      </c>
      <c r="BG480" s="216">
        <f>IF(N480="zákl. přenesená",J480,0)</f>
        <v>0</v>
      </c>
      <c r="BH480" s="216">
        <f>IF(N480="sníž. přenesená",J480,0)</f>
        <v>0</v>
      </c>
      <c r="BI480" s="216">
        <f>IF(N480="nulová",J480,0)</f>
        <v>0</v>
      </c>
      <c r="BJ480" s="17" t="s">
        <v>77</v>
      </c>
      <c r="BK480" s="216">
        <f>ROUND(I480*H480,2)</f>
        <v>0</v>
      </c>
      <c r="BL480" s="17" t="s">
        <v>151</v>
      </c>
      <c r="BM480" s="215" t="s">
        <v>501</v>
      </c>
    </row>
    <row r="481" s="2" customFormat="1">
      <c r="A481" s="38"/>
      <c r="B481" s="39"/>
      <c r="C481" s="40"/>
      <c r="D481" s="217" t="s">
        <v>152</v>
      </c>
      <c r="E481" s="40"/>
      <c r="F481" s="218" t="s">
        <v>502</v>
      </c>
      <c r="G481" s="40"/>
      <c r="H481" s="40"/>
      <c r="I481" s="219"/>
      <c r="J481" s="40"/>
      <c r="K481" s="40"/>
      <c r="L481" s="44"/>
      <c r="M481" s="220"/>
      <c r="N481" s="221"/>
      <c r="O481" s="84"/>
      <c r="P481" s="84"/>
      <c r="Q481" s="84"/>
      <c r="R481" s="84"/>
      <c r="S481" s="84"/>
      <c r="T481" s="85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T481" s="17" t="s">
        <v>152</v>
      </c>
      <c r="AU481" s="17" t="s">
        <v>79</v>
      </c>
    </row>
    <row r="482" s="2" customFormat="1">
      <c r="A482" s="38"/>
      <c r="B482" s="39"/>
      <c r="C482" s="40"/>
      <c r="D482" s="222" t="s">
        <v>154</v>
      </c>
      <c r="E482" s="40"/>
      <c r="F482" s="223" t="s">
        <v>503</v>
      </c>
      <c r="G482" s="40"/>
      <c r="H482" s="40"/>
      <c r="I482" s="219"/>
      <c r="J482" s="40"/>
      <c r="K482" s="40"/>
      <c r="L482" s="44"/>
      <c r="M482" s="220"/>
      <c r="N482" s="221"/>
      <c r="O482" s="84"/>
      <c r="P482" s="84"/>
      <c r="Q482" s="84"/>
      <c r="R482" s="84"/>
      <c r="S482" s="84"/>
      <c r="T482" s="85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T482" s="17" t="s">
        <v>154</v>
      </c>
      <c r="AU482" s="17" t="s">
        <v>79</v>
      </c>
    </row>
    <row r="483" s="13" customFormat="1">
      <c r="A483" s="13"/>
      <c r="B483" s="224"/>
      <c r="C483" s="225"/>
      <c r="D483" s="217" t="s">
        <v>156</v>
      </c>
      <c r="E483" s="226" t="s">
        <v>19</v>
      </c>
      <c r="F483" s="227" t="s">
        <v>504</v>
      </c>
      <c r="G483" s="225"/>
      <c r="H483" s="226" t="s">
        <v>19</v>
      </c>
      <c r="I483" s="228"/>
      <c r="J483" s="225"/>
      <c r="K483" s="225"/>
      <c r="L483" s="229"/>
      <c r="M483" s="230"/>
      <c r="N483" s="231"/>
      <c r="O483" s="231"/>
      <c r="P483" s="231"/>
      <c r="Q483" s="231"/>
      <c r="R483" s="231"/>
      <c r="S483" s="231"/>
      <c r="T483" s="232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3" t="s">
        <v>156</v>
      </c>
      <c r="AU483" s="233" t="s">
        <v>79</v>
      </c>
      <c r="AV483" s="13" t="s">
        <v>77</v>
      </c>
      <c r="AW483" s="13" t="s">
        <v>31</v>
      </c>
      <c r="AX483" s="13" t="s">
        <v>69</v>
      </c>
      <c r="AY483" s="233" t="s">
        <v>144</v>
      </c>
    </row>
    <row r="484" s="13" customFormat="1">
      <c r="A484" s="13"/>
      <c r="B484" s="224"/>
      <c r="C484" s="225"/>
      <c r="D484" s="217" t="s">
        <v>156</v>
      </c>
      <c r="E484" s="226" t="s">
        <v>19</v>
      </c>
      <c r="F484" s="227" t="s">
        <v>473</v>
      </c>
      <c r="G484" s="225"/>
      <c r="H484" s="226" t="s">
        <v>19</v>
      </c>
      <c r="I484" s="228"/>
      <c r="J484" s="225"/>
      <c r="K484" s="225"/>
      <c r="L484" s="229"/>
      <c r="M484" s="230"/>
      <c r="N484" s="231"/>
      <c r="O484" s="231"/>
      <c r="P484" s="231"/>
      <c r="Q484" s="231"/>
      <c r="R484" s="231"/>
      <c r="S484" s="231"/>
      <c r="T484" s="232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3" t="s">
        <v>156</v>
      </c>
      <c r="AU484" s="233" t="s">
        <v>79</v>
      </c>
      <c r="AV484" s="13" t="s">
        <v>77</v>
      </c>
      <c r="AW484" s="13" t="s">
        <v>31</v>
      </c>
      <c r="AX484" s="13" t="s">
        <v>69</v>
      </c>
      <c r="AY484" s="233" t="s">
        <v>144</v>
      </c>
    </row>
    <row r="485" s="14" customFormat="1">
      <c r="A485" s="14"/>
      <c r="B485" s="234"/>
      <c r="C485" s="235"/>
      <c r="D485" s="217" t="s">
        <v>156</v>
      </c>
      <c r="E485" s="236" t="s">
        <v>19</v>
      </c>
      <c r="F485" s="237" t="s">
        <v>474</v>
      </c>
      <c r="G485" s="235"/>
      <c r="H485" s="238">
        <v>195.69999999999999</v>
      </c>
      <c r="I485" s="239"/>
      <c r="J485" s="235"/>
      <c r="K485" s="235"/>
      <c r="L485" s="240"/>
      <c r="M485" s="241"/>
      <c r="N485" s="242"/>
      <c r="O485" s="242"/>
      <c r="P485" s="242"/>
      <c r="Q485" s="242"/>
      <c r="R485" s="242"/>
      <c r="S485" s="242"/>
      <c r="T485" s="243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4" t="s">
        <v>156</v>
      </c>
      <c r="AU485" s="244" t="s">
        <v>79</v>
      </c>
      <c r="AV485" s="14" t="s">
        <v>79</v>
      </c>
      <c r="AW485" s="14" t="s">
        <v>31</v>
      </c>
      <c r="AX485" s="14" t="s">
        <v>69</v>
      </c>
      <c r="AY485" s="244" t="s">
        <v>144</v>
      </c>
    </row>
    <row r="486" s="13" customFormat="1">
      <c r="A486" s="13"/>
      <c r="B486" s="224"/>
      <c r="C486" s="225"/>
      <c r="D486" s="217" t="s">
        <v>156</v>
      </c>
      <c r="E486" s="226" t="s">
        <v>19</v>
      </c>
      <c r="F486" s="227" t="s">
        <v>475</v>
      </c>
      <c r="G486" s="225"/>
      <c r="H486" s="226" t="s">
        <v>19</v>
      </c>
      <c r="I486" s="228"/>
      <c r="J486" s="225"/>
      <c r="K486" s="225"/>
      <c r="L486" s="229"/>
      <c r="M486" s="230"/>
      <c r="N486" s="231"/>
      <c r="O486" s="231"/>
      <c r="P486" s="231"/>
      <c r="Q486" s="231"/>
      <c r="R486" s="231"/>
      <c r="S486" s="231"/>
      <c r="T486" s="232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3" t="s">
        <v>156</v>
      </c>
      <c r="AU486" s="233" t="s">
        <v>79</v>
      </c>
      <c r="AV486" s="13" t="s">
        <v>77</v>
      </c>
      <c r="AW486" s="13" t="s">
        <v>31</v>
      </c>
      <c r="AX486" s="13" t="s">
        <v>69</v>
      </c>
      <c r="AY486" s="233" t="s">
        <v>144</v>
      </c>
    </row>
    <row r="487" s="14" customFormat="1">
      <c r="A487" s="14"/>
      <c r="B487" s="234"/>
      <c r="C487" s="235"/>
      <c r="D487" s="217" t="s">
        <v>156</v>
      </c>
      <c r="E487" s="236" t="s">
        <v>19</v>
      </c>
      <c r="F487" s="237" t="s">
        <v>476</v>
      </c>
      <c r="G487" s="235"/>
      <c r="H487" s="238">
        <v>201.054</v>
      </c>
      <c r="I487" s="239"/>
      <c r="J487" s="235"/>
      <c r="K487" s="235"/>
      <c r="L487" s="240"/>
      <c r="M487" s="241"/>
      <c r="N487" s="242"/>
      <c r="O487" s="242"/>
      <c r="P487" s="242"/>
      <c r="Q487" s="242"/>
      <c r="R487" s="242"/>
      <c r="S487" s="242"/>
      <c r="T487" s="243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4" t="s">
        <v>156</v>
      </c>
      <c r="AU487" s="244" t="s">
        <v>79</v>
      </c>
      <c r="AV487" s="14" t="s">
        <v>79</v>
      </c>
      <c r="AW487" s="14" t="s">
        <v>31</v>
      </c>
      <c r="AX487" s="14" t="s">
        <v>69</v>
      </c>
      <c r="AY487" s="244" t="s">
        <v>144</v>
      </c>
    </row>
    <row r="488" s="13" customFormat="1">
      <c r="A488" s="13"/>
      <c r="B488" s="224"/>
      <c r="C488" s="225"/>
      <c r="D488" s="217" t="s">
        <v>156</v>
      </c>
      <c r="E488" s="226" t="s">
        <v>19</v>
      </c>
      <c r="F488" s="227" t="s">
        <v>477</v>
      </c>
      <c r="G488" s="225"/>
      <c r="H488" s="226" t="s">
        <v>19</v>
      </c>
      <c r="I488" s="228"/>
      <c r="J488" s="225"/>
      <c r="K488" s="225"/>
      <c r="L488" s="229"/>
      <c r="M488" s="230"/>
      <c r="N488" s="231"/>
      <c r="O488" s="231"/>
      <c r="P488" s="231"/>
      <c r="Q488" s="231"/>
      <c r="R488" s="231"/>
      <c r="S488" s="231"/>
      <c r="T488" s="23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3" t="s">
        <v>156</v>
      </c>
      <c r="AU488" s="233" t="s">
        <v>79</v>
      </c>
      <c r="AV488" s="13" t="s">
        <v>77</v>
      </c>
      <c r="AW488" s="13" t="s">
        <v>31</v>
      </c>
      <c r="AX488" s="13" t="s">
        <v>69</v>
      </c>
      <c r="AY488" s="233" t="s">
        <v>144</v>
      </c>
    </row>
    <row r="489" s="14" customFormat="1">
      <c r="A489" s="14"/>
      <c r="B489" s="234"/>
      <c r="C489" s="235"/>
      <c r="D489" s="217" t="s">
        <v>156</v>
      </c>
      <c r="E489" s="236" t="s">
        <v>19</v>
      </c>
      <c r="F489" s="237" t="s">
        <v>478</v>
      </c>
      <c r="G489" s="235"/>
      <c r="H489" s="238">
        <v>275.12</v>
      </c>
      <c r="I489" s="239"/>
      <c r="J489" s="235"/>
      <c r="K489" s="235"/>
      <c r="L489" s="240"/>
      <c r="M489" s="241"/>
      <c r="N489" s="242"/>
      <c r="O489" s="242"/>
      <c r="P489" s="242"/>
      <c r="Q489" s="242"/>
      <c r="R489" s="242"/>
      <c r="S489" s="242"/>
      <c r="T489" s="243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4" t="s">
        <v>156</v>
      </c>
      <c r="AU489" s="244" t="s">
        <v>79</v>
      </c>
      <c r="AV489" s="14" t="s">
        <v>79</v>
      </c>
      <c r="AW489" s="14" t="s">
        <v>31</v>
      </c>
      <c r="AX489" s="14" t="s">
        <v>69</v>
      </c>
      <c r="AY489" s="244" t="s">
        <v>144</v>
      </c>
    </row>
    <row r="490" s="13" customFormat="1">
      <c r="A490" s="13"/>
      <c r="B490" s="224"/>
      <c r="C490" s="225"/>
      <c r="D490" s="217" t="s">
        <v>156</v>
      </c>
      <c r="E490" s="226" t="s">
        <v>19</v>
      </c>
      <c r="F490" s="227" t="s">
        <v>479</v>
      </c>
      <c r="G490" s="225"/>
      <c r="H490" s="226" t="s">
        <v>19</v>
      </c>
      <c r="I490" s="228"/>
      <c r="J490" s="225"/>
      <c r="K490" s="225"/>
      <c r="L490" s="229"/>
      <c r="M490" s="230"/>
      <c r="N490" s="231"/>
      <c r="O490" s="231"/>
      <c r="P490" s="231"/>
      <c r="Q490" s="231"/>
      <c r="R490" s="231"/>
      <c r="S490" s="231"/>
      <c r="T490" s="23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3" t="s">
        <v>156</v>
      </c>
      <c r="AU490" s="233" t="s">
        <v>79</v>
      </c>
      <c r="AV490" s="13" t="s">
        <v>77</v>
      </c>
      <c r="AW490" s="13" t="s">
        <v>31</v>
      </c>
      <c r="AX490" s="13" t="s">
        <v>69</v>
      </c>
      <c r="AY490" s="233" t="s">
        <v>144</v>
      </c>
    </row>
    <row r="491" s="14" customFormat="1">
      <c r="A491" s="14"/>
      <c r="B491" s="234"/>
      <c r="C491" s="235"/>
      <c r="D491" s="217" t="s">
        <v>156</v>
      </c>
      <c r="E491" s="236" t="s">
        <v>19</v>
      </c>
      <c r="F491" s="237" t="s">
        <v>480</v>
      </c>
      <c r="G491" s="235"/>
      <c r="H491" s="238">
        <v>179.487</v>
      </c>
      <c r="I491" s="239"/>
      <c r="J491" s="235"/>
      <c r="K491" s="235"/>
      <c r="L491" s="240"/>
      <c r="M491" s="241"/>
      <c r="N491" s="242"/>
      <c r="O491" s="242"/>
      <c r="P491" s="242"/>
      <c r="Q491" s="242"/>
      <c r="R491" s="242"/>
      <c r="S491" s="242"/>
      <c r="T491" s="243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4" t="s">
        <v>156</v>
      </c>
      <c r="AU491" s="244" t="s">
        <v>79</v>
      </c>
      <c r="AV491" s="14" t="s">
        <v>79</v>
      </c>
      <c r="AW491" s="14" t="s">
        <v>31</v>
      </c>
      <c r="AX491" s="14" t="s">
        <v>69</v>
      </c>
      <c r="AY491" s="244" t="s">
        <v>144</v>
      </c>
    </row>
    <row r="492" s="13" customFormat="1">
      <c r="A492" s="13"/>
      <c r="B492" s="224"/>
      <c r="C492" s="225"/>
      <c r="D492" s="217" t="s">
        <v>156</v>
      </c>
      <c r="E492" s="226" t="s">
        <v>19</v>
      </c>
      <c r="F492" s="227" t="s">
        <v>481</v>
      </c>
      <c r="G492" s="225"/>
      <c r="H492" s="226" t="s">
        <v>19</v>
      </c>
      <c r="I492" s="228"/>
      <c r="J492" s="225"/>
      <c r="K492" s="225"/>
      <c r="L492" s="229"/>
      <c r="M492" s="230"/>
      <c r="N492" s="231"/>
      <c r="O492" s="231"/>
      <c r="P492" s="231"/>
      <c r="Q492" s="231"/>
      <c r="R492" s="231"/>
      <c r="S492" s="231"/>
      <c r="T492" s="23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3" t="s">
        <v>156</v>
      </c>
      <c r="AU492" s="233" t="s">
        <v>79</v>
      </c>
      <c r="AV492" s="13" t="s">
        <v>77</v>
      </c>
      <c r="AW492" s="13" t="s">
        <v>31</v>
      </c>
      <c r="AX492" s="13" t="s">
        <v>69</v>
      </c>
      <c r="AY492" s="233" t="s">
        <v>144</v>
      </c>
    </row>
    <row r="493" s="14" customFormat="1">
      <c r="A493" s="14"/>
      <c r="B493" s="234"/>
      <c r="C493" s="235"/>
      <c r="D493" s="217" t="s">
        <v>156</v>
      </c>
      <c r="E493" s="236" t="s">
        <v>19</v>
      </c>
      <c r="F493" s="237" t="s">
        <v>482</v>
      </c>
      <c r="G493" s="235"/>
      <c r="H493" s="238">
        <v>71.962999999999994</v>
      </c>
      <c r="I493" s="239"/>
      <c r="J493" s="235"/>
      <c r="K493" s="235"/>
      <c r="L493" s="240"/>
      <c r="M493" s="241"/>
      <c r="N493" s="242"/>
      <c r="O493" s="242"/>
      <c r="P493" s="242"/>
      <c r="Q493" s="242"/>
      <c r="R493" s="242"/>
      <c r="S493" s="242"/>
      <c r="T493" s="243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4" t="s">
        <v>156</v>
      </c>
      <c r="AU493" s="244" t="s">
        <v>79</v>
      </c>
      <c r="AV493" s="14" t="s">
        <v>79</v>
      </c>
      <c r="AW493" s="14" t="s">
        <v>31</v>
      </c>
      <c r="AX493" s="14" t="s">
        <v>69</v>
      </c>
      <c r="AY493" s="244" t="s">
        <v>144</v>
      </c>
    </row>
    <row r="494" s="13" customFormat="1">
      <c r="A494" s="13"/>
      <c r="B494" s="224"/>
      <c r="C494" s="225"/>
      <c r="D494" s="217" t="s">
        <v>156</v>
      </c>
      <c r="E494" s="226" t="s">
        <v>19</v>
      </c>
      <c r="F494" s="227" t="s">
        <v>483</v>
      </c>
      <c r="G494" s="225"/>
      <c r="H494" s="226" t="s">
        <v>19</v>
      </c>
      <c r="I494" s="228"/>
      <c r="J494" s="225"/>
      <c r="K494" s="225"/>
      <c r="L494" s="229"/>
      <c r="M494" s="230"/>
      <c r="N494" s="231"/>
      <c r="O494" s="231"/>
      <c r="P494" s="231"/>
      <c r="Q494" s="231"/>
      <c r="R494" s="231"/>
      <c r="S494" s="231"/>
      <c r="T494" s="23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3" t="s">
        <v>156</v>
      </c>
      <c r="AU494" s="233" t="s">
        <v>79</v>
      </c>
      <c r="AV494" s="13" t="s">
        <v>77</v>
      </c>
      <c r="AW494" s="13" t="s">
        <v>31</v>
      </c>
      <c r="AX494" s="13" t="s">
        <v>69</v>
      </c>
      <c r="AY494" s="233" t="s">
        <v>144</v>
      </c>
    </row>
    <row r="495" s="14" customFormat="1">
      <c r="A495" s="14"/>
      <c r="B495" s="234"/>
      <c r="C495" s="235"/>
      <c r="D495" s="217" t="s">
        <v>156</v>
      </c>
      <c r="E495" s="236" t="s">
        <v>19</v>
      </c>
      <c r="F495" s="237" t="s">
        <v>484</v>
      </c>
      <c r="G495" s="235"/>
      <c r="H495" s="238">
        <v>52.229999999999997</v>
      </c>
      <c r="I495" s="239"/>
      <c r="J495" s="235"/>
      <c r="K495" s="235"/>
      <c r="L495" s="240"/>
      <c r="M495" s="241"/>
      <c r="N495" s="242"/>
      <c r="O495" s="242"/>
      <c r="P495" s="242"/>
      <c r="Q495" s="242"/>
      <c r="R495" s="242"/>
      <c r="S495" s="242"/>
      <c r="T495" s="243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4" t="s">
        <v>156</v>
      </c>
      <c r="AU495" s="244" t="s">
        <v>79</v>
      </c>
      <c r="AV495" s="14" t="s">
        <v>79</v>
      </c>
      <c r="AW495" s="14" t="s">
        <v>31</v>
      </c>
      <c r="AX495" s="14" t="s">
        <v>69</v>
      </c>
      <c r="AY495" s="244" t="s">
        <v>144</v>
      </c>
    </row>
    <row r="496" s="13" customFormat="1">
      <c r="A496" s="13"/>
      <c r="B496" s="224"/>
      <c r="C496" s="225"/>
      <c r="D496" s="217" t="s">
        <v>156</v>
      </c>
      <c r="E496" s="226" t="s">
        <v>19</v>
      </c>
      <c r="F496" s="227" t="s">
        <v>491</v>
      </c>
      <c r="G496" s="225"/>
      <c r="H496" s="226" t="s">
        <v>19</v>
      </c>
      <c r="I496" s="228"/>
      <c r="J496" s="225"/>
      <c r="K496" s="225"/>
      <c r="L496" s="229"/>
      <c r="M496" s="230"/>
      <c r="N496" s="231"/>
      <c r="O496" s="231"/>
      <c r="P496" s="231"/>
      <c r="Q496" s="231"/>
      <c r="R496" s="231"/>
      <c r="S496" s="231"/>
      <c r="T496" s="23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3" t="s">
        <v>156</v>
      </c>
      <c r="AU496" s="233" t="s">
        <v>79</v>
      </c>
      <c r="AV496" s="13" t="s">
        <v>77</v>
      </c>
      <c r="AW496" s="13" t="s">
        <v>31</v>
      </c>
      <c r="AX496" s="13" t="s">
        <v>69</v>
      </c>
      <c r="AY496" s="233" t="s">
        <v>144</v>
      </c>
    </row>
    <row r="497" s="13" customFormat="1">
      <c r="A497" s="13"/>
      <c r="B497" s="224"/>
      <c r="C497" s="225"/>
      <c r="D497" s="217" t="s">
        <v>156</v>
      </c>
      <c r="E497" s="226" t="s">
        <v>19</v>
      </c>
      <c r="F497" s="227" t="s">
        <v>483</v>
      </c>
      <c r="G497" s="225"/>
      <c r="H497" s="226" t="s">
        <v>19</v>
      </c>
      <c r="I497" s="228"/>
      <c r="J497" s="225"/>
      <c r="K497" s="225"/>
      <c r="L497" s="229"/>
      <c r="M497" s="230"/>
      <c r="N497" s="231"/>
      <c r="O497" s="231"/>
      <c r="P497" s="231"/>
      <c r="Q497" s="231"/>
      <c r="R497" s="231"/>
      <c r="S497" s="231"/>
      <c r="T497" s="23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3" t="s">
        <v>156</v>
      </c>
      <c r="AU497" s="233" t="s">
        <v>79</v>
      </c>
      <c r="AV497" s="13" t="s">
        <v>77</v>
      </c>
      <c r="AW497" s="13" t="s">
        <v>31</v>
      </c>
      <c r="AX497" s="13" t="s">
        <v>69</v>
      </c>
      <c r="AY497" s="233" t="s">
        <v>144</v>
      </c>
    </row>
    <row r="498" s="14" customFormat="1">
      <c r="A498" s="14"/>
      <c r="B498" s="234"/>
      <c r="C498" s="235"/>
      <c r="D498" s="217" t="s">
        <v>156</v>
      </c>
      <c r="E498" s="236" t="s">
        <v>19</v>
      </c>
      <c r="F498" s="237" t="s">
        <v>492</v>
      </c>
      <c r="G498" s="235"/>
      <c r="H498" s="238">
        <v>55.100000000000001</v>
      </c>
      <c r="I498" s="239"/>
      <c r="J498" s="235"/>
      <c r="K498" s="235"/>
      <c r="L498" s="240"/>
      <c r="M498" s="241"/>
      <c r="N498" s="242"/>
      <c r="O498" s="242"/>
      <c r="P498" s="242"/>
      <c r="Q498" s="242"/>
      <c r="R498" s="242"/>
      <c r="S498" s="242"/>
      <c r="T498" s="243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4" t="s">
        <v>156</v>
      </c>
      <c r="AU498" s="244" t="s">
        <v>79</v>
      </c>
      <c r="AV498" s="14" t="s">
        <v>79</v>
      </c>
      <c r="AW498" s="14" t="s">
        <v>31</v>
      </c>
      <c r="AX498" s="14" t="s">
        <v>69</v>
      </c>
      <c r="AY498" s="244" t="s">
        <v>144</v>
      </c>
    </row>
    <row r="499" s="13" customFormat="1">
      <c r="A499" s="13"/>
      <c r="B499" s="224"/>
      <c r="C499" s="225"/>
      <c r="D499" s="217" t="s">
        <v>156</v>
      </c>
      <c r="E499" s="226" t="s">
        <v>19</v>
      </c>
      <c r="F499" s="227" t="s">
        <v>505</v>
      </c>
      <c r="G499" s="225"/>
      <c r="H499" s="226" t="s">
        <v>19</v>
      </c>
      <c r="I499" s="228"/>
      <c r="J499" s="225"/>
      <c r="K499" s="225"/>
      <c r="L499" s="229"/>
      <c r="M499" s="230"/>
      <c r="N499" s="231"/>
      <c r="O499" s="231"/>
      <c r="P499" s="231"/>
      <c r="Q499" s="231"/>
      <c r="R499" s="231"/>
      <c r="S499" s="231"/>
      <c r="T499" s="23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3" t="s">
        <v>156</v>
      </c>
      <c r="AU499" s="233" t="s">
        <v>79</v>
      </c>
      <c r="AV499" s="13" t="s">
        <v>77</v>
      </c>
      <c r="AW499" s="13" t="s">
        <v>31</v>
      </c>
      <c r="AX499" s="13" t="s">
        <v>69</v>
      </c>
      <c r="AY499" s="233" t="s">
        <v>144</v>
      </c>
    </row>
    <row r="500" s="14" customFormat="1">
      <c r="A500" s="14"/>
      <c r="B500" s="234"/>
      <c r="C500" s="235"/>
      <c r="D500" s="217" t="s">
        <v>156</v>
      </c>
      <c r="E500" s="236" t="s">
        <v>19</v>
      </c>
      <c r="F500" s="237" t="s">
        <v>506</v>
      </c>
      <c r="G500" s="235"/>
      <c r="H500" s="238">
        <v>-112.788</v>
      </c>
      <c r="I500" s="239"/>
      <c r="J500" s="235"/>
      <c r="K500" s="235"/>
      <c r="L500" s="240"/>
      <c r="M500" s="241"/>
      <c r="N500" s="242"/>
      <c r="O500" s="242"/>
      <c r="P500" s="242"/>
      <c r="Q500" s="242"/>
      <c r="R500" s="242"/>
      <c r="S500" s="242"/>
      <c r="T500" s="243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4" t="s">
        <v>156</v>
      </c>
      <c r="AU500" s="244" t="s">
        <v>79</v>
      </c>
      <c r="AV500" s="14" t="s">
        <v>79</v>
      </c>
      <c r="AW500" s="14" t="s">
        <v>31</v>
      </c>
      <c r="AX500" s="14" t="s">
        <v>69</v>
      </c>
      <c r="AY500" s="244" t="s">
        <v>144</v>
      </c>
    </row>
    <row r="501" s="14" customFormat="1">
      <c r="A501" s="14"/>
      <c r="B501" s="234"/>
      <c r="C501" s="235"/>
      <c r="D501" s="217" t="s">
        <v>156</v>
      </c>
      <c r="E501" s="236" t="s">
        <v>19</v>
      </c>
      <c r="F501" s="237" t="s">
        <v>507</v>
      </c>
      <c r="G501" s="235"/>
      <c r="H501" s="238">
        <v>-40.496000000000002</v>
      </c>
      <c r="I501" s="239"/>
      <c r="J501" s="235"/>
      <c r="K501" s="235"/>
      <c r="L501" s="240"/>
      <c r="M501" s="241"/>
      <c r="N501" s="242"/>
      <c r="O501" s="242"/>
      <c r="P501" s="242"/>
      <c r="Q501" s="242"/>
      <c r="R501" s="242"/>
      <c r="S501" s="242"/>
      <c r="T501" s="243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4" t="s">
        <v>156</v>
      </c>
      <c r="AU501" s="244" t="s">
        <v>79</v>
      </c>
      <c r="AV501" s="14" t="s">
        <v>79</v>
      </c>
      <c r="AW501" s="14" t="s">
        <v>31</v>
      </c>
      <c r="AX501" s="14" t="s">
        <v>69</v>
      </c>
      <c r="AY501" s="244" t="s">
        <v>144</v>
      </c>
    </row>
    <row r="502" s="14" customFormat="1">
      <c r="A502" s="14"/>
      <c r="B502" s="234"/>
      <c r="C502" s="235"/>
      <c r="D502" s="217" t="s">
        <v>156</v>
      </c>
      <c r="E502" s="236" t="s">
        <v>19</v>
      </c>
      <c r="F502" s="237" t="s">
        <v>508</v>
      </c>
      <c r="G502" s="235"/>
      <c r="H502" s="238">
        <v>-40.612000000000002</v>
      </c>
      <c r="I502" s="239"/>
      <c r="J502" s="235"/>
      <c r="K502" s="235"/>
      <c r="L502" s="240"/>
      <c r="M502" s="241"/>
      <c r="N502" s="242"/>
      <c r="O502" s="242"/>
      <c r="P502" s="242"/>
      <c r="Q502" s="242"/>
      <c r="R502" s="242"/>
      <c r="S502" s="242"/>
      <c r="T502" s="243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4" t="s">
        <v>156</v>
      </c>
      <c r="AU502" s="244" t="s">
        <v>79</v>
      </c>
      <c r="AV502" s="14" t="s">
        <v>79</v>
      </c>
      <c r="AW502" s="14" t="s">
        <v>31</v>
      </c>
      <c r="AX502" s="14" t="s">
        <v>69</v>
      </c>
      <c r="AY502" s="244" t="s">
        <v>144</v>
      </c>
    </row>
    <row r="503" s="15" customFormat="1">
      <c r="A503" s="15"/>
      <c r="B503" s="245"/>
      <c r="C503" s="246"/>
      <c r="D503" s="217" t="s">
        <v>156</v>
      </c>
      <c r="E503" s="247" t="s">
        <v>19</v>
      </c>
      <c r="F503" s="248" t="s">
        <v>163</v>
      </c>
      <c r="G503" s="246"/>
      <c r="H503" s="249">
        <v>836.75800000000004</v>
      </c>
      <c r="I503" s="250"/>
      <c r="J503" s="246"/>
      <c r="K503" s="246"/>
      <c r="L503" s="251"/>
      <c r="M503" s="252"/>
      <c r="N503" s="253"/>
      <c r="O503" s="253"/>
      <c r="P503" s="253"/>
      <c r="Q503" s="253"/>
      <c r="R503" s="253"/>
      <c r="S503" s="253"/>
      <c r="T503" s="254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55" t="s">
        <v>156</v>
      </c>
      <c r="AU503" s="255" t="s">
        <v>79</v>
      </c>
      <c r="AV503" s="15" t="s">
        <v>151</v>
      </c>
      <c r="AW503" s="15" t="s">
        <v>31</v>
      </c>
      <c r="AX503" s="15" t="s">
        <v>77</v>
      </c>
      <c r="AY503" s="255" t="s">
        <v>144</v>
      </c>
    </row>
    <row r="504" s="2" customFormat="1" ht="24.15" customHeight="1">
      <c r="A504" s="38"/>
      <c r="B504" s="39"/>
      <c r="C504" s="204" t="s">
        <v>319</v>
      </c>
      <c r="D504" s="204" t="s">
        <v>146</v>
      </c>
      <c r="E504" s="205" t="s">
        <v>509</v>
      </c>
      <c r="F504" s="206" t="s">
        <v>510</v>
      </c>
      <c r="G504" s="207" t="s">
        <v>202</v>
      </c>
      <c r="H504" s="208">
        <v>975.55399999999997</v>
      </c>
      <c r="I504" s="209"/>
      <c r="J504" s="210">
        <f>ROUND(I504*H504,2)</f>
        <v>0</v>
      </c>
      <c r="K504" s="206" t="s">
        <v>150</v>
      </c>
      <c r="L504" s="44"/>
      <c r="M504" s="211" t="s">
        <v>19</v>
      </c>
      <c r="N504" s="212" t="s">
        <v>40</v>
      </c>
      <c r="O504" s="84"/>
      <c r="P504" s="213">
        <f>O504*H504</f>
        <v>0</v>
      </c>
      <c r="Q504" s="213">
        <v>0.013650000000000001</v>
      </c>
      <c r="R504" s="213">
        <f>Q504*H504</f>
        <v>13.316312100000001</v>
      </c>
      <c r="S504" s="213">
        <v>0</v>
      </c>
      <c r="T504" s="214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15" t="s">
        <v>151</v>
      </c>
      <c r="AT504" s="215" t="s">
        <v>146</v>
      </c>
      <c r="AU504" s="215" t="s">
        <v>79</v>
      </c>
      <c r="AY504" s="17" t="s">
        <v>144</v>
      </c>
      <c r="BE504" s="216">
        <f>IF(N504="základní",J504,0)</f>
        <v>0</v>
      </c>
      <c r="BF504" s="216">
        <f>IF(N504="snížená",J504,0)</f>
        <v>0</v>
      </c>
      <c r="BG504" s="216">
        <f>IF(N504="zákl. přenesená",J504,0)</f>
        <v>0</v>
      </c>
      <c r="BH504" s="216">
        <f>IF(N504="sníž. přenesená",J504,0)</f>
        <v>0</v>
      </c>
      <c r="BI504" s="216">
        <f>IF(N504="nulová",J504,0)</f>
        <v>0</v>
      </c>
      <c r="BJ504" s="17" t="s">
        <v>77</v>
      </c>
      <c r="BK504" s="216">
        <f>ROUND(I504*H504,2)</f>
        <v>0</v>
      </c>
      <c r="BL504" s="17" t="s">
        <v>151</v>
      </c>
      <c r="BM504" s="215" t="s">
        <v>511</v>
      </c>
    </row>
    <row r="505" s="2" customFormat="1">
      <c r="A505" s="38"/>
      <c r="B505" s="39"/>
      <c r="C505" s="40"/>
      <c r="D505" s="217" t="s">
        <v>152</v>
      </c>
      <c r="E505" s="40"/>
      <c r="F505" s="218" t="s">
        <v>512</v>
      </c>
      <c r="G505" s="40"/>
      <c r="H505" s="40"/>
      <c r="I505" s="219"/>
      <c r="J505" s="40"/>
      <c r="K505" s="40"/>
      <c r="L505" s="44"/>
      <c r="M505" s="220"/>
      <c r="N505" s="221"/>
      <c r="O505" s="84"/>
      <c r="P505" s="84"/>
      <c r="Q505" s="84"/>
      <c r="R505" s="84"/>
      <c r="S505" s="84"/>
      <c r="T505" s="85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T505" s="17" t="s">
        <v>152</v>
      </c>
      <c r="AU505" s="17" t="s">
        <v>79</v>
      </c>
    </row>
    <row r="506" s="2" customFormat="1">
      <c r="A506" s="38"/>
      <c r="B506" s="39"/>
      <c r="C506" s="40"/>
      <c r="D506" s="222" t="s">
        <v>154</v>
      </c>
      <c r="E506" s="40"/>
      <c r="F506" s="223" t="s">
        <v>513</v>
      </c>
      <c r="G506" s="40"/>
      <c r="H506" s="40"/>
      <c r="I506" s="219"/>
      <c r="J506" s="40"/>
      <c r="K506" s="40"/>
      <c r="L506" s="44"/>
      <c r="M506" s="220"/>
      <c r="N506" s="221"/>
      <c r="O506" s="84"/>
      <c r="P506" s="84"/>
      <c r="Q506" s="84"/>
      <c r="R506" s="84"/>
      <c r="S506" s="84"/>
      <c r="T506" s="85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T506" s="17" t="s">
        <v>154</v>
      </c>
      <c r="AU506" s="17" t="s">
        <v>79</v>
      </c>
    </row>
    <row r="507" s="13" customFormat="1">
      <c r="A507" s="13"/>
      <c r="B507" s="224"/>
      <c r="C507" s="225"/>
      <c r="D507" s="217" t="s">
        <v>156</v>
      </c>
      <c r="E507" s="226" t="s">
        <v>19</v>
      </c>
      <c r="F507" s="227" t="s">
        <v>473</v>
      </c>
      <c r="G507" s="225"/>
      <c r="H507" s="226" t="s">
        <v>19</v>
      </c>
      <c r="I507" s="228"/>
      <c r="J507" s="225"/>
      <c r="K507" s="225"/>
      <c r="L507" s="229"/>
      <c r="M507" s="230"/>
      <c r="N507" s="231"/>
      <c r="O507" s="231"/>
      <c r="P507" s="231"/>
      <c r="Q507" s="231"/>
      <c r="R507" s="231"/>
      <c r="S507" s="231"/>
      <c r="T507" s="23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3" t="s">
        <v>156</v>
      </c>
      <c r="AU507" s="233" t="s">
        <v>79</v>
      </c>
      <c r="AV507" s="13" t="s">
        <v>77</v>
      </c>
      <c r="AW507" s="13" t="s">
        <v>31</v>
      </c>
      <c r="AX507" s="13" t="s">
        <v>69</v>
      </c>
      <c r="AY507" s="233" t="s">
        <v>144</v>
      </c>
    </row>
    <row r="508" s="14" customFormat="1">
      <c r="A508" s="14"/>
      <c r="B508" s="234"/>
      <c r="C508" s="235"/>
      <c r="D508" s="217" t="s">
        <v>156</v>
      </c>
      <c r="E508" s="236" t="s">
        <v>19</v>
      </c>
      <c r="F508" s="237" t="s">
        <v>474</v>
      </c>
      <c r="G508" s="235"/>
      <c r="H508" s="238">
        <v>195.69999999999999</v>
      </c>
      <c r="I508" s="239"/>
      <c r="J508" s="235"/>
      <c r="K508" s="235"/>
      <c r="L508" s="240"/>
      <c r="M508" s="241"/>
      <c r="N508" s="242"/>
      <c r="O508" s="242"/>
      <c r="P508" s="242"/>
      <c r="Q508" s="242"/>
      <c r="R508" s="242"/>
      <c r="S508" s="242"/>
      <c r="T508" s="243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4" t="s">
        <v>156</v>
      </c>
      <c r="AU508" s="244" t="s">
        <v>79</v>
      </c>
      <c r="AV508" s="14" t="s">
        <v>79</v>
      </c>
      <c r="AW508" s="14" t="s">
        <v>31</v>
      </c>
      <c r="AX508" s="14" t="s">
        <v>69</v>
      </c>
      <c r="AY508" s="244" t="s">
        <v>144</v>
      </c>
    </row>
    <row r="509" s="13" customFormat="1">
      <c r="A509" s="13"/>
      <c r="B509" s="224"/>
      <c r="C509" s="225"/>
      <c r="D509" s="217" t="s">
        <v>156</v>
      </c>
      <c r="E509" s="226" t="s">
        <v>19</v>
      </c>
      <c r="F509" s="227" t="s">
        <v>475</v>
      </c>
      <c r="G509" s="225"/>
      <c r="H509" s="226" t="s">
        <v>19</v>
      </c>
      <c r="I509" s="228"/>
      <c r="J509" s="225"/>
      <c r="K509" s="225"/>
      <c r="L509" s="229"/>
      <c r="M509" s="230"/>
      <c r="N509" s="231"/>
      <c r="O509" s="231"/>
      <c r="P509" s="231"/>
      <c r="Q509" s="231"/>
      <c r="R509" s="231"/>
      <c r="S509" s="231"/>
      <c r="T509" s="23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3" t="s">
        <v>156</v>
      </c>
      <c r="AU509" s="233" t="s">
        <v>79</v>
      </c>
      <c r="AV509" s="13" t="s">
        <v>77</v>
      </c>
      <c r="AW509" s="13" t="s">
        <v>31</v>
      </c>
      <c r="AX509" s="13" t="s">
        <v>69</v>
      </c>
      <c r="AY509" s="233" t="s">
        <v>144</v>
      </c>
    </row>
    <row r="510" s="14" customFormat="1">
      <c r="A510" s="14"/>
      <c r="B510" s="234"/>
      <c r="C510" s="235"/>
      <c r="D510" s="217" t="s">
        <v>156</v>
      </c>
      <c r="E510" s="236" t="s">
        <v>19</v>
      </c>
      <c r="F510" s="237" t="s">
        <v>476</v>
      </c>
      <c r="G510" s="235"/>
      <c r="H510" s="238">
        <v>201.054</v>
      </c>
      <c r="I510" s="239"/>
      <c r="J510" s="235"/>
      <c r="K510" s="235"/>
      <c r="L510" s="240"/>
      <c r="M510" s="241"/>
      <c r="N510" s="242"/>
      <c r="O510" s="242"/>
      <c r="P510" s="242"/>
      <c r="Q510" s="242"/>
      <c r="R510" s="242"/>
      <c r="S510" s="242"/>
      <c r="T510" s="243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4" t="s">
        <v>156</v>
      </c>
      <c r="AU510" s="244" t="s">
        <v>79</v>
      </c>
      <c r="AV510" s="14" t="s">
        <v>79</v>
      </c>
      <c r="AW510" s="14" t="s">
        <v>31</v>
      </c>
      <c r="AX510" s="14" t="s">
        <v>69</v>
      </c>
      <c r="AY510" s="244" t="s">
        <v>144</v>
      </c>
    </row>
    <row r="511" s="13" customFormat="1">
      <c r="A511" s="13"/>
      <c r="B511" s="224"/>
      <c r="C511" s="225"/>
      <c r="D511" s="217" t="s">
        <v>156</v>
      </c>
      <c r="E511" s="226" t="s">
        <v>19</v>
      </c>
      <c r="F511" s="227" t="s">
        <v>477</v>
      </c>
      <c r="G511" s="225"/>
      <c r="H511" s="226" t="s">
        <v>19</v>
      </c>
      <c r="I511" s="228"/>
      <c r="J511" s="225"/>
      <c r="K511" s="225"/>
      <c r="L511" s="229"/>
      <c r="M511" s="230"/>
      <c r="N511" s="231"/>
      <c r="O511" s="231"/>
      <c r="P511" s="231"/>
      <c r="Q511" s="231"/>
      <c r="R511" s="231"/>
      <c r="S511" s="231"/>
      <c r="T511" s="23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3" t="s">
        <v>156</v>
      </c>
      <c r="AU511" s="233" t="s">
        <v>79</v>
      </c>
      <c r="AV511" s="13" t="s">
        <v>77</v>
      </c>
      <c r="AW511" s="13" t="s">
        <v>31</v>
      </c>
      <c r="AX511" s="13" t="s">
        <v>69</v>
      </c>
      <c r="AY511" s="233" t="s">
        <v>144</v>
      </c>
    </row>
    <row r="512" s="14" customFormat="1">
      <c r="A512" s="14"/>
      <c r="B512" s="234"/>
      <c r="C512" s="235"/>
      <c r="D512" s="217" t="s">
        <v>156</v>
      </c>
      <c r="E512" s="236" t="s">
        <v>19</v>
      </c>
      <c r="F512" s="237" t="s">
        <v>478</v>
      </c>
      <c r="G512" s="235"/>
      <c r="H512" s="238">
        <v>275.12</v>
      </c>
      <c r="I512" s="239"/>
      <c r="J512" s="235"/>
      <c r="K512" s="235"/>
      <c r="L512" s="240"/>
      <c r="M512" s="241"/>
      <c r="N512" s="242"/>
      <c r="O512" s="242"/>
      <c r="P512" s="242"/>
      <c r="Q512" s="242"/>
      <c r="R512" s="242"/>
      <c r="S512" s="242"/>
      <c r="T512" s="243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4" t="s">
        <v>156</v>
      </c>
      <c r="AU512" s="244" t="s">
        <v>79</v>
      </c>
      <c r="AV512" s="14" t="s">
        <v>79</v>
      </c>
      <c r="AW512" s="14" t="s">
        <v>31</v>
      </c>
      <c r="AX512" s="14" t="s">
        <v>69</v>
      </c>
      <c r="AY512" s="244" t="s">
        <v>144</v>
      </c>
    </row>
    <row r="513" s="13" customFormat="1">
      <c r="A513" s="13"/>
      <c r="B513" s="224"/>
      <c r="C513" s="225"/>
      <c r="D513" s="217" t="s">
        <v>156</v>
      </c>
      <c r="E513" s="226" t="s">
        <v>19</v>
      </c>
      <c r="F513" s="227" t="s">
        <v>479</v>
      </c>
      <c r="G513" s="225"/>
      <c r="H513" s="226" t="s">
        <v>19</v>
      </c>
      <c r="I513" s="228"/>
      <c r="J513" s="225"/>
      <c r="K513" s="225"/>
      <c r="L513" s="229"/>
      <c r="M513" s="230"/>
      <c r="N513" s="231"/>
      <c r="O513" s="231"/>
      <c r="P513" s="231"/>
      <c r="Q513" s="231"/>
      <c r="R513" s="231"/>
      <c r="S513" s="231"/>
      <c r="T513" s="232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3" t="s">
        <v>156</v>
      </c>
      <c r="AU513" s="233" t="s">
        <v>79</v>
      </c>
      <c r="AV513" s="13" t="s">
        <v>77</v>
      </c>
      <c r="AW513" s="13" t="s">
        <v>31</v>
      </c>
      <c r="AX513" s="13" t="s">
        <v>69</v>
      </c>
      <c r="AY513" s="233" t="s">
        <v>144</v>
      </c>
    </row>
    <row r="514" s="14" customFormat="1">
      <c r="A514" s="14"/>
      <c r="B514" s="234"/>
      <c r="C514" s="235"/>
      <c r="D514" s="217" t="s">
        <v>156</v>
      </c>
      <c r="E514" s="236" t="s">
        <v>19</v>
      </c>
      <c r="F514" s="237" t="s">
        <v>480</v>
      </c>
      <c r="G514" s="235"/>
      <c r="H514" s="238">
        <v>179.487</v>
      </c>
      <c r="I514" s="239"/>
      <c r="J514" s="235"/>
      <c r="K514" s="235"/>
      <c r="L514" s="240"/>
      <c r="M514" s="241"/>
      <c r="N514" s="242"/>
      <c r="O514" s="242"/>
      <c r="P514" s="242"/>
      <c r="Q514" s="242"/>
      <c r="R514" s="242"/>
      <c r="S514" s="242"/>
      <c r="T514" s="243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4" t="s">
        <v>156</v>
      </c>
      <c r="AU514" s="244" t="s">
        <v>79</v>
      </c>
      <c r="AV514" s="14" t="s">
        <v>79</v>
      </c>
      <c r="AW514" s="14" t="s">
        <v>31</v>
      </c>
      <c r="AX514" s="14" t="s">
        <v>69</v>
      </c>
      <c r="AY514" s="244" t="s">
        <v>144</v>
      </c>
    </row>
    <row r="515" s="13" customFormat="1">
      <c r="A515" s="13"/>
      <c r="B515" s="224"/>
      <c r="C515" s="225"/>
      <c r="D515" s="217" t="s">
        <v>156</v>
      </c>
      <c r="E515" s="226" t="s">
        <v>19</v>
      </c>
      <c r="F515" s="227" t="s">
        <v>481</v>
      </c>
      <c r="G515" s="225"/>
      <c r="H515" s="226" t="s">
        <v>19</v>
      </c>
      <c r="I515" s="228"/>
      <c r="J515" s="225"/>
      <c r="K515" s="225"/>
      <c r="L515" s="229"/>
      <c r="M515" s="230"/>
      <c r="N515" s="231"/>
      <c r="O515" s="231"/>
      <c r="P515" s="231"/>
      <c r="Q515" s="231"/>
      <c r="R515" s="231"/>
      <c r="S515" s="231"/>
      <c r="T515" s="23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3" t="s">
        <v>156</v>
      </c>
      <c r="AU515" s="233" t="s">
        <v>79</v>
      </c>
      <c r="AV515" s="13" t="s">
        <v>77</v>
      </c>
      <c r="AW515" s="13" t="s">
        <v>31</v>
      </c>
      <c r="AX515" s="13" t="s">
        <v>69</v>
      </c>
      <c r="AY515" s="233" t="s">
        <v>144</v>
      </c>
    </row>
    <row r="516" s="14" customFormat="1">
      <c r="A516" s="14"/>
      <c r="B516" s="234"/>
      <c r="C516" s="235"/>
      <c r="D516" s="217" t="s">
        <v>156</v>
      </c>
      <c r="E516" s="236" t="s">
        <v>19</v>
      </c>
      <c r="F516" s="237" t="s">
        <v>482</v>
      </c>
      <c r="G516" s="235"/>
      <c r="H516" s="238">
        <v>71.962999999999994</v>
      </c>
      <c r="I516" s="239"/>
      <c r="J516" s="235"/>
      <c r="K516" s="235"/>
      <c r="L516" s="240"/>
      <c r="M516" s="241"/>
      <c r="N516" s="242"/>
      <c r="O516" s="242"/>
      <c r="P516" s="242"/>
      <c r="Q516" s="242"/>
      <c r="R516" s="242"/>
      <c r="S516" s="242"/>
      <c r="T516" s="243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4" t="s">
        <v>156</v>
      </c>
      <c r="AU516" s="244" t="s">
        <v>79</v>
      </c>
      <c r="AV516" s="14" t="s">
        <v>79</v>
      </c>
      <c r="AW516" s="14" t="s">
        <v>31</v>
      </c>
      <c r="AX516" s="14" t="s">
        <v>69</v>
      </c>
      <c r="AY516" s="244" t="s">
        <v>144</v>
      </c>
    </row>
    <row r="517" s="13" customFormat="1">
      <c r="A517" s="13"/>
      <c r="B517" s="224"/>
      <c r="C517" s="225"/>
      <c r="D517" s="217" t="s">
        <v>156</v>
      </c>
      <c r="E517" s="226" t="s">
        <v>19</v>
      </c>
      <c r="F517" s="227" t="s">
        <v>483</v>
      </c>
      <c r="G517" s="225"/>
      <c r="H517" s="226" t="s">
        <v>19</v>
      </c>
      <c r="I517" s="228"/>
      <c r="J517" s="225"/>
      <c r="K517" s="225"/>
      <c r="L517" s="229"/>
      <c r="M517" s="230"/>
      <c r="N517" s="231"/>
      <c r="O517" s="231"/>
      <c r="P517" s="231"/>
      <c r="Q517" s="231"/>
      <c r="R517" s="231"/>
      <c r="S517" s="231"/>
      <c r="T517" s="232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3" t="s">
        <v>156</v>
      </c>
      <c r="AU517" s="233" t="s">
        <v>79</v>
      </c>
      <c r="AV517" s="13" t="s">
        <v>77</v>
      </c>
      <c r="AW517" s="13" t="s">
        <v>31</v>
      </c>
      <c r="AX517" s="13" t="s">
        <v>69</v>
      </c>
      <c r="AY517" s="233" t="s">
        <v>144</v>
      </c>
    </row>
    <row r="518" s="14" customFormat="1">
      <c r="A518" s="14"/>
      <c r="B518" s="234"/>
      <c r="C518" s="235"/>
      <c r="D518" s="217" t="s">
        <v>156</v>
      </c>
      <c r="E518" s="236" t="s">
        <v>19</v>
      </c>
      <c r="F518" s="237" t="s">
        <v>484</v>
      </c>
      <c r="G518" s="235"/>
      <c r="H518" s="238">
        <v>52.229999999999997</v>
      </c>
      <c r="I518" s="239"/>
      <c r="J518" s="235"/>
      <c r="K518" s="235"/>
      <c r="L518" s="240"/>
      <c r="M518" s="241"/>
      <c r="N518" s="242"/>
      <c r="O518" s="242"/>
      <c r="P518" s="242"/>
      <c r="Q518" s="242"/>
      <c r="R518" s="242"/>
      <c r="S518" s="242"/>
      <c r="T518" s="243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4" t="s">
        <v>156</v>
      </c>
      <c r="AU518" s="244" t="s">
        <v>79</v>
      </c>
      <c r="AV518" s="14" t="s">
        <v>79</v>
      </c>
      <c r="AW518" s="14" t="s">
        <v>31</v>
      </c>
      <c r="AX518" s="14" t="s">
        <v>69</v>
      </c>
      <c r="AY518" s="244" t="s">
        <v>144</v>
      </c>
    </row>
    <row r="519" s="15" customFormat="1">
      <c r="A519" s="15"/>
      <c r="B519" s="245"/>
      <c r="C519" s="246"/>
      <c r="D519" s="217" t="s">
        <v>156</v>
      </c>
      <c r="E519" s="247" t="s">
        <v>19</v>
      </c>
      <c r="F519" s="248" t="s">
        <v>163</v>
      </c>
      <c r="G519" s="246"/>
      <c r="H519" s="249">
        <v>975.55399999999997</v>
      </c>
      <c r="I519" s="250"/>
      <c r="J519" s="246"/>
      <c r="K519" s="246"/>
      <c r="L519" s="251"/>
      <c r="M519" s="252"/>
      <c r="N519" s="253"/>
      <c r="O519" s="253"/>
      <c r="P519" s="253"/>
      <c r="Q519" s="253"/>
      <c r="R519" s="253"/>
      <c r="S519" s="253"/>
      <c r="T519" s="254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55" t="s">
        <v>156</v>
      </c>
      <c r="AU519" s="255" t="s">
        <v>79</v>
      </c>
      <c r="AV519" s="15" t="s">
        <v>151</v>
      </c>
      <c r="AW519" s="15" t="s">
        <v>31</v>
      </c>
      <c r="AX519" s="15" t="s">
        <v>77</v>
      </c>
      <c r="AY519" s="255" t="s">
        <v>144</v>
      </c>
    </row>
    <row r="520" s="2" customFormat="1" ht="24.15" customHeight="1">
      <c r="A520" s="38"/>
      <c r="B520" s="39"/>
      <c r="C520" s="204" t="s">
        <v>514</v>
      </c>
      <c r="D520" s="204" t="s">
        <v>146</v>
      </c>
      <c r="E520" s="205" t="s">
        <v>515</v>
      </c>
      <c r="F520" s="206" t="s">
        <v>516</v>
      </c>
      <c r="G520" s="207" t="s">
        <v>202</v>
      </c>
      <c r="H520" s="208">
        <v>975.55399999999997</v>
      </c>
      <c r="I520" s="209"/>
      <c r="J520" s="210">
        <f>ROUND(I520*H520,2)</f>
        <v>0</v>
      </c>
      <c r="K520" s="206" t="s">
        <v>150</v>
      </c>
      <c r="L520" s="44"/>
      <c r="M520" s="211" t="s">
        <v>19</v>
      </c>
      <c r="N520" s="212" t="s">
        <v>40</v>
      </c>
      <c r="O520" s="84"/>
      <c r="P520" s="213">
        <f>O520*H520</f>
        <v>0</v>
      </c>
      <c r="Q520" s="213">
        <v>0.0067999999999999996</v>
      </c>
      <c r="R520" s="213">
        <f>Q520*H520</f>
        <v>6.6337671999999994</v>
      </c>
      <c r="S520" s="213">
        <v>0</v>
      </c>
      <c r="T520" s="214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15" t="s">
        <v>151</v>
      </c>
      <c r="AT520" s="215" t="s">
        <v>146</v>
      </c>
      <c r="AU520" s="215" t="s">
        <v>79</v>
      </c>
      <c r="AY520" s="17" t="s">
        <v>144</v>
      </c>
      <c r="BE520" s="216">
        <f>IF(N520="základní",J520,0)</f>
        <v>0</v>
      </c>
      <c r="BF520" s="216">
        <f>IF(N520="snížená",J520,0)</f>
        <v>0</v>
      </c>
      <c r="BG520" s="216">
        <f>IF(N520="zákl. přenesená",J520,0)</f>
        <v>0</v>
      </c>
      <c r="BH520" s="216">
        <f>IF(N520="sníž. přenesená",J520,0)</f>
        <v>0</v>
      </c>
      <c r="BI520" s="216">
        <f>IF(N520="nulová",J520,0)</f>
        <v>0</v>
      </c>
      <c r="BJ520" s="17" t="s">
        <v>77</v>
      </c>
      <c r="BK520" s="216">
        <f>ROUND(I520*H520,2)</f>
        <v>0</v>
      </c>
      <c r="BL520" s="17" t="s">
        <v>151</v>
      </c>
      <c r="BM520" s="215" t="s">
        <v>517</v>
      </c>
    </row>
    <row r="521" s="2" customFormat="1">
      <c r="A521" s="38"/>
      <c r="B521" s="39"/>
      <c r="C521" s="40"/>
      <c r="D521" s="217" t="s">
        <v>152</v>
      </c>
      <c r="E521" s="40"/>
      <c r="F521" s="218" t="s">
        <v>518</v>
      </c>
      <c r="G521" s="40"/>
      <c r="H521" s="40"/>
      <c r="I521" s="219"/>
      <c r="J521" s="40"/>
      <c r="K521" s="40"/>
      <c r="L521" s="44"/>
      <c r="M521" s="220"/>
      <c r="N521" s="221"/>
      <c r="O521" s="84"/>
      <c r="P521" s="84"/>
      <c r="Q521" s="84"/>
      <c r="R521" s="84"/>
      <c r="S521" s="84"/>
      <c r="T521" s="85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T521" s="17" t="s">
        <v>152</v>
      </c>
      <c r="AU521" s="17" t="s">
        <v>79</v>
      </c>
    </row>
    <row r="522" s="2" customFormat="1">
      <c r="A522" s="38"/>
      <c r="B522" s="39"/>
      <c r="C522" s="40"/>
      <c r="D522" s="222" t="s">
        <v>154</v>
      </c>
      <c r="E522" s="40"/>
      <c r="F522" s="223" t="s">
        <v>519</v>
      </c>
      <c r="G522" s="40"/>
      <c r="H522" s="40"/>
      <c r="I522" s="219"/>
      <c r="J522" s="40"/>
      <c r="K522" s="40"/>
      <c r="L522" s="44"/>
      <c r="M522" s="220"/>
      <c r="N522" s="221"/>
      <c r="O522" s="84"/>
      <c r="P522" s="84"/>
      <c r="Q522" s="84"/>
      <c r="R522" s="84"/>
      <c r="S522" s="84"/>
      <c r="T522" s="85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T522" s="17" t="s">
        <v>154</v>
      </c>
      <c r="AU522" s="17" t="s">
        <v>79</v>
      </c>
    </row>
    <row r="523" s="13" customFormat="1">
      <c r="A523" s="13"/>
      <c r="B523" s="224"/>
      <c r="C523" s="225"/>
      <c r="D523" s="217" t="s">
        <v>156</v>
      </c>
      <c r="E523" s="226" t="s">
        <v>19</v>
      </c>
      <c r="F523" s="227" t="s">
        <v>473</v>
      </c>
      <c r="G523" s="225"/>
      <c r="H523" s="226" t="s">
        <v>19</v>
      </c>
      <c r="I523" s="228"/>
      <c r="J523" s="225"/>
      <c r="K523" s="225"/>
      <c r="L523" s="229"/>
      <c r="M523" s="230"/>
      <c r="N523" s="231"/>
      <c r="O523" s="231"/>
      <c r="P523" s="231"/>
      <c r="Q523" s="231"/>
      <c r="R523" s="231"/>
      <c r="S523" s="231"/>
      <c r="T523" s="232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3" t="s">
        <v>156</v>
      </c>
      <c r="AU523" s="233" t="s">
        <v>79</v>
      </c>
      <c r="AV523" s="13" t="s">
        <v>77</v>
      </c>
      <c r="AW523" s="13" t="s">
        <v>31</v>
      </c>
      <c r="AX523" s="13" t="s">
        <v>69</v>
      </c>
      <c r="AY523" s="233" t="s">
        <v>144</v>
      </c>
    </row>
    <row r="524" s="14" customFormat="1">
      <c r="A524" s="14"/>
      <c r="B524" s="234"/>
      <c r="C524" s="235"/>
      <c r="D524" s="217" t="s">
        <v>156</v>
      </c>
      <c r="E524" s="236" t="s">
        <v>19</v>
      </c>
      <c r="F524" s="237" t="s">
        <v>474</v>
      </c>
      <c r="G524" s="235"/>
      <c r="H524" s="238">
        <v>195.69999999999999</v>
      </c>
      <c r="I524" s="239"/>
      <c r="J524" s="235"/>
      <c r="K524" s="235"/>
      <c r="L524" s="240"/>
      <c r="M524" s="241"/>
      <c r="N524" s="242"/>
      <c r="O524" s="242"/>
      <c r="P524" s="242"/>
      <c r="Q524" s="242"/>
      <c r="R524" s="242"/>
      <c r="S524" s="242"/>
      <c r="T524" s="243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4" t="s">
        <v>156</v>
      </c>
      <c r="AU524" s="244" t="s">
        <v>79</v>
      </c>
      <c r="AV524" s="14" t="s">
        <v>79</v>
      </c>
      <c r="AW524" s="14" t="s">
        <v>31</v>
      </c>
      <c r="AX524" s="14" t="s">
        <v>69</v>
      </c>
      <c r="AY524" s="244" t="s">
        <v>144</v>
      </c>
    </row>
    <row r="525" s="13" customFormat="1">
      <c r="A525" s="13"/>
      <c r="B525" s="224"/>
      <c r="C525" s="225"/>
      <c r="D525" s="217" t="s">
        <v>156</v>
      </c>
      <c r="E525" s="226" t="s">
        <v>19</v>
      </c>
      <c r="F525" s="227" t="s">
        <v>475</v>
      </c>
      <c r="G525" s="225"/>
      <c r="H525" s="226" t="s">
        <v>19</v>
      </c>
      <c r="I525" s="228"/>
      <c r="J525" s="225"/>
      <c r="K525" s="225"/>
      <c r="L525" s="229"/>
      <c r="M525" s="230"/>
      <c r="N525" s="231"/>
      <c r="O525" s="231"/>
      <c r="P525" s="231"/>
      <c r="Q525" s="231"/>
      <c r="R525" s="231"/>
      <c r="S525" s="231"/>
      <c r="T525" s="232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3" t="s">
        <v>156</v>
      </c>
      <c r="AU525" s="233" t="s">
        <v>79</v>
      </c>
      <c r="AV525" s="13" t="s">
        <v>77</v>
      </c>
      <c r="AW525" s="13" t="s">
        <v>31</v>
      </c>
      <c r="AX525" s="13" t="s">
        <v>69</v>
      </c>
      <c r="AY525" s="233" t="s">
        <v>144</v>
      </c>
    </row>
    <row r="526" s="14" customFormat="1">
      <c r="A526" s="14"/>
      <c r="B526" s="234"/>
      <c r="C526" s="235"/>
      <c r="D526" s="217" t="s">
        <v>156</v>
      </c>
      <c r="E526" s="236" t="s">
        <v>19</v>
      </c>
      <c r="F526" s="237" t="s">
        <v>476</v>
      </c>
      <c r="G526" s="235"/>
      <c r="H526" s="238">
        <v>201.054</v>
      </c>
      <c r="I526" s="239"/>
      <c r="J526" s="235"/>
      <c r="K526" s="235"/>
      <c r="L526" s="240"/>
      <c r="M526" s="241"/>
      <c r="N526" s="242"/>
      <c r="O526" s="242"/>
      <c r="P526" s="242"/>
      <c r="Q526" s="242"/>
      <c r="R526" s="242"/>
      <c r="S526" s="242"/>
      <c r="T526" s="243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4" t="s">
        <v>156</v>
      </c>
      <c r="AU526" s="244" t="s">
        <v>79</v>
      </c>
      <c r="AV526" s="14" t="s">
        <v>79</v>
      </c>
      <c r="AW526" s="14" t="s">
        <v>31</v>
      </c>
      <c r="AX526" s="14" t="s">
        <v>69</v>
      </c>
      <c r="AY526" s="244" t="s">
        <v>144</v>
      </c>
    </row>
    <row r="527" s="13" customFormat="1">
      <c r="A527" s="13"/>
      <c r="B527" s="224"/>
      <c r="C527" s="225"/>
      <c r="D527" s="217" t="s">
        <v>156</v>
      </c>
      <c r="E527" s="226" t="s">
        <v>19</v>
      </c>
      <c r="F527" s="227" t="s">
        <v>477</v>
      </c>
      <c r="G527" s="225"/>
      <c r="H527" s="226" t="s">
        <v>19</v>
      </c>
      <c r="I527" s="228"/>
      <c r="J527" s="225"/>
      <c r="K527" s="225"/>
      <c r="L527" s="229"/>
      <c r="M527" s="230"/>
      <c r="N527" s="231"/>
      <c r="O527" s="231"/>
      <c r="P527" s="231"/>
      <c r="Q527" s="231"/>
      <c r="R527" s="231"/>
      <c r="S527" s="231"/>
      <c r="T527" s="23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3" t="s">
        <v>156</v>
      </c>
      <c r="AU527" s="233" t="s">
        <v>79</v>
      </c>
      <c r="AV527" s="13" t="s">
        <v>77</v>
      </c>
      <c r="AW527" s="13" t="s">
        <v>31</v>
      </c>
      <c r="AX527" s="13" t="s">
        <v>69</v>
      </c>
      <c r="AY527" s="233" t="s">
        <v>144</v>
      </c>
    </row>
    <row r="528" s="14" customFormat="1">
      <c r="A528" s="14"/>
      <c r="B528" s="234"/>
      <c r="C528" s="235"/>
      <c r="D528" s="217" t="s">
        <v>156</v>
      </c>
      <c r="E528" s="236" t="s">
        <v>19</v>
      </c>
      <c r="F528" s="237" t="s">
        <v>478</v>
      </c>
      <c r="G528" s="235"/>
      <c r="H528" s="238">
        <v>275.12</v>
      </c>
      <c r="I528" s="239"/>
      <c r="J528" s="235"/>
      <c r="K528" s="235"/>
      <c r="L528" s="240"/>
      <c r="M528" s="241"/>
      <c r="N528" s="242"/>
      <c r="O528" s="242"/>
      <c r="P528" s="242"/>
      <c r="Q528" s="242"/>
      <c r="R528" s="242"/>
      <c r="S528" s="242"/>
      <c r="T528" s="243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4" t="s">
        <v>156</v>
      </c>
      <c r="AU528" s="244" t="s">
        <v>79</v>
      </c>
      <c r="AV528" s="14" t="s">
        <v>79</v>
      </c>
      <c r="AW528" s="14" t="s">
        <v>31</v>
      </c>
      <c r="AX528" s="14" t="s">
        <v>69</v>
      </c>
      <c r="AY528" s="244" t="s">
        <v>144</v>
      </c>
    </row>
    <row r="529" s="13" customFormat="1">
      <c r="A529" s="13"/>
      <c r="B529" s="224"/>
      <c r="C529" s="225"/>
      <c r="D529" s="217" t="s">
        <v>156</v>
      </c>
      <c r="E529" s="226" t="s">
        <v>19</v>
      </c>
      <c r="F529" s="227" t="s">
        <v>479</v>
      </c>
      <c r="G529" s="225"/>
      <c r="H529" s="226" t="s">
        <v>19</v>
      </c>
      <c r="I529" s="228"/>
      <c r="J529" s="225"/>
      <c r="K529" s="225"/>
      <c r="L529" s="229"/>
      <c r="M529" s="230"/>
      <c r="N529" s="231"/>
      <c r="O529" s="231"/>
      <c r="P529" s="231"/>
      <c r="Q529" s="231"/>
      <c r="R529" s="231"/>
      <c r="S529" s="231"/>
      <c r="T529" s="232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3" t="s">
        <v>156</v>
      </c>
      <c r="AU529" s="233" t="s">
        <v>79</v>
      </c>
      <c r="AV529" s="13" t="s">
        <v>77</v>
      </c>
      <c r="AW529" s="13" t="s">
        <v>31</v>
      </c>
      <c r="AX529" s="13" t="s">
        <v>69</v>
      </c>
      <c r="AY529" s="233" t="s">
        <v>144</v>
      </c>
    </row>
    <row r="530" s="14" customFormat="1">
      <c r="A530" s="14"/>
      <c r="B530" s="234"/>
      <c r="C530" s="235"/>
      <c r="D530" s="217" t="s">
        <v>156</v>
      </c>
      <c r="E530" s="236" t="s">
        <v>19</v>
      </c>
      <c r="F530" s="237" t="s">
        <v>480</v>
      </c>
      <c r="G530" s="235"/>
      <c r="H530" s="238">
        <v>179.487</v>
      </c>
      <c r="I530" s="239"/>
      <c r="J530" s="235"/>
      <c r="K530" s="235"/>
      <c r="L530" s="240"/>
      <c r="M530" s="241"/>
      <c r="N530" s="242"/>
      <c r="O530" s="242"/>
      <c r="P530" s="242"/>
      <c r="Q530" s="242"/>
      <c r="R530" s="242"/>
      <c r="S530" s="242"/>
      <c r="T530" s="243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4" t="s">
        <v>156</v>
      </c>
      <c r="AU530" s="244" t="s">
        <v>79</v>
      </c>
      <c r="AV530" s="14" t="s">
        <v>79</v>
      </c>
      <c r="AW530" s="14" t="s">
        <v>31</v>
      </c>
      <c r="AX530" s="14" t="s">
        <v>69</v>
      </c>
      <c r="AY530" s="244" t="s">
        <v>144</v>
      </c>
    </row>
    <row r="531" s="13" customFormat="1">
      <c r="A531" s="13"/>
      <c r="B531" s="224"/>
      <c r="C531" s="225"/>
      <c r="D531" s="217" t="s">
        <v>156</v>
      </c>
      <c r="E531" s="226" t="s">
        <v>19</v>
      </c>
      <c r="F531" s="227" t="s">
        <v>481</v>
      </c>
      <c r="G531" s="225"/>
      <c r="H531" s="226" t="s">
        <v>19</v>
      </c>
      <c r="I531" s="228"/>
      <c r="J531" s="225"/>
      <c r="K531" s="225"/>
      <c r="L531" s="229"/>
      <c r="M531" s="230"/>
      <c r="N531" s="231"/>
      <c r="O531" s="231"/>
      <c r="P531" s="231"/>
      <c r="Q531" s="231"/>
      <c r="R531" s="231"/>
      <c r="S531" s="231"/>
      <c r="T531" s="232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3" t="s">
        <v>156</v>
      </c>
      <c r="AU531" s="233" t="s">
        <v>79</v>
      </c>
      <c r="AV531" s="13" t="s">
        <v>77</v>
      </c>
      <c r="AW531" s="13" t="s">
        <v>31</v>
      </c>
      <c r="AX531" s="13" t="s">
        <v>69</v>
      </c>
      <c r="AY531" s="233" t="s">
        <v>144</v>
      </c>
    </row>
    <row r="532" s="14" customFormat="1">
      <c r="A532" s="14"/>
      <c r="B532" s="234"/>
      <c r="C532" s="235"/>
      <c r="D532" s="217" t="s">
        <v>156</v>
      </c>
      <c r="E532" s="236" t="s">
        <v>19</v>
      </c>
      <c r="F532" s="237" t="s">
        <v>482</v>
      </c>
      <c r="G532" s="235"/>
      <c r="H532" s="238">
        <v>71.962999999999994</v>
      </c>
      <c r="I532" s="239"/>
      <c r="J532" s="235"/>
      <c r="K532" s="235"/>
      <c r="L532" s="240"/>
      <c r="M532" s="241"/>
      <c r="N532" s="242"/>
      <c r="O532" s="242"/>
      <c r="P532" s="242"/>
      <c r="Q532" s="242"/>
      <c r="R532" s="242"/>
      <c r="S532" s="242"/>
      <c r="T532" s="243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4" t="s">
        <v>156</v>
      </c>
      <c r="AU532" s="244" t="s">
        <v>79</v>
      </c>
      <c r="AV532" s="14" t="s">
        <v>79</v>
      </c>
      <c r="AW532" s="14" t="s">
        <v>31</v>
      </c>
      <c r="AX532" s="14" t="s">
        <v>69</v>
      </c>
      <c r="AY532" s="244" t="s">
        <v>144</v>
      </c>
    </row>
    <row r="533" s="13" customFormat="1">
      <c r="A533" s="13"/>
      <c r="B533" s="224"/>
      <c r="C533" s="225"/>
      <c r="D533" s="217" t="s">
        <v>156</v>
      </c>
      <c r="E533" s="226" t="s">
        <v>19</v>
      </c>
      <c r="F533" s="227" t="s">
        <v>483</v>
      </c>
      <c r="G533" s="225"/>
      <c r="H533" s="226" t="s">
        <v>19</v>
      </c>
      <c r="I533" s="228"/>
      <c r="J533" s="225"/>
      <c r="K533" s="225"/>
      <c r="L533" s="229"/>
      <c r="M533" s="230"/>
      <c r="N533" s="231"/>
      <c r="O533" s="231"/>
      <c r="P533" s="231"/>
      <c r="Q533" s="231"/>
      <c r="R533" s="231"/>
      <c r="S533" s="231"/>
      <c r="T533" s="232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3" t="s">
        <v>156</v>
      </c>
      <c r="AU533" s="233" t="s">
        <v>79</v>
      </c>
      <c r="AV533" s="13" t="s">
        <v>77</v>
      </c>
      <c r="AW533" s="13" t="s">
        <v>31</v>
      </c>
      <c r="AX533" s="13" t="s">
        <v>69</v>
      </c>
      <c r="AY533" s="233" t="s">
        <v>144</v>
      </c>
    </row>
    <row r="534" s="14" customFormat="1">
      <c r="A534" s="14"/>
      <c r="B534" s="234"/>
      <c r="C534" s="235"/>
      <c r="D534" s="217" t="s">
        <v>156</v>
      </c>
      <c r="E534" s="236" t="s">
        <v>19</v>
      </c>
      <c r="F534" s="237" t="s">
        <v>484</v>
      </c>
      <c r="G534" s="235"/>
      <c r="H534" s="238">
        <v>52.229999999999997</v>
      </c>
      <c r="I534" s="239"/>
      <c r="J534" s="235"/>
      <c r="K534" s="235"/>
      <c r="L534" s="240"/>
      <c r="M534" s="241"/>
      <c r="N534" s="242"/>
      <c r="O534" s="242"/>
      <c r="P534" s="242"/>
      <c r="Q534" s="242"/>
      <c r="R534" s="242"/>
      <c r="S534" s="242"/>
      <c r="T534" s="243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4" t="s">
        <v>156</v>
      </c>
      <c r="AU534" s="244" t="s">
        <v>79</v>
      </c>
      <c r="AV534" s="14" t="s">
        <v>79</v>
      </c>
      <c r="AW534" s="14" t="s">
        <v>31</v>
      </c>
      <c r="AX534" s="14" t="s">
        <v>69</v>
      </c>
      <c r="AY534" s="244" t="s">
        <v>144</v>
      </c>
    </row>
    <row r="535" s="15" customFormat="1">
      <c r="A535" s="15"/>
      <c r="B535" s="245"/>
      <c r="C535" s="246"/>
      <c r="D535" s="217" t="s">
        <v>156</v>
      </c>
      <c r="E535" s="247" t="s">
        <v>19</v>
      </c>
      <c r="F535" s="248" t="s">
        <v>163</v>
      </c>
      <c r="G535" s="246"/>
      <c r="H535" s="249">
        <v>975.55399999999997</v>
      </c>
      <c r="I535" s="250"/>
      <c r="J535" s="246"/>
      <c r="K535" s="246"/>
      <c r="L535" s="251"/>
      <c r="M535" s="252"/>
      <c r="N535" s="253"/>
      <c r="O535" s="253"/>
      <c r="P535" s="253"/>
      <c r="Q535" s="253"/>
      <c r="R535" s="253"/>
      <c r="S535" s="253"/>
      <c r="T535" s="254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55" t="s">
        <v>156</v>
      </c>
      <c r="AU535" s="255" t="s">
        <v>79</v>
      </c>
      <c r="AV535" s="15" t="s">
        <v>151</v>
      </c>
      <c r="AW535" s="15" t="s">
        <v>31</v>
      </c>
      <c r="AX535" s="15" t="s">
        <v>77</v>
      </c>
      <c r="AY535" s="255" t="s">
        <v>144</v>
      </c>
    </row>
    <row r="536" s="2" customFormat="1" ht="24.15" customHeight="1">
      <c r="A536" s="38"/>
      <c r="B536" s="39"/>
      <c r="C536" s="204" t="s">
        <v>326</v>
      </c>
      <c r="D536" s="204" t="s">
        <v>146</v>
      </c>
      <c r="E536" s="205" t="s">
        <v>520</v>
      </c>
      <c r="F536" s="206" t="s">
        <v>521</v>
      </c>
      <c r="G536" s="207" t="s">
        <v>202</v>
      </c>
      <c r="H536" s="208">
        <v>156</v>
      </c>
      <c r="I536" s="209"/>
      <c r="J536" s="210">
        <f>ROUND(I536*H536,2)</f>
        <v>0</v>
      </c>
      <c r="K536" s="206" t="s">
        <v>150</v>
      </c>
      <c r="L536" s="44"/>
      <c r="M536" s="211" t="s">
        <v>19</v>
      </c>
      <c r="N536" s="212" t="s">
        <v>40</v>
      </c>
      <c r="O536" s="84"/>
      <c r="P536" s="213">
        <f>O536*H536</f>
        <v>0</v>
      </c>
      <c r="Q536" s="213">
        <v>0</v>
      </c>
      <c r="R536" s="213">
        <f>Q536*H536</f>
        <v>0</v>
      </c>
      <c r="S536" s="213">
        <v>0</v>
      </c>
      <c r="T536" s="214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15" t="s">
        <v>151</v>
      </c>
      <c r="AT536" s="215" t="s">
        <v>146</v>
      </c>
      <c r="AU536" s="215" t="s">
        <v>79</v>
      </c>
      <c r="AY536" s="17" t="s">
        <v>144</v>
      </c>
      <c r="BE536" s="216">
        <f>IF(N536="základní",J536,0)</f>
        <v>0</v>
      </c>
      <c r="BF536" s="216">
        <f>IF(N536="snížená",J536,0)</f>
        <v>0</v>
      </c>
      <c r="BG536" s="216">
        <f>IF(N536="zákl. přenesená",J536,0)</f>
        <v>0</v>
      </c>
      <c r="BH536" s="216">
        <f>IF(N536="sníž. přenesená",J536,0)</f>
        <v>0</v>
      </c>
      <c r="BI536" s="216">
        <f>IF(N536="nulová",J536,0)</f>
        <v>0</v>
      </c>
      <c r="BJ536" s="17" t="s">
        <v>77</v>
      </c>
      <c r="BK536" s="216">
        <f>ROUND(I536*H536,2)</f>
        <v>0</v>
      </c>
      <c r="BL536" s="17" t="s">
        <v>151</v>
      </c>
      <c r="BM536" s="215" t="s">
        <v>522</v>
      </c>
    </row>
    <row r="537" s="2" customFormat="1">
      <c r="A537" s="38"/>
      <c r="B537" s="39"/>
      <c r="C537" s="40"/>
      <c r="D537" s="217" t="s">
        <v>152</v>
      </c>
      <c r="E537" s="40"/>
      <c r="F537" s="218" t="s">
        <v>523</v>
      </c>
      <c r="G537" s="40"/>
      <c r="H537" s="40"/>
      <c r="I537" s="219"/>
      <c r="J537" s="40"/>
      <c r="K537" s="40"/>
      <c r="L537" s="44"/>
      <c r="M537" s="220"/>
      <c r="N537" s="221"/>
      <c r="O537" s="84"/>
      <c r="P537" s="84"/>
      <c r="Q537" s="84"/>
      <c r="R537" s="84"/>
      <c r="S537" s="84"/>
      <c r="T537" s="85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T537" s="17" t="s">
        <v>152</v>
      </c>
      <c r="AU537" s="17" t="s">
        <v>79</v>
      </c>
    </row>
    <row r="538" s="2" customFormat="1">
      <c r="A538" s="38"/>
      <c r="B538" s="39"/>
      <c r="C538" s="40"/>
      <c r="D538" s="222" t="s">
        <v>154</v>
      </c>
      <c r="E538" s="40"/>
      <c r="F538" s="223" t="s">
        <v>524</v>
      </c>
      <c r="G538" s="40"/>
      <c r="H538" s="40"/>
      <c r="I538" s="219"/>
      <c r="J538" s="40"/>
      <c r="K538" s="40"/>
      <c r="L538" s="44"/>
      <c r="M538" s="220"/>
      <c r="N538" s="221"/>
      <c r="O538" s="84"/>
      <c r="P538" s="84"/>
      <c r="Q538" s="84"/>
      <c r="R538" s="84"/>
      <c r="S538" s="84"/>
      <c r="T538" s="85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T538" s="17" t="s">
        <v>154</v>
      </c>
      <c r="AU538" s="17" t="s">
        <v>79</v>
      </c>
    </row>
    <row r="539" s="13" customFormat="1">
      <c r="A539" s="13"/>
      <c r="B539" s="224"/>
      <c r="C539" s="225"/>
      <c r="D539" s="217" t="s">
        <v>156</v>
      </c>
      <c r="E539" s="226" t="s">
        <v>19</v>
      </c>
      <c r="F539" s="227" t="s">
        <v>525</v>
      </c>
      <c r="G539" s="225"/>
      <c r="H539" s="226" t="s">
        <v>19</v>
      </c>
      <c r="I539" s="228"/>
      <c r="J539" s="225"/>
      <c r="K539" s="225"/>
      <c r="L539" s="229"/>
      <c r="M539" s="230"/>
      <c r="N539" s="231"/>
      <c r="O539" s="231"/>
      <c r="P539" s="231"/>
      <c r="Q539" s="231"/>
      <c r="R539" s="231"/>
      <c r="S539" s="231"/>
      <c r="T539" s="232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3" t="s">
        <v>156</v>
      </c>
      <c r="AU539" s="233" t="s">
        <v>79</v>
      </c>
      <c r="AV539" s="13" t="s">
        <v>77</v>
      </c>
      <c r="AW539" s="13" t="s">
        <v>31</v>
      </c>
      <c r="AX539" s="13" t="s">
        <v>69</v>
      </c>
      <c r="AY539" s="233" t="s">
        <v>144</v>
      </c>
    </row>
    <row r="540" s="14" customFormat="1">
      <c r="A540" s="14"/>
      <c r="B540" s="234"/>
      <c r="C540" s="235"/>
      <c r="D540" s="217" t="s">
        <v>156</v>
      </c>
      <c r="E540" s="236" t="s">
        <v>19</v>
      </c>
      <c r="F540" s="237" t="s">
        <v>526</v>
      </c>
      <c r="G540" s="235"/>
      <c r="H540" s="238">
        <v>120</v>
      </c>
      <c r="I540" s="239"/>
      <c r="J540" s="235"/>
      <c r="K540" s="235"/>
      <c r="L540" s="240"/>
      <c r="M540" s="241"/>
      <c r="N540" s="242"/>
      <c r="O540" s="242"/>
      <c r="P540" s="242"/>
      <c r="Q540" s="242"/>
      <c r="R540" s="242"/>
      <c r="S540" s="242"/>
      <c r="T540" s="243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4" t="s">
        <v>156</v>
      </c>
      <c r="AU540" s="244" t="s">
        <v>79</v>
      </c>
      <c r="AV540" s="14" t="s">
        <v>79</v>
      </c>
      <c r="AW540" s="14" t="s">
        <v>31</v>
      </c>
      <c r="AX540" s="14" t="s">
        <v>69</v>
      </c>
      <c r="AY540" s="244" t="s">
        <v>144</v>
      </c>
    </row>
    <row r="541" s="15" customFormat="1">
      <c r="A541" s="15"/>
      <c r="B541" s="245"/>
      <c r="C541" s="246"/>
      <c r="D541" s="217" t="s">
        <v>156</v>
      </c>
      <c r="E541" s="247" t="s">
        <v>19</v>
      </c>
      <c r="F541" s="248" t="s">
        <v>163</v>
      </c>
      <c r="G541" s="246"/>
      <c r="H541" s="249">
        <v>120</v>
      </c>
      <c r="I541" s="250"/>
      <c r="J541" s="246"/>
      <c r="K541" s="246"/>
      <c r="L541" s="251"/>
      <c r="M541" s="252"/>
      <c r="N541" s="253"/>
      <c r="O541" s="253"/>
      <c r="P541" s="253"/>
      <c r="Q541" s="253"/>
      <c r="R541" s="253"/>
      <c r="S541" s="253"/>
      <c r="T541" s="254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T541" s="255" t="s">
        <v>156</v>
      </c>
      <c r="AU541" s="255" t="s">
        <v>79</v>
      </c>
      <c r="AV541" s="15" t="s">
        <v>151</v>
      </c>
      <c r="AW541" s="15" t="s">
        <v>31</v>
      </c>
      <c r="AX541" s="15" t="s">
        <v>69</v>
      </c>
      <c r="AY541" s="255" t="s">
        <v>144</v>
      </c>
    </row>
    <row r="542" s="14" customFormat="1">
      <c r="A542" s="14"/>
      <c r="B542" s="234"/>
      <c r="C542" s="235"/>
      <c r="D542" s="217" t="s">
        <v>156</v>
      </c>
      <c r="E542" s="236" t="s">
        <v>19</v>
      </c>
      <c r="F542" s="237" t="s">
        <v>527</v>
      </c>
      <c r="G542" s="235"/>
      <c r="H542" s="238">
        <v>156</v>
      </c>
      <c r="I542" s="239"/>
      <c r="J542" s="235"/>
      <c r="K542" s="235"/>
      <c r="L542" s="240"/>
      <c r="M542" s="241"/>
      <c r="N542" s="242"/>
      <c r="O542" s="242"/>
      <c r="P542" s="242"/>
      <c r="Q542" s="242"/>
      <c r="R542" s="242"/>
      <c r="S542" s="242"/>
      <c r="T542" s="243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4" t="s">
        <v>156</v>
      </c>
      <c r="AU542" s="244" t="s">
        <v>79</v>
      </c>
      <c r="AV542" s="14" t="s">
        <v>79</v>
      </c>
      <c r="AW542" s="14" t="s">
        <v>31</v>
      </c>
      <c r="AX542" s="14" t="s">
        <v>69</v>
      </c>
      <c r="AY542" s="244" t="s">
        <v>144</v>
      </c>
    </row>
    <row r="543" s="15" customFormat="1">
      <c r="A543" s="15"/>
      <c r="B543" s="245"/>
      <c r="C543" s="246"/>
      <c r="D543" s="217" t="s">
        <v>156</v>
      </c>
      <c r="E543" s="247" t="s">
        <v>19</v>
      </c>
      <c r="F543" s="248" t="s">
        <v>163</v>
      </c>
      <c r="G543" s="246"/>
      <c r="H543" s="249">
        <v>156</v>
      </c>
      <c r="I543" s="250"/>
      <c r="J543" s="246"/>
      <c r="K543" s="246"/>
      <c r="L543" s="251"/>
      <c r="M543" s="252"/>
      <c r="N543" s="253"/>
      <c r="O543" s="253"/>
      <c r="P543" s="253"/>
      <c r="Q543" s="253"/>
      <c r="R543" s="253"/>
      <c r="S543" s="253"/>
      <c r="T543" s="254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55" t="s">
        <v>156</v>
      </c>
      <c r="AU543" s="255" t="s">
        <v>79</v>
      </c>
      <c r="AV543" s="15" t="s">
        <v>151</v>
      </c>
      <c r="AW543" s="15" t="s">
        <v>31</v>
      </c>
      <c r="AX543" s="15" t="s">
        <v>77</v>
      </c>
      <c r="AY543" s="255" t="s">
        <v>144</v>
      </c>
    </row>
    <row r="544" s="2" customFormat="1" ht="33" customHeight="1">
      <c r="A544" s="38"/>
      <c r="B544" s="39"/>
      <c r="C544" s="204" t="s">
        <v>528</v>
      </c>
      <c r="D544" s="204" t="s">
        <v>146</v>
      </c>
      <c r="E544" s="205" t="s">
        <v>529</v>
      </c>
      <c r="F544" s="206" t="s">
        <v>530</v>
      </c>
      <c r="G544" s="207" t="s">
        <v>149</v>
      </c>
      <c r="H544" s="208">
        <v>18.614999999999998</v>
      </c>
      <c r="I544" s="209"/>
      <c r="J544" s="210">
        <f>ROUND(I544*H544,2)</f>
        <v>0</v>
      </c>
      <c r="K544" s="206" t="s">
        <v>150</v>
      </c>
      <c r="L544" s="44"/>
      <c r="M544" s="211" t="s">
        <v>19</v>
      </c>
      <c r="N544" s="212" t="s">
        <v>40</v>
      </c>
      <c r="O544" s="84"/>
      <c r="P544" s="213">
        <f>O544*H544</f>
        <v>0</v>
      </c>
      <c r="Q544" s="213">
        <v>2.5018699999999998</v>
      </c>
      <c r="R544" s="213">
        <f>Q544*H544</f>
        <v>46.572310049999992</v>
      </c>
      <c r="S544" s="213">
        <v>0</v>
      </c>
      <c r="T544" s="214">
        <f>S544*H544</f>
        <v>0</v>
      </c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R544" s="215" t="s">
        <v>151</v>
      </c>
      <c r="AT544" s="215" t="s">
        <v>146</v>
      </c>
      <c r="AU544" s="215" t="s">
        <v>79</v>
      </c>
      <c r="AY544" s="17" t="s">
        <v>144</v>
      </c>
      <c r="BE544" s="216">
        <f>IF(N544="základní",J544,0)</f>
        <v>0</v>
      </c>
      <c r="BF544" s="216">
        <f>IF(N544="snížená",J544,0)</f>
        <v>0</v>
      </c>
      <c r="BG544" s="216">
        <f>IF(N544="zákl. přenesená",J544,0)</f>
        <v>0</v>
      </c>
      <c r="BH544" s="216">
        <f>IF(N544="sníž. přenesená",J544,0)</f>
        <v>0</v>
      </c>
      <c r="BI544" s="216">
        <f>IF(N544="nulová",J544,0)</f>
        <v>0</v>
      </c>
      <c r="BJ544" s="17" t="s">
        <v>77</v>
      </c>
      <c r="BK544" s="216">
        <f>ROUND(I544*H544,2)</f>
        <v>0</v>
      </c>
      <c r="BL544" s="17" t="s">
        <v>151</v>
      </c>
      <c r="BM544" s="215" t="s">
        <v>531</v>
      </c>
    </row>
    <row r="545" s="2" customFormat="1">
      <c r="A545" s="38"/>
      <c r="B545" s="39"/>
      <c r="C545" s="40"/>
      <c r="D545" s="217" t="s">
        <v>152</v>
      </c>
      <c r="E545" s="40"/>
      <c r="F545" s="218" t="s">
        <v>532</v>
      </c>
      <c r="G545" s="40"/>
      <c r="H545" s="40"/>
      <c r="I545" s="219"/>
      <c r="J545" s="40"/>
      <c r="K545" s="40"/>
      <c r="L545" s="44"/>
      <c r="M545" s="220"/>
      <c r="N545" s="221"/>
      <c r="O545" s="84"/>
      <c r="P545" s="84"/>
      <c r="Q545" s="84"/>
      <c r="R545" s="84"/>
      <c r="S545" s="84"/>
      <c r="T545" s="85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T545" s="17" t="s">
        <v>152</v>
      </c>
      <c r="AU545" s="17" t="s">
        <v>79</v>
      </c>
    </row>
    <row r="546" s="2" customFormat="1">
      <c r="A546" s="38"/>
      <c r="B546" s="39"/>
      <c r="C546" s="40"/>
      <c r="D546" s="222" t="s">
        <v>154</v>
      </c>
      <c r="E546" s="40"/>
      <c r="F546" s="223" t="s">
        <v>533</v>
      </c>
      <c r="G546" s="40"/>
      <c r="H546" s="40"/>
      <c r="I546" s="219"/>
      <c r="J546" s="40"/>
      <c r="K546" s="40"/>
      <c r="L546" s="44"/>
      <c r="M546" s="220"/>
      <c r="N546" s="221"/>
      <c r="O546" s="84"/>
      <c r="P546" s="84"/>
      <c r="Q546" s="84"/>
      <c r="R546" s="84"/>
      <c r="S546" s="84"/>
      <c r="T546" s="85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T546" s="17" t="s">
        <v>154</v>
      </c>
      <c r="AU546" s="17" t="s">
        <v>79</v>
      </c>
    </row>
    <row r="547" s="13" customFormat="1">
      <c r="A547" s="13"/>
      <c r="B547" s="224"/>
      <c r="C547" s="225"/>
      <c r="D547" s="217" t="s">
        <v>156</v>
      </c>
      <c r="E547" s="226" t="s">
        <v>19</v>
      </c>
      <c r="F547" s="227" t="s">
        <v>534</v>
      </c>
      <c r="G547" s="225"/>
      <c r="H547" s="226" t="s">
        <v>19</v>
      </c>
      <c r="I547" s="228"/>
      <c r="J547" s="225"/>
      <c r="K547" s="225"/>
      <c r="L547" s="229"/>
      <c r="M547" s="230"/>
      <c r="N547" s="231"/>
      <c r="O547" s="231"/>
      <c r="P547" s="231"/>
      <c r="Q547" s="231"/>
      <c r="R547" s="231"/>
      <c r="S547" s="231"/>
      <c r="T547" s="232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3" t="s">
        <v>156</v>
      </c>
      <c r="AU547" s="233" t="s">
        <v>79</v>
      </c>
      <c r="AV547" s="13" t="s">
        <v>77</v>
      </c>
      <c r="AW547" s="13" t="s">
        <v>31</v>
      </c>
      <c r="AX547" s="13" t="s">
        <v>69</v>
      </c>
      <c r="AY547" s="233" t="s">
        <v>144</v>
      </c>
    </row>
    <row r="548" s="14" customFormat="1">
      <c r="A548" s="14"/>
      <c r="B548" s="234"/>
      <c r="C548" s="235"/>
      <c r="D548" s="217" t="s">
        <v>156</v>
      </c>
      <c r="E548" s="236" t="s">
        <v>19</v>
      </c>
      <c r="F548" s="237" t="s">
        <v>535</v>
      </c>
      <c r="G548" s="235"/>
      <c r="H548" s="238">
        <v>10.988</v>
      </c>
      <c r="I548" s="239"/>
      <c r="J548" s="235"/>
      <c r="K548" s="235"/>
      <c r="L548" s="240"/>
      <c r="M548" s="241"/>
      <c r="N548" s="242"/>
      <c r="O548" s="242"/>
      <c r="P548" s="242"/>
      <c r="Q548" s="242"/>
      <c r="R548" s="242"/>
      <c r="S548" s="242"/>
      <c r="T548" s="243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4" t="s">
        <v>156</v>
      </c>
      <c r="AU548" s="244" t="s">
        <v>79</v>
      </c>
      <c r="AV548" s="14" t="s">
        <v>79</v>
      </c>
      <c r="AW548" s="14" t="s">
        <v>31</v>
      </c>
      <c r="AX548" s="14" t="s">
        <v>69</v>
      </c>
      <c r="AY548" s="244" t="s">
        <v>144</v>
      </c>
    </row>
    <row r="549" s="14" customFormat="1">
      <c r="A549" s="14"/>
      <c r="B549" s="234"/>
      <c r="C549" s="235"/>
      <c r="D549" s="217" t="s">
        <v>156</v>
      </c>
      <c r="E549" s="236" t="s">
        <v>19</v>
      </c>
      <c r="F549" s="237" t="s">
        <v>536</v>
      </c>
      <c r="G549" s="235"/>
      <c r="H549" s="238">
        <v>-0.085999999999999993</v>
      </c>
      <c r="I549" s="239"/>
      <c r="J549" s="235"/>
      <c r="K549" s="235"/>
      <c r="L549" s="240"/>
      <c r="M549" s="241"/>
      <c r="N549" s="242"/>
      <c r="O549" s="242"/>
      <c r="P549" s="242"/>
      <c r="Q549" s="242"/>
      <c r="R549" s="242"/>
      <c r="S549" s="242"/>
      <c r="T549" s="243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4" t="s">
        <v>156</v>
      </c>
      <c r="AU549" s="244" t="s">
        <v>79</v>
      </c>
      <c r="AV549" s="14" t="s">
        <v>79</v>
      </c>
      <c r="AW549" s="14" t="s">
        <v>31</v>
      </c>
      <c r="AX549" s="14" t="s">
        <v>69</v>
      </c>
      <c r="AY549" s="244" t="s">
        <v>144</v>
      </c>
    </row>
    <row r="550" s="13" customFormat="1">
      <c r="A550" s="13"/>
      <c r="B550" s="224"/>
      <c r="C550" s="225"/>
      <c r="D550" s="217" t="s">
        <v>156</v>
      </c>
      <c r="E550" s="226" t="s">
        <v>19</v>
      </c>
      <c r="F550" s="227" t="s">
        <v>537</v>
      </c>
      <c r="G550" s="225"/>
      <c r="H550" s="226" t="s">
        <v>19</v>
      </c>
      <c r="I550" s="228"/>
      <c r="J550" s="225"/>
      <c r="K550" s="225"/>
      <c r="L550" s="229"/>
      <c r="M550" s="230"/>
      <c r="N550" s="231"/>
      <c r="O550" s="231"/>
      <c r="P550" s="231"/>
      <c r="Q550" s="231"/>
      <c r="R550" s="231"/>
      <c r="S550" s="231"/>
      <c r="T550" s="232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3" t="s">
        <v>156</v>
      </c>
      <c r="AU550" s="233" t="s">
        <v>79</v>
      </c>
      <c r="AV550" s="13" t="s">
        <v>77</v>
      </c>
      <c r="AW550" s="13" t="s">
        <v>31</v>
      </c>
      <c r="AX550" s="13" t="s">
        <v>69</v>
      </c>
      <c r="AY550" s="233" t="s">
        <v>144</v>
      </c>
    </row>
    <row r="551" s="14" customFormat="1">
      <c r="A551" s="14"/>
      <c r="B551" s="234"/>
      <c r="C551" s="235"/>
      <c r="D551" s="217" t="s">
        <v>156</v>
      </c>
      <c r="E551" s="236" t="s">
        <v>19</v>
      </c>
      <c r="F551" s="237" t="s">
        <v>538</v>
      </c>
      <c r="G551" s="235"/>
      <c r="H551" s="238">
        <v>7.7850000000000001</v>
      </c>
      <c r="I551" s="239"/>
      <c r="J551" s="235"/>
      <c r="K551" s="235"/>
      <c r="L551" s="240"/>
      <c r="M551" s="241"/>
      <c r="N551" s="242"/>
      <c r="O551" s="242"/>
      <c r="P551" s="242"/>
      <c r="Q551" s="242"/>
      <c r="R551" s="242"/>
      <c r="S551" s="242"/>
      <c r="T551" s="243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4" t="s">
        <v>156</v>
      </c>
      <c r="AU551" s="244" t="s">
        <v>79</v>
      </c>
      <c r="AV551" s="14" t="s">
        <v>79</v>
      </c>
      <c r="AW551" s="14" t="s">
        <v>31</v>
      </c>
      <c r="AX551" s="14" t="s">
        <v>69</v>
      </c>
      <c r="AY551" s="244" t="s">
        <v>144</v>
      </c>
    </row>
    <row r="552" s="14" customFormat="1">
      <c r="A552" s="14"/>
      <c r="B552" s="234"/>
      <c r="C552" s="235"/>
      <c r="D552" s="217" t="s">
        <v>156</v>
      </c>
      <c r="E552" s="236" t="s">
        <v>19</v>
      </c>
      <c r="F552" s="237" t="s">
        <v>539</v>
      </c>
      <c r="G552" s="235"/>
      <c r="H552" s="238">
        <v>-0.071999999999999995</v>
      </c>
      <c r="I552" s="239"/>
      <c r="J552" s="235"/>
      <c r="K552" s="235"/>
      <c r="L552" s="240"/>
      <c r="M552" s="241"/>
      <c r="N552" s="242"/>
      <c r="O552" s="242"/>
      <c r="P552" s="242"/>
      <c r="Q552" s="242"/>
      <c r="R552" s="242"/>
      <c r="S552" s="242"/>
      <c r="T552" s="243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4" t="s">
        <v>156</v>
      </c>
      <c r="AU552" s="244" t="s">
        <v>79</v>
      </c>
      <c r="AV552" s="14" t="s">
        <v>79</v>
      </c>
      <c r="AW552" s="14" t="s">
        <v>31</v>
      </c>
      <c r="AX552" s="14" t="s">
        <v>69</v>
      </c>
      <c r="AY552" s="244" t="s">
        <v>144</v>
      </c>
    </row>
    <row r="553" s="15" customFormat="1">
      <c r="A553" s="15"/>
      <c r="B553" s="245"/>
      <c r="C553" s="246"/>
      <c r="D553" s="217" t="s">
        <v>156</v>
      </c>
      <c r="E553" s="247" t="s">
        <v>19</v>
      </c>
      <c r="F553" s="248" t="s">
        <v>163</v>
      </c>
      <c r="G553" s="246"/>
      <c r="H553" s="249">
        <v>18.614999999999998</v>
      </c>
      <c r="I553" s="250"/>
      <c r="J553" s="246"/>
      <c r="K553" s="246"/>
      <c r="L553" s="251"/>
      <c r="M553" s="252"/>
      <c r="N553" s="253"/>
      <c r="O553" s="253"/>
      <c r="P553" s="253"/>
      <c r="Q553" s="253"/>
      <c r="R553" s="253"/>
      <c r="S553" s="253"/>
      <c r="T553" s="254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T553" s="255" t="s">
        <v>156</v>
      </c>
      <c r="AU553" s="255" t="s">
        <v>79</v>
      </c>
      <c r="AV553" s="15" t="s">
        <v>151</v>
      </c>
      <c r="AW553" s="15" t="s">
        <v>31</v>
      </c>
      <c r="AX553" s="15" t="s">
        <v>77</v>
      </c>
      <c r="AY553" s="255" t="s">
        <v>144</v>
      </c>
    </row>
    <row r="554" s="2" customFormat="1" ht="24.15" customHeight="1">
      <c r="A554" s="38"/>
      <c r="B554" s="39"/>
      <c r="C554" s="204" t="s">
        <v>332</v>
      </c>
      <c r="D554" s="204" t="s">
        <v>146</v>
      </c>
      <c r="E554" s="205" t="s">
        <v>540</v>
      </c>
      <c r="F554" s="206" t="s">
        <v>541</v>
      </c>
      <c r="G554" s="207" t="s">
        <v>149</v>
      </c>
      <c r="H554" s="208">
        <v>0.59999999999999998</v>
      </c>
      <c r="I554" s="209"/>
      <c r="J554" s="210">
        <f>ROUND(I554*H554,2)</f>
        <v>0</v>
      </c>
      <c r="K554" s="206" t="s">
        <v>150</v>
      </c>
      <c r="L554" s="44"/>
      <c r="M554" s="211" t="s">
        <v>19</v>
      </c>
      <c r="N554" s="212" t="s">
        <v>40</v>
      </c>
      <c r="O554" s="84"/>
      <c r="P554" s="213">
        <f>O554*H554</f>
        <v>0</v>
      </c>
      <c r="Q554" s="213">
        <v>0</v>
      </c>
      <c r="R554" s="213">
        <f>Q554*H554</f>
        <v>0</v>
      </c>
      <c r="S554" s="213">
        <v>0</v>
      </c>
      <c r="T554" s="214">
        <f>S554*H554</f>
        <v>0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215" t="s">
        <v>151</v>
      </c>
      <c r="AT554" s="215" t="s">
        <v>146</v>
      </c>
      <c r="AU554" s="215" t="s">
        <v>79</v>
      </c>
      <c r="AY554" s="17" t="s">
        <v>144</v>
      </c>
      <c r="BE554" s="216">
        <f>IF(N554="základní",J554,0)</f>
        <v>0</v>
      </c>
      <c r="BF554" s="216">
        <f>IF(N554="snížená",J554,0)</f>
        <v>0</v>
      </c>
      <c r="BG554" s="216">
        <f>IF(N554="zákl. přenesená",J554,0)</f>
        <v>0</v>
      </c>
      <c r="BH554" s="216">
        <f>IF(N554="sníž. přenesená",J554,0)</f>
        <v>0</v>
      </c>
      <c r="BI554" s="216">
        <f>IF(N554="nulová",J554,0)</f>
        <v>0</v>
      </c>
      <c r="BJ554" s="17" t="s">
        <v>77</v>
      </c>
      <c r="BK554" s="216">
        <f>ROUND(I554*H554,2)</f>
        <v>0</v>
      </c>
      <c r="BL554" s="17" t="s">
        <v>151</v>
      </c>
      <c r="BM554" s="215" t="s">
        <v>542</v>
      </c>
    </row>
    <row r="555" s="2" customFormat="1">
      <c r="A555" s="38"/>
      <c r="B555" s="39"/>
      <c r="C555" s="40"/>
      <c r="D555" s="217" t="s">
        <v>152</v>
      </c>
      <c r="E555" s="40"/>
      <c r="F555" s="218" t="s">
        <v>543</v>
      </c>
      <c r="G555" s="40"/>
      <c r="H555" s="40"/>
      <c r="I555" s="219"/>
      <c r="J555" s="40"/>
      <c r="K555" s="40"/>
      <c r="L555" s="44"/>
      <c r="M555" s="220"/>
      <c r="N555" s="221"/>
      <c r="O555" s="84"/>
      <c r="P555" s="84"/>
      <c r="Q555" s="84"/>
      <c r="R555" s="84"/>
      <c r="S555" s="84"/>
      <c r="T555" s="85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T555" s="17" t="s">
        <v>152</v>
      </c>
      <c r="AU555" s="17" t="s">
        <v>79</v>
      </c>
    </row>
    <row r="556" s="2" customFormat="1">
      <c r="A556" s="38"/>
      <c r="B556" s="39"/>
      <c r="C556" s="40"/>
      <c r="D556" s="222" t="s">
        <v>154</v>
      </c>
      <c r="E556" s="40"/>
      <c r="F556" s="223" t="s">
        <v>544</v>
      </c>
      <c r="G556" s="40"/>
      <c r="H556" s="40"/>
      <c r="I556" s="219"/>
      <c r="J556" s="40"/>
      <c r="K556" s="40"/>
      <c r="L556" s="44"/>
      <c r="M556" s="220"/>
      <c r="N556" s="221"/>
      <c r="O556" s="84"/>
      <c r="P556" s="84"/>
      <c r="Q556" s="84"/>
      <c r="R556" s="84"/>
      <c r="S556" s="84"/>
      <c r="T556" s="85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T556" s="17" t="s">
        <v>154</v>
      </c>
      <c r="AU556" s="17" t="s">
        <v>79</v>
      </c>
    </row>
    <row r="557" s="13" customFormat="1">
      <c r="A557" s="13"/>
      <c r="B557" s="224"/>
      <c r="C557" s="225"/>
      <c r="D557" s="217" t="s">
        <v>156</v>
      </c>
      <c r="E557" s="226" t="s">
        <v>19</v>
      </c>
      <c r="F557" s="227" t="s">
        <v>537</v>
      </c>
      <c r="G557" s="225"/>
      <c r="H557" s="226" t="s">
        <v>19</v>
      </c>
      <c r="I557" s="228"/>
      <c r="J557" s="225"/>
      <c r="K557" s="225"/>
      <c r="L557" s="229"/>
      <c r="M557" s="230"/>
      <c r="N557" s="231"/>
      <c r="O557" s="231"/>
      <c r="P557" s="231"/>
      <c r="Q557" s="231"/>
      <c r="R557" s="231"/>
      <c r="S557" s="231"/>
      <c r="T557" s="232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33" t="s">
        <v>156</v>
      </c>
      <c r="AU557" s="233" t="s">
        <v>79</v>
      </c>
      <c r="AV557" s="13" t="s">
        <v>77</v>
      </c>
      <c r="AW557" s="13" t="s">
        <v>31</v>
      </c>
      <c r="AX557" s="13" t="s">
        <v>69</v>
      </c>
      <c r="AY557" s="233" t="s">
        <v>144</v>
      </c>
    </row>
    <row r="558" s="14" customFormat="1">
      <c r="A558" s="14"/>
      <c r="B558" s="234"/>
      <c r="C558" s="235"/>
      <c r="D558" s="217" t="s">
        <v>156</v>
      </c>
      <c r="E558" s="236" t="s">
        <v>19</v>
      </c>
      <c r="F558" s="237" t="s">
        <v>545</v>
      </c>
      <c r="G558" s="235"/>
      <c r="H558" s="238">
        <v>0.59999999999999998</v>
      </c>
      <c r="I558" s="239"/>
      <c r="J558" s="235"/>
      <c r="K558" s="235"/>
      <c r="L558" s="240"/>
      <c r="M558" s="241"/>
      <c r="N558" s="242"/>
      <c r="O558" s="242"/>
      <c r="P558" s="242"/>
      <c r="Q558" s="242"/>
      <c r="R558" s="242"/>
      <c r="S558" s="242"/>
      <c r="T558" s="243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4" t="s">
        <v>156</v>
      </c>
      <c r="AU558" s="244" t="s">
        <v>79</v>
      </c>
      <c r="AV558" s="14" t="s">
        <v>79</v>
      </c>
      <c r="AW558" s="14" t="s">
        <v>31</v>
      </c>
      <c r="AX558" s="14" t="s">
        <v>69</v>
      </c>
      <c r="AY558" s="244" t="s">
        <v>144</v>
      </c>
    </row>
    <row r="559" s="15" customFormat="1">
      <c r="A559" s="15"/>
      <c r="B559" s="245"/>
      <c r="C559" s="246"/>
      <c r="D559" s="217" t="s">
        <v>156</v>
      </c>
      <c r="E559" s="247" t="s">
        <v>19</v>
      </c>
      <c r="F559" s="248" t="s">
        <v>163</v>
      </c>
      <c r="G559" s="246"/>
      <c r="H559" s="249">
        <v>0.59999999999999998</v>
      </c>
      <c r="I559" s="250"/>
      <c r="J559" s="246"/>
      <c r="K559" s="246"/>
      <c r="L559" s="251"/>
      <c r="M559" s="252"/>
      <c r="N559" s="253"/>
      <c r="O559" s="253"/>
      <c r="P559" s="253"/>
      <c r="Q559" s="253"/>
      <c r="R559" s="253"/>
      <c r="S559" s="253"/>
      <c r="T559" s="254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55" t="s">
        <v>156</v>
      </c>
      <c r="AU559" s="255" t="s">
        <v>79</v>
      </c>
      <c r="AV559" s="15" t="s">
        <v>151</v>
      </c>
      <c r="AW559" s="15" t="s">
        <v>31</v>
      </c>
      <c r="AX559" s="15" t="s">
        <v>77</v>
      </c>
      <c r="AY559" s="255" t="s">
        <v>144</v>
      </c>
    </row>
    <row r="560" s="2" customFormat="1" ht="16.5" customHeight="1">
      <c r="A560" s="38"/>
      <c r="B560" s="39"/>
      <c r="C560" s="204" t="s">
        <v>546</v>
      </c>
      <c r="D560" s="204" t="s">
        <v>146</v>
      </c>
      <c r="E560" s="205" t="s">
        <v>547</v>
      </c>
      <c r="F560" s="206" t="s">
        <v>548</v>
      </c>
      <c r="G560" s="207" t="s">
        <v>202</v>
      </c>
      <c r="H560" s="208">
        <v>378.60000000000002</v>
      </c>
      <c r="I560" s="209"/>
      <c r="J560" s="210">
        <f>ROUND(I560*H560,2)</f>
        <v>0</v>
      </c>
      <c r="K560" s="206" t="s">
        <v>150</v>
      </c>
      <c r="L560" s="44"/>
      <c r="M560" s="211" t="s">
        <v>19</v>
      </c>
      <c r="N560" s="212" t="s">
        <v>40</v>
      </c>
      <c r="O560" s="84"/>
      <c r="P560" s="213">
        <f>O560*H560</f>
        <v>0</v>
      </c>
      <c r="Q560" s="213">
        <v>0.00013200000000000001</v>
      </c>
      <c r="R560" s="213">
        <f>Q560*H560</f>
        <v>0.049975200000000004</v>
      </c>
      <c r="S560" s="213">
        <v>0</v>
      </c>
      <c r="T560" s="214">
        <f>S560*H560</f>
        <v>0</v>
      </c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R560" s="215" t="s">
        <v>151</v>
      </c>
      <c r="AT560" s="215" t="s">
        <v>146</v>
      </c>
      <c r="AU560" s="215" t="s">
        <v>79</v>
      </c>
      <c r="AY560" s="17" t="s">
        <v>144</v>
      </c>
      <c r="BE560" s="216">
        <f>IF(N560="základní",J560,0)</f>
        <v>0</v>
      </c>
      <c r="BF560" s="216">
        <f>IF(N560="snížená",J560,0)</f>
        <v>0</v>
      </c>
      <c r="BG560" s="216">
        <f>IF(N560="zákl. přenesená",J560,0)</f>
        <v>0</v>
      </c>
      <c r="BH560" s="216">
        <f>IF(N560="sníž. přenesená",J560,0)</f>
        <v>0</v>
      </c>
      <c r="BI560" s="216">
        <f>IF(N560="nulová",J560,0)</f>
        <v>0</v>
      </c>
      <c r="BJ560" s="17" t="s">
        <v>77</v>
      </c>
      <c r="BK560" s="216">
        <f>ROUND(I560*H560,2)</f>
        <v>0</v>
      </c>
      <c r="BL560" s="17" t="s">
        <v>151</v>
      </c>
      <c r="BM560" s="215" t="s">
        <v>549</v>
      </c>
    </row>
    <row r="561" s="2" customFormat="1">
      <c r="A561" s="38"/>
      <c r="B561" s="39"/>
      <c r="C561" s="40"/>
      <c r="D561" s="217" t="s">
        <v>152</v>
      </c>
      <c r="E561" s="40"/>
      <c r="F561" s="218" t="s">
        <v>550</v>
      </c>
      <c r="G561" s="40"/>
      <c r="H561" s="40"/>
      <c r="I561" s="219"/>
      <c r="J561" s="40"/>
      <c r="K561" s="40"/>
      <c r="L561" s="44"/>
      <c r="M561" s="220"/>
      <c r="N561" s="221"/>
      <c r="O561" s="84"/>
      <c r="P561" s="84"/>
      <c r="Q561" s="84"/>
      <c r="R561" s="84"/>
      <c r="S561" s="84"/>
      <c r="T561" s="85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T561" s="17" t="s">
        <v>152</v>
      </c>
      <c r="AU561" s="17" t="s">
        <v>79</v>
      </c>
    </row>
    <row r="562" s="2" customFormat="1">
      <c r="A562" s="38"/>
      <c r="B562" s="39"/>
      <c r="C562" s="40"/>
      <c r="D562" s="222" t="s">
        <v>154</v>
      </c>
      <c r="E562" s="40"/>
      <c r="F562" s="223" t="s">
        <v>551</v>
      </c>
      <c r="G562" s="40"/>
      <c r="H562" s="40"/>
      <c r="I562" s="219"/>
      <c r="J562" s="40"/>
      <c r="K562" s="40"/>
      <c r="L562" s="44"/>
      <c r="M562" s="220"/>
      <c r="N562" s="221"/>
      <c r="O562" s="84"/>
      <c r="P562" s="84"/>
      <c r="Q562" s="84"/>
      <c r="R562" s="84"/>
      <c r="S562" s="84"/>
      <c r="T562" s="85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T562" s="17" t="s">
        <v>154</v>
      </c>
      <c r="AU562" s="17" t="s">
        <v>79</v>
      </c>
    </row>
    <row r="563" s="13" customFormat="1">
      <c r="A563" s="13"/>
      <c r="B563" s="224"/>
      <c r="C563" s="225"/>
      <c r="D563" s="217" t="s">
        <v>156</v>
      </c>
      <c r="E563" s="226" t="s">
        <v>19</v>
      </c>
      <c r="F563" s="227" t="s">
        <v>534</v>
      </c>
      <c r="G563" s="225"/>
      <c r="H563" s="226" t="s">
        <v>19</v>
      </c>
      <c r="I563" s="228"/>
      <c r="J563" s="225"/>
      <c r="K563" s="225"/>
      <c r="L563" s="229"/>
      <c r="M563" s="230"/>
      <c r="N563" s="231"/>
      <c r="O563" s="231"/>
      <c r="P563" s="231"/>
      <c r="Q563" s="231"/>
      <c r="R563" s="231"/>
      <c r="S563" s="231"/>
      <c r="T563" s="232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3" t="s">
        <v>156</v>
      </c>
      <c r="AU563" s="233" t="s">
        <v>79</v>
      </c>
      <c r="AV563" s="13" t="s">
        <v>77</v>
      </c>
      <c r="AW563" s="13" t="s">
        <v>31</v>
      </c>
      <c r="AX563" s="13" t="s">
        <v>69</v>
      </c>
      <c r="AY563" s="233" t="s">
        <v>144</v>
      </c>
    </row>
    <row r="564" s="14" customFormat="1">
      <c r="A564" s="14"/>
      <c r="B564" s="234"/>
      <c r="C564" s="235"/>
      <c r="D564" s="217" t="s">
        <v>156</v>
      </c>
      <c r="E564" s="236" t="s">
        <v>19</v>
      </c>
      <c r="F564" s="237" t="s">
        <v>552</v>
      </c>
      <c r="G564" s="235"/>
      <c r="H564" s="238">
        <v>219.75</v>
      </c>
      <c r="I564" s="239"/>
      <c r="J564" s="235"/>
      <c r="K564" s="235"/>
      <c r="L564" s="240"/>
      <c r="M564" s="241"/>
      <c r="N564" s="242"/>
      <c r="O564" s="242"/>
      <c r="P564" s="242"/>
      <c r="Q564" s="242"/>
      <c r="R564" s="242"/>
      <c r="S564" s="242"/>
      <c r="T564" s="243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4" t="s">
        <v>156</v>
      </c>
      <c r="AU564" s="244" t="s">
        <v>79</v>
      </c>
      <c r="AV564" s="14" t="s">
        <v>79</v>
      </c>
      <c r="AW564" s="14" t="s">
        <v>31</v>
      </c>
      <c r="AX564" s="14" t="s">
        <v>69</v>
      </c>
      <c r="AY564" s="244" t="s">
        <v>144</v>
      </c>
    </row>
    <row r="565" s="14" customFormat="1">
      <c r="A565" s="14"/>
      <c r="B565" s="234"/>
      <c r="C565" s="235"/>
      <c r="D565" s="217" t="s">
        <v>156</v>
      </c>
      <c r="E565" s="236" t="s">
        <v>19</v>
      </c>
      <c r="F565" s="237" t="s">
        <v>553</v>
      </c>
      <c r="G565" s="235"/>
      <c r="H565" s="238">
        <v>1.71</v>
      </c>
      <c r="I565" s="239"/>
      <c r="J565" s="235"/>
      <c r="K565" s="235"/>
      <c r="L565" s="240"/>
      <c r="M565" s="241"/>
      <c r="N565" s="242"/>
      <c r="O565" s="242"/>
      <c r="P565" s="242"/>
      <c r="Q565" s="242"/>
      <c r="R565" s="242"/>
      <c r="S565" s="242"/>
      <c r="T565" s="243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4" t="s">
        <v>156</v>
      </c>
      <c r="AU565" s="244" t="s">
        <v>79</v>
      </c>
      <c r="AV565" s="14" t="s">
        <v>79</v>
      </c>
      <c r="AW565" s="14" t="s">
        <v>31</v>
      </c>
      <c r="AX565" s="14" t="s">
        <v>69</v>
      </c>
      <c r="AY565" s="244" t="s">
        <v>144</v>
      </c>
    </row>
    <row r="566" s="13" customFormat="1">
      <c r="A566" s="13"/>
      <c r="B566" s="224"/>
      <c r="C566" s="225"/>
      <c r="D566" s="217" t="s">
        <v>156</v>
      </c>
      <c r="E566" s="226" t="s">
        <v>19</v>
      </c>
      <c r="F566" s="227" t="s">
        <v>537</v>
      </c>
      <c r="G566" s="225"/>
      <c r="H566" s="226" t="s">
        <v>19</v>
      </c>
      <c r="I566" s="228"/>
      <c r="J566" s="225"/>
      <c r="K566" s="225"/>
      <c r="L566" s="229"/>
      <c r="M566" s="230"/>
      <c r="N566" s="231"/>
      <c r="O566" s="231"/>
      <c r="P566" s="231"/>
      <c r="Q566" s="231"/>
      <c r="R566" s="231"/>
      <c r="S566" s="231"/>
      <c r="T566" s="23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3" t="s">
        <v>156</v>
      </c>
      <c r="AU566" s="233" t="s">
        <v>79</v>
      </c>
      <c r="AV566" s="13" t="s">
        <v>77</v>
      </c>
      <c r="AW566" s="13" t="s">
        <v>31</v>
      </c>
      <c r="AX566" s="13" t="s">
        <v>69</v>
      </c>
      <c r="AY566" s="233" t="s">
        <v>144</v>
      </c>
    </row>
    <row r="567" s="14" customFormat="1">
      <c r="A567" s="14"/>
      <c r="B567" s="234"/>
      <c r="C567" s="235"/>
      <c r="D567" s="217" t="s">
        <v>156</v>
      </c>
      <c r="E567" s="236" t="s">
        <v>19</v>
      </c>
      <c r="F567" s="237" t="s">
        <v>554</v>
      </c>
      <c r="G567" s="235"/>
      <c r="H567" s="238">
        <v>155.69999999999999</v>
      </c>
      <c r="I567" s="239"/>
      <c r="J567" s="235"/>
      <c r="K567" s="235"/>
      <c r="L567" s="240"/>
      <c r="M567" s="241"/>
      <c r="N567" s="242"/>
      <c r="O567" s="242"/>
      <c r="P567" s="242"/>
      <c r="Q567" s="242"/>
      <c r="R567" s="242"/>
      <c r="S567" s="242"/>
      <c r="T567" s="243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4" t="s">
        <v>156</v>
      </c>
      <c r="AU567" s="244" t="s">
        <v>79</v>
      </c>
      <c r="AV567" s="14" t="s">
        <v>79</v>
      </c>
      <c r="AW567" s="14" t="s">
        <v>31</v>
      </c>
      <c r="AX567" s="14" t="s">
        <v>69</v>
      </c>
      <c r="AY567" s="244" t="s">
        <v>144</v>
      </c>
    </row>
    <row r="568" s="14" customFormat="1">
      <c r="A568" s="14"/>
      <c r="B568" s="234"/>
      <c r="C568" s="235"/>
      <c r="D568" s="217" t="s">
        <v>156</v>
      </c>
      <c r="E568" s="236" t="s">
        <v>19</v>
      </c>
      <c r="F568" s="237" t="s">
        <v>555</v>
      </c>
      <c r="G568" s="235"/>
      <c r="H568" s="238">
        <v>1.44</v>
      </c>
      <c r="I568" s="239"/>
      <c r="J568" s="235"/>
      <c r="K568" s="235"/>
      <c r="L568" s="240"/>
      <c r="M568" s="241"/>
      <c r="N568" s="242"/>
      <c r="O568" s="242"/>
      <c r="P568" s="242"/>
      <c r="Q568" s="242"/>
      <c r="R568" s="242"/>
      <c r="S568" s="242"/>
      <c r="T568" s="243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44" t="s">
        <v>156</v>
      </c>
      <c r="AU568" s="244" t="s">
        <v>79</v>
      </c>
      <c r="AV568" s="14" t="s">
        <v>79</v>
      </c>
      <c r="AW568" s="14" t="s">
        <v>31</v>
      </c>
      <c r="AX568" s="14" t="s">
        <v>69</v>
      </c>
      <c r="AY568" s="244" t="s">
        <v>144</v>
      </c>
    </row>
    <row r="569" s="15" customFormat="1">
      <c r="A569" s="15"/>
      <c r="B569" s="245"/>
      <c r="C569" s="246"/>
      <c r="D569" s="217" t="s">
        <v>156</v>
      </c>
      <c r="E569" s="247" t="s">
        <v>19</v>
      </c>
      <c r="F569" s="248" t="s">
        <v>163</v>
      </c>
      <c r="G569" s="246"/>
      <c r="H569" s="249">
        <v>378.59999999999997</v>
      </c>
      <c r="I569" s="250"/>
      <c r="J569" s="246"/>
      <c r="K569" s="246"/>
      <c r="L569" s="251"/>
      <c r="M569" s="252"/>
      <c r="N569" s="253"/>
      <c r="O569" s="253"/>
      <c r="P569" s="253"/>
      <c r="Q569" s="253"/>
      <c r="R569" s="253"/>
      <c r="S569" s="253"/>
      <c r="T569" s="254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55" t="s">
        <v>156</v>
      </c>
      <c r="AU569" s="255" t="s">
        <v>79</v>
      </c>
      <c r="AV569" s="15" t="s">
        <v>151</v>
      </c>
      <c r="AW569" s="15" t="s">
        <v>31</v>
      </c>
      <c r="AX569" s="15" t="s">
        <v>77</v>
      </c>
      <c r="AY569" s="255" t="s">
        <v>144</v>
      </c>
    </row>
    <row r="570" s="2" customFormat="1" ht="24.15" customHeight="1">
      <c r="A570" s="38"/>
      <c r="B570" s="39"/>
      <c r="C570" s="204" t="s">
        <v>340</v>
      </c>
      <c r="D570" s="204" t="s">
        <v>146</v>
      </c>
      <c r="E570" s="205" t="s">
        <v>556</v>
      </c>
      <c r="F570" s="206" t="s">
        <v>557</v>
      </c>
      <c r="G570" s="207" t="s">
        <v>202</v>
      </c>
      <c r="H570" s="208">
        <v>378.60000000000002</v>
      </c>
      <c r="I570" s="209"/>
      <c r="J570" s="210">
        <f>ROUND(I570*H570,2)</f>
        <v>0</v>
      </c>
      <c r="K570" s="206" t="s">
        <v>150</v>
      </c>
      <c r="L570" s="44"/>
      <c r="M570" s="211" t="s">
        <v>19</v>
      </c>
      <c r="N570" s="212" t="s">
        <v>40</v>
      </c>
      <c r="O570" s="84"/>
      <c r="P570" s="213">
        <f>O570*H570</f>
        <v>0</v>
      </c>
      <c r="Q570" s="213">
        <v>1.44E-06</v>
      </c>
      <c r="R570" s="213">
        <f>Q570*H570</f>
        <v>0.00054518399999999999</v>
      </c>
      <c r="S570" s="213">
        <v>0</v>
      </c>
      <c r="T570" s="214">
        <f>S570*H570</f>
        <v>0</v>
      </c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R570" s="215" t="s">
        <v>151</v>
      </c>
      <c r="AT570" s="215" t="s">
        <v>146</v>
      </c>
      <c r="AU570" s="215" t="s">
        <v>79</v>
      </c>
      <c r="AY570" s="17" t="s">
        <v>144</v>
      </c>
      <c r="BE570" s="216">
        <f>IF(N570="základní",J570,0)</f>
        <v>0</v>
      </c>
      <c r="BF570" s="216">
        <f>IF(N570="snížená",J570,0)</f>
        <v>0</v>
      </c>
      <c r="BG570" s="216">
        <f>IF(N570="zákl. přenesená",J570,0)</f>
        <v>0</v>
      </c>
      <c r="BH570" s="216">
        <f>IF(N570="sníž. přenesená",J570,0)</f>
        <v>0</v>
      </c>
      <c r="BI570" s="216">
        <f>IF(N570="nulová",J570,0)</f>
        <v>0</v>
      </c>
      <c r="BJ570" s="17" t="s">
        <v>77</v>
      </c>
      <c r="BK570" s="216">
        <f>ROUND(I570*H570,2)</f>
        <v>0</v>
      </c>
      <c r="BL570" s="17" t="s">
        <v>151</v>
      </c>
      <c r="BM570" s="215" t="s">
        <v>558</v>
      </c>
    </row>
    <row r="571" s="2" customFormat="1">
      <c r="A571" s="38"/>
      <c r="B571" s="39"/>
      <c r="C571" s="40"/>
      <c r="D571" s="217" t="s">
        <v>152</v>
      </c>
      <c r="E571" s="40"/>
      <c r="F571" s="218" t="s">
        <v>559</v>
      </c>
      <c r="G571" s="40"/>
      <c r="H571" s="40"/>
      <c r="I571" s="219"/>
      <c r="J571" s="40"/>
      <c r="K571" s="40"/>
      <c r="L571" s="44"/>
      <c r="M571" s="220"/>
      <c r="N571" s="221"/>
      <c r="O571" s="84"/>
      <c r="P571" s="84"/>
      <c r="Q571" s="84"/>
      <c r="R571" s="84"/>
      <c r="S571" s="84"/>
      <c r="T571" s="85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T571" s="17" t="s">
        <v>152</v>
      </c>
      <c r="AU571" s="17" t="s">
        <v>79</v>
      </c>
    </row>
    <row r="572" s="2" customFormat="1">
      <c r="A572" s="38"/>
      <c r="B572" s="39"/>
      <c r="C572" s="40"/>
      <c r="D572" s="222" t="s">
        <v>154</v>
      </c>
      <c r="E572" s="40"/>
      <c r="F572" s="223" t="s">
        <v>560</v>
      </c>
      <c r="G572" s="40"/>
      <c r="H572" s="40"/>
      <c r="I572" s="219"/>
      <c r="J572" s="40"/>
      <c r="K572" s="40"/>
      <c r="L572" s="44"/>
      <c r="M572" s="220"/>
      <c r="N572" s="221"/>
      <c r="O572" s="84"/>
      <c r="P572" s="84"/>
      <c r="Q572" s="84"/>
      <c r="R572" s="84"/>
      <c r="S572" s="84"/>
      <c r="T572" s="85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T572" s="17" t="s">
        <v>154</v>
      </c>
      <c r="AU572" s="17" t="s">
        <v>79</v>
      </c>
    </row>
    <row r="573" s="13" customFormat="1">
      <c r="A573" s="13"/>
      <c r="B573" s="224"/>
      <c r="C573" s="225"/>
      <c r="D573" s="217" t="s">
        <v>156</v>
      </c>
      <c r="E573" s="226" t="s">
        <v>19</v>
      </c>
      <c r="F573" s="227" t="s">
        <v>534</v>
      </c>
      <c r="G573" s="225"/>
      <c r="H573" s="226" t="s">
        <v>19</v>
      </c>
      <c r="I573" s="228"/>
      <c r="J573" s="225"/>
      <c r="K573" s="225"/>
      <c r="L573" s="229"/>
      <c r="M573" s="230"/>
      <c r="N573" s="231"/>
      <c r="O573" s="231"/>
      <c r="P573" s="231"/>
      <c r="Q573" s="231"/>
      <c r="R573" s="231"/>
      <c r="S573" s="231"/>
      <c r="T573" s="232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3" t="s">
        <v>156</v>
      </c>
      <c r="AU573" s="233" t="s">
        <v>79</v>
      </c>
      <c r="AV573" s="13" t="s">
        <v>77</v>
      </c>
      <c r="AW573" s="13" t="s">
        <v>31</v>
      </c>
      <c r="AX573" s="13" t="s">
        <v>69</v>
      </c>
      <c r="AY573" s="233" t="s">
        <v>144</v>
      </c>
    </row>
    <row r="574" s="14" customFormat="1">
      <c r="A574" s="14"/>
      <c r="B574" s="234"/>
      <c r="C574" s="235"/>
      <c r="D574" s="217" t="s">
        <v>156</v>
      </c>
      <c r="E574" s="236" t="s">
        <v>19</v>
      </c>
      <c r="F574" s="237" t="s">
        <v>552</v>
      </c>
      <c r="G574" s="235"/>
      <c r="H574" s="238">
        <v>219.75</v>
      </c>
      <c r="I574" s="239"/>
      <c r="J574" s="235"/>
      <c r="K574" s="235"/>
      <c r="L574" s="240"/>
      <c r="M574" s="241"/>
      <c r="N574" s="242"/>
      <c r="O574" s="242"/>
      <c r="P574" s="242"/>
      <c r="Q574" s="242"/>
      <c r="R574" s="242"/>
      <c r="S574" s="242"/>
      <c r="T574" s="243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44" t="s">
        <v>156</v>
      </c>
      <c r="AU574" s="244" t="s">
        <v>79</v>
      </c>
      <c r="AV574" s="14" t="s">
        <v>79</v>
      </c>
      <c r="AW574" s="14" t="s">
        <v>31</v>
      </c>
      <c r="AX574" s="14" t="s">
        <v>69</v>
      </c>
      <c r="AY574" s="244" t="s">
        <v>144</v>
      </c>
    </row>
    <row r="575" s="14" customFormat="1">
      <c r="A575" s="14"/>
      <c r="B575" s="234"/>
      <c r="C575" s="235"/>
      <c r="D575" s="217" t="s">
        <v>156</v>
      </c>
      <c r="E575" s="236" t="s">
        <v>19</v>
      </c>
      <c r="F575" s="237" t="s">
        <v>553</v>
      </c>
      <c r="G575" s="235"/>
      <c r="H575" s="238">
        <v>1.71</v>
      </c>
      <c r="I575" s="239"/>
      <c r="J575" s="235"/>
      <c r="K575" s="235"/>
      <c r="L575" s="240"/>
      <c r="M575" s="241"/>
      <c r="N575" s="242"/>
      <c r="O575" s="242"/>
      <c r="P575" s="242"/>
      <c r="Q575" s="242"/>
      <c r="R575" s="242"/>
      <c r="S575" s="242"/>
      <c r="T575" s="243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4" t="s">
        <v>156</v>
      </c>
      <c r="AU575" s="244" t="s">
        <v>79</v>
      </c>
      <c r="AV575" s="14" t="s">
        <v>79</v>
      </c>
      <c r="AW575" s="14" t="s">
        <v>31</v>
      </c>
      <c r="AX575" s="14" t="s">
        <v>69</v>
      </c>
      <c r="AY575" s="244" t="s">
        <v>144</v>
      </c>
    </row>
    <row r="576" s="13" customFormat="1">
      <c r="A576" s="13"/>
      <c r="B576" s="224"/>
      <c r="C576" s="225"/>
      <c r="D576" s="217" t="s">
        <v>156</v>
      </c>
      <c r="E576" s="226" t="s">
        <v>19</v>
      </c>
      <c r="F576" s="227" t="s">
        <v>537</v>
      </c>
      <c r="G576" s="225"/>
      <c r="H576" s="226" t="s">
        <v>19</v>
      </c>
      <c r="I576" s="228"/>
      <c r="J576" s="225"/>
      <c r="K576" s="225"/>
      <c r="L576" s="229"/>
      <c r="M576" s="230"/>
      <c r="N576" s="231"/>
      <c r="O576" s="231"/>
      <c r="P576" s="231"/>
      <c r="Q576" s="231"/>
      <c r="R576" s="231"/>
      <c r="S576" s="231"/>
      <c r="T576" s="232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3" t="s">
        <v>156</v>
      </c>
      <c r="AU576" s="233" t="s">
        <v>79</v>
      </c>
      <c r="AV576" s="13" t="s">
        <v>77</v>
      </c>
      <c r="AW576" s="13" t="s">
        <v>31</v>
      </c>
      <c r="AX576" s="13" t="s">
        <v>69</v>
      </c>
      <c r="AY576" s="233" t="s">
        <v>144</v>
      </c>
    </row>
    <row r="577" s="14" customFormat="1">
      <c r="A577" s="14"/>
      <c r="B577" s="234"/>
      <c r="C577" s="235"/>
      <c r="D577" s="217" t="s">
        <v>156</v>
      </c>
      <c r="E577" s="236" t="s">
        <v>19</v>
      </c>
      <c r="F577" s="237" t="s">
        <v>554</v>
      </c>
      <c r="G577" s="235"/>
      <c r="H577" s="238">
        <v>155.69999999999999</v>
      </c>
      <c r="I577" s="239"/>
      <c r="J577" s="235"/>
      <c r="K577" s="235"/>
      <c r="L577" s="240"/>
      <c r="M577" s="241"/>
      <c r="N577" s="242"/>
      <c r="O577" s="242"/>
      <c r="P577" s="242"/>
      <c r="Q577" s="242"/>
      <c r="R577" s="242"/>
      <c r="S577" s="242"/>
      <c r="T577" s="243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4" t="s">
        <v>156</v>
      </c>
      <c r="AU577" s="244" t="s">
        <v>79</v>
      </c>
      <c r="AV577" s="14" t="s">
        <v>79</v>
      </c>
      <c r="AW577" s="14" t="s">
        <v>31</v>
      </c>
      <c r="AX577" s="14" t="s">
        <v>69</v>
      </c>
      <c r="AY577" s="244" t="s">
        <v>144</v>
      </c>
    </row>
    <row r="578" s="14" customFormat="1">
      <c r="A578" s="14"/>
      <c r="B578" s="234"/>
      <c r="C578" s="235"/>
      <c r="D578" s="217" t="s">
        <v>156</v>
      </c>
      <c r="E578" s="236" t="s">
        <v>19</v>
      </c>
      <c r="F578" s="237" t="s">
        <v>555</v>
      </c>
      <c r="G578" s="235"/>
      <c r="H578" s="238">
        <v>1.44</v>
      </c>
      <c r="I578" s="239"/>
      <c r="J578" s="235"/>
      <c r="K578" s="235"/>
      <c r="L578" s="240"/>
      <c r="M578" s="241"/>
      <c r="N578" s="242"/>
      <c r="O578" s="242"/>
      <c r="P578" s="242"/>
      <c r="Q578" s="242"/>
      <c r="R578" s="242"/>
      <c r="S578" s="242"/>
      <c r="T578" s="243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4" t="s">
        <v>156</v>
      </c>
      <c r="AU578" s="244" t="s">
        <v>79</v>
      </c>
      <c r="AV578" s="14" t="s">
        <v>79</v>
      </c>
      <c r="AW578" s="14" t="s">
        <v>31</v>
      </c>
      <c r="AX578" s="14" t="s">
        <v>69</v>
      </c>
      <c r="AY578" s="244" t="s">
        <v>144</v>
      </c>
    </row>
    <row r="579" s="15" customFormat="1">
      <c r="A579" s="15"/>
      <c r="B579" s="245"/>
      <c r="C579" s="246"/>
      <c r="D579" s="217" t="s">
        <v>156</v>
      </c>
      <c r="E579" s="247" t="s">
        <v>19</v>
      </c>
      <c r="F579" s="248" t="s">
        <v>163</v>
      </c>
      <c r="G579" s="246"/>
      <c r="H579" s="249">
        <v>378.59999999999997</v>
      </c>
      <c r="I579" s="250"/>
      <c r="J579" s="246"/>
      <c r="K579" s="246"/>
      <c r="L579" s="251"/>
      <c r="M579" s="252"/>
      <c r="N579" s="253"/>
      <c r="O579" s="253"/>
      <c r="P579" s="253"/>
      <c r="Q579" s="253"/>
      <c r="R579" s="253"/>
      <c r="S579" s="253"/>
      <c r="T579" s="254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T579" s="255" t="s">
        <v>156</v>
      </c>
      <c r="AU579" s="255" t="s">
        <v>79</v>
      </c>
      <c r="AV579" s="15" t="s">
        <v>151</v>
      </c>
      <c r="AW579" s="15" t="s">
        <v>31</v>
      </c>
      <c r="AX579" s="15" t="s">
        <v>77</v>
      </c>
      <c r="AY579" s="255" t="s">
        <v>144</v>
      </c>
    </row>
    <row r="580" s="2" customFormat="1" ht="24.15" customHeight="1">
      <c r="A580" s="38"/>
      <c r="B580" s="39"/>
      <c r="C580" s="204" t="s">
        <v>561</v>
      </c>
      <c r="D580" s="204" t="s">
        <v>146</v>
      </c>
      <c r="E580" s="205" t="s">
        <v>562</v>
      </c>
      <c r="F580" s="206" t="s">
        <v>563</v>
      </c>
      <c r="G580" s="207" t="s">
        <v>291</v>
      </c>
      <c r="H580" s="208">
        <v>14.460000000000001</v>
      </c>
      <c r="I580" s="209"/>
      <c r="J580" s="210">
        <f>ROUND(I580*H580,2)</f>
        <v>0</v>
      </c>
      <c r="K580" s="206" t="s">
        <v>150</v>
      </c>
      <c r="L580" s="44"/>
      <c r="M580" s="211" t="s">
        <v>19</v>
      </c>
      <c r="N580" s="212" t="s">
        <v>40</v>
      </c>
      <c r="O580" s="84"/>
      <c r="P580" s="213">
        <f>O580*H580</f>
        <v>0</v>
      </c>
      <c r="Q580" s="213">
        <v>2.3E-06</v>
      </c>
      <c r="R580" s="213">
        <f>Q580*H580</f>
        <v>3.3257999999999999E-05</v>
      </c>
      <c r="S580" s="213">
        <v>0</v>
      </c>
      <c r="T580" s="214">
        <f>S580*H580</f>
        <v>0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215" t="s">
        <v>151</v>
      </c>
      <c r="AT580" s="215" t="s">
        <v>146</v>
      </c>
      <c r="AU580" s="215" t="s">
        <v>79</v>
      </c>
      <c r="AY580" s="17" t="s">
        <v>144</v>
      </c>
      <c r="BE580" s="216">
        <f>IF(N580="základní",J580,0)</f>
        <v>0</v>
      </c>
      <c r="BF580" s="216">
        <f>IF(N580="snížená",J580,0)</f>
        <v>0</v>
      </c>
      <c r="BG580" s="216">
        <f>IF(N580="zákl. přenesená",J580,0)</f>
        <v>0</v>
      </c>
      <c r="BH580" s="216">
        <f>IF(N580="sníž. přenesená",J580,0)</f>
        <v>0</v>
      </c>
      <c r="BI580" s="216">
        <f>IF(N580="nulová",J580,0)</f>
        <v>0</v>
      </c>
      <c r="BJ580" s="17" t="s">
        <v>77</v>
      </c>
      <c r="BK580" s="216">
        <f>ROUND(I580*H580,2)</f>
        <v>0</v>
      </c>
      <c r="BL580" s="17" t="s">
        <v>151</v>
      </c>
      <c r="BM580" s="215" t="s">
        <v>564</v>
      </c>
    </row>
    <row r="581" s="2" customFormat="1">
      <c r="A581" s="38"/>
      <c r="B581" s="39"/>
      <c r="C581" s="40"/>
      <c r="D581" s="217" t="s">
        <v>152</v>
      </c>
      <c r="E581" s="40"/>
      <c r="F581" s="218" t="s">
        <v>565</v>
      </c>
      <c r="G581" s="40"/>
      <c r="H581" s="40"/>
      <c r="I581" s="219"/>
      <c r="J581" s="40"/>
      <c r="K581" s="40"/>
      <c r="L581" s="44"/>
      <c r="M581" s="220"/>
      <c r="N581" s="221"/>
      <c r="O581" s="84"/>
      <c r="P581" s="84"/>
      <c r="Q581" s="84"/>
      <c r="R581" s="84"/>
      <c r="S581" s="84"/>
      <c r="T581" s="85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T581" s="17" t="s">
        <v>152</v>
      </c>
      <c r="AU581" s="17" t="s">
        <v>79</v>
      </c>
    </row>
    <row r="582" s="2" customFormat="1">
      <c r="A582" s="38"/>
      <c r="B582" s="39"/>
      <c r="C582" s="40"/>
      <c r="D582" s="222" t="s">
        <v>154</v>
      </c>
      <c r="E582" s="40"/>
      <c r="F582" s="223" t="s">
        <v>566</v>
      </c>
      <c r="G582" s="40"/>
      <c r="H582" s="40"/>
      <c r="I582" s="219"/>
      <c r="J582" s="40"/>
      <c r="K582" s="40"/>
      <c r="L582" s="44"/>
      <c r="M582" s="220"/>
      <c r="N582" s="221"/>
      <c r="O582" s="84"/>
      <c r="P582" s="84"/>
      <c r="Q582" s="84"/>
      <c r="R582" s="84"/>
      <c r="S582" s="84"/>
      <c r="T582" s="85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T582" s="17" t="s">
        <v>154</v>
      </c>
      <c r="AU582" s="17" t="s">
        <v>79</v>
      </c>
    </row>
    <row r="583" s="14" customFormat="1">
      <c r="A583" s="14"/>
      <c r="B583" s="234"/>
      <c r="C583" s="235"/>
      <c r="D583" s="217" t="s">
        <v>156</v>
      </c>
      <c r="E583" s="236" t="s">
        <v>19</v>
      </c>
      <c r="F583" s="237" t="s">
        <v>567</v>
      </c>
      <c r="G583" s="235"/>
      <c r="H583" s="238">
        <v>14.460000000000001</v>
      </c>
      <c r="I583" s="239"/>
      <c r="J583" s="235"/>
      <c r="K583" s="235"/>
      <c r="L583" s="240"/>
      <c r="M583" s="241"/>
      <c r="N583" s="242"/>
      <c r="O583" s="242"/>
      <c r="P583" s="242"/>
      <c r="Q583" s="242"/>
      <c r="R583" s="242"/>
      <c r="S583" s="242"/>
      <c r="T583" s="243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44" t="s">
        <v>156</v>
      </c>
      <c r="AU583" s="244" t="s">
        <v>79</v>
      </c>
      <c r="AV583" s="14" t="s">
        <v>79</v>
      </c>
      <c r="AW583" s="14" t="s">
        <v>31</v>
      </c>
      <c r="AX583" s="14" t="s">
        <v>69</v>
      </c>
      <c r="AY583" s="244" t="s">
        <v>144</v>
      </c>
    </row>
    <row r="584" s="15" customFormat="1">
      <c r="A584" s="15"/>
      <c r="B584" s="245"/>
      <c r="C584" s="246"/>
      <c r="D584" s="217" t="s">
        <v>156</v>
      </c>
      <c r="E584" s="247" t="s">
        <v>19</v>
      </c>
      <c r="F584" s="248" t="s">
        <v>163</v>
      </c>
      <c r="G584" s="246"/>
      <c r="H584" s="249">
        <v>14.460000000000001</v>
      </c>
      <c r="I584" s="250"/>
      <c r="J584" s="246"/>
      <c r="K584" s="246"/>
      <c r="L584" s="251"/>
      <c r="M584" s="252"/>
      <c r="N584" s="253"/>
      <c r="O584" s="253"/>
      <c r="P584" s="253"/>
      <c r="Q584" s="253"/>
      <c r="R584" s="253"/>
      <c r="S584" s="253"/>
      <c r="T584" s="254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55" t="s">
        <v>156</v>
      </c>
      <c r="AU584" s="255" t="s">
        <v>79</v>
      </c>
      <c r="AV584" s="15" t="s">
        <v>151</v>
      </c>
      <c r="AW584" s="15" t="s">
        <v>31</v>
      </c>
      <c r="AX584" s="15" t="s">
        <v>77</v>
      </c>
      <c r="AY584" s="255" t="s">
        <v>144</v>
      </c>
    </row>
    <row r="585" s="2" customFormat="1" ht="24.15" customHeight="1">
      <c r="A585" s="38"/>
      <c r="B585" s="39"/>
      <c r="C585" s="204" t="s">
        <v>344</v>
      </c>
      <c r="D585" s="204" t="s">
        <v>146</v>
      </c>
      <c r="E585" s="205" t="s">
        <v>568</v>
      </c>
      <c r="F585" s="206" t="s">
        <v>569</v>
      </c>
      <c r="G585" s="207" t="s">
        <v>305</v>
      </c>
      <c r="H585" s="208">
        <v>21</v>
      </c>
      <c r="I585" s="209"/>
      <c r="J585" s="210">
        <f>ROUND(I585*H585,2)</f>
        <v>0</v>
      </c>
      <c r="K585" s="206" t="s">
        <v>150</v>
      </c>
      <c r="L585" s="44"/>
      <c r="M585" s="211" t="s">
        <v>19</v>
      </c>
      <c r="N585" s="212" t="s">
        <v>40</v>
      </c>
      <c r="O585" s="84"/>
      <c r="P585" s="213">
        <f>O585*H585</f>
        <v>0</v>
      </c>
      <c r="Q585" s="213">
        <v>0.017770000000000001</v>
      </c>
      <c r="R585" s="213">
        <f>Q585*H585</f>
        <v>0.37317</v>
      </c>
      <c r="S585" s="213">
        <v>0</v>
      </c>
      <c r="T585" s="214">
        <f>S585*H585</f>
        <v>0</v>
      </c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R585" s="215" t="s">
        <v>151</v>
      </c>
      <c r="AT585" s="215" t="s">
        <v>146</v>
      </c>
      <c r="AU585" s="215" t="s">
        <v>79</v>
      </c>
      <c r="AY585" s="17" t="s">
        <v>144</v>
      </c>
      <c r="BE585" s="216">
        <f>IF(N585="základní",J585,0)</f>
        <v>0</v>
      </c>
      <c r="BF585" s="216">
        <f>IF(N585="snížená",J585,0)</f>
        <v>0</v>
      </c>
      <c r="BG585" s="216">
        <f>IF(N585="zákl. přenesená",J585,0)</f>
        <v>0</v>
      </c>
      <c r="BH585" s="216">
        <f>IF(N585="sníž. přenesená",J585,0)</f>
        <v>0</v>
      </c>
      <c r="BI585" s="216">
        <f>IF(N585="nulová",J585,0)</f>
        <v>0</v>
      </c>
      <c r="BJ585" s="17" t="s">
        <v>77</v>
      </c>
      <c r="BK585" s="216">
        <f>ROUND(I585*H585,2)</f>
        <v>0</v>
      </c>
      <c r="BL585" s="17" t="s">
        <v>151</v>
      </c>
      <c r="BM585" s="215" t="s">
        <v>570</v>
      </c>
    </row>
    <row r="586" s="2" customFormat="1">
      <c r="A586" s="38"/>
      <c r="B586" s="39"/>
      <c r="C586" s="40"/>
      <c r="D586" s="217" t="s">
        <v>152</v>
      </c>
      <c r="E586" s="40"/>
      <c r="F586" s="218" t="s">
        <v>571</v>
      </c>
      <c r="G586" s="40"/>
      <c r="H586" s="40"/>
      <c r="I586" s="219"/>
      <c r="J586" s="40"/>
      <c r="K586" s="40"/>
      <c r="L586" s="44"/>
      <c r="M586" s="220"/>
      <c r="N586" s="221"/>
      <c r="O586" s="84"/>
      <c r="P586" s="84"/>
      <c r="Q586" s="84"/>
      <c r="R586" s="84"/>
      <c r="S586" s="84"/>
      <c r="T586" s="85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T586" s="17" t="s">
        <v>152</v>
      </c>
      <c r="AU586" s="17" t="s">
        <v>79</v>
      </c>
    </row>
    <row r="587" s="2" customFormat="1">
      <c r="A587" s="38"/>
      <c r="B587" s="39"/>
      <c r="C587" s="40"/>
      <c r="D587" s="222" t="s">
        <v>154</v>
      </c>
      <c r="E587" s="40"/>
      <c r="F587" s="223" t="s">
        <v>572</v>
      </c>
      <c r="G587" s="40"/>
      <c r="H587" s="40"/>
      <c r="I587" s="219"/>
      <c r="J587" s="40"/>
      <c r="K587" s="40"/>
      <c r="L587" s="44"/>
      <c r="M587" s="220"/>
      <c r="N587" s="221"/>
      <c r="O587" s="84"/>
      <c r="P587" s="84"/>
      <c r="Q587" s="84"/>
      <c r="R587" s="84"/>
      <c r="S587" s="84"/>
      <c r="T587" s="85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T587" s="17" t="s">
        <v>154</v>
      </c>
      <c r="AU587" s="17" t="s">
        <v>79</v>
      </c>
    </row>
    <row r="588" s="13" customFormat="1">
      <c r="A588" s="13"/>
      <c r="B588" s="224"/>
      <c r="C588" s="225"/>
      <c r="D588" s="217" t="s">
        <v>156</v>
      </c>
      <c r="E588" s="226" t="s">
        <v>19</v>
      </c>
      <c r="F588" s="227" t="s">
        <v>573</v>
      </c>
      <c r="G588" s="225"/>
      <c r="H588" s="226" t="s">
        <v>19</v>
      </c>
      <c r="I588" s="228"/>
      <c r="J588" s="225"/>
      <c r="K588" s="225"/>
      <c r="L588" s="229"/>
      <c r="M588" s="230"/>
      <c r="N588" s="231"/>
      <c r="O588" s="231"/>
      <c r="P588" s="231"/>
      <c r="Q588" s="231"/>
      <c r="R588" s="231"/>
      <c r="S588" s="231"/>
      <c r="T588" s="232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3" t="s">
        <v>156</v>
      </c>
      <c r="AU588" s="233" t="s">
        <v>79</v>
      </c>
      <c r="AV588" s="13" t="s">
        <v>77</v>
      </c>
      <c r="AW588" s="13" t="s">
        <v>31</v>
      </c>
      <c r="AX588" s="13" t="s">
        <v>69</v>
      </c>
      <c r="AY588" s="233" t="s">
        <v>144</v>
      </c>
    </row>
    <row r="589" s="14" customFormat="1">
      <c r="A589" s="14"/>
      <c r="B589" s="234"/>
      <c r="C589" s="235"/>
      <c r="D589" s="217" t="s">
        <v>156</v>
      </c>
      <c r="E589" s="236" t="s">
        <v>19</v>
      </c>
      <c r="F589" s="237" t="s">
        <v>197</v>
      </c>
      <c r="G589" s="235"/>
      <c r="H589" s="238">
        <v>14</v>
      </c>
      <c r="I589" s="239"/>
      <c r="J589" s="235"/>
      <c r="K589" s="235"/>
      <c r="L589" s="240"/>
      <c r="M589" s="241"/>
      <c r="N589" s="242"/>
      <c r="O589" s="242"/>
      <c r="P589" s="242"/>
      <c r="Q589" s="242"/>
      <c r="R589" s="242"/>
      <c r="S589" s="242"/>
      <c r="T589" s="243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4" t="s">
        <v>156</v>
      </c>
      <c r="AU589" s="244" t="s">
        <v>79</v>
      </c>
      <c r="AV589" s="14" t="s">
        <v>79</v>
      </c>
      <c r="AW589" s="14" t="s">
        <v>31</v>
      </c>
      <c r="AX589" s="14" t="s">
        <v>69</v>
      </c>
      <c r="AY589" s="244" t="s">
        <v>144</v>
      </c>
    </row>
    <row r="590" s="13" customFormat="1">
      <c r="A590" s="13"/>
      <c r="B590" s="224"/>
      <c r="C590" s="225"/>
      <c r="D590" s="217" t="s">
        <v>156</v>
      </c>
      <c r="E590" s="226" t="s">
        <v>19</v>
      </c>
      <c r="F590" s="227" t="s">
        <v>574</v>
      </c>
      <c r="G590" s="225"/>
      <c r="H590" s="226" t="s">
        <v>19</v>
      </c>
      <c r="I590" s="228"/>
      <c r="J590" s="225"/>
      <c r="K590" s="225"/>
      <c r="L590" s="229"/>
      <c r="M590" s="230"/>
      <c r="N590" s="231"/>
      <c r="O590" s="231"/>
      <c r="P590" s="231"/>
      <c r="Q590" s="231"/>
      <c r="R590" s="231"/>
      <c r="S590" s="231"/>
      <c r="T590" s="232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3" t="s">
        <v>156</v>
      </c>
      <c r="AU590" s="233" t="s">
        <v>79</v>
      </c>
      <c r="AV590" s="13" t="s">
        <v>77</v>
      </c>
      <c r="AW590" s="13" t="s">
        <v>31</v>
      </c>
      <c r="AX590" s="13" t="s">
        <v>69</v>
      </c>
      <c r="AY590" s="233" t="s">
        <v>144</v>
      </c>
    </row>
    <row r="591" s="14" customFormat="1">
      <c r="A591" s="14"/>
      <c r="B591" s="234"/>
      <c r="C591" s="235"/>
      <c r="D591" s="217" t="s">
        <v>156</v>
      </c>
      <c r="E591" s="236" t="s">
        <v>19</v>
      </c>
      <c r="F591" s="237" t="s">
        <v>194</v>
      </c>
      <c r="G591" s="235"/>
      <c r="H591" s="238">
        <v>7</v>
      </c>
      <c r="I591" s="239"/>
      <c r="J591" s="235"/>
      <c r="K591" s="235"/>
      <c r="L591" s="240"/>
      <c r="M591" s="241"/>
      <c r="N591" s="242"/>
      <c r="O591" s="242"/>
      <c r="P591" s="242"/>
      <c r="Q591" s="242"/>
      <c r="R591" s="242"/>
      <c r="S591" s="242"/>
      <c r="T591" s="243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4" t="s">
        <v>156</v>
      </c>
      <c r="AU591" s="244" t="s">
        <v>79</v>
      </c>
      <c r="AV591" s="14" t="s">
        <v>79</v>
      </c>
      <c r="AW591" s="14" t="s">
        <v>31</v>
      </c>
      <c r="AX591" s="14" t="s">
        <v>69</v>
      </c>
      <c r="AY591" s="244" t="s">
        <v>144</v>
      </c>
    </row>
    <row r="592" s="15" customFormat="1">
      <c r="A592" s="15"/>
      <c r="B592" s="245"/>
      <c r="C592" s="246"/>
      <c r="D592" s="217" t="s">
        <v>156</v>
      </c>
      <c r="E592" s="247" t="s">
        <v>19</v>
      </c>
      <c r="F592" s="248" t="s">
        <v>163</v>
      </c>
      <c r="G592" s="246"/>
      <c r="H592" s="249">
        <v>21</v>
      </c>
      <c r="I592" s="250"/>
      <c r="J592" s="246"/>
      <c r="K592" s="246"/>
      <c r="L592" s="251"/>
      <c r="M592" s="252"/>
      <c r="N592" s="253"/>
      <c r="O592" s="253"/>
      <c r="P592" s="253"/>
      <c r="Q592" s="253"/>
      <c r="R592" s="253"/>
      <c r="S592" s="253"/>
      <c r="T592" s="254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T592" s="255" t="s">
        <v>156</v>
      </c>
      <c r="AU592" s="255" t="s">
        <v>79</v>
      </c>
      <c r="AV592" s="15" t="s">
        <v>151</v>
      </c>
      <c r="AW592" s="15" t="s">
        <v>31</v>
      </c>
      <c r="AX592" s="15" t="s">
        <v>77</v>
      </c>
      <c r="AY592" s="255" t="s">
        <v>144</v>
      </c>
    </row>
    <row r="593" s="2" customFormat="1" ht="24.15" customHeight="1">
      <c r="A593" s="38"/>
      <c r="B593" s="39"/>
      <c r="C593" s="256" t="s">
        <v>575</v>
      </c>
      <c r="D593" s="256" t="s">
        <v>229</v>
      </c>
      <c r="E593" s="257" t="s">
        <v>576</v>
      </c>
      <c r="F593" s="258" t="s">
        <v>577</v>
      </c>
      <c r="G593" s="259" t="s">
        <v>305</v>
      </c>
      <c r="H593" s="260">
        <v>5</v>
      </c>
      <c r="I593" s="261"/>
      <c r="J593" s="262">
        <f>ROUND(I593*H593,2)</f>
        <v>0</v>
      </c>
      <c r="K593" s="258" t="s">
        <v>150</v>
      </c>
      <c r="L593" s="263"/>
      <c r="M593" s="264" t="s">
        <v>19</v>
      </c>
      <c r="N593" s="265" t="s">
        <v>40</v>
      </c>
      <c r="O593" s="84"/>
      <c r="P593" s="213">
        <f>O593*H593</f>
        <v>0</v>
      </c>
      <c r="Q593" s="213">
        <v>0.01201</v>
      </c>
      <c r="R593" s="213">
        <f>Q593*H593</f>
        <v>0.060049999999999999</v>
      </c>
      <c r="S593" s="213">
        <v>0</v>
      </c>
      <c r="T593" s="214">
        <f>S593*H593</f>
        <v>0</v>
      </c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R593" s="215" t="s">
        <v>179</v>
      </c>
      <c r="AT593" s="215" t="s">
        <v>229</v>
      </c>
      <c r="AU593" s="215" t="s">
        <v>79</v>
      </c>
      <c r="AY593" s="17" t="s">
        <v>144</v>
      </c>
      <c r="BE593" s="216">
        <f>IF(N593="základní",J593,0)</f>
        <v>0</v>
      </c>
      <c r="BF593" s="216">
        <f>IF(N593="snížená",J593,0)</f>
        <v>0</v>
      </c>
      <c r="BG593" s="216">
        <f>IF(N593="zákl. přenesená",J593,0)</f>
        <v>0</v>
      </c>
      <c r="BH593" s="216">
        <f>IF(N593="sníž. přenesená",J593,0)</f>
        <v>0</v>
      </c>
      <c r="BI593" s="216">
        <f>IF(N593="nulová",J593,0)</f>
        <v>0</v>
      </c>
      <c r="BJ593" s="17" t="s">
        <v>77</v>
      </c>
      <c r="BK593" s="216">
        <f>ROUND(I593*H593,2)</f>
        <v>0</v>
      </c>
      <c r="BL593" s="17" t="s">
        <v>151</v>
      </c>
      <c r="BM593" s="215" t="s">
        <v>578</v>
      </c>
    </row>
    <row r="594" s="2" customFormat="1">
      <c r="A594" s="38"/>
      <c r="B594" s="39"/>
      <c r="C594" s="40"/>
      <c r="D594" s="217" t="s">
        <v>152</v>
      </c>
      <c r="E594" s="40"/>
      <c r="F594" s="218" t="s">
        <v>577</v>
      </c>
      <c r="G594" s="40"/>
      <c r="H594" s="40"/>
      <c r="I594" s="219"/>
      <c r="J594" s="40"/>
      <c r="K594" s="40"/>
      <c r="L594" s="44"/>
      <c r="M594" s="220"/>
      <c r="N594" s="221"/>
      <c r="O594" s="84"/>
      <c r="P594" s="84"/>
      <c r="Q594" s="84"/>
      <c r="R594" s="84"/>
      <c r="S594" s="84"/>
      <c r="T594" s="85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T594" s="17" t="s">
        <v>152</v>
      </c>
      <c r="AU594" s="17" t="s">
        <v>79</v>
      </c>
    </row>
    <row r="595" s="14" customFormat="1">
      <c r="A595" s="14"/>
      <c r="B595" s="234"/>
      <c r="C595" s="235"/>
      <c r="D595" s="217" t="s">
        <v>156</v>
      </c>
      <c r="E595" s="236" t="s">
        <v>19</v>
      </c>
      <c r="F595" s="237" t="s">
        <v>182</v>
      </c>
      <c r="G595" s="235"/>
      <c r="H595" s="238">
        <v>5</v>
      </c>
      <c r="I595" s="239"/>
      <c r="J595" s="235"/>
      <c r="K595" s="235"/>
      <c r="L595" s="240"/>
      <c r="M595" s="241"/>
      <c r="N595" s="242"/>
      <c r="O595" s="242"/>
      <c r="P595" s="242"/>
      <c r="Q595" s="242"/>
      <c r="R595" s="242"/>
      <c r="S595" s="242"/>
      <c r="T595" s="243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4" t="s">
        <v>156</v>
      </c>
      <c r="AU595" s="244" t="s">
        <v>79</v>
      </c>
      <c r="AV595" s="14" t="s">
        <v>79</v>
      </c>
      <c r="AW595" s="14" t="s">
        <v>31</v>
      </c>
      <c r="AX595" s="14" t="s">
        <v>69</v>
      </c>
      <c r="AY595" s="244" t="s">
        <v>144</v>
      </c>
    </row>
    <row r="596" s="15" customFormat="1">
      <c r="A596" s="15"/>
      <c r="B596" s="245"/>
      <c r="C596" s="246"/>
      <c r="D596" s="217" t="s">
        <v>156</v>
      </c>
      <c r="E596" s="247" t="s">
        <v>19</v>
      </c>
      <c r="F596" s="248" t="s">
        <v>163</v>
      </c>
      <c r="G596" s="246"/>
      <c r="H596" s="249">
        <v>5</v>
      </c>
      <c r="I596" s="250"/>
      <c r="J596" s="246"/>
      <c r="K596" s="246"/>
      <c r="L596" s="251"/>
      <c r="M596" s="252"/>
      <c r="N596" s="253"/>
      <c r="O596" s="253"/>
      <c r="P596" s="253"/>
      <c r="Q596" s="253"/>
      <c r="R596" s="253"/>
      <c r="S596" s="253"/>
      <c r="T596" s="254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T596" s="255" t="s">
        <v>156</v>
      </c>
      <c r="AU596" s="255" t="s">
        <v>79</v>
      </c>
      <c r="AV596" s="15" t="s">
        <v>151</v>
      </c>
      <c r="AW596" s="15" t="s">
        <v>31</v>
      </c>
      <c r="AX596" s="15" t="s">
        <v>77</v>
      </c>
      <c r="AY596" s="255" t="s">
        <v>144</v>
      </c>
    </row>
    <row r="597" s="2" customFormat="1" ht="24.15" customHeight="1">
      <c r="A597" s="38"/>
      <c r="B597" s="39"/>
      <c r="C597" s="256" t="s">
        <v>353</v>
      </c>
      <c r="D597" s="256" t="s">
        <v>229</v>
      </c>
      <c r="E597" s="257" t="s">
        <v>579</v>
      </c>
      <c r="F597" s="258" t="s">
        <v>580</v>
      </c>
      <c r="G597" s="259" t="s">
        <v>305</v>
      </c>
      <c r="H597" s="260">
        <v>2</v>
      </c>
      <c r="I597" s="261"/>
      <c r="J597" s="262">
        <f>ROUND(I597*H597,2)</f>
        <v>0</v>
      </c>
      <c r="K597" s="258" t="s">
        <v>150</v>
      </c>
      <c r="L597" s="263"/>
      <c r="M597" s="264" t="s">
        <v>19</v>
      </c>
      <c r="N597" s="265" t="s">
        <v>40</v>
      </c>
      <c r="O597" s="84"/>
      <c r="P597" s="213">
        <f>O597*H597</f>
        <v>0</v>
      </c>
      <c r="Q597" s="213">
        <v>0.014579999999999999</v>
      </c>
      <c r="R597" s="213">
        <f>Q597*H597</f>
        <v>0.029159999999999998</v>
      </c>
      <c r="S597" s="213">
        <v>0</v>
      </c>
      <c r="T597" s="214">
        <f>S597*H597</f>
        <v>0</v>
      </c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R597" s="215" t="s">
        <v>179</v>
      </c>
      <c r="AT597" s="215" t="s">
        <v>229</v>
      </c>
      <c r="AU597" s="215" t="s">
        <v>79</v>
      </c>
      <c r="AY597" s="17" t="s">
        <v>144</v>
      </c>
      <c r="BE597" s="216">
        <f>IF(N597="základní",J597,0)</f>
        <v>0</v>
      </c>
      <c r="BF597" s="216">
        <f>IF(N597="snížená",J597,0)</f>
        <v>0</v>
      </c>
      <c r="BG597" s="216">
        <f>IF(N597="zákl. přenesená",J597,0)</f>
        <v>0</v>
      </c>
      <c r="BH597" s="216">
        <f>IF(N597="sníž. přenesená",J597,0)</f>
        <v>0</v>
      </c>
      <c r="BI597" s="216">
        <f>IF(N597="nulová",J597,0)</f>
        <v>0</v>
      </c>
      <c r="BJ597" s="17" t="s">
        <v>77</v>
      </c>
      <c r="BK597" s="216">
        <f>ROUND(I597*H597,2)</f>
        <v>0</v>
      </c>
      <c r="BL597" s="17" t="s">
        <v>151</v>
      </c>
      <c r="BM597" s="215" t="s">
        <v>581</v>
      </c>
    </row>
    <row r="598" s="2" customFormat="1">
      <c r="A598" s="38"/>
      <c r="B598" s="39"/>
      <c r="C598" s="40"/>
      <c r="D598" s="217" t="s">
        <v>152</v>
      </c>
      <c r="E598" s="40"/>
      <c r="F598" s="218" t="s">
        <v>580</v>
      </c>
      <c r="G598" s="40"/>
      <c r="H598" s="40"/>
      <c r="I598" s="219"/>
      <c r="J598" s="40"/>
      <c r="K598" s="40"/>
      <c r="L598" s="44"/>
      <c r="M598" s="220"/>
      <c r="N598" s="221"/>
      <c r="O598" s="84"/>
      <c r="P598" s="84"/>
      <c r="Q598" s="84"/>
      <c r="R598" s="84"/>
      <c r="S598" s="84"/>
      <c r="T598" s="85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T598" s="17" t="s">
        <v>152</v>
      </c>
      <c r="AU598" s="17" t="s">
        <v>79</v>
      </c>
    </row>
    <row r="599" s="14" customFormat="1">
      <c r="A599" s="14"/>
      <c r="B599" s="234"/>
      <c r="C599" s="235"/>
      <c r="D599" s="217" t="s">
        <v>156</v>
      </c>
      <c r="E599" s="236" t="s">
        <v>19</v>
      </c>
      <c r="F599" s="237" t="s">
        <v>79</v>
      </c>
      <c r="G599" s="235"/>
      <c r="H599" s="238">
        <v>2</v>
      </c>
      <c r="I599" s="239"/>
      <c r="J599" s="235"/>
      <c r="K599" s="235"/>
      <c r="L599" s="240"/>
      <c r="M599" s="241"/>
      <c r="N599" s="242"/>
      <c r="O599" s="242"/>
      <c r="P599" s="242"/>
      <c r="Q599" s="242"/>
      <c r="R599" s="242"/>
      <c r="S599" s="242"/>
      <c r="T599" s="243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44" t="s">
        <v>156</v>
      </c>
      <c r="AU599" s="244" t="s">
        <v>79</v>
      </c>
      <c r="AV599" s="14" t="s">
        <v>79</v>
      </c>
      <c r="AW599" s="14" t="s">
        <v>31</v>
      </c>
      <c r="AX599" s="14" t="s">
        <v>69</v>
      </c>
      <c r="AY599" s="244" t="s">
        <v>144</v>
      </c>
    </row>
    <row r="600" s="15" customFormat="1">
      <c r="A600" s="15"/>
      <c r="B600" s="245"/>
      <c r="C600" s="246"/>
      <c r="D600" s="217" t="s">
        <v>156</v>
      </c>
      <c r="E600" s="247" t="s">
        <v>19</v>
      </c>
      <c r="F600" s="248" t="s">
        <v>163</v>
      </c>
      <c r="G600" s="246"/>
      <c r="H600" s="249">
        <v>2</v>
      </c>
      <c r="I600" s="250"/>
      <c r="J600" s="246"/>
      <c r="K600" s="246"/>
      <c r="L600" s="251"/>
      <c r="M600" s="252"/>
      <c r="N600" s="253"/>
      <c r="O600" s="253"/>
      <c r="P600" s="253"/>
      <c r="Q600" s="253"/>
      <c r="R600" s="253"/>
      <c r="S600" s="253"/>
      <c r="T600" s="254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T600" s="255" t="s">
        <v>156</v>
      </c>
      <c r="AU600" s="255" t="s">
        <v>79</v>
      </c>
      <c r="AV600" s="15" t="s">
        <v>151</v>
      </c>
      <c r="AW600" s="15" t="s">
        <v>31</v>
      </c>
      <c r="AX600" s="15" t="s">
        <v>77</v>
      </c>
      <c r="AY600" s="255" t="s">
        <v>144</v>
      </c>
    </row>
    <row r="601" s="2" customFormat="1" ht="24.15" customHeight="1">
      <c r="A601" s="38"/>
      <c r="B601" s="39"/>
      <c r="C601" s="256" t="s">
        <v>582</v>
      </c>
      <c r="D601" s="256" t="s">
        <v>229</v>
      </c>
      <c r="E601" s="257" t="s">
        <v>583</v>
      </c>
      <c r="F601" s="258" t="s">
        <v>584</v>
      </c>
      <c r="G601" s="259" t="s">
        <v>305</v>
      </c>
      <c r="H601" s="260">
        <v>9</v>
      </c>
      <c r="I601" s="261"/>
      <c r="J601" s="262">
        <f>ROUND(I601*H601,2)</f>
        <v>0</v>
      </c>
      <c r="K601" s="258" t="s">
        <v>150</v>
      </c>
      <c r="L601" s="263"/>
      <c r="M601" s="264" t="s">
        <v>19</v>
      </c>
      <c r="N601" s="265" t="s">
        <v>40</v>
      </c>
      <c r="O601" s="84"/>
      <c r="P601" s="213">
        <f>O601*H601</f>
        <v>0</v>
      </c>
      <c r="Q601" s="213">
        <v>0.012489999999999999</v>
      </c>
      <c r="R601" s="213">
        <f>Q601*H601</f>
        <v>0.11241</v>
      </c>
      <c r="S601" s="213">
        <v>0</v>
      </c>
      <c r="T601" s="214">
        <f>S601*H601</f>
        <v>0</v>
      </c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R601" s="215" t="s">
        <v>179</v>
      </c>
      <c r="AT601" s="215" t="s">
        <v>229</v>
      </c>
      <c r="AU601" s="215" t="s">
        <v>79</v>
      </c>
      <c r="AY601" s="17" t="s">
        <v>144</v>
      </c>
      <c r="BE601" s="216">
        <f>IF(N601="základní",J601,0)</f>
        <v>0</v>
      </c>
      <c r="BF601" s="216">
        <f>IF(N601="snížená",J601,0)</f>
        <v>0</v>
      </c>
      <c r="BG601" s="216">
        <f>IF(N601="zákl. přenesená",J601,0)</f>
        <v>0</v>
      </c>
      <c r="BH601" s="216">
        <f>IF(N601="sníž. přenesená",J601,0)</f>
        <v>0</v>
      </c>
      <c r="BI601" s="216">
        <f>IF(N601="nulová",J601,0)</f>
        <v>0</v>
      </c>
      <c r="BJ601" s="17" t="s">
        <v>77</v>
      </c>
      <c r="BK601" s="216">
        <f>ROUND(I601*H601,2)</f>
        <v>0</v>
      </c>
      <c r="BL601" s="17" t="s">
        <v>151</v>
      </c>
      <c r="BM601" s="215" t="s">
        <v>585</v>
      </c>
    </row>
    <row r="602" s="2" customFormat="1">
      <c r="A602" s="38"/>
      <c r="B602" s="39"/>
      <c r="C602" s="40"/>
      <c r="D602" s="217" t="s">
        <v>152</v>
      </c>
      <c r="E602" s="40"/>
      <c r="F602" s="218" t="s">
        <v>584</v>
      </c>
      <c r="G602" s="40"/>
      <c r="H602" s="40"/>
      <c r="I602" s="219"/>
      <c r="J602" s="40"/>
      <c r="K602" s="40"/>
      <c r="L602" s="44"/>
      <c r="M602" s="220"/>
      <c r="N602" s="221"/>
      <c r="O602" s="84"/>
      <c r="P602" s="84"/>
      <c r="Q602" s="84"/>
      <c r="R602" s="84"/>
      <c r="S602" s="84"/>
      <c r="T602" s="85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T602" s="17" t="s">
        <v>152</v>
      </c>
      <c r="AU602" s="17" t="s">
        <v>79</v>
      </c>
    </row>
    <row r="603" s="14" customFormat="1">
      <c r="A603" s="14"/>
      <c r="B603" s="234"/>
      <c r="C603" s="235"/>
      <c r="D603" s="217" t="s">
        <v>156</v>
      </c>
      <c r="E603" s="236" t="s">
        <v>19</v>
      </c>
      <c r="F603" s="237" t="s">
        <v>208</v>
      </c>
      <c r="G603" s="235"/>
      <c r="H603" s="238">
        <v>9</v>
      </c>
      <c r="I603" s="239"/>
      <c r="J603" s="235"/>
      <c r="K603" s="235"/>
      <c r="L603" s="240"/>
      <c r="M603" s="241"/>
      <c r="N603" s="242"/>
      <c r="O603" s="242"/>
      <c r="P603" s="242"/>
      <c r="Q603" s="242"/>
      <c r="R603" s="242"/>
      <c r="S603" s="242"/>
      <c r="T603" s="243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44" t="s">
        <v>156</v>
      </c>
      <c r="AU603" s="244" t="s">
        <v>79</v>
      </c>
      <c r="AV603" s="14" t="s">
        <v>79</v>
      </c>
      <c r="AW603" s="14" t="s">
        <v>31</v>
      </c>
      <c r="AX603" s="14" t="s">
        <v>69</v>
      </c>
      <c r="AY603" s="244" t="s">
        <v>144</v>
      </c>
    </row>
    <row r="604" s="15" customFormat="1">
      <c r="A604" s="15"/>
      <c r="B604" s="245"/>
      <c r="C604" s="246"/>
      <c r="D604" s="217" t="s">
        <v>156</v>
      </c>
      <c r="E604" s="247" t="s">
        <v>19</v>
      </c>
      <c r="F604" s="248" t="s">
        <v>163</v>
      </c>
      <c r="G604" s="246"/>
      <c r="H604" s="249">
        <v>9</v>
      </c>
      <c r="I604" s="250"/>
      <c r="J604" s="246"/>
      <c r="K604" s="246"/>
      <c r="L604" s="251"/>
      <c r="M604" s="252"/>
      <c r="N604" s="253"/>
      <c r="O604" s="253"/>
      <c r="P604" s="253"/>
      <c r="Q604" s="253"/>
      <c r="R604" s="253"/>
      <c r="S604" s="253"/>
      <c r="T604" s="254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T604" s="255" t="s">
        <v>156</v>
      </c>
      <c r="AU604" s="255" t="s">
        <v>79</v>
      </c>
      <c r="AV604" s="15" t="s">
        <v>151</v>
      </c>
      <c r="AW604" s="15" t="s">
        <v>31</v>
      </c>
      <c r="AX604" s="15" t="s">
        <v>77</v>
      </c>
      <c r="AY604" s="255" t="s">
        <v>144</v>
      </c>
    </row>
    <row r="605" s="2" customFormat="1" ht="24.15" customHeight="1">
      <c r="A605" s="38"/>
      <c r="B605" s="39"/>
      <c r="C605" s="256" t="s">
        <v>357</v>
      </c>
      <c r="D605" s="256" t="s">
        <v>229</v>
      </c>
      <c r="E605" s="257" t="s">
        <v>586</v>
      </c>
      <c r="F605" s="258" t="s">
        <v>587</v>
      </c>
      <c r="G605" s="259" t="s">
        <v>305</v>
      </c>
      <c r="H605" s="260">
        <v>5</v>
      </c>
      <c r="I605" s="261"/>
      <c r="J605" s="262">
        <f>ROUND(I605*H605,2)</f>
        <v>0</v>
      </c>
      <c r="K605" s="258" t="s">
        <v>150</v>
      </c>
      <c r="L605" s="263"/>
      <c r="M605" s="264" t="s">
        <v>19</v>
      </c>
      <c r="N605" s="265" t="s">
        <v>40</v>
      </c>
      <c r="O605" s="84"/>
      <c r="P605" s="213">
        <f>O605*H605</f>
        <v>0</v>
      </c>
      <c r="Q605" s="213">
        <v>0.01521</v>
      </c>
      <c r="R605" s="213">
        <f>Q605*H605</f>
        <v>0.076049999999999993</v>
      </c>
      <c r="S605" s="213">
        <v>0</v>
      </c>
      <c r="T605" s="214">
        <f>S605*H605</f>
        <v>0</v>
      </c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R605" s="215" t="s">
        <v>179</v>
      </c>
      <c r="AT605" s="215" t="s">
        <v>229</v>
      </c>
      <c r="AU605" s="215" t="s">
        <v>79</v>
      </c>
      <c r="AY605" s="17" t="s">
        <v>144</v>
      </c>
      <c r="BE605" s="216">
        <f>IF(N605="základní",J605,0)</f>
        <v>0</v>
      </c>
      <c r="BF605" s="216">
        <f>IF(N605="snížená",J605,0)</f>
        <v>0</v>
      </c>
      <c r="BG605" s="216">
        <f>IF(N605="zákl. přenesená",J605,0)</f>
        <v>0</v>
      </c>
      <c r="BH605" s="216">
        <f>IF(N605="sníž. přenesená",J605,0)</f>
        <v>0</v>
      </c>
      <c r="BI605" s="216">
        <f>IF(N605="nulová",J605,0)</f>
        <v>0</v>
      </c>
      <c r="BJ605" s="17" t="s">
        <v>77</v>
      </c>
      <c r="BK605" s="216">
        <f>ROUND(I605*H605,2)</f>
        <v>0</v>
      </c>
      <c r="BL605" s="17" t="s">
        <v>151</v>
      </c>
      <c r="BM605" s="215" t="s">
        <v>588</v>
      </c>
    </row>
    <row r="606" s="2" customFormat="1">
      <c r="A606" s="38"/>
      <c r="B606" s="39"/>
      <c r="C606" s="40"/>
      <c r="D606" s="217" t="s">
        <v>152</v>
      </c>
      <c r="E606" s="40"/>
      <c r="F606" s="218" t="s">
        <v>587</v>
      </c>
      <c r="G606" s="40"/>
      <c r="H606" s="40"/>
      <c r="I606" s="219"/>
      <c r="J606" s="40"/>
      <c r="K606" s="40"/>
      <c r="L606" s="44"/>
      <c r="M606" s="220"/>
      <c r="N606" s="221"/>
      <c r="O606" s="84"/>
      <c r="P606" s="84"/>
      <c r="Q606" s="84"/>
      <c r="R606" s="84"/>
      <c r="S606" s="84"/>
      <c r="T606" s="85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T606" s="17" t="s">
        <v>152</v>
      </c>
      <c r="AU606" s="17" t="s">
        <v>79</v>
      </c>
    </row>
    <row r="607" s="14" customFormat="1">
      <c r="A607" s="14"/>
      <c r="B607" s="234"/>
      <c r="C607" s="235"/>
      <c r="D607" s="217" t="s">
        <v>156</v>
      </c>
      <c r="E607" s="236" t="s">
        <v>19</v>
      </c>
      <c r="F607" s="237" t="s">
        <v>182</v>
      </c>
      <c r="G607" s="235"/>
      <c r="H607" s="238">
        <v>5</v>
      </c>
      <c r="I607" s="239"/>
      <c r="J607" s="235"/>
      <c r="K607" s="235"/>
      <c r="L607" s="240"/>
      <c r="M607" s="241"/>
      <c r="N607" s="242"/>
      <c r="O607" s="242"/>
      <c r="P607" s="242"/>
      <c r="Q607" s="242"/>
      <c r="R607" s="242"/>
      <c r="S607" s="242"/>
      <c r="T607" s="243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44" t="s">
        <v>156</v>
      </c>
      <c r="AU607" s="244" t="s">
        <v>79</v>
      </c>
      <c r="AV607" s="14" t="s">
        <v>79</v>
      </c>
      <c r="AW607" s="14" t="s">
        <v>31</v>
      </c>
      <c r="AX607" s="14" t="s">
        <v>69</v>
      </c>
      <c r="AY607" s="244" t="s">
        <v>144</v>
      </c>
    </row>
    <row r="608" s="15" customFormat="1">
      <c r="A608" s="15"/>
      <c r="B608" s="245"/>
      <c r="C608" s="246"/>
      <c r="D608" s="217" t="s">
        <v>156</v>
      </c>
      <c r="E608" s="247" t="s">
        <v>19</v>
      </c>
      <c r="F608" s="248" t="s">
        <v>163</v>
      </c>
      <c r="G608" s="246"/>
      <c r="H608" s="249">
        <v>5</v>
      </c>
      <c r="I608" s="250"/>
      <c r="J608" s="246"/>
      <c r="K608" s="246"/>
      <c r="L608" s="251"/>
      <c r="M608" s="252"/>
      <c r="N608" s="253"/>
      <c r="O608" s="253"/>
      <c r="P608" s="253"/>
      <c r="Q608" s="253"/>
      <c r="R608" s="253"/>
      <c r="S608" s="253"/>
      <c r="T608" s="254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55" t="s">
        <v>156</v>
      </c>
      <c r="AU608" s="255" t="s">
        <v>79</v>
      </c>
      <c r="AV608" s="15" t="s">
        <v>151</v>
      </c>
      <c r="AW608" s="15" t="s">
        <v>31</v>
      </c>
      <c r="AX608" s="15" t="s">
        <v>77</v>
      </c>
      <c r="AY608" s="255" t="s">
        <v>144</v>
      </c>
    </row>
    <row r="609" s="2" customFormat="1" ht="24.15" customHeight="1">
      <c r="A609" s="38"/>
      <c r="B609" s="39"/>
      <c r="C609" s="204" t="s">
        <v>589</v>
      </c>
      <c r="D609" s="204" t="s">
        <v>146</v>
      </c>
      <c r="E609" s="205" t="s">
        <v>590</v>
      </c>
      <c r="F609" s="206" t="s">
        <v>591</v>
      </c>
      <c r="G609" s="207" t="s">
        <v>305</v>
      </c>
      <c r="H609" s="208">
        <v>1</v>
      </c>
      <c r="I609" s="209"/>
      <c r="J609" s="210">
        <f>ROUND(I609*H609,2)</f>
        <v>0</v>
      </c>
      <c r="K609" s="206" t="s">
        <v>150</v>
      </c>
      <c r="L609" s="44"/>
      <c r="M609" s="211" t="s">
        <v>19</v>
      </c>
      <c r="N609" s="212" t="s">
        <v>40</v>
      </c>
      <c r="O609" s="84"/>
      <c r="P609" s="213">
        <f>O609*H609</f>
        <v>0</v>
      </c>
      <c r="Q609" s="213">
        <v>0.44170336999999998</v>
      </c>
      <c r="R609" s="213">
        <f>Q609*H609</f>
        <v>0.44170336999999998</v>
      </c>
      <c r="S609" s="213">
        <v>0</v>
      </c>
      <c r="T609" s="214">
        <f>S609*H609</f>
        <v>0</v>
      </c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R609" s="215" t="s">
        <v>151</v>
      </c>
      <c r="AT609" s="215" t="s">
        <v>146</v>
      </c>
      <c r="AU609" s="215" t="s">
        <v>79</v>
      </c>
      <c r="AY609" s="17" t="s">
        <v>144</v>
      </c>
      <c r="BE609" s="216">
        <f>IF(N609="základní",J609,0)</f>
        <v>0</v>
      </c>
      <c r="BF609" s="216">
        <f>IF(N609="snížená",J609,0)</f>
        <v>0</v>
      </c>
      <c r="BG609" s="216">
        <f>IF(N609="zákl. přenesená",J609,0)</f>
        <v>0</v>
      </c>
      <c r="BH609" s="216">
        <f>IF(N609="sníž. přenesená",J609,0)</f>
        <v>0</v>
      </c>
      <c r="BI609" s="216">
        <f>IF(N609="nulová",J609,0)</f>
        <v>0</v>
      </c>
      <c r="BJ609" s="17" t="s">
        <v>77</v>
      </c>
      <c r="BK609" s="216">
        <f>ROUND(I609*H609,2)</f>
        <v>0</v>
      </c>
      <c r="BL609" s="17" t="s">
        <v>151</v>
      </c>
      <c r="BM609" s="215" t="s">
        <v>592</v>
      </c>
    </row>
    <row r="610" s="2" customFormat="1">
      <c r="A610" s="38"/>
      <c r="B610" s="39"/>
      <c r="C610" s="40"/>
      <c r="D610" s="217" t="s">
        <v>152</v>
      </c>
      <c r="E610" s="40"/>
      <c r="F610" s="218" t="s">
        <v>593</v>
      </c>
      <c r="G610" s="40"/>
      <c r="H610" s="40"/>
      <c r="I610" s="219"/>
      <c r="J610" s="40"/>
      <c r="K610" s="40"/>
      <c r="L610" s="44"/>
      <c r="M610" s="220"/>
      <c r="N610" s="221"/>
      <c r="O610" s="84"/>
      <c r="P610" s="84"/>
      <c r="Q610" s="84"/>
      <c r="R610" s="84"/>
      <c r="S610" s="84"/>
      <c r="T610" s="85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T610" s="17" t="s">
        <v>152</v>
      </c>
      <c r="AU610" s="17" t="s">
        <v>79</v>
      </c>
    </row>
    <row r="611" s="2" customFormat="1">
      <c r="A611" s="38"/>
      <c r="B611" s="39"/>
      <c r="C611" s="40"/>
      <c r="D611" s="222" t="s">
        <v>154</v>
      </c>
      <c r="E611" s="40"/>
      <c r="F611" s="223" t="s">
        <v>594</v>
      </c>
      <c r="G611" s="40"/>
      <c r="H611" s="40"/>
      <c r="I611" s="219"/>
      <c r="J611" s="40"/>
      <c r="K611" s="40"/>
      <c r="L611" s="44"/>
      <c r="M611" s="220"/>
      <c r="N611" s="221"/>
      <c r="O611" s="84"/>
      <c r="P611" s="84"/>
      <c r="Q611" s="84"/>
      <c r="R611" s="84"/>
      <c r="S611" s="84"/>
      <c r="T611" s="85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T611" s="17" t="s">
        <v>154</v>
      </c>
      <c r="AU611" s="17" t="s">
        <v>79</v>
      </c>
    </row>
    <row r="612" s="13" customFormat="1">
      <c r="A612" s="13"/>
      <c r="B612" s="224"/>
      <c r="C612" s="225"/>
      <c r="D612" s="217" t="s">
        <v>156</v>
      </c>
      <c r="E612" s="226" t="s">
        <v>19</v>
      </c>
      <c r="F612" s="227" t="s">
        <v>595</v>
      </c>
      <c r="G612" s="225"/>
      <c r="H612" s="226" t="s">
        <v>19</v>
      </c>
      <c r="I612" s="228"/>
      <c r="J612" s="225"/>
      <c r="K612" s="225"/>
      <c r="L612" s="229"/>
      <c r="M612" s="230"/>
      <c r="N612" s="231"/>
      <c r="O612" s="231"/>
      <c r="P612" s="231"/>
      <c r="Q612" s="231"/>
      <c r="R612" s="231"/>
      <c r="S612" s="231"/>
      <c r="T612" s="232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3" t="s">
        <v>156</v>
      </c>
      <c r="AU612" s="233" t="s">
        <v>79</v>
      </c>
      <c r="AV612" s="13" t="s">
        <v>77</v>
      </c>
      <c r="AW612" s="13" t="s">
        <v>31</v>
      </c>
      <c r="AX612" s="13" t="s">
        <v>69</v>
      </c>
      <c r="AY612" s="233" t="s">
        <v>144</v>
      </c>
    </row>
    <row r="613" s="14" customFormat="1">
      <c r="A613" s="14"/>
      <c r="B613" s="234"/>
      <c r="C613" s="235"/>
      <c r="D613" s="217" t="s">
        <v>156</v>
      </c>
      <c r="E613" s="236" t="s">
        <v>19</v>
      </c>
      <c r="F613" s="237" t="s">
        <v>77</v>
      </c>
      <c r="G613" s="235"/>
      <c r="H613" s="238">
        <v>1</v>
      </c>
      <c r="I613" s="239"/>
      <c r="J613" s="235"/>
      <c r="K613" s="235"/>
      <c r="L613" s="240"/>
      <c r="M613" s="241"/>
      <c r="N613" s="242"/>
      <c r="O613" s="242"/>
      <c r="P613" s="242"/>
      <c r="Q613" s="242"/>
      <c r="R613" s="242"/>
      <c r="S613" s="242"/>
      <c r="T613" s="243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44" t="s">
        <v>156</v>
      </c>
      <c r="AU613" s="244" t="s">
        <v>79</v>
      </c>
      <c r="AV613" s="14" t="s">
        <v>79</v>
      </c>
      <c r="AW613" s="14" t="s">
        <v>31</v>
      </c>
      <c r="AX613" s="14" t="s">
        <v>69</v>
      </c>
      <c r="AY613" s="244" t="s">
        <v>144</v>
      </c>
    </row>
    <row r="614" s="15" customFormat="1">
      <c r="A614" s="15"/>
      <c r="B614" s="245"/>
      <c r="C614" s="246"/>
      <c r="D614" s="217" t="s">
        <v>156</v>
      </c>
      <c r="E614" s="247" t="s">
        <v>19</v>
      </c>
      <c r="F614" s="248" t="s">
        <v>163</v>
      </c>
      <c r="G614" s="246"/>
      <c r="H614" s="249">
        <v>1</v>
      </c>
      <c r="I614" s="250"/>
      <c r="J614" s="246"/>
      <c r="K614" s="246"/>
      <c r="L614" s="251"/>
      <c r="M614" s="252"/>
      <c r="N614" s="253"/>
      <c r="O614" s="253"/>
      <c r="P614" s="253"/>
      <c r="Q614" s="253"/>
      <c r="R614" s="253"/>
      <c r="S614" s="253"/>
      <c r="T614" s="254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55" t="s">
        <v>156</v>
      </c>
      <c r="AU614" s="255" t="s">
        <v>79</v>
      </c>
      <c r="AV614" s="15" t="s">
        <v>151</v>
      </c>
      <c r="AW614" s="15" t="s">
        <v>31</v>
      </c>
      <c r="AX614" s="15" t="s">
        <v>77</v>
      </c>
      <c r="AY614" s="255" t="s">
        <v>144</v>
      </c>
    </row>
    <row r="615" s="2" customFormat="1" ht="37.8" customHeight="1">
      <c r="A615" s="38"/>
      <c r="B615" s="39"/>
      <c r="C615" s="256" t="s">
        <v>371</v>
      </c>
      <c r="D615" s="256" t="s">
        <v>229</v>
      </c>
      <c r="E615" s="257" t="s">
        <v>596</v>
      </c>
      <c r="F615" s="258" t="s">
        <v>597</v>
      </c>
      <c r="G615" s="259" t="s">
        <v>305</v>
      </c>
      <c r="H615" s="260">
        <v>1</v>
      </c>
      <c r="I615" s="261"/>
      <c r="J615" s="262">
        <f>ROUND(I615*H615,2)</f>
        <v>0</v>
      </c>
      <c r="K615" s="258" t="s">
        <v>150</v>
      </c>
      <c r="L615" s="263"/>
      <c r="M615" s="264" t="s">
        <v>19</v>
      </c>
      <c r="N615" s="265" t="s">
        <v>40</v>
      </c>
      <c r="O615" s="84"/>
      <c r="P615" s="213">
        <f>O615*H615</f>
        <v>0</v>
      </c>
      <c r="Q615" s="213">
        <v>0.01521</v>
      </c>
      <c r="R615" s="213">
        <f>Q615*H615</f>
        <v>0.01521</v>
      </c>
      <c r="S615" s="213">
        <v>0</v>
      </c>
      <c r="T615" s="214">
        <f>S615*H615</f>
        <v>0</v>
      </c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R615" s="215" t="s">
        <v>179</v>
      </c>
      <c r="AT615" s="215" t="s">
        <v>229</v>
      </c>
      <c r="AU615" s="215" t="s">
        <v>79</v>
      </c>
      <c r="AY615" s="17" t="s">
        <v>144</v>
      </c>
      <c r="BE615" s="216">
        <f>IF(N615="základní",J615,0)</f>
        <v>0</v>
      </c>
      <c r="BF615" s="216">
        <f>IF(N615="snížená",J615,0)</f>
        <v>0</v>
      </c>
      <c r="BG615" s="216">
        <f>IF(N615="zákl. přenesená",J615,0)</f>
        <v>0</v>
      </c>
      <c r="BH615" s="216">
        <f>IF(N615="sníž. přenesená",J615,0)</f>
        <v>0</v>
      </c>
      <c r="BI615" s="216">
        <f>IF(N615="nulová",J615,0)</f>
        <v>0</v>
      </c>
      <c r="BJ615" s="17" t="s">
        <v>77</v>
      </c>
      <c r="BK615" s="216">
        <f>ROUND(I615*H615,2)</f>
        <v>0</v>
      </c>
      <c r="BL615" s="17" t="s">
        <v>151</v>
      </c>
      <c r="BM615" s="215" t="s">
        <v>598</v>
      </c>
    </row>
    <row r="616" s="2" customFormat="1">
      <c r="A616" s="38"/>
      <c r="B616" s="39"/>
      <c r="C616" s="40"/>
      <c r="D616" s="217" t="s">
        <v>152</v>
      </c>
      <c r="E616" s="40"/>
      <c r="F616" s="218" t="s">
        <v>597</v>
      </c>
      <c r="G616" s="40"/>
      <c r="H616" s="40"/>
      <c r="I616" s="219"/>
      <c r="J616" s="40"/>
      <c r="K616" s="40"/>
      <c r="L616" s="44"/>
      <c r="M616" s="220"/>
      <c r="N616" s="221"/>
      <c r="O616" s="84"/>
      <c r="P616" s="84"/>
      <c r="Q616" s="84"/>
      <c r="R616" s="84"/>
      <c r="S616" s="84"/>
      <c r="T616" s="85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T616" s="17" t="s">
        <v>152</v>
      </c>
      <c r="AU616" s="17" t="s">
        <v>79</v>
      </c>
    </row>
    <row r="617" s="13" customFormat="1">
      <c r="A617" s="13"/>
      <c r="B617" s="224"/>
      <c r="C617" s="225"/>
      <c r="D617" s="217" t="s">
        <v>156</v>
      </c>
      <c r="E617" s="226" t="s">
        <v>19</v>
      </c>
      <c r="F617" s="227" t="s">
        <v>595</v>
      </c>
      <c r="G617" s="225"/>
      <c r="H617" s="226" t="s">
        <v>19</v>
      </c>
      <c r="I617" s="228"/>
      <c r="J617" s="225"/>
      <c r="K617" s="225"/>
      <c r="L617" s="229"/>
      <c r="M617" s="230"/>
      <c r="N617" s="231"/>
      <c r="O617" s="231"/>
      <c r="P617" s="231"/>
      <c r="Q617" s="231"/>
      <c r="R617" s="231"/>
      <c r="S617" s="231"/>
      <c r="T617" s="232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3" t="s">
        <v>156</v>
      </c>
      <c r="AU617" s="233" t="s">
        <v>79</v>
      </c>
      <c r="AV617" s="13" t="s">
        <v>77</v>
      </c>
      <c r="AW617" s="13" t="s">
        <v>31</v>
      </c>
      <c r="AX617" s="13" t="s">
        <v>69</v>
      </c>
      <c r="AY617" s="233" t="s">
        <v>144</v>
      </c>
    </row>
    <row r="618" s="14" customFormat="1">
      <c r="A618" s="14"/>
      <c r="B618" s="234"/>
      <c r="C618" s="235"/>
      <c r="D618" s="217" t="s">
        <v>156</v>
      </c>
      <c r="E618" s="236" t="s">
        <v>19</v>
      </c>
      <c r="F618" s="237" t="s">
        <v>77</v>
      </c>
      <c r="G618" s="235"/>
      <c r="H618" s="238">
        <v>1</v>
      </c>
      <c r="I618" s="239"/>
      <c r="J618" s="235"/>
      <c r="K618" s="235"/>
      <c r="L618" s="240"/>
      <c r="M618" s="241"/>
      <c r="N618" s="242"/>
      <c r="O618" s="242"/>
      <c r="P618" s="242"/>
      <c r="Q618" s="242"/>
      <c r="R618" s="242"/>
      <c r="S618" s="242"/>
      <c r="T618" s="243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44" t="s">
        <v>156</v>
      </c>
      <c r="AU618" s="244" t="s">
        <v>79</v>
      </c>
      <c r="AV618" s="14" t="s">
        <v>79</v>
      </c>
      <c r="AW618" s="14" t="s">
        <v>31</v>
      </c>
      <c r="AX618" s="14" t="s">
        <v>69</v>
      </c>
      <c r="AY618" s="244" t="s">
        <v>144</v>
      </c>
    </row>
    <row r="619" s="15" customFormat="1">
      <c r="A619" s="15"/>
      <c r="B619" s="245"/>
      <c r="C619" s="246"/>
      <c r="D619" s="217" t="s">
        <v>156</v>
      </c>
      <c r="E619" s="247" t="s">
        <v>19</v>
      </c>
      <c r="F619" s="248" t="s">
        <v>163</v>
      </c>
      <c r="G619" s="246"/>
      <c r="H619" s="249">
        <v>1</v>
      </c>
      <c r="I619" s="250"/>
      <c r="J619" s="246"/>
      <c r="K619" s="246"/>
      <c r="L619" s="251"/>
      <c r="M619" s="252"/>
      <c r="N619" s="253"/>
      <c r="O619" s="253"/>
      <c r="P619" s="253"/>
      <c r="Q619" s="253"/>
      <c r="R619" s="253"/>
      <c r="S619" s="253"/>
      <c r="T619" s="254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55" t="s">
        <v>156</v>
      </c>
      <c r="AU619" s="255" t="s">
        <v>79</v>
      </c>
      <c r="AV619" s="15" t="s">
        <v>151</v>
      </c>
      <c r="AW619" s="15" t="s">
        <v>31</v>
      </c>
      <c r="AX619" s="15" t="s">
        <v>77</v>
      </c>
      <c r="AY619" s="255" t="s">
        <v>144</v>
      </c>
    </row>
    <row r="620" s="12" customFormat="1" ht="22.8" customHeight="1">
      <c r="A620" s="12"/>
      <c r="B620" s="188"/>
      <c r="C620" s="189"/>
      <c r="D620" s="190" t="s">
        <v>68</v>
      </c>
      <c r="E620" s="202" t="s">
        <v>208</v>
      </c>
      <c r="F620" s="202" t="s">
        <v>599</v>
      </c>
      <c r="G620" s="189"/>
      <c r="H620" s="189"/>
      <c r="I620" s="192"/>
      <c r="J620" s="203">
        <f>BK620</f>
        <v>0</v>
      </c>
      <c r="K620" s="189"/>
      <c r="L620" s="194"/>
      <c r="M620" s="195"/>
      <c r="N620" s="196"/>
      <c r="O620" s="196"/>
      <c r="P620" s="197">
        <f>SUM(P621:P859)</f>
        <v>0</v>
      </c>
      <c r="Q620" s="196"/>
      <c r="R620" s="197">
        <f>SUM(R621:R859)</f>
        <v>1.2150429284600002</v>
      </c>
      <c r="S620" s="196"/>
      <c r="T620" s="198">
        <f>SUM(T621:T859)</f>
        <v>408.74341250000003</v>
      </c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R620" s="199" t="s">
        <v>77</v>
      </c>
      <c r="AT620" s="200" t="s">
        <v>68</v>
      </c>
      <c r="AU620" s="200" t="s">
        <v>77</v>
      </c>
      <c r="AY620" s="199" t="s">
        <v>144</v>
      </c>
      <c r="BK620" s="201">
        <f>SUM(BK621:BK859)</f>
        <v>0</v>
      </c>
    </row>
    <row r="621" s="2" customFormat="1" ht="33" customHeight="1">
      <c r="A621" s="38"/>
      <c r="B621" s="39"/>
      <c r="C621" s="204" t="s">
        <v>600</v>
      </c>
      <c r="D621" s="204" t="s">
        <v>146</v>
      </c>
      <c r="E621" s="205" t="s">
        <v>601</v>
      </c>
      <c r="F621" s="206" t="s">
        <v>602</v>
      </c>
      <c r="G621" s="207" t="s">
        <v>202</v>
      </c>
      <c r="H621" s="208">
        <v>310</v>
      </c>
      <c r="I621" s="209"/>
      <c r="J621" s="210">
        <f>ROUND(I621*H621,2)</f>
        <v>0</v>
      </c>
      <c r="K621" s="206" t="s">
        <v>150</v>
      </c>
      <c r="L621" s="44"/>
      <c r="M621" s="211" t="s">
        <v>19</v>
      </c>
      <c r="N621" s="212" t="s">
        <v>40</v>
      </c>
      <c r="O621" s="84"/>
      <c r="P621" s="213">
        <f>O621*H621</f>
        <v>0</v>
      </c>
      <c r="Q621" s="213">
        <v>0.00012999999999999999</v>
      </c>
      <c r="R621" s="213">
        <f>Q621*H621</f>
        <v>0.040299999999999996</v>
      </c>
      <c r="S621" s="213">
        <v>0</v>
      </c>
      <c r="T621" s="214">
        <f>S621*H621</f>
        <v>0</v>
      </c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R621" s="215" t="s">
        <v>151</v>
      </c>
      <c r="AT621" s="215" t="s">
        <v>146</v>
      </c>
      <c r="AU621" s="215" t="s">
        <v>79</v>
      </c>
      <c r="AY621" s="17" t="s">
        <v>144</v>
      </c>
      <c r="BE621" s="216">
        <f>IF(N621="základní",J621,0)</f>
        <v>0</v>
      </c>
      <c r="BF621" s="216">
        <f>IF(N621="snížená",J621,0)</f>
        <v>0</v>
      </c>
      <c r="BG621" s="216">
        <f>IF(N621="zákl. přenesená",J621,0)</f>
        <v>0</v>
      </c>
      <c r="BH621" s="216">
        <f>IF(N621="sníž. přenesená",J621,0)</f>
        <v>0</v>
      </c>
      <c r="BI621" s="216">
        <f>IF(N621="nulová",J621,0)</f>
        <v>0</v>
      </c>
      <c r="BJ621" s="17" t="s">
        <v>77</v>
      </c>
      <c r="BK621" s="216">
        <f>ROUND(I621*H621,2)</f>
        <v>0</v>
      </c>
      <c r="BL621" s="17" t="s">
        <v>151</v>
      </c>
      <c r="BM621" s="215" t="s">
        <v>603</v>
      </c>
    </row>
    <row r="622" s="2" customFormat="1">
      <c r="A622" s="38"/>
      <c r="B622" s="39"/>
      <c r="C622" s="40"/>
      <c r="D622" s="217" t="s">
        <v>152</v>
      </c>
      <c r="E622" s="40"/>
      <c r="F622" s="218" t="s">
        <v>604</v>
      </c>
      <c r="G622" s="40"/>
      <c r="H622" s="40"/>
      <c r="I622" s="219"/>
      <c r="J622" s="40"/>
      <c r="K622" s="40"/>
      <c r="L622" s="44"/>
      <c r="M622" s="220"/>
      <c r="N622" s="221"/>
      <c r="O622" s="84"/>
      <c r="P622" s="84"/>
      <c r="Q622" s="84"/>
      <c r="R622" s="84"/>
      <c r="S622" s="84"/>
      <c r="T622" s="85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T622" s="17" t="s">
        <v>152</v>
      </c>
      <c r="AU622" s="17" t="s">
        <v>79</v>
      </c>
    </row>
    <row r="623" s="2" customFormat="1">
      <c r="A623" s="38"/>
      <c r="B623" s="39"/>
      <c r="C623" s="40"/>
      <c r="D623" s="222" t="s">
        <v>154</v>
      </c>
      <c r="E623" s="40"/>
      <c r="F623" s="223" t="s">
        <v>605</v>
      </c>
      <c r="G623" s="40"/>
      <c r="H623" s="40"/>
      <c r="I623" s="219"/>
      <c r="J623" s="40"/>
      <c r="K623" s="40"/>
      <c r="L623" s="44"/>
      <c r="M623" s="220"/>
      <c r="N623" s="221"/>
      <c r="O623" s="84"/>
      <c r="P623" s="84"/>
      <c r="Q623" s="84"/>
      <c r="R623" s="84"/>
      <c r="S623" s="84"/>
      <c r="T623" s="85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T623" s="17" t="s">
        <v>154</v>
      </c>
      <c r="AU623" s="17" t="s">
        <v>79</v>
      </c>
    </row>
    <row r="624" s="14" customFormat="1">
      <c r="A624" s="14"/>
      <c r="B624" s="234"/>
      <c r="C624" s="235"/>
      <c r="D624" s="217" t="s">
        <v>156</v>
      </c>
      <c r="E624" s="236" t="s">
        <v>19</v>
      </c>
      <c r="F624" s="237" t="s">
        <v>606</v>
      </c>
      <c r="G624" s="235"/>
      <c r="H624" s="238">
        <v>310</v>
      </c>
      <c r="I624" s="239"/>
      <c r="J624" s="235"/>
      <c r="K624" s="235"/>
      <c r="L624" s="240"/>
      <c r="M624" s="241"/>
      <c r="N624" s="242"/>
      <c r="O624" s="242"/>
      <c r="P624" s="242"/>
      <c r="Q624" s="242"/>
      <c r="R624" s="242"/>
      <c r="S624" s="242"/>
      <c r="T624" s="243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4" t="s">
        <v>156</v>
      </c>
      <c r="AU624" s="244" t="s">
        <v>79</v>
      </c>
      <c r="AV624" s="14" t="s">
        <v>79</v>
      </c>
      <c r="AW624" s="14" t="s">
        <v>31</v>
      </c>
      <c r="AX624" s="14" t="s">
        <v>69</v>
      </c>
      <c r="AY624" s="244" t="s">
        <v>144</v>
      </c>
    </row>
    <row r="625" s="15" customFormat="1">
      <c r="A625" s="15"/>
      <c r="B625" s="245"/>
      <c r="C625" s="246"/>
      <c r="D625" s="217" t="s">
        <v>156</v>
      </c>
      <c r="E625" s="247" t="s">
        <v>19</v>
      </c>
      <c r="F625" s="248" t="s">
        <v>163</v>
      </c>
      <c r="G625" s="246"/>
      <c r="H625" s="249">
        <v>310</v>
      </c>
      <c r="I625" s="250"/>
      <c r="J625" s="246"/>
      <c r="K625" s="246"/>
      <c r="L625" s="251"/>
      <c r="M625" s="252"/>
      <c r="N625" s="253"/>
      <c r="O625" s="253"/>
      <c r="P625" s="253"/>
      <c r="Q625" s="253"/>
      <c r="R625" s="253"/>
      <c r="S625" s="253"/>
      <c r="T625" s="254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T625" s="255" t="s">
        <v>156</v>
      </c>
      <c r="AU625" s="255" t="s">
        <v>79</v>
      </c>
      <c r="AV625" s="15" t="s">
        <v>151</v>
      </c>
      <c r="AW625" s="15" t="s">
        <v>31</v>
      </c>
      <c r="AX625" s="15" t="s">
        <v>77</v>
      </c>
      <c r="AY625" s="255" t="s">
        <v>144</v>
      </c>
    </row>
    <row r="626" s="2" customFormat="1" ht="24.15" customHeight="1">
      <c r="A626" s="38"/>
      <c r="B626" s="39"/>
      <c r="C626" s="204" t="s">
        <v>377</v>
      </c>
      <c r="D626" s="204" t="s">
        <v>146</v>
      </c>
      <c r="E626" s="205" t="s">
        <v>607</v>
      </c>
      <c r="F626" s="206" t="s">
        <v>608</v>
      </c>
      <c r="G626" s="207" t="s">
        <v>202</v>
      </c>
      <c r="H626" s="208">
        <v>320</v>
      </c>
      <c r="I626" s="209"/>
      <c r="J626" s="210">
        <f>ROUND(I626*H626,2)</f>
        <v>0</v>
      </c>
      <c r="K626" s="206" t="s">
        <v>150</v>
      </c>
      <c r="L626" s="44"/>
      <c r="M626" s="211" t="s">
        <v>19</v>
      </c>
      <c r="N626" s="212" t="s">
        <v>40</v>
      </c>
      <c r="O626" s="84"/>
      <c r="P626" s="213">
        <f>O626*H626</f>
        <v>0</v>
      </c>
      <c r="Q626" s="213">
        <v>3.4999999999999997E-05</v>
      </c>
      <c r="R626" s="213">
        <f>Q626*H626</f>
        <v>0.011199999999999998</v>
      </c>
      <c r="S626" s="213">
        <v>0</v>
      </c>
      <c r="T626" s="214">
        <f>S626*H626</f>
        <v>0</v>
      </c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R626" s="215" t="s">
        <v>151</v>
      </c>
      <c r="AT626" s="215" t="s">
        <v>146</v>
      </c>
      <c r="AU626" s="215" t="s">
        <v>79</v>
      </c>
      <c r="AY626" s="17" t="s">
        <v>144</v>
      </c>
      <c r="BE626" s="216">
        <f>IF(N626="základní",J626,0)</f>
        <v>0</v>
      </c>
      <c r="BF626" s="216">
        <f>IF(N626="snížená",J626,0)</f>
        <v>0</v>
      </c>
      <c r="BG626" s="216">
        <f>IF(N626="zákl. přenesená",J626,0)</f>
        <v>0</v>
      </c>
      <c r="BH626" s="216">
        <f>IF(N626="sníž. přenesená",J626,0)</f>
        <v>0</v>
      </c>
      <c r="BI626" s="216">
        <f>IF(N626="nulová",J626,0)</f>
        <v>0</v>
      </c>
      <c r="BJ626" s="17" t="s">
        <v>77</v>
      </c>
      <c r="BK626" s="216">
        <f>ROUND(I626*H626,2)</f>
        <v>0</v>
      </c>
      <c r="BL626" s="17" t="s">
        <v>151</v>
      </c>
      <c r="BM626" s="215" t="s">
        <v>609</v>
      </c>
    </row>
    <row r="627" s="2" customFormat="1">
      <c r="A627" s="38"/>
      <c r="B627" s="39"/>
      <c r="C627" s="40"/>
      <c r="D627" s="217" t="s">
        <v>152</v>
      </c>
      <c r="E627" s="40"/>
      <c r="F627" s="218" t="s">
        <v>610</v>
      </c>
      <c r="G627" s="40"/>
      <c r="H627" s="40"/>
      <c r="I627" s="219"/>
      <c r="J627" s="40"/>
      <c r="K627" s="40"/>
      <c r="L627" s="44"/>
      <c r="M627" s="220"/>
      <c r="N627" s="221"/>
      <c r="O627" s="84"/>
      <c r="P627" s="84"/>
      <c r="Q627" s="84"/>
      <c r="R627" s="84"/>
      <c r="S627" s="84"/>
      <c r="T627" s="85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T627" s="17" t="s">
        <v>152</v>
      </c>
      <c r="AU627" s="17" t="s">
        <v>79</v>
      </c>
    </row>
    <row r="628" s="2" customFormat="1">
      <c r="A628" s="38"/>
      <c r="B628" s="39"/>
      <c r="C628" s="40"/>
      <c r="D628" s="222" t="s">
        <v>154</v>
      </c>
      <c r="E628" s="40"/>
      <c r="F628" s="223" t="s">
        <v>611</v>
      </c>
      <c r="G628" s="40"/>
      <c r="H628" s="40"/>
      <c r="I628" s="219"/>
      <c r="J628" s="40"/>
      <c r="K628" s="40"/>
      <c r="L628" s="44"/>
      <c r="M628" s="220"/>
      <c r="N628" s="221"/>
      <c r="O628" s="84"/>
      <c r="P628" s="84"/>
      <c r="Q628" s="84"/>
      <c r="R628" s="84"/>
      <c r="S628" s="84"/>
      <c r="T628" s="85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T628" s="17" t="s">
        <v>154</v>
      </c>
      <c r="AU628" s="17" t="s">
        <v>79</v>
      </c>
    </row>
    <row r="629" s="13" customFormat="1">
      <c r="A629" s="13"/>
      <c r="B629" s="224"/>
      <c r="C629" s="225"/>
      <c r="D629" s="217" t="s">
        <v>156</v>
      </c>
      <c r="E629" s="226" t="s">
        <v>19</v>
      </c>
      <c r="F629" s="227" t="s">
        <v>612</v>
      </c>
      <c r="G629" s="225"/>
      <c r="H629" s="226" t="s">
        <v>19</v>
      </c>
      <c r="I629" s="228"/>
      <c r="J629" s="225"/>
      <c r="K629" s="225"/>
      <c r="L629" s="229"/>
      <c r="M629" s="230"/>
      <c r="N629" s="231"/>
      <c r="O629" s="231"/>
      <c r="P629" s="231"/>
      <c r="Q629" s="231"/>
      <c r="R629" s="231"/>
      <c r="S629" s="231"/>
      <c r="T629" s="232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3" t="s">
        <v>156</v>
      </c>
      <c r="AU629" s="233" t="s">
        <v>79</v>
      </c>
      <c r="AV629" s="13" t="s">
        <v>77</v>
      </c>
      <c r="AW629" s="13" t="s">
        <v>31</v>
      </c>
      <c r="AX629" s="13" t="s">
        <v>69</v>
      </c>
      <c r="AY629" s="233" t="s">
        <v>144</v>
      </c>
    </row>
    <row r="630" s="14" customFormat="1">
      <c r="A630" s="14"/>
      <c r="B630" s="234"/>
      <c r="C630" s="235"/>
      <c r="D630" s="217" t="s">
        <v>156</v>
      </c>
      <c r="E630" s="236" t="s">
        <v>19</v>
      </c>
      <c r="F630" s="237" t="s">
        <v>613</v>
      </c>
      <c r="G630" s="235"/>
      <c r="H630" s="238">
        <v>320</v>
      </c>
      <c r="I630" s="239"/>
      <c r="J630" s="235"/>
      <c r="K630" s="235"/>
      <c r="L630" s="240"/>
      <c r="M630" s="241"/>
      <c r="N630" s="242"/>
      <c r="O630" s="242"/>
      <c r="P630" s="242"/>
      <c r="Q630" s="242"/>
      <c r="R630" s="242"/>
      <c r="S630" s="242"/>
      <c r="T630" s="243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44" t="s">
        <v>156</v>
      </c>
      <c r="AU630" s="244" t="s">
        <v>79</v>
      </c>
      <c r="AV630" s="14" t="s">
        <v>79</v>
      </c>
      <c r="AW630" s="14" t="s">
        <v>31</v>
      </c>
      <c r="AX630" s="14" t="s">
        <v>69</v>
      </c>
      <c r="AY630" s="244" t="s">
        <v>144</v>
      </c>
    </row>
    <row r="631" s="15" customFormat="1">
      <c r="A631" s="15"/>
      <c r="B631" s="245"/>
      <c r="C631" s="246"/>
      <c r="D631" s="217" t="s">
        <v>156</v>
      </c>
      <c r="E631" s="247" t="s">
        <v>19</v>
      </c>
      <c r="F631" s="248" t="s">
        <v>163</v>
      </c>
      <c r="G631" s="246"/>
      <c r="H631" s="249">
        <v>320</v>
      </c>
      <c r="I631" s="250"/>
      <c r="J631" s="246"/>
      <c r="K631" s="246"/>
      <c r="L631" s="251"/>
      <c r="M631" s="252"/>
      <c r="N631" s="253"/>
      <c r="O631" s="253"/>
      <c r="P631" s="253"/>
      <c r="Q631" s="253"/>
      <c r="R631" s="253"/>
      <c r="S631" s="253"/>
      <c r="T631" s="254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55" t="s">
        <v>156</v>
      </c>
      <c r="AU631" s="255" t="s">
        <v>79</v>
      </c>
      <c r="AV631" s="15" t="s">
        <v>151</v>
      </c>
      <c r="AW631" s="15" t="s">
        <v>31</v>
      </c>
      <c r="AX631" s="15" t="s">
        <v>77</v>
      </c>
      <c r="AY631" s="255" t="s">
        <v>144</v>
      </c>
    </row>
    <row r="632" s="2" customFormat="1" ht="33" customHeight="1">
      <c r="A632" s="38"/>
      <c r="B632" s="39"/>
      <c r="C632" s="204" t="s">
        <v>614</v>
      </c>
      <c r="D632" s="204" t="s">
        <v>146</v>
      </c>
      <c r="E632" s="205" t="s">
        <v>615</v>
      </c>
      <c r="F632" s="206" t="s">
        <v>616</v>
      </c>
      <c r="G632" s="207" t="s">
        <v>291</v>
      </c>
      <c r="H632" s="208">
        <v>3.75</v>
      </c>
      <c r="I632" s="209"/>
      <c r="J632" s="210">
        <f>ROUND(I632*H632,2)</f>
        <v>0</v>
      </c>
      <c r="K632" s="206" t="s">
        <v>617</v>
      </c>
      <c r="L632" s="44"/>
      <c r="M632" s="211" t="s">
        <v>19</v>
      </c>
      <c r="N632" s="212" t="s">
        <v>40</v>
      </c>
      <c r="O632" s="84"/>
      <c r="P632" s="213">
        <f>O632*H632</f>
        <v>0</v>
      </c>
      <c r="Q632" s="213">
        <v>0.0085050000000000004</v>
      </c>
      <c r="R632" s="213">
        <f>Q632*H632</f>
        <v>0.031893749999999998</v>
      </c>
      <c r="S632" s="213">
        <v>0</v>
      </c>
      <c r="T632" s="214">
        <f>S632*H632</f>
        <v>0</v>
      </c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R632" s="215" t="s">
        <v>151</v>
      </c>
      <c r="AT632" s="215" t="s">
        <v>146</v>
      </c>
      <c r="AU632" s="215" t="s">
        <v>79</v>
      </c>
      <c r="AY632" s="17" t="s">
        <v>144</v>
      </c>
      <c r="BE632" s="216">
        <f>IF(N632="základní",J632,0)</f>
        <v>0</v>
      </c>
      <c r="BF632" s="216">
        <f>IF(N632="snížená",J632,0)</f>
        <v>0</v>
      </c>
      <c r="BG632" s="216">
        <f>IF(N632="zákl. přenesená",J632,0)</f>
        <v>0</v>
      </c>
      <c r="BH632" s="216">
        <f>IF(N632="sníž. přenesená",J632,0)</f>
        <v>0</v>
      </c>
      <c r="BI632" s="216">
        <f>IF(N632="nulová",J632,0)</f>
        <v>0</v>
      </c>
      <c r="BJ632" s="17" t="s">
        <v>77</v>
      </c>
      <c r="BK632" s="216">
        <f>ROUND(I632*H632,2)</f>
        <v>0</v>
      </c>
      <c r="BL632" s="17" t="s">
        <v>151</v>
      </c>
      <c r="BM632" s="215" t="s">
        <v>618</v>
      </c>
    </row>
    <row r="633" s="2" customFormat="1">
      <c r="A633" s="38"/>
      <c r="B633" s="39"/>
      <c r="C633" s="40"/>
      <c r="D633" s="217" t="s">
        <v>152</v>
      </c>
      <c r="E633" s="40"/>
      <c r="F633" s="218" t="s">
        <v>619</v>
      </c>
      <c r="G633" s="40"/>
      <c r="H633" s="40"/>
      <c r="I633" s="219"/>
      <c r="J633" s="40"/>
      <c r="K633" s="40"/>
      <c r="L633" s="44"/>
      <c r="M633" s="220"/>
      <c r="N633" s="221"/>
      <c r="O633" s="84"/>
      <c r="P633" s="84"/>
      <c r="Q633" s="84"/>
      <c r="R633" s="84"/>
      <c r="S633" s="84"/>
      <c r="T633" s="85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T633" s="17" t="s">
        <v>152</v>
      </c>
      <c r="AU633" s="17" t="s">
        <v>79</v>
      </c>
    </row>
    <row r="634" s="14" customFormat="1">
      <c r="A634" s="14"/>
      <c r="B634" s="234"/>
      <c r="C634" s="235"/>
      <c r="D634" s="217" t="s">
        <v>156</v>
      </c>
      <c r="E634" s="236" t="s">
        <v>19</v>
      </c>
      <c r="F634" s="237" t="s">
        <v>620</v>
      </c>
      <c r="G634" s="235"/>
      <c r="H634" s="238">
        <v>3.75</v>
      </c>
      <c r="I634" s="239"/>
      <c r="J634" s="235"/>
      <c r="K634" s="235"/>
      <c r="L634" s="240"/>
      <c r="M634" s="241"/>
      <c r="N634" s="242"/>
      <c r="O634" s="242"/>
      <c r="P634" s="242"/>
      <c r="Q634" s="242"/>
      <c r="R634" s="242"/>
      <c r="S634" s="242"/>
      <c r="T634" s="243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44" t="s">
        <v>156</v>
      </c>
      <c r="AU634" s="244" t="s">
        <v>79</v>
      </c>
      <c r="AV634" s="14" t="s">
        <v>79</v>
      </c>
      <c r="AW634" s="14" t="s">
        <v>31</v>
      </c>
      <c r="AX634" s="14" t="s">
        <v>69</v>
      </c>
      <c r="AY634" s="244" t="s">
        <v>144</v>
      </c>
    </row>
    <row r="635" s="15" customFormat="1">
      <c r="A635" s="15"/>
      <c r="B635" s="245"/>
      <c r="C635" s="246"/>
      <c r="D635" s="217" t="s">
        <v>156</v>
      </c>
      <c r="E635" s="247" t="s">
        <v>19</v>
      </c>
      <c r="F635" s="248" t="s">
        <v>163</v>
      </c>
      <c r="G635" s="246"/>
      <c r="H635" s="249">
        <v>3.75</v>
      </c>
      <c r="I635" s="250"/>
      <c r="J635" s="246"/>
      <c r="K635" s="246"/>
      <c r="L635" s="251"/>
      <c r="M635" s="252"/>
      <c r="N635" s="253"/>
      <c r="O635" s="253"/>
      <c r="P635" s="253"/>
      <c r="Q635" s="253"/>
      <c r="R635" s="253"/>
      <c r="S635" s="253"/>
      <c r="T635" s="254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T635" s="255" t="s">
        <v>156</v>
      </c>
      <c r="AU635" s="255" t="s">
        <v>79</v>
      </c>
      <c r="AV635" s="15" t="s">
        <v>151</v>
      </c>
      <c r="AW635" s="15" t="s">
        <v>31</v>
      </c>
      <c r="AX635" s="15" t="s">
        <v>77</v>
      </c>
      <c r="AY635" s="255" t="s">
        <v>144</v>
      </c>
    </row>
    <row r="636" s="2" customFormat="1" ht="24.15" customHeight="1">
      <c r="A636" s="38"/>
      <c r="B636" s="39"/>
      <c r="C636" s="204" t="s">
        <v>388</v>
      </c>
      <c r="D636" s="204" t="s">
        <v>146</v>
      </c>
      <c r="E636" s="205" t="s">
        <v>621</v>
      </c>
      <c r="F636" s="206" t="s">
        <v>622</v>
      </c>
      <c r="G636" s="207" t="s">
        <v>291</v>
      </c>
      <c r="H636" s="208">
        <v>160</v>
      </c>
      <c r="I636" s="209"/>
      <c r="J636" s="210">
        <f>ROUND(I636*H636,2)</f>
        <v>0</v>
      </c>
      <c r="K636" s="206" t="s">
        <v>19</v>
      </c>
      <c r="L636" s="44"/>
      <c r="M636" s="211" t="s">
        <v>19</v>
      </c>
      <c r="N636" s="212" t="s">
        <v>40</v>
      </c>
      <c r="O636" s="84"/>
      <c r="P636" s="213">
        <f>O636*H636</f>
        <v>0</v>
      </c>
      <c r="Q636" s="213">
        <v>0</v>
      </c>
      <c r="R636" s="213">
        <f>Q636*H636</f>
        <v>0</v>
      </c>
      <c r="S636" s="213">
        <v>0</v>
      </c>
      <c r="T636" s="214">
        <f>S636*H636</f>
        <v>0</v>
      </c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R636" s="215" t="s">
        <v>151</v>
      </c>
      <c r="AT636" s="215" t="s">
        <v>146</v>
      </c>
      <c r="AU636" s="215" t="s">
        <v>79</v>
      </c>
      <c r="AY636" s="17" t="s">
        <v>144</v>
      </c>
      <c r="BE636" s="216">
        <f>IF(N636="základní",J636,0)</f>
        <v>0</v>
      </c>
      <c r="BF636" s="216">
        <f>IF(N636="snížená",J636,0)</f>
        <v>0</v>
      </c>
      <c r="BG636" s="216">
        <f>IF(N636="zákl. přenesená",J636,0)</f>
        <v>0</v>
      </c>
      <c r="BH636" s="216">
        <f>IF(N636="sníž. přenesená",J636,0)</f>
        <v>0</v>
      </c>
      <c r="BI636" s="216">
        <f>IF(N636="nulová",J636,0)</f>
        <v>0</v>
      </c>
      <c r="BJ636" s="17" t="s">
        <v>77</v>
      </c>
      <c r="BK636" s="216">
        <f>ROUND(I636*H636,2)</f>
        <v>0</v>
      </c>
      <c r="BL636" s="17" t="s">
        <v>151</v>
      </c>
      <c r="BM636" s="215" t="s">
        <v>623</v>
      </c>
    </row>
    <row r="637" s="2" customFormat="1">
      <c r="A637" s="38"/>
      <c r="B637" s="39"/>
      <c r="C637" s="40"/>
      <c r="D637" s="217" t="s">
        <v>152</v>
      </c>
      <c r="E637" s="40"/>
      <c r="F637" s="218" t="s">
        <v>622</v>
      </c>
      <c r="G637" s="40"/>
      <c r="H637" s="40"/>
      <c r="I637" s="219"/>
      <c r="J637" s="40"/>
      <c r="K637" s="40"/>
      <c r="L637" s="44"/>
      <c r="M637" s="220"/>
      <c r="N637" s="221"/>
      <c r="O637" s="84"/>
      <c r="P637" s="84"/>
      <c r="Q637" s="84"/>
      <c r="R637" s="84"/>
      <c r="S637" s="84"/>
      <c r="T637" s="85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T637" s="17" t="s">
        <v>152</v>
      </c>
      <c r="AU637" s="17" t="s">
        <v>79</v>
      </c>
    </row>
    <row r="638" s="13" customFormat="1">
      <c r="A638" s="13"/>
      <c r="B638" s="224"/>
      <c r="C638" s="225"/>
      <c r="D638" s="217" t="s">
        <v>156</v>
      </c>
      <c r="E638" s="226" t="s">
        <v>19</v>
      </c>
      <c r="F638" s="227" t="s">
        <v>624</v>
      </c>
      <c r="G638" s="225"/>
      <c r="H638" s="226" t="s">
        <v>19</v>
      </c>
      <c r="I638" s="228"/>
      <c r="J638" s="225"/>
      <c r="K638" s="225"/>
      <c r="L638" s="229"/>
      <c r="M638" s="230"/>
      <c r="N638" s="231"/>
      <c r="O638" s="231"/>
      <c r="P638" s="231"/>
      <c r="Q638" s="231"/>
      <c r="R638" s="231"/>
      <c r="S638" s="231"/>
      <c r="T638" s="232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33" t="s">
        <v>156</v>
      </c>
      <c r="AU638" s="233" t="s">
        <v>79</v>
      </c>
      <c r="AV638" s="13" t="s">
        <v>77</v>
      </c>
      <c r="AW638" s="13" t="s">
        <v>31</v>
      </c>
      <c r="AX638" s="13" t="s">
        <v>69</v>
      </c>
      <c r="AY638" s="233" t="s">
        <v>144</v>
      </c>
    </row>
    <row r="639" s="14" customFormat="1">
      <c r="A639" s="14"/>
      <c r="B639" s="234"/>
      <c r="C639" s="235"/>
      <c r="D639" s="217" t="s">
        <v>156</v>
      </c>
      <c r="E639" s="236" t="s">
        <v>19</v>
      </c>
      <c r="F639" s="237" t="s">
        <v>625</v>
      </c>
      <c r="G639" s="235"/>
      <c r="H639" s="238">
        <v>160</v>
      </c>
      <c r="I639" s="239"/>
      <c r="J639" s="235"/>
      <c r="K639" s="235"/>
      <c r="L639" s="240"/>
      <c r="M639" s="241"/>
      <c r="N639" s="242"/>
      <c r="O639" s="242"/>
      <c r="P639" s="242"/>
      <c r="Q639" s="242"/>
      <c r="R639" s="242"/>
      <c r="S639" s="242"/>
      <c r="T639" s="243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44" t="s">
        <v>156</v>
      </c>
      <c r="AU639" s="244" t="s">
        <v>79</v>
      </c>
      <c r="AV639" s="14" t="s">
        <v>79</v>
      </c>
      <c r="AW639" s="14" t="s">
        <v>31</v>
      </c>
      <c r="AX639" s="14" t="s">
        <v>69</v>
      </c>
      <c r="AY639" s="244" t="s">
        <v>144</v>
      </c>
    </row>
    <row r="640" s="15" customFormat="1">
      <c r="A640" s="15"/>
      <c r="B640" s="245"/>
      <c r="C640" s="246"/>
      <c r="D640" s="217" t="s">
        <v>156</v>
      </c>
      <c r="E640" s="247" t="s">
        <v>19</v>
      </c>
      <c r="F640" s="248" t="s">
        <v>163</v>
      </c>
      <c r="G640" s="246"/>
      <c r="H640" s="249">
        <v>160</v>
      </c>
      <c r="I640" s="250"/>
      <c r="J640" s="246"/>
      <c r="K640" s="246"/>
      <c r="L640" s="251"/>
      <c r="M640" s="252"/>
      <c r="N640" s="253"/>
      <c r="O640" s="253"/>
      <c r="P640" s="253"/>
      <c r="Q640" s="253"/>
      <c r="R640" s="253"/>
      <c r="S640" s="253"/>
      <c r="T640" s="254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T640" s="255" t="s">
        <v>156</v>
      </c>
      <c r="AU640" s="255" t="s">
        <v>79</v>
      </c>
      <c r="AV640" s="15" t="s">
        <v>151</v>
      </c>
      <c r="AW640" s="15" t="s">
        <v>31</v>
      </c>
      <c r="AX640" s="15" t="s">
        <v>77</v>
      </c>
      <c r="AY640" s="255" t="s">
        <v>144</v>
      </c>
    </row>
    <row r="641" s="2" customFormat="1" ht="24.15" customHeight="1">
      <c r="A641" s="38"/>
      <c r="B641" s="39"/>
      <c r="C641" s="204" t="s">
        <v>626</v>
      </c>
      <c r="D641" s="204" t="s">
        <v>146</v>
      </c>
      <c r="E641" s="205" t="s">
        <v>627</v>
      </c>
      <c r="F641" s="206" t="s">
        <v>628</v>
      </c>
      <c r="G641" s="207" t="s">
        <v>305</v>
      </c>
      <c r="H641" s="208">
        <v>1</v>
      </c>
      <c r="I641" s="209"/>
      <c r="J641" s="210">
        <f>ROUND(I641*H641,2)</f>
        <v>0</v>
      </c>
      <c r="K641" s="206" t="s">
        <v>150</v>
      </c>
      <c r="L641" s="44"/>
      <c r="M641" s="211" t="s">
        <v>19</v>
      </c>
      <c r="N641" s="212" t="s">
        <v>40</v>
      </c>
      <c r="O641" s="84"/>
      <c r="P641" s="213">
        <f>O641*H641</f>
        <v>0</v>
      </c>
      <c r="Q641" s="213">
        <v>0</v>
      </c>
      <c r="R641" s="213">
        <f>Q641*H641</f>
        <v>0</v>
      </c>
      <c r="S641" s="213">
        <v>0</v>
      </c>
      <c r="T641" s="214">
        <f>S641*H641</f>
        <v>0</v>
      </c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R641" s="215" t="s">
        <v>151</v>
      </c>
      <c r="AT641" s="215" t="s">
        <v>146</v>
      </c>
      <c r="AU641" s="215" t="s">
        <v>79</v>
      </c>
      <c r="AY641" s="17" t="s">
        <v>144</v>
      </c>
      <c r="BE641" s="216">
        <f>IF(N641="základní",J641,0)</f>
        <v>0</v>
      </c>
      <c r="BF641" s="216">
        <f>IF(N641="snížená",J641,0)</f>
        <v>0</v>
      </c>
      <c r="BG641" s="216">
        <f>IF(N641="zákl. přenesená",J641,0)</f>
        <v>0</v>
      </c>
      <c r="BH641" s="216">
        <f>IF(N641="sníž. přenesená",J641,0)</f>
        <v>0</v>
      </c>
      <c r="BI641" s="216">
        <f>IF(N641="nulová",J641,0)</f>
        <v>0</v>
      </c>
      <c r="BJ641" s="17" t="s">
        <v>77</v>
      </c>
      <c r="BK641" s="216">
        <f>ROUND(I641*H641,2)</f>
        <v>0</v>
      </c>
      <c r="BL641" s="17" t="s">
        <v>151</v>
      </c>
      <c r="BM641" s="215" t="s">
        <v>629</v>
      </c>
    </row>
    <row r="642" s="2" customFormat="1">
      <c r="A642" s="38"/>
      <c r="B642" s="39"/>
      <c r="C642" s="40"/>
      <c r="D642" s="217" t="s">
        <v>152</v>
      </c>
      <c r="E642" s="40"/>
      <c r="F642" s="218" t="s">
        <v>630</v>
      </c>
      <c r="G642" s="40"/>
      <c r="H642" s="40"/>
      <c r="I642" s="219"/>
      <c r="J642" s="40"/>
      <c r="K642" s="40"/>
      <c r="L642" s="44"/>
      <c r="M642" s="220"/>
      <c r="N642" s="221"/>
      <c r="O642" s="84"/>
      <c r="P642" s="84"/>
      <c r="Q642" s="84"/>
      <c r="R642" s="84"/>
      <c r="S642" s="84"/>
      <c r="T642" s="85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T642" s="17" t="s">
        <v>152</v>
      </c>
      <c r="AU642" s="17" t="s">
        <v>79</v>
      </c>
    </row>
    <row r="643" s="2" customFormat="1">
      <c r="A643" s="38"/>
      <c r="B643" s="39"/>
      <c r="C643" s="40"/>
      <c r="D643" s="222" t="s">
        <v>154</v>
      </c>
      <c r="E643" s="40"/>
      <c r="F643" s="223" t="s">
        <v>631</v>
      </c>
      <c r="G643" s="40"/>
      <c r="H643" s="40"/>
      <c r="I643" s="219"/>
      <c r="J643" s="40"/>
      <c r="K643" s="40"/>
      <c r="L643" s="44"/>
      <c r="M643" s="220"/>
      <c r="N643" s="221"/>
      <c r="O643" s="84"/>
      <c r="P643" s="84"/>
      <c r="Q643" s="84"/>
      <c r="R643" s="84"/>
      <c r="S643" s="84"/>
      <c r="T643" s="85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T643" s="17" t="s">
        <v>154</v>
      </c>
      <c r="AU643" s="17" t="s">
        <v>79</v>
      </c>
    </row>
    <row r="644" s="13" customFormat="1">
      <c r="A644" s="13"/>
      <c r="B644" s="224"/>
      <c r="C644" s="225"/>
      <c r="D644" s="217" t="s">
        <v>156</v>
      </c>
      <c r="E644" s="226" t="s">
        <v>19</v>
      </c>
      <c r="F644" s="227" t="s">
        <v>624</v>
      </c>
      <c r="G644" s="225"/>
      <c r="H644" s="226" t="s">
        <v>19</v>
      </c>
      <c r="I644" s="228"/>
      <c r="J644" s="225"/>
      <c r="K644" s="225"/>
      <c r="L644" s="229"/>
      <c r="M644" s="230"/>
      <c r="N644" s="231"/>
      <c r="O644" s="231"/>
      <c r="P644" s="231"/>
      <c r="Q644" s="231"/>
      <c r="R644" s="231"/>
      <c r="S644" s="231"/>
      <c r="T644" s="232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3" t="s">
        <v>156</v>
      </c>
      <c r="AU644" s="233" t="s">
        <v>79</v>
      </c>
      <c r="AV644" s="13" t="s">
        <v>77</v>
      </c>
      <c r="AW644" s="13" t="s">
        <v>31</v>
      </c>
      <c r="AX644" s="13" t="s">
        <v>69</v>
      </c>
      <c r="AY644" s="233" t="s">
        <v>144</v>
      </c>
    </row>
    <row r="645" s="14" customFormat="1">
      <c r="A645" s="14"/>
      <c r="B645" s="234"/>
      <c r="C645" s="235"/>
      <c r="D645" s="217" t="s">
        <v>156</v>
      </c>
      <c r="E645" s="236" t="s">
        <v>19</v>
      </c>
      <c r="F645" s="237" t="s">
        <v>77</v>
      </c>
      <c r="G645" s="235"/>
      <c r="H645" s="238">
        <v>1</v>
      </c>
      <c r="I645" s="239"/>
      <c r="J645" s="235"/>
      <c r="K645" s="235"/>
      <c r="L645" s="240"/>
      <c r="M645" s="241"/>
      <c r="N645" s="242"/>
      <c r="O645" s="242"/>
      <c r="P645" s="242"/>
      <c r="Q645" s="242"/>
      <c r="R645" s="242"/>
      <c r="S645" s="242"/>
      <c r="T645" s="243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4" t="s">
        <v>156</v>
      </c>
      <c r="AU645" s="244" t="s">
        <v>79</v>
      </c>
      <c r="AV645" s="14" t="s">
        <v>79</v>
      </c>
      <c r="AW645" s="14" t="s">
        <v>31</v>
      </c>
      <c r="AX645" s="14" t="s">
        <v>69</v>
      </c>
      <c r="AY645" s="244" t="s">
        <v>144</v>
      </c>
    </row>
    <row r="646" s="15" customFormat="1">
      <c r="A646" s="15"/>
      <c r="B646" s="245"/>
      <c r="C646" s="246"/>
      <c r="D646" s="217" t="s">
        <v>156</v>
      </c>
      <c r="E646" s="247" t="s">
        <v>19</v>
      </c>
      <c r="F646" s="248" t="s">
        <v>163</v>
      </c>
      <c r="G646" s="246"/>
      <c r="H646" s="249">
        <v>1</v>
      </c>
      <c r="I646" s="250"/>
      <c r="J646" s="246"/>
      <c r="K646" s="246"/>
      <c r="L646" s="251"/>
      <c r="M646" s="252"/>
      <c r="N646" s="253"/>
      <c r="O646" s="253"/>
      <c r="P646" s="253"/>
      <c r="Q646" s="253"/>
      <c r="R646" s="253"/>
      <c r="S646" s="253"/>
      <c r="T646" s="254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55" t="s">
        <v>156</v>
      </c>
      <c r="AU646" s="255" t="s">
        <v>79</v>
      </c>
      <c r="AV646" s="15" t="s">
        <v>151</v>
      </c>
      <c r="AW646" s="15" t="s">
        <v>31</v>
      </c>
      <c r="AX646" s="15" t="s">
        <v>77</v>
      </c>
      <c r="AY646" s="255" t="s">
        <v>144</v>
      </c>
    </row>
    <row r="647" s="2" customFormat="1" ht="21.75" customHeight="1">
      <c r="A647" s="38"/>
      <c r="B647" s="39"/>
      <c r="C647" s="256" t="s">
        <v>396</v>
      </c>
      <c r="D647" s="256" t="s">
        <v>229</v>
      </c>
      <c r="E647" s="257" t="s">
        <v>632</v>
      </c>
      <c r="F647" s="258" t="s">
        <v>633</v>
      </c>
      <c r="G647" s="259" t="s">
        <v>305</v>
      </c>
      <c r="H647" s="260">
        <v>1</v>
      </c>
      <c r="I647" s="261"/>
      <c r="J647" s="262">
        <f>ROUND(I647*H647,2)</f>
        <v>0</v>
      </c>
      <c r="K647" s="258" t="s">
        <v>150</v>
      </c>
      <c r="L647" s="263"/>
      <c r="M647" s="264" t="s">
        <v>19</v>
      </c>
      <c r="N647" s="265" t="s">
        <v>40</v>
      </c>
      <c r="O647" s="84"/>
      <c r="P647" s="213">
        <f>O647*H647</f>
        <v>0</v>
      </c>
      <c r="Q647" s="213">
        <v>0.0015</v>
      </c>
      <c r="R647" s="213">
        <f>Q647*H647</f>
        <v>0.0015</v>
      </c>
      <c r="S647" s="213">
        <v>0</v>
      </c>
      <c r="T647" s="214">
        <f>S647*H647</f>
        <v>0</v>
      </c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R647" s="215" t="s">
        <v>179</v>
      </c>
      <c r="AT647" s="215" t="s">
        <v>229</v>
      </c>
      <c r="AU647" s="215" t="s">
        <v>79</v>
      </c>
      <c r="AY647" s="17" t="s">
        <v>144</v>
      </c>
      <c r="BE647" s="216">
        <f>IF(N647="základní",J647,0)</f>
        <v>0</v>
      </c>
      <c r="BF647" s="216">
        <f>IF(N647="snížená",J647,0)</f>
        <v>0</v>
      </c>
      <c r="BG647" s="216">
        <f>IF(N647="zákl. přenesená",J647,0)</f>
        <v>0</v>
      </c>
      <c r="BH647" s="216">
        <f>IF(N647="sníž. přenesená",J647,0)</f>
        <v>0</v>
      </c>
      <c r="BI647" s="216">
        <f>IF(N647="nulová",J647,0)</f>
        <v>0</v>
      </c>
      <c r="BJ647" s="17" t="s">
        <v>77</v>
      </c>
      <c r="BK647" s="216">
        <f>ROUND(I647*H647,2)</f>
        <v>0</v>
      </c>
      <c r="BL647" s="17" t="s">
        <v>151</v>
      </c>
      <c r="BM647" s="215" t="s">
        <v>634</v>
      </c>
    </row>
    <row r="648" s="2" customFormat="1">
      <c r="A648" s="38"/>
      <c r="B648" s="39"/>
      <c r="C648" s="40"/>
      <c r="D648" s="217" t="s">
        <v>152</v>
      </c>
      <c r="E648" s="40"/>
      <c r="F648" s="218" t="s">
        <v>633</v>
      </c>
      <c r="G648" s="40"/>
      <c r="H648" s="40"/>
      <c r="I648" s="219"/>
      <c r="J648" s="40"/>
      <c r="K648" s="40"/>
      <c r="L648" s="44"/>
      <c r="M648" s="220"/>
      <c r="N648" s="221"/>
      <c r="O648" s="84"/>
      <c r="P648" s="84"/>
      <c r="Q648" s="84"/>
      <c r="R648" s="84"/>
      <c r="S648" s="84"/>
      <c r="T648" s="85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T648" s="17" t="s">
        <v>152</v>
      </c>
      <c r="AU648" s="17" t="s">
        <v>79</v>
      </c>
    </row>
    <row r="649" s="13" customFormat="1">
      <c r="A649" s="13"/>
      <c r="B649" s="224"/>
      <c r="C649" s="225"/>
      <c r="D649" s="217" t="s">
        <v>156</v>
      </c>
      <c r="E649" s="226" t="s">
        <v>19</v>
      </c>
      <c r="F649" s="227" t="s">
        <v>624</v>
      </c>
      <c r="G649" s="225"/>
      <c r="H649" s="226" t="s">
        <v>19</v>
      </c>
      <c r="I649" s="228"/>
      <c r="J649" s="225"/>
      <c r="K649" s="225"/>
      <c r="L649" s="229"/>
      <c r="M649" s="230"/>
      <c r="N649" s="231"/>
      <c r="O649" s="231"/>
      <c r="P649" s="231"/>
      <c r="Q649" s="231"/>
      <c r="R649" s="231"/>
      <c r="S649" s="231"/>
      <c r="T649" s="232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33" t="s">
        <v>156</v>
      </c>
      <c r="AU649" s="233" t="s">
        <v>79</v>
      </c>
      <c r="AV649" s="13" t="s">
        <v>77</v>
      </c>
      <c r="AW649" s="13" t="s">
        <v>31</v>
      </c>
      <c r="AX649" s="13" t="s">
        <v>69</v>
      </c>
      <c r="AY649" s="233" t="s">
        <v>144</v>
      </c>
    </row>
    <row r="650" s="14" customFormat="1">
      <c r="A650" s="14"/>
      <c r="B650" s="234"/>
      <c r="C650" s="235"/>
      <c r="D650" s="217" t="s">
        <v>156</v>
      </c>
      <c r="E650" s="236" t="s">
        <v>19</v>
      </c>
      <c r="F650" s="237" t="s">
        <v>77</v>
      </c>
      <c r="G650" s="235"/>
      <c r="H650" s="238">
        <v>1</v>
      </c>
      <c r="I650" s="239"/>
      <c r="J650" s="235"/>
      <c r="K650" s="235"/>
      <c r="L650" s="240"/>
      <c r="M650" s="241"/>
      <c r="N650" s="242"/>
      <c r="O650" s="242"/>
      <c r="P650" s="242"/>
      <c r="Q650" s="242"/>
      <c r="R650" s="242"/>
      <c r="S650" s="242"/>
      <c r="T650" s="243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44" t="s">
        <v>156</v>
      </c>
      <c r="AU650" s="244" t="s">
        <v>79</v>
      </c>
      <c r="AV650" s="14" t="s">
        <v>79</v>
      </c>
      <c r="AW650" s="14" t="s">
        <v>31</v>
      </c>
      <c r="AX650" s="14" t="s">
        <v>69</v>
      </c>
      <c r="AY650" s="244" t="s">
        <v>144</v>
      </c>
    </row>
    <row r="651" s="15" customFormat="1">
      <c r="A651" s="15"/>
      <c r="B651" s="245"/>
      <c r="C651" s="246"/>
      <c r="D651" s="217" t="s">
        <v>156</v>
      </c>
      <c r="E651" s="247" t="s">
        <v>19</v>
      </c>
      <c r="F651" s="248" t="s">
        <v>163</v>
      </c>
      <c r="G651" s="246"/>
      <c r="H651" s="249">
        <v>1</v>
      </c>
      <c r="I651" s="250"/>
      <c r="J651" s="246"/>
      <c r="K651" s="246"/>
      <c r="L651" s="251"/>
      <c r="M651" s="252"/>
      <c r="N651" s="253"/>
      <c r="O651" s="253"/>
      <c r="P651" s="253"/>
      <c r="Q651" s="253"/>
      <c r="R651" s="253"/>
      <c r="S651" s="253"/>
      <c r="T651" s="254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T651" s="255" t="s">
        <v>156</v>
      </c>
      <c r="AU651" s="255" t="s">
        <v>79</v>
      </c>
      <c r="AV651" s="15" t="s">
        <v>151</v>
      </c>
      <c r="AW651" s="15" t="s">
        <v>31</v>
      </c>
      <c r="AX651" s="15" t="s">
        <v>77</v>
      </c>
      <c r="AY651" s="255" t="s">
        <v>144</v>
      </c>
    </row>
    <row r="652" s="2" customFormat="1" ht="16.5" customHeight="1">
      <c r="A652" s="38"/>
      <c r="B652" s="39"/>
      <c r="C652" s="204" t="s">
        <v>635</v>
      </c>
      <c r="D652" s="204" t="s">
        <v>146</v>
      </c>
      <c r="E652" s="205" t="s">
        <v>636</v>
      </c>
      <c r="F652" s="206" t="s">
        <v>637</v>
      </c>
      <c r="G652" s="207" t="s">
        <v>305</v>
      </c>
      <c r="H652" s="208">
        <v>3</v>
      </c>
      <c r="I652" s="209"/>
      <c r="J652" s="210">
        <f>ROUND(I652*H652,2)</f>
        <v>0</v>
      </c>
      <c r="K652" s="206" t="s">
        <v>150</v>
      </c>
      <c r="L652" s="44"/>
      <c r="M652" s="211" t="s">
        <v>19</v>
      </c>
      <c r="N652" s="212" t="s">
        <v>40</v>
      </c>
      <c r="O652" s="84"/>
      <c r="P652" s="213">
        <f>O652*H652</f>
        <v>0</v>
      </c>
      <c r="Q652" s="213">
        <v>0.000176</v>
      </c>
      <c r="R652" s="213">
        <f>Q652*H652</f>
        <v>0.00052800000000000004</v>
      </c>
      <c r="S652" s="213">
        <v>0</v>
      </c>
      <c r="T652" s="214">
        <f>S652*H652</f>
        <v>0</v>
      </c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R652" s="215" t="s">
        <v>151</v>
      </c>
      <c r="AT652" s="215" t="s">
        <v>146</v>
      </c>
      <c r="AU652" s="215" t="s">
        <v>79</v>
      </c>
      <c r="AY652" s="17" t="s">
        <v>144</v>
      </c>
      <c r="BE652" s="216">
        <f>IF(N652="základní",J652,0)</f>
        <v>0</v>
      </c>
      <c r="BF652" s="216">
        <f>IF(N652="snížená",J652,0)</f>
        <v>0</v>
      </c>
      <c r="BG652" s="216">
        <f>IF(N652="zákl. přenesená",J652,0)</f>
        <v>0</v>
      </c>
      <c r="BH652" s="216">
        <f>IF(N652="sníž. přenesená",J652,0)</f>
        <v>0</v>
      </c>
      <c r="BI652" s="216">
        <f>IF(N652="nulová",J652,0)</f>
        <v>0</v>
      </c>
      <c r="BJ652" s="17" t="s">
        <v>77</v>
      </c>
      <c r="BK652" s="216">
        <f>ROUND(I652*H652,2)</f>
        <v>0</v>
      </c>
      <c r="BL652" s="17" t="s">
        <v>151</v>
      </c>
      <c r="BM652" s="215" t="s">
        <v>638</v>
      </c>
    </row>
    <row r="653" s="2" customFormat="1">
      <c r="A653" s="38"/>
      <c r="B653" s="39"/>
      <c r="C653" s="40"/>
      <c r="D653" s="217" t="s">
        <v>152</v>
      </c>
      <c r="E653" s="40"/>
      <c r="F653" s="218" t="s">
        <v>639</v>
      </c>
      <c r="G653" s="40"/>
      <c r="H653" s="40"/>
      <c r="I653" s="219"/>
      <c r="J653" s="40"/>
      <c r="K653" s="40"/>
      <c r="L653" s="44"/>
      <c r="M653" s="220"/>
      <c r="N653" s="221"/>
      <c r="O653" s="84"/>
      <c r="P653" s="84"/>
      <c r="Q653" s="84"/>
      <c r="R653" s="84"/>
      <c r="S653" s="84"/>
      <c r="T653" s="85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T653" s="17" t="s">
        <v>152</v>
      </c>
      <c r="AU653" s="17" t="s">
        <v>79</v>
      </c>
    </row>
    <row r="654" s="2" customFormat="1">
      <c r="A654" s="38"/>
      <c r="B654" s="39"/>
      <c r="C654" s="40"/>
      <c r="D654" s="222" t="s">
        <v>154</v>
      </c>
      <c r="E654" s="40"/>
      <c r="F654" s="223" t="s">
        <v>640</v>
      </c>
      <c r="G654" s="40"/>
      <c r="H654" s="40"/>
      <c r="I654" s="219"/>
      <c r="J654" s="40"/>
      <c r="K654" s="40"/>
      <c r="L654" s="44"/>
      <c r="M654" s="220"/>
      <c r="N654" s="221"/>
      <c r="O654" s="84"/>
      <c r="P654" s="84"/>
      <c r="Q654" s="84"/>
      <c r="R654" s="84"/>
      <c r="S654" s="84"/>
      <c r="T654" s="85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T654" s="17" t="s">
        <v>154</v>
      </c>
      <c r="AU654" s="17" t="s">
        <v>79</v>
      </c>
    </row>
    <row r="655" s="14" customFormat="1">
      <c r="A655" s="14"/>
      <c r="B655" s="234"/>
      <c r="C655" s="235"/>
      <c r="D655" s="217" t="s">
        <v>156</v>
      </c>
      <c r="E655" s="236" t="s">
        <v>19</v>
      </c>
      <c r="F655" s="237" t="s">
        <v>169</v>
      </c>
      <c r="G655" s="235"/>
      <c r="H655" s="238">
        <v>3</v>
      </c>
      <c r="I655" s="239"/>
      <c r="J655" s="235"/>
      <c r="K655" s="235"/>
      <c r="L655" s="240"/>
      <c r="M655" s="241"/>
      <c r="N655" s="242"/>
      <c r="O655" s="242"/>
      <c r="P655" s="242"/>
      <c r="Q655" s="242"/>
      <c r="R655" s="242"/>
      <c r="S655" s="242"/>
      <c r="T655" s="243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44" t="s">
        <v>156</v>
      </c>
      <c r="AU655" s="244" t="s">
        <v>79</v>
      </c>
      <c r="AV655" s="14" t="s">
        <v>79</v>
      </c>
      <c r="AW655" s="14" t="s">
        <v>31</v>
      </c>
      <c r="AX655" s="14" t="s">
        <v>69</v>
      </c>
      <c r="AY655" s="244" t="s">
        <v>144</v>
      </c>
    </row>
    <row r="656" s="15" customFormat="1">
      <c r="A656" s="15"/>
      <c r="B656" s="245"/>
      <c r="C656" s="246"/>
      <c r="D656" s="217" t="s">
        <v>156</v>
      </c>
      <c r="E656" s="247" t="s">
        <v>19</v>
      </c>
      <c r="F656" s="248" t="s">
        <v>163</v>
      </c>
      <c r="G656" s="246"/>
      <c r="H656" s="249">
        <v>3</v>
      </c>
      <c r="I656" s="250"/>
      <c r="J656" s="246"/>
      <c r="K656" s="246"/>
      <c r="L656" s="251"/>
      <c r="M656" s="252"/>
      <c r="N656" s="253"/>
      <c r="O656" s="253"/>
      <c r="P656" s="253"/>
      <c r="Q656" s="253"/>
      <c r="R656" s="253"/>
      <c r="S656" s="253"/>
      <c r="T656" s="254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T656" s="255" t="s">
        <v>156</v>
      </c>
      <c r="AU656" s="255" t="s">
        <v>79</v>
      </c>
      <c r="AV656" s="15" t="s">
        <v>151</v>
      </c>
      <c r="AW656" s="15" t="s">
        <v>31</v>
      </c>
      <c r="AX656" s="15" t="s">
        <v>77</v>
      </c>
      <c r="AY656" s="255" t="s">
        <v>144</v>
      </c>
    </row>
    <row r="657" s="2" customFormat="1" ht="16.5" customHeight="1">
      <c r="A657" s="38"/>
      <c r="B657" s="39"/>
      <c r="C657" s="256" t="s">
        <v>404</v>
      </c>
      <c r="D657" s="256" t="s">
        <v>229</v>
      </c>
      <c r="E657" s="257" t="s">
        <v>641</v>
      </c>
      <c r="F657" s="258" t="s">
        <v>642</v>
      </c>
      <c r="G657" s="259" t="s">
        <v>305</v>
      </c>
      <c r="H657" s="260">
        <v>3</v>
      </c>
      <c r="I657" s="261"/>
      <c r="J657" s="262">
        <f>ROUND(I657*H657,2)</f>
        <v>0</v>
      </c>
      <c r="K657" s="258" t="s">
        <v>150</v>
      </c>
      <c r="L657" s="263"/>
      <c r="M657" s="264" t="s">
        <v>19</v>
      </c>
      <c r="N657" s="265" t="s">
        <v>40</v>
      </c>
      <c r="O657" s="84"/>
      <c r="P657" s="213">
        <f>O657*H657</f>
        <v>0</v>
      </c>
      <c r="Q657" s="213">
        <v>0.012</v>
      </c>
      <c r="R657" s="213">
        <f>Q657*H657</f>
        <v>0.036000000000000004</v>
      </c>
      <c r="S657" s="213">
        <v>0</v>
      </c>
      <c r="T657" s="214">
        <f>S657*H657</f>
        <v>0</v>
      </c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R657" s="215" t="s">
        <v>179</v>
      </c>
      <c r="AT657" s="215" t="s">
        <v>229</v>
      </c>
      <c r="AU657" s="215" t="s">
        <v>79</v>
      </c>
      <c r="AY657" s="17" t="s">
        <v>144</v>
      </c>
      <c r="BE657" s="216">
        <f>IF(N657="základní",J657,0)</f>
        <v>0</v>
      </c>
      <c r="BF657" s="216">
        <f>IF(N657="snížená",J657,0)</f>
        <v>0</v>
      </c>
      <c r="BG657" s="216">
        <f>IF(N657="zákl. přenesená",J657,0)</f>
        <v>0</v>
      </c>
      <c r="BH657" s="216">
        <f>IF(N657="sníž. přenesená",J657,0)</f>
        <v>0</v>
      </c>
      <c r="BI657" s="216">
        <f>IF(N657="nulová",J657,0)</f>
        <v>0</v>
      </c>
      <c r="BJ657" s="17" t="s">
        <v>77</v>
      </c>
      <c r="BK657" s="216">
        <f>ROUND(I657*H657,2)</f>
        <v>0</v>
      </c>
      <c r="BL657" s="17" t="s">
        <v>151</v>
      </c>
      <c r="BM657" s="215" t="s">
        <v>643</v>
      </c>
    </row>
    <row r="658" s="2" customFormat="1">
      <c r="A658" s="38"/>
      <c r="B658" s="39"/>
      <c r="C658" s="40"/>
      <c r="D658" s="217" t="s">
        <v>152</v>
      </c>
      <c r="E658" s="40"/>
      <c r="F658" s="218" t="s">
        <v>642</v>
      </c>
      <c r="G658" s="40"/>
      <c r="H658" s="40"/>
      <c r="I658" s="219"/>
      <c r="J658" s="40"/>
      <c r="K658" s="40"/>
      <c r="L658" s="44"/>
      <c r="M658" s="220"/>
      <c r="N658" s="221"/>
      <c r="O658" s="84"/>
      <c r="P658" s="84"/>
      <c r="Q658" s="84"/>
      <c r="R658" s="84"/>
      <c r="S658" s="84"/>
      <c r="T658" s="85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T658" s="17" t="s">
        <v>152</v>
      </c>
      <c r="AU658" s="17" t="s">
        <v>79</v>
      </c>
    </row>
    <row r="659" s="14" customFormat="1">
      <c r="A659" s="14"/>
      <c r="B659" s="234"/>
      <c r="C659" s="235"/>
      <c r="D659" s="217" t="s">
        <v>156</v>
      </c>
      <c r="E659" s="236" t="s">
        <v>19</v>
      </c>
      <c r="F659" s="237" t="s">
        <v>169</v>
      </c>
      <c r="G659" s="235"/>
      <c r="H659" s="238">
        <v>3</v>
      </c>
      <c r="I659" s="239"/>
      <c r="J659" s="235"/>
      <c r="K659" s="235"/>
      <c r="L659" s="240"/>
      <c r="M659" s="241"/>
      <c r="N659" s="242"/>
      <c r="O659" s="242"/>
      <c r="P659" s="242"/>
      <c r="Q659" s="242"/>
      <c r="R659" s="242"/>
      <c r="S659" s="242"/>
      <c r="T659" s="243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44" t="s">
        <v>156</v>
      </c>
      <c r="AU659" s="244" t="s">
        <v>79</v>
      </c>
      <c r="AV659" s="14" t="s">
        <v>79</v>
      </c>
      <c r="AW659" s="14" t="s">
        <v>31</v>
      </c>
      <c r="AX659" s="14" t="s">
        <v>69</v>
      </c>
      <c r="AY659" s="244" t="s">
        <v>144</v>
      </c>
    </row>
    <row r="660" s="15" customFormat="1">
      <c r="A660" s="15"/>
      <c r="B660" s="245"/>
      <c r="C660" s="246"/>
      <c r="D660" s="217" t="s">
        <v>156</v>
      </c>
      <c r="E660" s="247" t="s">
        <v>19</v>
      </c>
      <c r="F660" s="248" t="s">
        <v>163</v>
      </c>
      <c r="G660" s="246"/>
      <c r="H660" s="249">
        <v>3</v>
      </c>
      <c r="I660" s="250"/>
      <c r="J660" s="246"/>
      <c r="K660" s="246"/>
      <c r="L660" s="251"/>
      <c r="M660" s="252"/>
      <c r="N660" s="253"/>
      <c r="O660" s="253"/>
      <c r="P660" s="253"/>
      <c r="Q660" s="253"/>
      <c r="R660" s="253"/>
      <c r="S660" s="253"/>
      <c r="T660" s="254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T660" s="255" t="s">
        <v>156</v>
      </c>
      <c r="AU660" s="255" t="s">
        <v>79</v>
      </c>
      <c r="AV660" s="15" t="s">
        <v>151</v>
      </c>
      <c r="AW660" s="15" t="s">
        <v>31</v>
      </c>
      <c r="AX660" s="15" t="s">
        <v>77</v>
      </c>
      <c r="AY660" s="255" t="s">
        <v>144</v>
      </c>
    </row>
    <row r="661" s="2" customFormat="1" ht="21.75" customHeight="1">
      <c r="A661" s="38"/>
      <c r="B661" s="39"/>
      <c r="C661" s="204" t="s">
        <v>644</v>
      </c>
      <c r="D661" s="204" t="s">
        <v>146</v>
      </c>
      <c r="E661" s="205" t="s">
        <v>645</v>
      </c>
      <c r="F661" s="206" t="s">
        <v>646</v>
      </c>
      <c r="G661" s="207" t="s">
        <v>202</v>
      </c>
      <c r="H661" s="208">
        <v>188.45599999999999</v>
      </c>
      <c r="I661" s="209"/>
      <c r="J661" s="210">
        <f>ROUND(I661*H661,2)</f>
        <v>0</v>
      </c>
      <c r="K661" s="206" t="s">
        <v>150</v>
      </c>
      <c r="L661" s="44"/>
      <c r="M661" s="211" t="s">
        <v>19</v>
      </c>
      <c r="N661" s="212" t="s">
        <v>40</v>
      </c>
      <c r="O661" s="84"/>
      <c r="P661" s="213">
        <f>O661*H661</f>
        <v>0</v>
      </c>
      <c r="Q661" s="213">
        <v>0</v>
      </c>
      <c r="R661" s="213">
        <f>Q661*H661</f>
        <v>0</v>
      </c>
      <c r="S661" s="213">
        <v>0.13100000000000001</v>
      </c>
      <c r="T661" s="214">
        <f>S661*H661</f>
        <v>24.687736000000001</v>
      </c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R661" s="215" t="s">
        <v>151</v>
      </c>
      <c r="AT661" s="215" t="s">
        <v>146</v>
      </c>
      <c r="AU661" s="215" t="s">
        <v>79</v>
      </c>
      <c r="AY661" s="17" t="s">
        <v>144</v>
      </c>
      <c r="BE661" s="216">
        <f>IF(N661="základní",J661,0)</f>
        <v>0</v>
      </c>
      <c r="BF661" s="216">
        <f>IF(N661="snížená",J661,0)</f>
        <v>0</v>
      </c>
      <c r="BG661" s="216">
        <f>IF(N661="zákl. přenesená",J661,0)</f>
        <v>0</v>
      </c>
      <c r="BH661" s="216">
        <f>IF(N661="sníž. přenesená",J661,0)</f>
        <v>0</v>
      </c>
      <c r="BI661" s="216">
        <f>IF(N661="nulová",J661,0)</f>
        <v>0</v>
      </c>
      <c r="BJ661" s="17" t="s">
        <v>77</v>
      </c>
      <c r="BK661" s="216">
        <f>ROUND(I661*H661,2)</f>
        <v>0</v>
      </c>
      <c r="BL661" s="17" t="s">
        <v>151</v>
      </c>
      <c r="BM661" s="215" t="s">
        <v>647</v>
      </c>
    </row>
    <row r="662" s="2" customFormat="1">
      <c r="A662" s="38"/>
      <c r="B662" s="39"/>
      <c r="C662" s="40"/>
      <c r="D662" s="217" t="s">
        <v>152</v>
      </c>
      <c r="E662" s="40"/>
      <c r="F662" s="218" t="s">
        <v>648</v>
      </c>
      <c r="G662" s="40"/>
      <c r="H662" s="40"/>
      <c r="I662" s="219"/>
      <c r="J662" s="40"/>
      <c r="K662" s="40"/>
      <c r="L662" s="44"/>
      <c r="M662" s="220"/>
      <c r="N662" s="221"/>
      <c r="O662" s="84"/>
      <c r="P662" s="84"/>
      <c r="Q662" s="84"/>
      <c r="R662" s="84"/>
      <c r="S662" s="84"/>
      <c r="T662" s="85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T662" s="17" t="s">
        <v>152</v>
      </c>
      <c r="AU662" s="17" t="s">
        <v>79</v>
      </c>
    </row>
    <row r="663" s="2" customFormat="1">
      <c r="A663" s="38"/>
      <c r="B663" s="39"/>
      <c r="C663" s="40"/>
      <c r="D663" s="222" t="s">
        <v>154</v>
      </c>
      <c r="E663" s="40"/>
      <c r="F663" s="223" t="s">
        <v>649</v>
      </c>
      <c r="G663" s="40"/>
      <c r="H663" s="40"/>
      <c r="I663" s="219"/>
      <c r="J663" s="40"/>
      <c r="K663" s="40"/>
      <c r="L663" s="44"/>
      <c r="M663" s="220"/>
      <c r="N663" s="221"/>
      <c r="O663" s="84"/>
      <c r="P663" s="84"/>
      <c r="Q663" s="84"/>
      <c r="R663" s="84"/>
      <c r="S663" s="84"/>
      <c r="T663" s="85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T663" s="17" t="s">
        <v>154</v>
      </c>
      <c r="AU663" s="17" t="s">
        <v>79</v>
      </c>
    </row>
    <row r="664" s="13" customFormat="1">
      <c r="A664" s="13"/>
      <c r="B664" s="224"/>
      <c r="C664" s="225"/>
      <c r="D664" s="217" t="s">
        <v>156</v>
      </c>
      <c r="E664" s="226" t="s">
        <v>19</v>
      </c>
      <c r="F664" s="227" t="s">
        <v>650</v>
      </c>
      <c r="G664" s="225"/>
      <c r="H664" s="226" t="s">
        <v>19</v>
      </c>
      <c r="I664" s="228"/>
      <c r="J664" s="225"/>
      <c r="K664" s="225"/>
      <c r="L664" s="229"/>
      <c r="M664" s="230"/>
      <c r="N664" s="231"/>
      <c r="O664" s="231"/>
      <c r="P664" s="231"/>
      <c r="Q664" s="231"/>
      <c r="R664" s="231"/>
      <c r="S664" s="231"/>
      <c r="T664" s="232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33" t="s">
        <v>156</v>
      </c>
      <c r="AU664" s="233" t="s">
        <v>79</v>
      </c>
      <c r="AV664" s="13" t="s">
        <v>77</v>
      </c>
      <c r="AW664" s="13" t="s">
        <v>31</v>
      </c>
      <c r="AX664" s="13" t="s">
        <v>69</v>
      </c>
      <c r="AY664" s="233" t="s">
        <v>144</v>
      </c>
    </row>
    <row r="665" s="14" customFormat="1">
      <c r="A665" s="14"/>
      <c r="B665" s="234"/>
      <c r="C665" s="235"/>
      <c r="D665" s="217" t="s">
        <v>156</v>
      </c>
      <c r="E665" s="236" t="s">
        <v>19</v>
      </c>
      <c r="F665" s="237" t="s">
        <v>651</v>
      </c>
      <c r="G665" s="235"/>
      <c r="H665" s="238">
        <v>109.8</v>
      </c>
      <c r="I665" s="239"/>
      <c r="J665" s="235"/>
      <c r="K665" s="235"/>
      <c r="L665" s="240"/>
      <c r="M665" s="241"/>
      <c r="N665" s="242"/>
      <c r="O665" s="242"/>
      <c r="P665" s="242"/>
      <c r="Q665" s="242"/>
      <c r="R665" s="242"/>
      <c r="S665" s="242"/>
      <c r="T665" s="243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44" t="s">
        <v>156</v>
      </c>
      <c r="AU665" s="244" t="s">
        <v>79</v>
      </c>
      <c r="AV665" s="14" t="s">
        <v>79</v>
      </c>
      <c r="AW665" s="14" t="s">
        <v>31</v>
      </c>
      <c r="AX665" s="14" t="s">
        <v>69</v>
      </c>
      <c r="AY665" s="244" t="s">
        <v>144</v>
      </c>
    </row>
    <row r="666" s="14" customFormat="1">
      <c r="A666" s="14"/>
      <c r="B666" s="234"/>
      <c r="C666" s="235"/>
      <c r="D666" s="217" t="s">
        <v>156</v>
      </c>
      <c r="E666" s="236" t="s">
        <v>19</v>
      </c>
      <c r="F666" s="237" t="s">
        <v>652</v>
      </c>
      <c r="G666" s="235"/>
      <c r="H666" s="238">
        <v>-7.2000000000000002</v>
      </c>
      <c r="I666" s="239"/>
      <c r="J666" s="235"/>
      <c r="K666" s="235"/>
      <c r="L666" s="240"/>
      <c r="M666" s="241"/>
      <c r="N666" s="242"/>
      <c r="O666" s="242"/>
      <c r="P666" s="242"/>
      <c r="Q666" s="242"/>
      <c r="R666" s="242"/>
      <c r="S666" s="242"/>
      <c r="T666" s="243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4" t="s">
        <v>156</v>
      </c>
      <c r="AU666" s="244" t="s">
        <v>79</v>
      </c>
      <c r="AV666" s="14" t="s">
        <v>79</v>
      </c>
      <c r="AW666" s="14" t="s">
        <v>31</v>
      </c>
      <c r="AX666" s="14" t="s">
        <v>69</v>
      </c>
      <c r="AY666" s="244" t="s">
        <v>144</v>
      </c>
    </row>
    <row r="667" s="13" customFormat="1">
      <c r="A667" s="13"/>
      <c r="B667" s="224"/>
      <c r="C667" s="225"/>
      <c r="D667" s="217" t="s">
        <v>156</v>
      </c>
      <c r="E667" s="226" t="s">
        <v>19</v>
      </c>
      <c r="F667" s="227" t="s">
        <v>653</v>
      </c>
      <c r="G667" s="225"/>
      <c r="H667" s="226" t="s">
        <v>19</v>
      </c>
      <c r="I667" s="228"/>
      <c r="J667" s="225"/>
      <c r="K667" s="225"/>
      <c r="L667" s="229"/>
      <c r="M667" s="230"/>
      <c r="N667" s="231"/>
      <c r="O667" s="231"/>
      <c r="P667" s="231"/>
      <c r="Q667" s="231"/>
      <c r="R667" s="231"/>
      <c r="S667" s="231"/>
      <c r="T667" s="232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33" t="s">
        <v>156</v>
      </c>
      <c r="AU667" s="233" t="s">
        <v>79</v>
      </c>
      <c r="AV667" s="13" t="s">
        <v>77</v>
      </c>
      <c r="AW667" s="13" t="s">
        <v>31</v>
      </c>
      <c r="AX667" s="13" t="s">
        <v>69</v>
      </c>
      <c r="AY667" s="233" t="s">
        <v>144</v>
      </c>
    </row>
    <row r="668" s="14" customFormat="1">
      <c r="A668" s="14"/>
      <c r="B668" s="234"/>
      <c r="C668" s="235"/>
      <c r="D668" s="217" t="s">
        <v>156</v>
      </c>
      <c r="E668" s="236" t="s">
        <v>19</v>
      </c>
      <c r="F668" s="237" t="s">
        <v>654</v>
      </c>
      <c r="G668" s="235"/>
      <c r="H668" s="238">
        <v>103.456</v>
      </c>
      <c r="I668" s="239"/>
      <c r="J668" s="235"/>
      <c r="K668" s="235"/>
      <c r="L668" s="240"/>
      <c r="M668" s="241"/>
      <c r="N668" s="242"/>
      <c r="O668" s="242"/>
      <c r="P668" s="242"/>
      <c r="Q668" s="242"/>
      <c r="R668" s="242"/>
      <c r="S668" s="242"/>
      <c r="T668" s="243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44" t="s">
        <v>156</v>
      </c>
      <c r="AU668" s="244" t="s">
        <v>79</v>
      </c>
      <c r="AV668" s="14" t="s">
        <v>79</v>
      </c>
      <c r="AW668" s="14" t="s">
        <v>31</v>
      </c>
      <c r="AX668" s="14" t="s">
        <v>69</v>
      </c>
      <c r="AY668" s="244" t="s">
        <v>144</v>
      </c>
    </row>
    <row r="669" s="14" customFormat="1">
      <c r="A669" s="14"/>
      <c r="B669" s="234"/>
      <c r="C669" s="235"/>
      <c r="D669" s="217" t="s">
        <v>156</v>
      </c>
      <c r="E669" s="236" t="s">
        <v>19</v>
      </c>
      <c r="F669" s="237" t="s">
        <v>655</v>
      </c>
      <c r="G669" s="235"/>
      <c r="H669" s="238">
        <v>-17.600000000000001</v>
      </c>
      <c r="I669" s="239"/>
      <c r="J669" s="235"/>
      <c r="K669" s="235"/>
      <c r="L669" s="240"/>
      <c r="M669" s="241"/>
      <c r="N669" s="242"/>
      <c r="O669" s="242"/>
      <c r="P669" s="242"/>
      <c r="Q669" s="242"/>
      <c r="R669" s="242"/>
      <c r="S669" s="242"/>
      <c r="T669" s="243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44" t="s">
        <v>156</v>
      </c>
      <c r="AU669" s="244" t="s">
        <v>79</v>
      </c>
      <c r="AV669" s="14" t="s">
        <v>79</v>
      </c>
      <c r="AW669" s="14" t="s">
        <v>31</v>
      </c>
      <c r="AX669" s="14" t="s">
        <v>69</v>
      </c>
      <c r="AY669" s="244" t="s">
        <v>144</v>
      </c>
    </row>
    <row r="670" s="15" customFormat="1">
      <c r="A670" s="15"/>
      <c r="B670" s="245"/>
      <c r="C670" s="246"/>
      <c r="D670" s="217" t="s">
        <v>156</v>
      </c>
      <c r="E670" s="247" t="s">
        <v>19</v>
      </c>
      <c r="F670" s="248" t="s">
        <v>163</v>
      </c>
      <c r="G670" s="246"/>
      <c r="H670" s="249">
        <v>188.45599999999999</v>
      </c>
      <c r="I670" s="250"/>
      <c r="J670" s="246"/>
      <c r="K670" s="246"/>
      <c r="L670" s="251"/>
      <c r="M670" s="252"/>
      <c r="N670" s="253"/>
      <c r="O670" s="253"/>
      <c r="P670" s="253"/>
      <c r="Q670" s="253"/>
      <c r="R670" s="253"/>
      <c r="S670" s="253"/>
      <c r="T670" s="254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T670" s="255" t="s">
        <v>156</v>
      </c>
      <c r="AU670" s="255" t="s">
        <v>79</v>
      </c>
      <c r="AV670" s="15" t="s">
        <v>151</v>
      </c>
      <c r="AW670" s="15" t="s">
        <v>31</v>
      </c>
      <c r="AX670" s="15" t="s">
        <v>77</v>
      </c>
      <c r="AY670" s="255" t="s">
        <v>144</v>
      </c>
    </row>
    <row r="671" s="2" customFormat="1" ht="21.75" customHeight="1">
      <c r="A671" s="38"/>
      <c r="B671" s="39"/>
      <c r="C671" s="204" t="s">
        <v>410</v>
      </c>
      <c r="D671" s="204" t="s">
        <v>146</v>
      </c>
      <c r="E671" s="205" t="s">
        <v>656</v>
      </c>
      <c r="F671" s="206" t="s">
        <v>657</v>
      </c>
      <c r="G671" s="207" t="s">
        <v>202</v>
      </c>
      <c r="H671" s="208">
        <v>18.524999999999999</v>
      </c>
      <c r="I671" s="209"/>
      <c r="J671" s="210">
        <f>ROUND(I671*H671,2)</f>
        <v>0</v>
      </c>
      <c r="K671" s="206" t="s">
        <v>150</v>
      </c>
      <c r="L671" s="44"/>
      <c r="M671" s="211" t="s">
        <v>19</v>
      </c>
      <c r="N671" s="212" t="s">
        <v>40</v>
      </c>
      <c r="O671" s="84"/>
      <c r="P671" s="213">
        <f>O671*H671</f>
        <v>0</v>
      </c>
      <c r="Q671" s="213">
        <v>0</v>
      </c>
      <c r="R671" s="213">
        <f>Q671*H671</f>
        <v>0</v>
      </c>
      <c r="S671" s="213">
        <v>0.26100000000000001</v>
      </c>
      <c r="T671" s="214">
        <f>S671*H671</f>
        <v>4.8350249999999999</v>
      </c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R671" s="215" t="s">
        <v>151</v>
      </c>
      <c r="AT671" s="215" t="s">
        <v>146</v>
      </c>
      <c r="AU671" s="215" t="s">
        <v>79</v>
      </c>
      <c r="AY671" s="17" t="s">
        <v>144</v>
      </c>
      <c r="BE671" s="216">
        <f>IF(N671="základní",J671,0)</f>
        <v>0</v>
      </c>
      <c r="BF671" s="216">
        <f>IF(N671="snížená",J671,0)</f>
        <v>0</v>
      </c>
      <c r="BG671" s="216">
        <f>IF(N671="zákl. přenesená",J671,0)</f>
        <v>0</v>
      </c>
      <c r="BH671" s="216">
        <f>IF(N671="sníž. přenesená",J671,0)</f>
        <v>0</v>
      </c>
      <c r="BI671" s="216">
        <f>IF(N671="nulová",J671,0)</f>
        <v>0</v>
      </c>
      <c r="BJ671" s="17" t="s">
        <v>77</v>
      </c>
      <c r="BK671" s="216">
        <f>ROUND(I671*H671,2)</f>
        <v>0</v>
      </c>
      <c r="BL671" s="17" t="s">
        <v>151</v>
      </c>
      <c r="BM671" s="215" t="s">
        <v>658</v>
      </c>
    </row>
    <row r="672" s="2" customFormat="1">
      <c r="A672" s="38"/>
      <c r="B672" s="39"/>
      <c r="C672" s="40"/>
      <c r="D672" s="217" t="s">
        <v>152</v>
      </c>
      <c r="E672" s="40"/>
      <c r="F672" s="218" t="s">
        <v>659</v>
      </c>
      <c r="G672" s="40"/>
      <c r="H672" s="40"/>
      <c r="I672" s="219"/>
      <c r="J672" s="40"/>
      <c r="K672" s="40"/>
      <c r="L672" s="44"/>
      <c r="M672" s="220"/>
      <c r="N672" s="221"/>
      <c r="O672" s="84"/>
      <c r="P672" s="84"/>
      <c r="Q672" s="84"/>
      <c r="R672" s="84"/>
      <c r="S672" s="84"/>
      <c r="T672" s="85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T672" s="17" t="s">
        <v>152</v>
      </c>
      <c r="AU672" s="17" t="s">
        <v>79</v>
      </c>
    </row>
    <row r="673" s="2" customFormat="1">
      <c r="A673" s="38"/>
      <c r="B673" s="39"/>
      <c r="C673" s="40"/>
      <c r="D673" s="222" t="s">
        <v>154</v>
      </c>
      <c r="E673" s="40"/>
      <c r="F673" s="223" t="s">
        <v>660</v>
      </c>
      <c r="G673" s="40"/>
      <c r="H673" s="40"/>
      <c r="I673" s="219"/>
      <c r="J673" s="40"/>
      <c r="K673" s="40"/>
      <c r="L673" s="44"/>
      <c r="M673" s="220"/>
      <c r="N673" s="221"/>
      <c r="O673" s="84"/>
      <c r="P673" s="84"/>
      <c r="Q673" s="84"/>
      <c r="R673" s="84"/>
      <c r="S673" s="84"/>
      <c r="T673" s="85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T673" s="17" t="s">
        <v>154</v>
      </c>
      <c r="AU673" s="17" t="s">
        <v>79</v>
      </c>
    </row>
    <row r="674" s="13" customFormat="1">
      <c r="A674" s="13"/>
      <c r="B674" s="224"/>
      <c r="C674" s="225"/>
      <c r="D674" s="217" t="s">
        <v>156</v>
      </c>
      <c r="E674" s="226" t="s">
        <v>19</v>
      </c>
      <c r="F674" s="227" t="s">
        <v>661</v>
      </c>
      <c r="G674" s="225"/>
      <c r="H674" s="226" t="s">
        <v>19</v>
      </c>
      <c r="I674" s="228"/>
      <c r="J674" s="225"/>
      <c r="K674" s="225"/>
      <c r="L674" s="229"/>
      <c r="M674" s="230"/>
      <c r="N674" s="231"/>
      <c r="O674" s="231"/>
      <c r="P674" s="231"/>
      <c r="Q674" s="231"/>
      <c r="R674" s="231"/>
      <c r="S674" s="231"/>
      <c r="T674" s="232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3" t="s">
        <v>156</v>
      </c>
      <c r="AU674" s="233" t="s">
        <v>79</v>
      </c>
      <c r="AV674" s="13" t="s">
        <v>77</v>
      </c>
      <c r="AW674" s="13" t="s">
        <v>31</v>
      </c>
      <c r="AX674" s="13" t="s">
        <v>69</v>
      </c>
      <c r="AY674" s="233" t="s">
        <v>144</v>
      </c>
    </row>
    <row r="675" s="14" customFormat="1">
      <c r="A675" s="14"/>
      <c r="B675" s="234"/>
      <c r="C675" s="235"/>
      <c r="D675" s="217" t="s">
        <v>156</v>
      </c>
      <c r="E675" s="236" t="s">
        <v>19</v>
      </c>
      <c r="F675" s="237" t="s">
        <v>662</v>
      </c>
      <c r="G675" s="235"/>
      <c r="H675" s="238">
        <v>17.385000000000002</v>
      </c>
      <c r="I675" s="239"/>
      <c r="J675" s="235"/>
      <c r="K675" s="235"/>
      <c r="L675" s="240"/>
      <c r="M675" s="241"/>
      <c r="N675" s="242"/>
      <c r="O675" s="242"/>
      <c r="P675" s="242"/>
      <c r="Q675" s="242"/>
      <c r="R675" s="242"/>
      <c r="S675" s="242"/>
      <c r="T675" s="243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4" t="s">
        <v>156</v>
      </c>
      <c r="AU675" s="244" t="s">
        <v>79</v>
      </c>
      <c r="AV675" s="14" t="s">
        <v>79</v>
      </c>
      <c r="AW675" s="14" t="s">
        <v>31</v>
      </c>
      <c r="AX675" s="14" t="s">
        <v>69</v>
      </c>
      <c r="AY675" s="244" t="s">
        <v>144</v>
      </c>
    </row>
    <row r="676" s="13" customFormat="1">
      <c r="A676" s="13"/>
      <c r="B676" s="224"/>
      <c r="C676" s="225"/>
      <c r="D676" s="217" t="s">
        <v>156</v>
      </c>
      <c r="E676" s="226" t="s">
        <v>19</v>
      </c>
      <c r="F676" s="227" t="s">
        <v>663</v>
      </c>
      <c r="G676" s="225"/>
      <c r="H676" s="226" t="s">
        <v>19</v>
      </c>
      <c r="I676" s="228"/>
      <c r="J676" s="225"/>
      <c r="K676" s="225"/>
      <c r="L676" s="229"/>
      <c r="M676" s="230"/>
      <c r="N676" s="231"/>
      <c r="O676" s="231"/>
      <c r="P676" s="231"/>
      <c r="Q676" s="231"/>
      <c r="R676" s="231"/>
      <c r="S676" s="231"/>
      <c r="T676" s="232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3" t="s">
        <v>156</v>
      </c>
      <c r="AU676" s="233" t="s">
        <v>79</v>
      </c>
      <c r="AV676" s="13" t="s">
        <v>77</v>
      </c>
      <c r="AW676" s="13" t="s">
        <v>31</v>
      </c>
      <c r="AX676" s="13" t="s">
        <v>69</v>
      </c>
      <c r="AY676" s="233" t="s">
        <v>144</v>
      </c>
    </row>
    <row r="677" s="14" customFormat="1">
      <c r="A677" s="14"/>
      <c r="B677" s="234"/>
      <c r="C677" s="235"/>
      <c r="D677" s="217" t="s">
        <v>156</v>
      </c>
      <c r="E677" s="236" t="s">
        <v>19</v>
      </c>
      <c r="F677" s="237" t="s">
        <v>664</v>
      </c>
      <c r="G677" s="235"/>
      <c r="H677" s="238">
        <v>1.1399999999999999</v>
      </c>
      <c r="I677" s="239"/>
      <c r="J677" s="235"/>
      <c r="K677" s="235"/>
      <c r="L677" s="240"/>
      <c r="M677" s="241"/>
      <c r="N677" s="242"/>
      <c r="O677" s="242"/>
      <c r="P677" s="242"/>
      <c r="Q677" s="242"/>
      <c r="R677" s="242"/>
      <c r="S677" s="242"/>
      <c r="T677" s="243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4" t="s">
        <v>156</v>
      </c>
      <c r="AU677" s="244" t="s">
        <v>79</v>
      </c>
      <c r="AV677" s="14" t="s">
        <v>79</v>
      </c>
      <c r="AW677" s="14" t="s">
        <v>31</v>
      </c>
      <c r="AX677" s="14" t="s">
        <v>69</v>
      </c>
      <c r="AY677" s="244" t="s">
        <v>144</v>
      </c>
    </row>
    <row r="678" s="15" customFormat="1">
      <c r="A678" s="15"/>
      <c r="B678" s="245"/>
      <c r="C678" s="246"/>
      <c r="D678" s="217" t="s">
        <v>156</v>
      </c>
      <c r="E678" s="247" t="s">
        <v>19</v>
      </c>
      <c r="F678" s="248" t="s">
        <v>163</v>
      </c>
      <c r="G678" s="246"/>
      <c r="H678" s="249">
        <v>18.525000000000002</v>
      </c>
      <c r="I678" s="250"/>
      <c r="J678" s="246"/>
      <c r="K678" s="246"/>
      <c r="L678" s="251"/>
      <c r="M678" s="252"/>
      <c r="N678" s="253"/>
      <c r="O678" s="253"/>
      <c r="P678" s="253"/>
      <c r="Q678" s="253"/>
      <c r="R678" s="253"/>
      <c r="S678" s="253"/>
      <c r="T678" s="254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T678" s="255" t="s">
        <v>156</v>
      </c>
      <c r="AU678" s="255" t="s">
        <v>79</v>
      </c>
      <c r="AV678" s="15" t="s">
        <v>151</v>
      </c>
      <c r="AW678" s="15" t="s">
        <v>31</v>
      </c>
      <c r="AX678" s="15" t="s">
        <v>77</v>
      </c>
      <c r="AY678" s="255" t="s">
        <v>144</v>
      </c>
    </row>
    <row r="679" s="2" customFormat="1" ht="24.15" customHeight="1">
      <c r="A679" s="38"/>
      <c r="B679" s="39"/>
      <c r="C679" s="204" t="s">
        <v>665</v>
      </c>
      <c r="D679" s="204" t="s">
        <v>146</v>
      </c>
      <c r="E679" s="205" t="s">
        <v>666</v>
      </c>
      <c r="F679" s="206" t="s">
        <v>667</v>
      </c>
      <c r="G679" s="207" t="s">
        <v>149</v>
      </c>
      <c r="H679" s="208">
        <v>54.593000000000004</v>
      </c>
      <c r="I679" s="209"/>
      <c r="J679" s="210">
        <f>ROUND(I679*H679,2)</f>
        <v>0</v>
      </c>
      <c r="K679" s="206" t="s">
        <v>150</v>
      </c>
      <c r="L679" s="44"/>
      <c r="M679" s="211" t="s">
        <v>19</v>
      </c>
      <c r="N679" s="212" t="s">
        <v>40</v>
      </c>
      <c r="O679" s="84"/>
      <c r="P679" s="213">
        <f>O679*H679</f>
        <v>0</v>
      </c>
      <c r="Q679" s="213">
        <v>0</v>
      </c>
      <c r="R679" s="213">
        <f>Q679*H679</f>
        <v>0</v>
      </c>
      <c r="S679" s="213">
        <v>1.8</v>
      </c>
      <c r="T679" s="214">
        <f>S679*H679</f>
        <v>98.267400000000009</v>
      </c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R679" s="215" t="s">
        <v>151</v>
      </c>
      <c r="AT679" s="215" t="s">
        <v>146</v>
      </c>
      <c r="AU679" s="215" t="s">
        <v>79</v>
      </c>
      <c r="AY679" s="17" t="s">
        <v>144</v>
      </c>
      <c r="BE679" s="216">
        <f>IF(N679="základní",J679,0)</f>
        <v>0</v>
      </c>
      <c r="BF679" s="216">
        <f>IF(N679="snížená",J679,0)</f>
        <v>0</v>
      </c>
      <c r="BG679" s="216">
        <f>IF(N679="zákl. přenesená",J679,0)</f>
        <v>0</v>
      </c>
      <c r="BH679" s="216">
        <f>IF(N679="sníž. přenesená",J679,0)</f>
        <v>0</v>
      </c>
      <c r="BI679" s="216">
        <f>IF(N679="nulová",J679,0)</f>
        <v>0</v>
      </c>
      <c r="BJ679" s="17" t="s">
        <v>77</v>
      </c>
      <c r="BK679" s="216">
        <f>ROUND(I679*H679,2)</f>
        <v>0</v>
      </c>
      <c r="BL679" s="17" t="s">
        <v>151</v>
      </c>
      <c r="BM679" s="215" t="s">
        <v>668</v>
      </c>
    </row>
    <row r="680" s="2" customFormat="1">
      <c r="A680" s="38"/>
      <c r="B680" s="39"/>
      <c r="C680" s="40"/>
      <c r="D680" s="217" t="s">
        <v>152</v>
      </c>
      <c r="E680" s="40"/>
      <c r="F680" s="218" t="s">
        <v>669</v>
      </c>
      <c r="G680" s="40"/>
      <c r="H680" s="40"/>
      <c r="I680" s="219"/>
      <c r="J680" s="40"/>
      <c r="K680" s="40"/>
      <c r="L680" s="44"/>
      <c r="M680" s="220"/>
      <c r="N680" s="221"/>
      <c r="O680" s="84"/>
      <c r="P680" s="84"/>
      <c r="Q680" s="84"/>
      <c r="R680" s="84"/>
      <c r="S680" s="84"/>
      <c r="T680" s="85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T680" s="17" t="s">
        <v>152</v>
      </c>
      <c r="AU680" s="17" t="s">
        <v>79</v>
      </c>
    </row>
    <row r="681" s="2" customFormat="1">
      <c r="A681" s="38"/>
      <c r="B681" s="39"/>
      <c r="C681" s="40"/>
      <c r="D681" s="222" t="s">
        <v>154</v>
      </c>
      <c r="E681" s="40"/>
      <c r="F681" s="223" t="s">
        <v>670</v>
      </c>
      <c r="G681" s="40"/>
      <c r="H681" s="40"/>
      <c r="I681" s="219"/>
      <c r="J681" s="40"/>
      <c r="K681" s="40"/>
      <c r="L681" s="44"/>
      <c r="M681" s="220"/>
      <c r="N681" s="221"/>
      <c r="O681" s="84"/>
      <c r="P681" s="84"/>
      <c r="Q681" s="84"/>
      <c r="R681" s="84"/>
      <c r="S681" s="84"/>
      <c r="T681" s="85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T681" s="17" t="s">
        <v>154</v>
      </c>
      <c r="AU681" s="17" t="s">
        <v>79</v>
      </c>
    </row>
    <row r="682" s="13" customFormat="1">
      <c r="A682" s="13"/>
      <c r="B682" s="224"/>
      <c r="C682" s="225"/>
      <c r="D682" s="217" t="s">
        <v>156</v>
      </c>
      <c r="E682" s="226" t="s">
        <v>19</v>
      </c>
      <c r="F682" s="227" t="s">
        <v>671</v>
      </c>
      <c r="G682" s="225"/>
      <c r="H682" s="226" t="s">
        <v>19</v>
      </c>
      <c r="I682" s="228"/>
      <c r="J682" s="225"/>
      <c r="K682" s="225"/>
      <c r="L682" s="229"/>
      <c r="M682" s="230"/>
      <c r="N682" s="231"/>
      <c r="O682" s="231"/>
      <c r="P682" s="231"/>
      <c r="Q682" s="231"/>
      <c r="R682" s="231"/>
      <c r="S682" s="231"/>
      <c r="T682" s="232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3" t="s">
        <v>156</v>
      </c>
      <c r="AU682" s="233" t="s">
        <v>79</v>
      </c>
      <c r="AV682" s="13" t="s">
        <v>77</v>
      </c>
      <c r="AW682" s="13" t="s">
        <v>31</v>
      </c>
      <c r="AX682" s="13" t="s">
        <v>69</v>
      </c>
      <c r="AY682" s="233" t="s">
        <v>144</v>
      </c>
    </row>
    <row r="683" s="14" customFormat="1">
      <c r="A683" s="14"/>
      <c r="B683" s="234"/>
      <c r="C683" s="235"/>
      <c r="D683" s="217" t="s">
        <v>156</v>
      </c>
      <c r="E683" s="236" t="s">
        <v>19</v>
      </c>
      <c r="F683" s="237" t="s">
        <v>672</v>
      </c>
      <c r="G683" s="235"/>
      <c r="H683" s="238">
        <v>63.593000000000004</v>
      </c>
      <c r="I683" s="239"/>
      <c r="J683" s="235"/>
      <c r="K683" s="235"/>
      <c r="L683" s="240"/>
      <c r="M683" s="241"/>
      <c r="N683" s="242"/>
      <c r="O683" s="242"/>
      <c r="P683" s="242"/>
      <c r="Q683" s="242"/>
      <c r="R683" s="242"/>
      <c r="S683" s="242"/>
      <c r="T683" s="243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44" t="s">
        <v>156</v>
      </c>
      <c r="AU683" s="244" t="s">
        <v>79</v>
      </c>
      <c r="AV683" s="14" t="s">
        <v>79</v>
      </c>
      <c r="AW683" s="14" t="s">
        <v>31</v>
      </c>
      <c r="AX683" s="14" t="s">
        <v>69</v>
      </c>
      <c r="AY683" s="244" t="s">
        <v>144</v>
      </c>
    </row>
    <row r="684" s="14" customFormat="1">
      <c r="A684" s="14"/>
      <c r="B684" s="234"/>
      <c r="C684" s="235"/>
      <c r="D684" s="217" t="s">
        <v>156</v>
      </c>
      <c r="E684" s="236" t="s">
        <v>19</v>
      </c>
      <c r="F684" s="237" t="s">
        <v>673</v>
      </c>
      <c r="G684" s="235"/>
      <c r="H684" s="238">
        <v>-9</v>
      </c>
      <c r="I684" s="239"/>
      <c r="J684" s="235"/>
      <c r="K684" s="235"/>
      <c r="L684" s="240"/>
      <c r="M684" s="241"/>
      <c r="N684" s="242"/>
      <c r="O684" s="242"/>
      <c r="P684" s="242"/>
      <c r="Q684" s="242"/>
      <c r="R684" s="242"/>
      <c r="S684" s="242"/>
      <c r="T684" s="243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44" t="s">
        <v>156</v>
      </c>
      <c r="AU684" s="244" t="s">
        <v>79</v>
      </c>
      <c r="AV684" s="14" t="s">
        <v>79</v>
      </c>
      <c r="AW684" s="14" t="s">
        <v>31</v>
      </c>
      <c r="AX684" s="14" t="s">
        <v>69</v>
      </c>
      <c r="AY684" s="244" t="s">
        <v>144</v>
      </c>
    </row>
    <row r="685" s="15" customFormat="1">
      <c r="A685" s="15"/>
      <c r="B685" s="245"/>
      <c r="C685" s="246"/>
      <c r="D685" s="217" t="s">
        <v>156</v>
      </c>
      <c r="E685" s="247" t="s">
        <v>19</v>
      </c>
      <c r="F685" s="248" t="s">
        <v>163</v>
      </c>
      <c r="G685" s="246"/>
      <c r="H685" s="249">
        <v>54.593000000000004</v>
      </c>
      <c r="I685" s="250"/>
      <c r="J685" s="246"/>
      <c r="K685" s="246"/>
      <c r="L685" s="251"/>
      <c r="M685" s="252"/>
      <c r="N685" s="253"/>
      <c r="O685" s="253"/>
      <c r="P685" s="253"/>
      <c r="Q685" s="253"/>
      <c r="R685" s="253"/>
      <c r="S685" s="253"/>
      <c r="T685" s="254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T685" s="255" t="s">
        <v>156</v>
      </c>
      <c r="AU685" s="255" t="s">
        <v>79</v>
      </c>
      <c r="AV685" s="15" t="s">
        <v>151</v>
      </c>
      <c r="AW685" s="15" t="s">
        <v>31</v>
      </c>
      <c r="AX685" s="15" t="s">
        <v>77</v>
      </c>
      <c r="AY685" s="255" t="s">
        <v>144</v>
      </c>
    </row>
    <row r="686" s="2" customFormat="1" ht="37.8" customHeight="1">
      <c r="A686" s="38"/>
      <c r="B686" s="39"/>
      <c r="C686" s="204" t="s">
        <v>419</v>
      </c>
      <c r="D686" s="204" t="s">
        <v>146</v>
      </c>
      <c r="E686" s="205" t="s">
        <v>674</v>
      </c>
      <c r="F686" s="206" t="s">
        <v>675</v>
      </c>
      <c r="G686" s="207" t="s">
        <v>149</v>
      </c>
      <c r="H686" s="208">
        <v>109.334</v>
      </c>
      <c r="I686" s="209"/>
      <c r="J686" s="210">
        <f>ROUND(I686*H686,2)</f>
        <v>0</v>
      </c>
      <c r="K686" s="206" t="s">
        <v>150</v>
      </c>
      <c r="L686" s="44"/>
      <c r="M686" s="211" t="s">
        <v>19</v>
      </c>
      <c r="N686" s="212" t="s">
        <v>40</v>
      </c>
      <c r="O686" s="84"/>
      <c r="P686" s="213">
        <f>O686*H686</f>
        <v>0</v>
      </c>
      <c r="Q686" s="213">
        <v>0</v>
      </c>
      <c r="R686" s="213">
        <f>Q686*H686</f>
        <v>0</v>
      </c>
      <c r="S686" s="213">
        <v>2.2000000000000002</v>
      </c>
      <c r="T686" s="214">
        <f>S686*H686</f>
        <v>240.53480000000002</v>
      </c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R686" s="215" t="s">
        <v>151</v>
      </c>
      <c r="AT686" s="215" t="s">
        <v>146</v>
      </c>
      <c r="AU686" s="215" t="s">
        <v>79</v>
      </c>
      <c r="AY686" s="17" t="s">
        <v>144</v>
      </c>
      <c r="BE686" s="216">
        <f>IF(N686="základní",J686,0)</f>
        <v>0</v>
      </c>
      <c r="BF686" s="216">
        <f>IF(N686="snížená",J686,0)</f>
        <v>0</v>
      </c>
      <c r="BG686" s="216">
        <f>IF(N686="zákl. přenesená",J686,0)</f>
        <v>0</v>
      </c>
      <c r="BH686" s="216">
        <f>IF(N686="sníž. přenesená",J686,0)</f>
        <v>0</v>
      </c>
      <c r="BI686" s="216">
        <f>IF(N686="nulová",J686,0)</f>
        <v>0</v>
      </c>
      <c r="BJ686" s="17" t="s">
        <v>77</v>
      </c>
      <c r="BK686" s="216">
        <f>ROUND(I686*H686,2)</f>
        <v>0</v>
      </c>
      <c r="BL686" s="17" t="s">
        <v>151</v>
      </c>
      <c r="BM686" s="215" t="s">
        <v>676</v>
      </c>
    </row>
    <row r="687" s="2" customFormat="1">
      <c r="A687" s="38"/>
      <c r="B687" s="39"/>
      <c r="C687" s="40"/>
      <c r="D687" s="217" t="s">
        <v>152</v>
      </c>
      <c r="E687" s="40"/>
      <c r="F687" s="218" t="s">
        <v>677</v>
      </c>
      <c r="G687" s="40"/>
      <c r="H687" s="40"/>
      <c r="I687" s="219"/>
      <c r="J687" s="40"/>
      <c r="K687" s="40"/>
      <c r="L687" s="44"/>
      <c r="M687" s="220"/>
      <c r="N687" s="221"/>
      <c r="O687" s="84"/>
      <c r="P687" s="84"/>
      <c r="Q687" s="84"/>
      <c r="R687" s="84"/>
      <c r="S687" s="84"/>
      <c r="T687" s="85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T687" s="17" t="s">
        <v>152</v>
      </c>
      <c r="AU687" s="17" t="s">
        <v>79</v>
      </c>
    </row>
    <row r="688" s="2" customFormat="1">
      <c r="A688" s="38"/>
      <c r="B688" s="39"/>
      <c r="C688" s="40"/>
      <c r="D688" s="222" t="s">
        <v>154</v>
      </c>
      <c r="E688" s="40"/>
      <c r="F688" s="223" t="s">
        <v>678</v>
      </c>
      <c r="G688" s="40"/>
      <c r="H688" s="40"/>
      <c r="I688" s="219"/>
      <c r="J688" s="40"/>
      <c r="K688" s="40"/>
      <c r="L688" s="44"/>
      <c r="M688" s="220"/>
      <c r="N688" s="221"/>
      <c r="O688" s="84"/>
      <c r="P688" s="84"/>
      <c r="Q688" s="84"/>
      <c r="R688" s="84"/>
      <c r="S688" s="84"/>
      <c r="T688" s="85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T688" s="17" t="s">
        <v>154</v>
      </c>
      <c r="AU688" s="17" t="s">
        <v>79</v>
      </c>
    </row>
    <row r="689" s="13" customFormat="1">
      <c r="A689" s="13"/>
      <c r="B689" s="224"/>
      <c r="C689" s="225"/>
      <c r="D689" s="217" t="s">
        <v>156</v>
      </c>
      <c r="E689" s="226" t="s">
        <v>19</v>
      </c>
      <c r="F689" s="227" t="s">
        <v>679</v>
      </c>
      <c r="G689" s="225"/>
      <c r="H689" s="226" t="s">
        <v>19</v>
      </c>
      <c r="I689" s="228"/>
      <c r="J689" s="225"/>
      <c r="K689" s="225"/>
      <c r="L689" s="229"/>
      <c r="M689" s="230"/>
      <c r="N689" s="231"/>
      <c r="O689" s="231"/>
      <c r="P689" s="231"/>
      <c r="Q689" s="231"/>
      <c r="R689" s="231"/>
      <c r="S689" s="231"/>
      <c r="T689" s="232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33" t="s">
        <v>156</v>
      </c>
      <c r="AU689" s="233" t="s">
        <v>79</v>
      </c>
      <c r="AV689" s="13" t="s">
        <v>77</v>
      </c>
      <c r="AW689" s="13" t="s">
        <v>31</v>
      </c>
      <c r="AX689" s="13" t="s">
        <v>69</v>
      </c>
      <c r="AY689" s="233" t="s">
        <v>144</v>
      </c>
    </row>
    <row r="690" s="13" customFormat="1">
      <c r="A690" s="13"/>
      <c r="B690" s="224"/>
      <c r="C690" s="225"/>
      <c r="D690" s="217" t="s">
        <v>156</v>
      </c>
      <c r="E690" s="226" t="s">
        <v>19</v>
      </c>
      <c r="F690" s="227" t="s">
        <v>158</v>
      </c>
      <c r="G690" s="225"/>
      <c r="H690" s="226" t="s">
        <v>19</v>
      </c>
      <c r="I690" s="228"/>
      <c r="J690" s="225"/>
      <c r="K690" s="225"/>
      <c r="L690" s="229"/>
      <c r="M690" s="230"/>
      <c r="N690" s="231"/>
      <c r="O690" s="231"/>
      <c r="P690" s="231"/>
      <c r="Q690" s="231"/>
      <c r="R690" s="231"/>
      <c r="S690" s="231"/>
      <c r="T690" s="232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33" t="s">
        <v>156</v>
      </c>
      <c r="AU690" s="233" t="s">
        <v>79</v>
      </c>
      <c r="AV690" s="13" t="s">
        <v>77</v>
      </c>
      <c r="AW690" s="13" t="s">
        <v>31</v>
      </c>
      <c r="AX690" s="13" t="s">
        <v>69</v>
      </c>
      <c r="AY690" s="233" t="s">
        <v>144</v>
      </c>
    </row>
    <row r="691" s="13" customFormat="1">
      <c r="A691" s="13"/>
      <c r="B691" s="224"/>
      <c r="C691" s="225"/>
      <c r="D691" s="217" t="s">
        <v>156</v>
      </c>
      <c r="E691" s="226" t="s">
        <v>19</v>
      </c>
      <c r="F691" s="227" t="s">
        <v>680</v>
      </c>
      <c r="G691" s="225"/>
      <c r="H691" s="226" t="s">
        <v>19</v>
      </c>
      <c r="I691" s="228"/>
      <c r="J691" s="225"/>
      <c r="K691" s="225"/>
      <c r="L691" s="229"/>
      <c r="M691" s="230"/>
      <c r="N691" s="231"/>
      <c r="O691" s="231"/>
      <c r="P691" s="231"/>
      <c r="Q691" s="231"/>
      <c r="R691" s="231"/>
      <c r="S691" s="231"/>
      <c r="T691" s="232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3" t="s">
        <v>156</v>
      </c>
      <c r="AU691" s="233" t="s">
        <v>79</v>
      </c>
      <c r="AV691" s="13" t="s">
        <v>77</v>
      </c>
      <c r="AW691" s="13" t="s">
        <v>31</v>
      </c>
      <c r="AX691" s="13" t="s">
        <v>69</v>
      </c>
      <c r="AY691" s="233" t="s">
        <v>144</v>
      </c>
    </row>
    <row r="692" s="14" customFormat="1">
      <c r="A692" s="14"/>
      <c r="B692" s="234"/>
      <c r="C692" s="235"/>
      <c r="D692" s="217" t="s">
        <v>156</v>
      </c>
      <c r="E692" s="236" t="s">
        <v>19</v>
      </c>
      <c r="F692" s="237" t="s">
        <v>681</v>
      </c>
      <c r="G692" s="235"/>
      <c r="H692" s="238">
        <v>11.691000000000001</v>
      </c>
      <c r="I692" s="239"/>
      <c r="J692" s="235"/>
      <c r="K692" s="235"/>
      <c r="L692" s="240"/>
      <c r="M692" s="241"/>
      <c r="N692" s="242"/>
      <c r="O692" s="242"/>
      <c r="P692" s="242"/>
      <c r="Q692" s="242"/>
      <c r="R692" s="242"/>
      <c r="S692" s="242"/>
      <c r="T692" s="243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44" t="s">
        <v>156</v>
      </c>
      <c r="AU692" s="244" t="s">
        <v>79</v>
      </c>
      <c r="AV692" s="14" t="s">
        <v>79</v>
      </c>
      <c r="AW692" s="14" t="s">
        <v>31</v>
      </c>
      <c r="AX692" s="14" t="s">
        <v>69</v>
      </c>
      <c r="AY692" s="244" t="s">
        <v>144</v>
      </c>
    </row>
    <row r="693" s="13" customFormat="1">
      <c r="A693" s="13"/>
      <c r="B693" s="224"/>
      <c r="C693" s="225"/>
      <c r="D693" s="217" t="s">
        <v>156</v>
      </c>
      <c r="E693" s="226" t="s">
        <v>19</v>
      </c>
      <c r="F693" s="227" t="s">
        <v>682</v>
      </c>
      <c r="G693" s="225"/>
      <c r="H693" s="226" t="s">
        <v>19</v>
      </c>
      <c r="I693" s="228"/>
      <c r="J693" s="225"/>
      <c r="K693" s="225"/>
      <c r="L693" s="229"/>
      <c r="M693" s="230"/>
      <c r="N693" s="231"/>
      <c r="O693" s="231"/>
      <c r="P693" s="231"/>
      <c r="Q693" s="231"/>
      <c r="R693" s="231"/>
      <c r="S693" s="231"/>
      <c r="T693" s="232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3" t="s">
        <v>156</v>
      </c>
      <c r="AU693" s="233" t="s">
        <v>79</v>
      </c>
      <c r="AV693" s="13" t="s">
        <v>77</v>
      </c>
      <c r="AW693" s="13" t="s">
        <v>31</v>
      </c>
      <c r="AX693" s="13" t="s">
        <v>69</v>
      </c>
      <c r="AY693" s="233" t="s">
        <v>144</v>
      </c>
    </row>
    <row r="694" s="14" customFormat="1">
      <c r="A694" s="14"/>
      <c r="B694" s="234"/>
      <c r="C694" s="235"/>
      <c r="D694" s="217" t="s">
        <v>156</v>
      </c>
      <c r="E694" s="236" t="s">
        <v>19</v>
      </c>
      <c r="F694" s="237" t="s">
        <v>683</v>
      </c>
      <c r="G694" s="235"/>
      <c r="H694" s="238">
        <v>14.268000000000001</v>
      </c>
      <c r="I694" s="239"/>
      <c r="J694" s="235"/>
      <c r="K694" s="235"/>
      <c r="L694" s="240"/>
      <c r="M694" s="241"/>
      <c r="N694" s="242"/>
      <c r="O694" s="242"/>
      <c r="P694" s="242"/>
      <c r="Q694" s="242"/>
      <c r="R694" s="242"/>
      <c r="S694" s="242"/>
      <c r="T694" s="243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4" t="s">
        <v>156</v>
      </c>
      <c r="AU694" s="244" t="s">
        <v>79</v>
      </c>
      <c r="AV694" s="14" t="s">
        <v>79</v>
      </c>
      <c r="AW694" s="14" t="s">
        <v>31</v>
      </c>
      <c r="AX694" s="14" t="s">
        <v>69</v>
      </c>
      <c r="AY694" s="244" t="s">
        <v>144</v>
      </c>
    </row>
    <row r="695" s="13" customFormat="1">
      <c r="A695" s="13"/>
      <c r="B695" s="224"/>
      <c r="C695" s="225"/>
      <c r="D695" s="217" t="s">
        <v>156</v>
      </c>
      <c r="E695" s="226" t="s">
        <v>19</v>
      </c>
      <c r="F695" s="227" t="s">
        <v>684</v>
      </c>
      <c r="G695" s="225"/>
      <c r="H695" s="226" t="s">
        <v>19</v>
      </c>
      <c r="I695" s="228"/>
      <c r="J695" s="225"/>
      <c r="K695" s="225"/>
      <c r="L695" s="229"/>
      <c r="M695" s="230"/>
      <c r="N695" s="231"/>
      <c r="O695" s="231"/>
      <c r="P695" s="231"/>
      <c r="Q695" s="231"/>
      <c r="R695" s="231"/>
      <c r="S695" s="231"/>
      <c r="T695" s="232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33" t="s">
        <v>156</v>
      </c>
      <c r="AU695" s="233" t="s">
        <v>79</v>
      </c>
      <c r="AV695" s="13" t="s">
        <v>77</v>
      </c>
      <c r="AW695" s="13" t="s">
        <v>31</v>
      </c>
      <c r="AX695" s="13" t="s">
        <v>69</v>
      </c>
      <c r="AY695" s="233" t="s">
        <v>144</v>
      </c>
    </row>
    <row r="696" s="14" customFormat="1">
      <c r="A696" s="14"/>
      <c r="B696" s="234"/>
      <c r="C696" s="235"/>
      <c r="D696" s="217" t="s">
        <v>156</v>
      </c>
      <c r="E696" s="236" t="s">
        <v>19</v>
      </c>
      <c r="F696" s="237" t="s">
        <v>685</v>
      </c>
      <c r="G696" s="235"/>
      <c r="H696" s="238">
        <v>18.212</v>
      </c>
      <c r="I696" s="239"/>
      <c r="J696" s="235"/>
      <c r="K696" s="235"/>
      <c r="L696" s="240"/>
      <c r="M696" s="241"/>
      <c r="N696" s="242"/>
      <c r="O696" s="242"/>
      <c r="P696" s="242"/>
      <c r="Q696" s="242"/>
      <c r="R696" s="242"/>
      <c r="S696" s="242"/>
      <c r="T696" s="243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44" t="s">
        <v>156</v>
      </c>
      <c r="AU696" s="244" t="s">
        <v>79</v>
      </c>
      <c r="AV696" s="14" t="s">
        <v>79</v>
      </c>
      <c r="AW696" s="14" t="s">
        <v>31</v>
      </c>
      <c r="AX696" s="14" t="s">
        <v>69</v>
      </c>
      <c r="AY696" s="244" t="s">
        <v>144</v>
      </c>
    </row>
    <row r="697" s="13" customFormat="1">
      <c r="A697" s="13"/>
      <c r="B697" s="224"/>
      <c r="C697" s="225"/>
      <c r="D697" s="217" t="s">
        <v>156</v>
      </c>
      <c r="E697" s="226" t="s">
        <v>19</v>
      </c>
      <c r="F697" s="227" t="s">
        <v>686</v>
      </c>
      <c r="G697" s="225"/>
      <c r="H697" s="226" t="s">
        <v>19</v>
      </c>
      <c r="I697" s="228"/>
      <c r="J697" s="225"/>
      <c r="K697" s="225"/>
      <c r="L697" s="229"/>
      <c r="M697" s="230"/>
      <c r="N697" s="231"/>
      <c r="O697" s="231"/>
      <c r="P697" s="231"/>
      <c r="Q697" s="231"/>
      <c r="R697" s="231"/>
      <c r="S697" s="231"/>
      <c r="T697" s="232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33" t="s">
        <v>156</v>
      </c>
      <c r="AU697" s="233" t="s">
        <v>79</v>
      </c>
      <c r="AV697" s="13" t="s">
        <v>77</v>
      </c>
      <c r="AW697" s="13" t="s">
        <v>31</v>
      </c>
      <c r="AX697" s="13" t="s">
        <v>69</v>
      </c>
      <c r="AY697" s="233" t="s">
        <v>144</v>
      </c>
    </row>
    <row r="698" s="13" customFormat="1">
      <c r="A698" s="13"/>
      <c r="B698" s="224"/>
      <c r="C698" s="225"/>
      <c r="D698" s="217" t="s">
        <v>156</v>
      </c>
      <c r="E698" s="226" t="s">
        <v>19</v>
      </c>
      <c r="F698" s="227" t="s">
        <v>158</v>
      </c>
      <c r="G698" s="225"/>
      <c r="H698" s="226" t="s">
        <v>19</v>
      </c>
      <c r="I698" s="228"/>
      <c r="J698" s="225"/>
      <c r="K698" s="225"/>
      <c r="L698" s="229"/>
      <c r="M698" s="230"/>
      <c r="N698" s="231"/>
      <c r="O698" s="231"/>
      <c r="P698" s="231"/>
      <c r="Q698" s="231"/>
      <c r="R698" s="231"/>
      <c r="S698" s="231"/>
      <c r="T698" s="232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33" t="s">
        <v>156</v>
      </c>
      <c r="AU698" s="233" t="s">
        <v>79</v>
      </c>
      <c r="AV698" s="13" t="s">
        <v>77</v>
      </c>
      <c r="AW698" s="13" t="s">
        <v>31</v>
      </c>
      <c r="AX698" s="13" t="s">
        <v>69</v>
      </c>
      <c r="AY698" s="233" t="s">
        <v>144</v>
      </c>
    </row>
    <row r="699" s="13" customFormat="1">
      <c r="A699" s="13"/>
      <c r="B699" s="224"/>
      <c r="C699" s="225"/>
      <c r="D699" s="217" t="s">
        <v>156</v>
      </c>
      <c r="E699" s="226" t="s">
        <v>19</v>
      </c>
      <c r="F699" s="227" t="s">
        <v>159</v>
      </c>
      <c r="G699" s="225"/>
      <c r="H699" s="226" t="s">
        <v>19</v>
      </c>
      <c r="I699" s="228"/>
      <c r="J699" s="225"/>
      <c r="K699" s="225"/>
      <c r="L699" s="229"/>
      <c r="M699" s="230"/>
      <c r="N699" s="231"/>
      <c r="O699" s="231"/>
      <c r="P699" s="231"/>
      <c r="Q699" s="231"/>
      <c r="R699" s="231"/>
      <c r="S699" s="231"/>
      <c r="T699" s="232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33" t="s">
        <v>156</v>
      </c>
      <c r="AU699" s="233" t="s">
        <v>79</v>
      </c>
      <c r="AV699" s="13" t="s">
        <v>77</v>
      </c>
      <c r="AW699" s="13" t="s">
        <v>31</v>
      </c>
      <c r="AX699" s="13" t="s">
        <v>69</v>
      </c>
      <c r="AY699" s="233" t="s">
        <v>144</v>
      </c>
    </row>
    <row r="700" s="14" customFormat="1">
      <c r="A700" s="14"/>
      <c r="B700" s="234"/>
      <c r="C700" s="235"/>
      <c r="D700" s="217" t="s">
        <v>156</v>
      </c>
      <c r="E700" s="236" t="s">
        <v>19</v>
      </c>
      <c r="F700" s="237" t="s">
        <v>160</v>
      </c>
      <c r="G700" s="235"/>
      <c r="H700" s="238">
        <v>15.885</v>
      </c>
      <c r="I700" s="239"/>
      <c r="J700" s="235"/>
      <c r="K700" s="235"/>
      <c r="L700" s="240"/>
      <c r="M700" s="241"/>
      <c r="N700" s="242"/>
      <c r="O700" s="242"/>
      <c r="P700" s="242"/>
      <c r="Q700" s="242"/>
      <c r="R700" s="242"/>
      <c r="S700" s="242"/>
      <c r="T700" s="243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4" t="s">
        <v>156</v>
      </c>
      <c r="AU700" s="244" t="s">
        <v>79</v>
      </c>
      <c r="AV700" s="14" t="s">
        <v>79</v>
      </c>
      <c r="AW700" s="14" t="s">
        <v>31</v>
      </c>
      <c r="AX700" s="14" t="s">
        <v>69</v>
      </c>
      <c r="AY700" s="244" t="s">
        <v>144</v>
      </c>
    </row>
    <row r="701" s="13" customFormat="1">
      <c r="A701" s="13"/>
      <c r="B701" s="224"/>
      <c r="C701" s="225"/>
      <c r="D701" s="217" t="s">
        <v>156</v>
      </c>
      <c r="E701" s="226" t="s">
        <v>19</v>
      </c>
      <c r="F701" s="227" t="s">
        <v>161</v>
      </c>
      <c r="G701" s="225"/>
      <c r="H701" s="226" t="s">
        <v>19</v>
      </c>
      <c r="I701" s="228"/>
      <c r="J701" s="225"/>
      <c r="K701" s="225"/>
      <c r="L701" s="229"/>
      <c r="M701" s="230"/>
      <c r="N701" s="231"/>
      <c r="O701" s="231"/>
      <c r="P701" s="231"/>
      <c r="Q701" s="231"/>
      <c r="R701" s="231"/>
      <c r="S701" s="231"/>
      <c r="T701" s="232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33" t="s">
        <v>156</v>
      </c>
      <c r="AU701" s="233" t="s">
        <v>79</v>
      </c>
      <c r="AV701" s="13" t="s">
        <v>77</v>
      </c>
      <c r="AW701" s="13" t="s">
        <v>31</v>
      </c>
      <c r="AX701" s="13" t="s">
        <v>69</v>
      </c>
      <c r="AY701" s="233" t="s">
        <v>144</v>
      </c>
    </row>
    <row r="702" s="14" customFormat="1">
      <c r="A702" s="14"/>
      <c r="B702" s="234"/>
      <c r="C702" s="235"/>
      <c r="D702" s="217" t="s">
        <v>156</v>
      </c>
      <c r="E702" s="236" t="s">
        <v>19</v>
      </c>
      <c r="F702" s="237" t="s">
        <v>162</v>
      </c>
      <c r="G702" s="235"/>
      <c r="H702" s="238">
        <v>31.056000000000001</v>
      </c>
      <c r="I702" s="239"/>
      <c r="J702" s="235"/>
      <c r="K702" s="235"/>
      <c r="L702" s="240"/>
      <c r="M702" s="241"/>
      <c r="N702" s="242"/>
      <c r="O702" s="242"/>
      <c r="P702" s="242"/>
      <c r="Q702" s="242"/>
      <c r="R702" s="242"/>
      <c r="S702" s="242"/>
      <c r="T702" s="243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44" t="s">
        <v>156</v>
      </c>
      <c r="AU702" s="244" t="s">
        <v>79</v>
      </c>
      <c r="AV702" s="14" t="s">
        <v>79</v>
      </c>
      <c r="AW702" s="14" t="s">
        <v>31</v>
      </c>
      <c r="AX702" s="14" t="s">
        <v>69</v>
      </c>
      <c r="AY702" s="244" t="s">
        <v>144</v>
      </c>
    </row>
    <row r="703" s="15" customFormat="1">
      <c r="A703" s="15"/>
      <c r="B703" s="245"/>
      <c r="C703" s="246"/>
      <c r="D703" s="217" t="s">
        <v>156</v>
      </c>
      <c r="E703" s="247" t="s">
        <v>19</v>
      </c>
      <c r="F703" s="248" t="s">
        <v>163</v>
      </c>
      <c r="G703" s="246"/>
      <c r="H703" s="249">
        <v>91.112000000000009</v>
      </c>
      <c r="I703" s="250"/>
      <c r="J703" s="246"/>
      <c r="K703" s="246"/>
      <c r="L703" s="251"/>
      <c r="M703" s="252"/>
      <c r="N703" s="253"/>
      <c r="O703" s="253"/>
      <c r="P703" s="253"/>
      <c r="Q703" s="253"/>
      <c r="R703" s="253"/>
      <c r="S703" s="253"/>
      <c r="T703" s="254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T703" s="255" t="s">
        <v>156</v>
      </c>
      <c r="AU703" s="255" t="s">
        <v>79</v>
      </c>
      <c r="AV703" s="15" t="s">
        <v>151</v>
      </c>
      <c r="AW703" s="15" t="s">
        <v>31</v>
      </c>
      <c r="AX703" s="15" t="s">
        <v>69</v>
      </c>
      <c r="AY703" s="255" t="s">
        <v>144</v>
      </c>
    </row>
    <row r="704" s="14" customFormat="1">
      <c r="A704" s="14"/>
      <c r="B704" s="234"/>
      <c r="C704" s="235"/>
      <c r="D704" s="217" t="s">
        <v>156</v>
      </c>
      <c r="E704" s="236" t="s">
        <v>19</v>
      </c>
      <c r="F704" s="237" t="s">
        <v>687</v>
      </c>
      <c r="G704" s="235"/>
      <c r="H704" s="238">
        <v>109.334</v>
      </c>
      <c r="I704" s="239"/>
      <c r="J704" s="235"/>
      <c r="K704" s="235"/>
      <c r="L704" s="240"/>
      <c r="M704" s="241"/>
      <c r="N704" s="242"/>
      <c r="O704" s="242"/>
      <c r="P704" s="242"/>
      <c r="Q704" s="242"/>
      <c r="R704" s="242"/>
      <c r="S704" s="242"/>
      <c r="T704" s="243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44" t="s">
        <v>156</v>
      </c>
      <c r="AU704" s="244" t="s">
        <v>79</v>
      </c>
      <c r="AV704" s="14" t="s">
        <v>79</v>
      </c>
      <c r="AW704" s="14" t="s">
        <v>31</v>
      </c>
      <c r="AX704" s="14" t="s">
        <v>69</v>
      </c>
      <c r="AY704" s="244" t="s">
        <v>144</v>
      </c>
    </row>
    <row r="705" s="15" customFormat="1">
      <c r="A705" s="15"/>
      <c r="B705" s="245"/>
      <c r="C705" s="246"/>
      <c r="D705" s="217" t="s">
        <v>156</v>
      </c>
      <c r="E705" s="247" t="s">
        <v>19</v>
      </c>
      <c r="F705" s="248" t="s">
        <v>163</v>
      </c>
      <c r="G705" s="246"/>
      <c r="H705" s="249">
        <v>109.334</v>
      </c>
      <c r="I705" s="250"/>
      <c r="J705" s="246"/>
      <c r="K705" s="246"/>
      <c r="L705" s="251"/>
      <c r="M705" s="252"/>
      <c r="N705" s="253"/>
      <c r="O705" s="253"/>
      <c r="P705" s="253"/>
      <c r="Q705" s="253"/>
      <c r="R705" s="253"/>
      <c r="S705" s="253"/>
      <c r="T705" s="254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T705" s="255" t="s">
        <v>156</v>
      </c>
      <c r="AU705" s="255" t="s">
        <v>79</v>
      </c>
      <c r="AV705" s="15" t="s">
        <v>151</v>
      </c>
      <c r="AW705" s="15" t="s">
        <v>31</v>
      </c>
      <c r="AX705" s="15" t="s">
        <v>77</v>
      </c>
      <c r="AY705" s="255" t="s">
        <v>144</v>
      </c>
    </row>
    <row r="706" s="2" customFormat="1" ht="33" customHeight="1">
      <c r="A706" s="38"/>
      <c r="B706" s="39"/>
      <c r="C706" s="204" t="s">
        <v>688</v>
      </c>
      <c r="D706" s="204" t="s">
        <v>146</v>
      </c>
      <c r="E706" s="205" t="s">
        <v>689</v>
      </c>
      <c r="F706" s="206" t="s">
        <v>690</v>
      </c>
      <c r="G706" s="207" t="s">
        <v>149</v>
      </c>
      <c r="H706" s="208">
        <v>56.329000000000001</v>
      </c>
      <c r="I706" s="209"/>
      <c r="J706" s="210">
        <f>ROUND(I706*H706,2)</f>
        <v>0</v>
      </c>
      <c r="K706" s="206" t="s">
        <v>150</v>
      </c>
      <c r="L706" s="44"/>
      <c r="M706" s="211" t="s">
        <v>19</v>
      </c>
      <c r="N706" s="212" t="s">
        <v>40</v>
      </c>
      <c r="O706" s="84"/>
      <c r="P706" s="213">
        <f>O706*H706</f>
        <v>0</v>
      </c>
      <c r="Q706" s="213">
        <v>0</v>
      </c>
      <c r="R706" s="213">
        <f>Q706*H706</f>
        <v>0</v>
      </c>
      <c r="S706" s="213">
        <v>0.029000000000000001</v>
      </c>
      <c r="T706" s="214">
        <f>S706*H706</f>
        <v>1.6335410000000001</v>
      </c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R706" s="215" t="s">
        <v>151</v>
      </c>
      <c r="AT706" s="215" t="s">
        <v>146</v>
      </c>
      <c r="AU706" s="215" t="s">
        <v>79</v>
      </c>
      <c r="AY706" s="17" t="s">
        <v>144</v>
      </c>
      <c r="BE706" s="216">
        <f>IF(N706="základní",J706,0)</f>
        <v>0</v>
      </c>
      <c r="BF706" s="216">
        <f>IF(N706="snížená",J706,0)</f>
        <v>0</v>
      </c>
      <c r="BG706" s="216">
        <f>IF(N706="zákl. přenesená",J706,0)</f>
        <v>0</v>
      </c>
      <c r="BH706" s="216">
        <f>IF(N706="sníž. přenesená",J706,0)</f>
        <v>0</v>
      </c>
      <c r="BI706" s="216">
        <f>IF(N706="nulová",J706,0)</f>
        <v>0</v>
      </c>
      <c r="BJ706" s="17" t="s">
        <v>77</v>
      </c>
      <c r="BK706" s="216">
        <f>ROUND(I706*H706,2)</f>
        <v>0</v>
      </c>
      <c r="BL706" s="17" t="s">
        <v>151</v>
      </c>
      <c r="BM706" s="215" t="s">
        <v>691</v>
      </c>
    </row>
    <row r="707" s="2" customFormat="1">
      <c r="A707" s="38"/>
      <c r="B707" s="39"/>
      <c r="C707" s="40"/>
      <c r="D707" s="217" t="s">
        <v>152</v>
      </c>
      <c r="E707" s="40"/>
      <c r="F707" s="218" t="s">
        <v>692</v>
      </c>
      <c r="G707" s="40"/>
      <c r="H707" s="40"/>
      <c r="I707" s="219"/>
      <c r="J707" s="40"/>
      <c r="K707" s="40"/>
      <c r="L707" s="44"/>
      <c r="M707" s="220"/>
      <c r="N707" s="221"/>
      <c r="O707" s="84"/>
      <c r="P707" s="84"/>
      <c r="Q707" s="84"/>
      <c r="R707" s="84"/>
      <c r="S707" s="84"/>
      <c r="T707" s="85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T707" s="17" t="s">
        <v>152</v>
      </c>
      <c r="AU707" s="17" t="s">
        <v>79</v>
      </c>
    </row>
    <row r="708" s="2" customFormat="1">
      <c r="A708" s="38"/>
      <c r="B708" s="39"/>
      <c r="C708" s="40"/>
      <c r="D708" s="222" t="s">
        <v>154</v>
      </c>
      <c r="E708" s="40"/>
      <c r="F708" s="223" t="s">
        <v>693</v>
      </c>
      <c r="G708" s="40"/>
      <c r="H708" s="40"/>
      <c r="I708" s="219"/>
      <c r="J708" s="40"/>
      <c r="K708" s="40"/>
      <c r="L708" s="44"/>
      <c r="M708" s="220"/>
      <c r="N708" s="221"/>
      <c r="O708" s="84"/>
      <c r="P708" s="84"/>
      <c r="Q708" s="84"/>
      <c r="R708" s="84"/>
      <c r="S708" s="84"/>
      <c r="T708" s="85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T708" s="17" t="s">
        <v>154</v>
      </c>
      <c r="AU708" s="17" t="s">
        <v>79</v>
      </c>
    </row>
    <row r="709" s="13" customFormat="1">
      <c r="A709" s="13"/>
      <c r="B709" s="224"/>
      <c r="C709" s="225"/>
      <c r="D709" s="217" t="s">
        <v>156</v>
      </c>
      <c r="E709" s="226" t="s">
        <v>19</v>
      </c>
      <c r="F709" s="227" t="s">
        <v>686</v>
      </c>
      <c r="G709" s="225"/>
      <c r="H709" s="226" t="s">
        <v>19</v>
      </c>
      <c r="I709" s="228"/>
      <c r="J709" s="225"/>
      <c r="K709" s="225"/>
      <c r="L709" s="229"/>
      <c r="M709" s="230"/>
      <c r="N709" s="231"/>
      <c r="O709" s="231"/>
      <c r="P709" s="231"/>
      <c r="Q709" s="231"/>
      <c r="R709" s="231"/>
      <c r="S709" s="231"/>
      <c r="T709" s="232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3" t="s">
        <v>156</v>
      </c>
      <c r="AU709" s="233" t="s">
        <v>79</v>
      </c>
      <c r="AV709" s="13" t="s">
        <v>77</v>
      </c>
      <c r="AW709" s="13" t="s">
        <v>31</v>
      </c>
      <c r="AX709" s="13" t="s">
        <v>69</v>
      </c>
      <c r="AY709" s="233" t="s">
        <v>144</v>
      </c>
    </row>
    <row r="710" s="13" customFormat="1">
      <c r="A710" s="13"/>
      <c r="B710" s="224"/>
      <c r="C710" s="225"/>
      <c r="D710" s="217" t="s">
        <v>156</v>
      </c>
      <c r="E710" s="226" t="s">
        <v>19</v>
      </c>
      <c r="F710" s="227" t="s">
        <v>158</v>
      </c>
      <c r="G710" s="225"/>
      <c r="H710" s="226" t="s">
        <v>19</v>
      </c>
      <c r="I710" s="228"/>
      <c r="J710" s="225"/>
      <c r="K710" s="225"/>
      <c r="L710" s="229"/>
      <c r="M710" s="230"/>
      <c r="N710" s="231"/>
      <c r="O710" s="231"/>
      <c r="P710" s="231"/>
      <c r="Q710" s="231"/>
      <c r="R710" s="231"/>
      <c r="S710" s="231"/>
      <c r="T710" s="232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33" t="s">
        <v>156</v>
      </c>
      <c r="AU710" s="233" t="s">
        <v>79</v>
      </c>
      <c r="AV710" s="13" t="s">
        <v>77</v>
      </c>
      <c r="AW710" s="13" t="s">
        <v>31</v>
      </c>
      <c r="AX710" s="13" t="s">
        <v>69</v>
      </c>
      <c r="AY710" s="233" t="s">
        <v>144</v>
      </c>
    </row>
    <row r="711" s="13" customFormat="1">
      <c r="A711" s="13"/>
      <c r="B711" s="224"/>
      <c r="C711" s="225"/>
      <c r="D711" s="217" t="s">
        <v>156</v>
      </c>
      <c r="E711" s="226" t="s">
        <v>19</v>
      </c>
      <c r="F711" s="227" t="s">
        <v>159</v>
      </c>
      <c r="G711" s="225"/>
      <c r="H711" s="226" t="s">
        <v>19</v>
      </c>
      <c r="I711" s="228"/>
      <c r="J711" s="225"/>
      <c r="K711" s="225"/>
      <c r="L711" s="229"/>
      <c r="M711" s="230"/>
      <c r="N711" s="231"/>
      <c r="O711" s="231"/>
      <c r="P711" s="231"/>
      <c r="Q711" s="231"/>
      <c r="R711" s="231"/>
      <c r="S711" s="231"/>
      <c r="T711" s="232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33" t="s">
        <v>156</v>
      </c>
      <c r="AU711" s="233" t="s">
        <v>79</v>
      </c>
      <c r="AV711" s="13" t="s">
        <v>77</v>
      </c>
      <c r="AW711" s="13" t="s">
        <v>31</v>
      </c>
      <c r="AX711" s="13" t="s">
        <v>69</v>
      </c>
      <c r="AY711" s="233" t="s">
        <v>144</v>
      </c>
    </row>
    <row r="712" s="14" customFormat="1">
      <c r="A712" s="14"/>
      <c r="B712" s="234"/>
      <c r="C712" s="235"/>
      <c r="D712" s="217" t="s">
        <v>156</v>
      </c>
      <c r="E712" s="236" t="s">
        <v>19</v>
      </c>
      <c r="F712" s="237" t="s">
        <v>160</v>
      </c>
      <c r="G712" s="235"/>
      <c r="H712" s="238">
        <v>15.885</v>
      </c>
      <c r="I712" s="239"/>
      <c r="J712" s="235"/>
      <c r="K712" s="235"/>
      <c r="L712" s="240"/>
      <c r="M712" s="241"/>
      <c r="N712" s="242"/>
      <c r="O712" s="242"/>
      <c r="P712" s="242"/>
      <c r="Q712" s="242"/>
      <c r="R712" s="242"/>
      <c r="S712" s="242"/>
      <c r="T712" s="243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44" t="s">
        <v>156</v>
      </c>
      <c r="AU712" s="244" t="s">
        <v>79</v>
      </c>
      <c r="AV712" s="14" t="s">
        <v>79</v>
      </c>
      <c r="AW712" s="14" t="s">
        <v>31</v>
      </c>
      <c r="AX712" s="14" t="s">
        <v>69</v>
      </c>
      <c r="AY712" s="244" t="s">
        <v>144</v>
      </c>
    </row>
    <row r="713" s="13" customFormat="1">
      <c r="A713" s="13"/>
      <c r="B713" s="224"/>
      <c r="C713" s="225"/>
      <c r="D713" s="217" t="s">
        <v>156</v>
      </c>
      <c r="E713" s="226" t="s">
        <v>19</v>
      </c>
      <c r="F713" s="227" t="s">
        <v>161</v>
      </c>
      <c r="G713" s="225"/>
      <c r="H713" s="226" t="s">
        <v>19</v>
      </c>
      <c r="I713" s="228"/>
      <c r="J713" s="225"/>
      <c r="K713" s="225"/>
      <c r="L713" s="229"/>
      <c r="M713" s="230"/>
      <c r="N713" s="231"/>
      <c r="O713" s="231"/>
      <c r="P713" s="231"/>
      <c r="Q713" s="231"/>
      <c r="R713" s="231"/>
      <c r="S713" s="231"/>
      <c r="T713" s="232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33" t="s">
        <v>156</v>
      </c>
      <c r="AU713" s="233" t="s">
        <v>79</v>
      </c>
      <c r="AV713" s="13" t="s">
        <v>77</v>
      </c>
      <c r="AW713" s="13" t="s">
        <v>31</v>
      </c>
      <c r="AX713" s="13" t="s">
        <v>69</v>
      </c>
      <c r="AY713" s="233" t="s">
        <v>144</v>
      </c>
    </row>
    <row r="714" s="14" customFormat="1">
      <c r="A714" s="14"/>
      <c r="B714" s="234"/>
      <c r="C714" s="235"/>
      <c r="D714" s="217" t="s">
        <v>156</v>
      </c>
      <c r="E714" s="236" t="s">
        <v>19</v>
      </c>
      <c r="F714" s="237" t="s">
        <v>162</v>
      </c>
      <c r="G714" s="235"/>
      <c r="H714" s="238">
        <v>31.056000000000001</v>
      </c>
      <c r="I714" s="239"/>
      <c r="J714" s="235"/>
      <c r="K714" s="235"/>
      <c r="L714" s="240"/>
      <c r="M714" s="241"/>
      <c r="N714" s="242"/>
      <c r="O714" s="242"/>
      <c r="P714" s="242"/>
      <c r="Q714" s="242"/>
      <c r="R714" s="242"/>
      <c r="S714" s="242"/>
      <c r="T714" s="243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44" t="s">
        <v>156</v>
      </c>
      <c r="AU714" s="244" t="s">
        <v>79</v>
      </c>
      <c r="AV714" s="14" t="s">
        <v>79</v>
      </c>
      <c r="AW714" s="14" t="s">
        <v>31</v>
      </c>
      <c r="AX714" s="14" t="s">
        <v>69</v>
      </c>
      <c r="AY714" s="244" t="s">
        <v>144</v>
      </c>
    </row>
    <row r="715" s="15" customFormat="1">
      <c r="A715" s="15"/>
      <c r="B715" s="245"/>
      <c r="C715" s="246"/>
      <c r="D715" s="217" t="s">
        <v>156</v>
      </c>
      <c r="E715" s="247" t="s">
        <v>19</v>
      </c>
      <c r="F715" s="248" t="s">
        <v>163</v>
      </c>
      <c r="G715" s="246"/>
      <c r="H715" s="249">
        <v>46.941000000000002</v>
      </c>
      <c r="I715" s="250"/>
      <c r="J715" s="246"/>
      <c r="K715" s="246"/>
      <c r="L715" s="251"/>
      <c r="M715" s="252"/>
      <c r="N715" s="253"/>
      <c r="O715" s="253"/>
      <c r="P715" s="253"/>
      <c r="Q715" s="253"/>
      <c r="R715" s="253"/>
      <c r="S715" s="253"/>
      <c r="T715" s="254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T715" s="255" t="s">
        <v>156</v>
      </c>
      <c r="AU715" s="255" t="s">
        <v>79</v>
      </c>
      <c r="AV715" s="15" t="s">
        <v>151</v>
      </c>
      <c r="AW715" s="15" t="s">
        <v>31</v>
      </c>
      <c r="AX715" s="15" t="s">
        <v>69</v>
      </c>
      <c r="AY715" s="255" t="s">
        <v>144</v>
      </c>
    </row>
    <row r="716" s="14" customFormat="1">
      <c r="A716" s="14"/>
      <c r="B716" s="234"/>
      <c r="C716" s="235"/>
      <c r="D716" s="217" t="s">
        <v>156</v>
      </c>
      <c r="E716" s="236" t="s">
        <v>19</v>
      </c>
      <c r="F716" s="237" t="s">
        <v>694</v>
      </c>
      <c r="G716" s="235"/>
      <c r="H716" s="238">
        <v>56.329000000000001</v>
      </c>
      <c r="I716" s="239"/>
      <c r="J716" s="235"/>
      <c r="K716" s="235"/>
      <c r="L716" s="240"/>
      <c r="M716" s="241"/>
      <c r="N716" s="242"/>
      <c r="O716" s="242"/>
      <c r="P716" s="242"/>
      <c r="Q716" s="242"/>
      <c r="R716" s="242"/>
      <c r="S716" s="242"/>
      <c r="T716" s="243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4" t="s">
        <v>156</v>
      </c>
      <c r="AU716" s="244" t="s">
        <v>79</v>
      </c>
      <c r="AV716" s="14" t="s">
        <v>79</v>
      </c>
      <c r="AW716" s="14" t="s">
        <v>31</v>
      </c>
      <c r="AX716" s="14" t="s">
        <v>69</v>
      </c>
      <c r="AY716" s="244" t="s">
        <v>144</v>
      </c>
    </row>
    <row r="717" s="15" customFormat="1">
      <c r="A717" s="15"/>
      <c r="B717" s="245"/>
      <c r="C717" s="246"/>
      <c r="D717" s="217" t="s">
        <v>156</v>
      </c>
      <c r="E717" s="247" t="s">
        <v>19</v>
      </c>
      <c r="F717" s="248" t="s">
        <v>163</v>
      </c>
      <c r="G717" s="246"/>
      <c r="H717" s="249">
        <v>56.329000000000001</v>
      </c>
      <c r="I717" s="250"/>
      <c r="J717" s="246"/>
      <c r="K717" s="246"/>
      <c r="L717" s="251"/>
      <c r="M717" s="252"/>
      <c r="N717" s="253"/>
      <c r="O717" s="253"/>
      <c r="P717" s="253"/>
      <c r="Q717" s="253"/>
      <c r="R717" s="253"/>
      <c r="S717" s="253"/>
      <c r="T717" s="254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T717" s="255" t="s">
        <v>156</v>
      </c>
      <c r="AU717" s="255" t="s">
        <v>79</v>
      </c>
      <c r="AV717" s="15" t="s">
        <v>151</v>
      </c>
      <c r="AW717" s="15" t="s">
        <v>31</v>
      </c>
      <c r="AX717" s="15" t="s">
        <v>77</v>
      </c>
      <c r="AY717" s="255" t="s">
        <v>144</v>
      </c>
    </row>
    <row r="718" s="2" customFormat="1" ht="33" customHeight="1">
      <c r="A718" s="38"/>
      <c r="B718" s="39"/>
      <c r="C718" s="204" t="s">
        <v>428</v>
      </c>
      <c r="D718" s="204" t="s">
        <v>146</v>
      </c>
      <c r="E718" s="205" t="s">
        <v>695</v>
      </c>
      <c r="F718" s="206" t="s">
        <v>696</v>
      </c>
      <c r="G718" s="207" t="s">
        <v>149</v>
      </c>
      <c r="H718" s="208">
        <v>53.005000000000003</v>
      </c>
      <c r="I718" s="209"/>
      <c r="J718" s="210">
        <f>ROUND(I718*H718,2)</f>
        <v>0</v>
      </c>
      <c r="K718" s="206" t="s">
        <v>150</v>
      </c>
      <c r="L718" s="44"/>
      <c r="M718" s="211" t="s">
        <v>19</v>
      </c>
      <c r="N718" s="212" t="s">
        <v>40</v>
      </c>
      <c r="O718" s="84"/>
      <c r="P718" s="213">
        <f>O718*H718</f>
        <v>0</v>
      </c>
      <c r="Q718" s="213">
        <v>0</v>
      </c>
      <c r="R718" s="213">
        <f>Q718*H718</f>
        <v>0</v>
      </c>
      <c r="S718" s="213">
        <v>0.0030999999999999999</v>
      </c>
      <c r="T718" s="214">
        <f>S718*H718</f>
        <v>0.1643155</v>
      </c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R718" s="215" t="s">
        <v>151</v>
      </c>
      <c r="AT718" s="215" t="s">
        <v>146</v>
      </c>
      <c r="AU718" s="215" t="s">
        <v>79</v>
      </c>
      <c r="AY718" s="17" t="s">
        <v>144</v>
      </c>
      <c r="BE718" s="216">
        <f>IF(N718="základní",J718,0)</f>
        <v>0</v>
      </c>
      <c r="BF718" s="216">
        <f>IF(N718="snížená",J718,0)</f>
        <v>0</v>
      </c>
      <c r="BG718" s="216">
        <f>IF(N718="zákl. přenesená",J718,0)</f>
        <v>0</v>
      </c>
      <c r="BH718" s="216">
        <f>IF(N718="sníž. přenesená",J718,0)</f>
        <v>0</v>
      </c>
      <c r="BI718" s="216">
        <f>IF(N718="nulová",J718,0)</f>
        <v>0</v>
      </c>
      <c r="BJ718" s="17" t="s">
        <v>77</v>
      </c>
      <c r="BK718" s="216">
        <f>ROUND(I718*H718,2)</f>
        <v>0</v>
      </c>
      <c r="BL718" s="17" t="s">
        <v>151</v>
      </c>
      <c r="BM718" s="215" t="s">
        <v>697</v>
      </c>
    </row>
    <row r="719" s="2" customFormat="1">
      <c r="A719" s="38"/>
      <c r="B719" s="39"/>
      <c r="C719" s="40"/>
      <c r="D719" s="217" t="s">
        <v>152</v>
      </c>
      <c r="E719" s="40"/>
      <c r="F719" s="218" t="s">
        <v>698</v>
      </c>
      <c r="G719" s="40"/>
      <c r="H719" s="40"/>
      <c r="I719" s="219"/>
      <c r="J719" s="40"/>
      <c r="K719" s="40"/>
      <c r="L719" s="44"/>
      <c r="M719" s="220"/>
      <c r="N719" s="221"/>
      <c r="O719" s="84"/>
      <c r="P719" s="84"/>
      <c r="Q719" s="84"/>
      <c r="R719" s="84"/>
      <c r="S719" s="84"/>
      <c r="T719" s="85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T719" s="17" t="s">
        <v>152</v>
      </c>
      <c r="AU719" s="17" t="s">
        <v>79</v>
      </c>
    </row>
    <row r="720" s="2" customFormat="1">
      <c r="A720" s="38"/>
      <c r="B720" s="39"/>
      <c r="C720" s="40"/>
      <c r="D720" s="222" t="s">
        <v>154</v>
      </c>
      <c r="E720" s="40"/>
      <c r="F720" s="223" t="s">
        <v>699</v>
      </c>
      <c r="G720" s="40"/>
      <c r="H720" s="40"/>
      <c r="I720" s="219"/>
      <c r="J720" s="40"/>
      <c r="K720" s="40"/>
      <c r="L720" s="44"/>
      <c r="M720" s="220"/>
      <c r="N720" s="221"/>
      <c r="O720" s="84"/>
      <c r="P720" s="84"/>
      <c r="Q720" s="84"/>
      <c r="R720" s="84"/>
      <c r="S720" s="84"/>
      <c r="T720" s="85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T720" s="17" t="s">
        <v>154</v>
      </c>
      <c r="AU720" s="17" t="s">
        <v>79</v>
      </c>
    </row>
    <row r="721" s="13" customFormat="1">
      <c r="A721" s="13"/>
      <c r="B721" s="224"/>
      <c r="C721" s="225"/>
      <c r="D721" s="217" t="s">
        <v>156</v>
      </c>
      <c r="E721" s="226" t="s">
        <v>19</v>
      </c>
      <c r="F721" s="227" t="s">
        <v>158</v>
      </c>
      <c r="G721" s="225"/>
      <c r="H721" s="226" t="s">
        <v>19</v>
      </c>
      <c r="I721" s="228"/>
      <c r="J721" s="225"/>
      <c r="K721" s="225"/>
      <c r="L721" s="229"/>
      <c r="M721" s="230"/>
      <c r="N721" s="231"/>
      <c r="O721" s="231"/>
      <c r="P721" s="231"/>
      <c r="Q721" s="231"/>
      <c r="R721" s="231"/>
      <c r="S721" s="231"/>
      <c r="T721" s="232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3" t="s">
        <v>156</v>
      </c>
      <c r="AU721" s="233" t="s">
        <v>79</v>
      </c>
      <c r="AV721" s="13" t="s">
        <v>77</v>
      </c>
      <c r="AW721" s="13" t="s">
        <v>31</v>
      </c>
      <c r="AX721" s="13" t="s">
        <v>69</v>
      </c>
      <c r="AY721" s="233" t="s">
        <v>144</v>
      </c>
    </row>
    <row r="722" s="13" customFormat="1">
      <c r="A722" s="13"/>
      <c r="B722" s="224"/>
      <c r="C722" s="225"/>
      <c r="D722" s="217" t="s">
        <v>156</v>
      </c>
      <c r="E722" s="226" t="s">
        <v>19</v>
      </c>
      <c r="F722" s="227" t="s">
        <v>680</v>
      </c>
      <c r="G722" s="225"/>
      <c r="H722" s="226" t="s">
        <v>19</v>
      </c>
      <c r="I722" s="228"/>
      <c r="J722" s="225"/>
      <c r="K722" s="225"/>
      <c r="L722" s="229"/>
      <c r="M722" s="230"/>
      <c r="N722" s="231"/>
      <c r="O722" s="231"/>
      <c r="P722" s="231"/>
      <c r="Q722" s="231"/>
      <c r="R722" s="231"/>
      <c r="S722" s="231"/>
      <c r="T722" s="232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33" t="s">
        <v>156</v>
      </c>
      <c r="AU722" s="233" t="s">
        <v>79</v>
      </c>
      <c r="AV722" s="13" t="s">
        <v>77</v>
      </c>
      <c r="AW722" s="13" t="s">
        <v>31</v>
      </c>
      <c r="AX722" s="13" t="s">
        <v>69</v>
      </c>
      <c r="AY722" s="233" t="s">
        <v>144</v>
      </c>
    </row>
    <row r="723" s="14" customFormat="1">
      <c r="A723" s="14"/>
      <c r="B723" s="234"/>
      <c r="C723" s="235"/>
      <c r="D723" s="217" t="s">
        <v>156</v>
      </c>
      <c r="E723" s="236" t="s">
        <v>19</v>
      </c>
      <c r="F723" s="237" t="s">
        <v>681</v>
      </c>
      <c r="G723" s="235"/>
      <c r="H723" s="238">
        <v>11.691000000000001</v>
      </c>
      <c r="I723" s="239"/>
      <c r="J723" s="235"/>
      <c r="K723" s="235"/>
      <c r="L723" s="240"/>
      <c r="M723" s="241"/>
      <c r="N723" s="242"/>
      <c r="O723" s="242"/>
      <c r="P723" s="242"/>
      <c r="Q723" s="242"/>
      <c r="R723" s="242"/>
      <c r="S723" s="242"/>
      <c r="T723" s="243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44" t="s">
        <v>156</v>
      </c>
      <c r="AU723" s="244" t="s">
        <v>79</v>
      </c>
      <c r="AV723" s="14" t="s">
        <v>79</v>
      </c>
      <c r="AW723" s="14" t="s">
        <v>31</v>
      </c>
      <c r="AX723" s="14" t="s">
        <v>69</v>
      </c>
      <c r="AY723" s="244" t="s">
        <v>144</v>
      </c>
    </row>
    <row r="724" s="13" customFormat="1">
      <c r="A724" s="13"/>
      <c r="B724" s="224"/>
      <c r="C724" s="225"/>
      <c r="D724" s="217" t="s">
        <v>156</v>
      </c>
      <c r="E724" s="226" t="s">
        <v>19</v>
      </c>
      <c r="F724" s="227" t="s">
        <v>682</v>
      </c>
      <c r="G724" s="225"/>
      <c r="H724" s="226" t="s">
        <v>19</v>
      </c>
      <c r="I724" s="228"/>
      <c r="J724" s="225"/>
      <c r="K724" s="225"/>
      <c r="L724" s="229"/>
      <c r="M724" s="230"/>
      <c r="N724" s="231"/>
      <c r="O724" s="231"/>
      <c r="P724" s="231"/>
      <c r="Q724" s="231"/>
      <c r="R724" s="231"/>
      <c r="S724" s="231"/>
      <c r="T724" s="232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33" t="s">
        <v>156</v>
      </c>
      <c r="AU724" s="233" t="s">
        <v>79</v>
      </c>
      <c r="AV724" s="13" t="s">
        <v>77</v>
      </c>
      <c r="AW724" s="13" t="s">
        <v>31</v>
      </c>
      <c r="AX724" s="13" t="s">
        <v>69</v>
      </c>
      <c r="AY724" s="233" t="s">
        <v>144</v>
      </c>
    </row>
    <row r="725" s="14" customFormat="1">
      <c r="A725" s="14"/>
      <c r="B725" s="234"/>
      <c r="C725" s="235"/>
      <c r="D725" s="217" t="s">
        <v>156</v>
      </c>
      <c r="E725" s="236" t="s">
        <v>19</v>
      </c>
      <c r="F725" s="237" t="s">
        <v>683</v>
      </c>
      <c r="G725" s="235"/>
      <c r="H725" s="238">
        <v>14.268000000000001</v>
      </c>
      <c r="I725" s="239"/>
      <c r="J725" s="235"/>
      <c r="K725" s="235"/>
      <c r="L725" s="240"/>
      <c r="M725" s="241"/>
      <c r="N725" s="242"/>
      <c r="O725" s="242"/>
      <c r="P725" s="242"/>
      <c r="Q725" s="242"/>
      <c r="R725" s="242"/>
      <c r="S725" s="242"/>
      <c r="T725" s="243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44" t="s">
        <v>156</v>
      </c>
      <c r="AU725" s="244" t="s">
        <v>79</v>
      </c>
      <c r="AV725" s="14" t="s">
        <v>79</v>
      </c>
      <c r="AW725" s="14" t="s">
        <v>31</v>
      </c>
      <c r="AX725" s="14" t="s">
        <v>69</v>
      </c>
      <c r="AY725" s="244" t="s">
        <v>144</v>
      </c>
    </row>
    <row r="726" s="13" customFormat="1">
      <c r="A726" s="13"/>
      <c r="B726" s="224"/>
      <c r="C726" s="225"/>
      <c r="D726" s="217" t="s">
        <v>156</v>
      </c>
      <c r="E726" s="226" t="s">
        <v>19</v>
      </c>
      <c r="F726" s="227" t="s">
        <v>684</v>
      </c>
      <c r="G726" s="225"/>
      <c r="H726" s="226" t="s">
        <v>19</v>
      </c>
      <c r="I726" s="228"/>
      <c r="J726" s="225"/>
      <c r="K726" s="225"/>
      <c r="L726" s="229"/>
      <c r="M726" s="230"/>
      <c r="N726" s="231"/>
      <c r="O726" s="231"/>
      <c r="P726" s="231"/>
      <c r="Q726" s="231"/>
      <c r="R726" s="231"/>
      <c r="S726" s="231"/>
      <c r="T726" s="232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33" t="s">
        <v>156</v>
      </c>
      <c r="AU726" s="233" t="s">
        <v>79</v>
      </c>
      <c r="AV726" s="13" t="s">
        <v>77</v>
      </c>
      <c r="AW726" s="13" t="s">
        <v>31</v>
      </c>
      <c r="AX726" s="13" t="s">
        <v>69</v>
      </c>
      <c r="AY726" s="233" t="s">
        <v>144</v>
      </c>
    </row>
    <row r="727" s="14" customFormat="1">
      <c r="A727" s="14"/>
      <c r="B727" s="234"/>
      <c r="C727" s="235"/>
      <c r="D727" s="217" t="s">
        <v>156</v>
      </c>
      <c r="E727" s="236" t="s">
        <v>19</v>
      </c>
      <c r="F727" s="237" t="s">
        <v>685</v>
      </c>
      <c r="G727" s="235"/>
      <c r="H727" s="238">
        <v>18.212</v>
      </c>
      <c r="I727" s="239"/>
      <c r="J727" s="235"/>
      <c r="K727" s="235"/>
      <c r="L727" s="240"/>
      <c r="M727" s="241"/>
      <c r="N727" s="242"/>
      <c r="O727" s="242"/>
      <c r="P727" s="242"/>
      <c r="Q727" s="242"/>
      <c r="R727" s="242"/>
      <c r="S727" s="242"/>
      <c r="T727" s="243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44" t="s">
        <v>156</v>
      </c>
      <c r="AU727" s="244" t="s">
        <v>79</v>
      </c>
      <c r="AV727" s="14" t="s">
        <v>79</v>
      </c>
      <c r="AW727" s="14" t="s">
        <v>31</v>
      </c>
      <c r="AX727" s="14" t="s">
        <v>69</v>
      </c>
      <c r="AY727" s="244" t="s">
        <v>144</v>
      </c>
    </row>
    <row r="728" s="15" customFormat="1">
      <c r="A728" s="15"/>
      <c r="B728" s="245"/>
      <c r="C728" s="246"/>
      <c r="D728" s="217" t="s">
        <v>156</v>
      </c>
      <c r="E728" s="247" t="s">
        <v>19</v>
      </c>
      <c r="F728" s="248" t="s">
        <v>163</v>
      </c>
      <c r="G728" s="246"/>
      <c r="H728" s="249">
        <v>44.171000000000006</v>
      </c>
      <c r="I728" s="250"/>
      <c r="J728" s="246"/>
      <c r="K728" s="246"/>
      <c r="L728" s="251"/>
      <c r="M728" s="252"/>
      <c r="N728" s="253"/>
      <c r="O728" s="253"/>
      <c r="P728" s="253"/>
      <c r="Q728" s="253"/>
      <c r="R728" s="253"/>
      <c r="S728" s="253"/>
      <c r="T728" s="254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T728" s="255" t="s">
        <v>156</v>
      </c>
      <c r="AU728" s="255" t="s">
        <v>79</v>
      </c>
      <c r="AV728" s="15" t="s">
        <v>151</v>
      </c>
      <c r="AW728" s="15" t="s">
        <v>31</v>
      </c>
      <c r="AX728" s="15" t="s">
        <v>69</v>
      </c>
      <c r="AY728" s="255" t="s">
        <v>144</v>
      </c>
    </row>
    <row r="729" s="14" customFormat="1">
      <c r="A729" s="14"/>
      <c r="B729" s="234"/>
      <c r="C729" s="235"/>
      <c r="D729" s="217" t="s">
        <v>156</v>
      </c>
      <c r="E729" s="236" t="s">
        <v>19</v>
      </c>
      <c r="F729" s="237" t="s">
        <v>700</v>
      </c>
      <c r="G729" s="235"/>
      <c r="H729" s="238">
        <v>53.005000000000003</v>
      </c>
      <c r="I729" s="239"/>
      <c r="J729" s="235"/>
      <c r="K729" s="235"/>
      <c r="L729" s="240"/>
      <c r="M729" s="241"/>
      <c r="N729" s="242"/>
      <c r="O729" s="242"/>
      <c r="P729" s="242"/>
      <c r="Q729" s="242"/>
      <c r="R729" s="242"/>
      <c r="S729" s="242"/>
      <c r="T729" s="243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4" t="s">
        <v>156</v>
      </c>
      <c r="AU729" s="244" t="s">
        <v>79</v>
      </c>
      <c r="AV729" s="14" t="s">
        <v>79</v>
      </c>
      <c r="AW729" s="14" t="s">
        <v>31</v>
      </c>
      <c r="AX729" s="14" t="s">
        <v>69</v>
      </c>
      <c r="AY729" s="244" t="s">
        <v>144</v>
      </c>
    </row>
    <row r="730" s="15" customFormat="1">
      <c r="A730" s="15"/>
      <c r="B730" s="245"/>
      <c r="C730" s="246"/>
      <c r="D730" s="217" t="s">
        <v>156</v>
      </c>
      <c r="E730" s="247" t="s">
        <v>19</v>
      </c>
      <c r="F730" s="248" t="s">
        <v>163</v>
      </c>
      <c r="G730" s="246"/>
      <c r="H730" s="249">
        <v>53.005000000000003</v>
      </c>
      <c r="I730" s="250"/>
      <c r="J730" s="246"/>
      <c r="K730" s="246"/>
      <c r="L730" s="251"/>
      <c r="M730" s="252"/>
      <c r="N730" s="253"/>
      <c r="O730" s="253"/>
      <c r="P730" s="253"/>
      <c r="Q730" s="253"/>
      <c r="R730" s="253"/>
      <c r="S730" s="253"/>
      <c r="T730" s="254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T730" s="255" t="s">
        <v>156</v>
      </c>
      <c r="AU730" s="255" t="s">
        <v>79</v>
      </c>
      <c r="AV730" s="15" t="s">
        <v>151</v>
      </c>
      <c r="AW730" s="15" t="s">
        <v>31</v>
      </c>
      <c r="AX730" s="15" t="s">
        <v>77</v>
      </c>
      <c r="AY730" s="255" t="s">
        <v>144</v>
      </c>
    </row>
    <row r="731" s="2" customFormat="1" ht="24.15" customHeight="1">
      <c r="A731" s="38"/>
      <c r="B731" s="39"/>
      <c r="C731" s="204" t="s">
        <v>701</v>
      </c>
      <c r="D731" s="204" t="s">
        <v>146</v>
      </c>
      <c r="E731" s="205" t="s">
        <v>702</v>
      </c>
      <c r="F731" s="206" t="s">
        <v>703</v>
      </c>
      <c r="G731" s="207" t="s">
        <v>202</v>
      </c>
      <c r="H731" s="208">
        <v>117.52</v>
      </c>
      <c r="I731" s="209"/>
      <c r="J731" s="210">
        <f>ROUND(I731*H731,2)</f>
        <v>0</v>
      </c>
      <c r="K731" s="206" t="s">
        <v>150</v>
      </c>
      <c r="L731" s="44"/>
      <c r="M731" s="211" t="s">
        <v>19</v>
      </c>
      <c r="N731" s="212" t="s">
        <v>40</v>
      </c>
      <c r="O731" s="84"/>
      <c r="P731" s="213">
        <f>O731*H731</f>
        <v>0</v>
      </c>
      <c r="Q731" s="213">
        <v>0</v>
      </c>
      <c r="R731" s="213">
        <f>Q731*H731</f>
        <v>0</v>
      </c>
      <c r="S731" s="213">
        <v>0.035000000000000003</v>
      </c>
      <c r="T731" s="214">
        <f>S731*H731</f>
        <v>4.1132</v>
      </c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R731" s="215" t="s">
        <v>151</v>
      </c>
      <c r="AT731" s="215" t="s">
        <v>146</v>
      </c>
      <c r="AU731" s="215" t="s">
        <v>79</v>
      </c>
      <c r="AY731" s="17" t="s">
        <v>144</v>
      </c>
      <c r="BE731" s="216">
        <f>IF(N731="základní",J731,0)</f>
        <v>0</v>
      </c>
      <c r="BF731" s="216">
        <f>IF(N731="snížená",J731,0)</f>
        <v>0</v>
      </c>
      <c r="BG731" s="216">
        <f>IF(N731="zákl. přenesená",J731,0)</f>
        <v>0</v>
      </c>
      <c r="BH731" s="216">
        <f>IF(N731="sníž. přenesená",J731,0)</f>
        <v>0</v>
      </c>
      <c r="BI731" s="216">
        <f>IF(N731="nulová",J731,0)</f>
        <v>0</v>
      </c>
      <c r="BJ731" s="17" t="s">
        <v>77</v>
      </c>
      <c r="BK731" s="216">
        <f>ROUND(I731*H731,2)</f>
        <v>0</v>
      </c>
      <c r="BL731" s="17" t="s">
        <v>151</v>
      </c>
      <c r="BM731" s="215" t="s">
        <v>704</v>
      </c>
    </row>
    <row r="732" s="2" customFormat="1">
      <c r="A732" s="38"/>
      <c r="B732" s="39"/>
      <c r="C732" s="40"/>
      <c r="D732" s="217" t="s">
        <v>152</v>
      </c>
      <c r="E732" s="40"/>
      <c r="F732" s="218" t="s">
        <v>705</v>
      </c>
      <c r="G732" s="40"/>
      <c r="H732" s="40"/>
      <c r="I732" s="219"/>
      <c r="J732" s="40"/>
      <c r="K732" s="40"/>
      <c r="L732" s="44"/>
      <c r="M732" s="220"/>
      <c r="N732" s="221"/>
      <c r="O732" s="84"/>
      <c r="P732" s="84"/>
      <c r="Q732" s="84"/>
      <c r="R732" s="84"/>
      <c r="S732" s="84"/>
      <c r="T732" s="85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T732" s="17" t="s">
        <v>152</v>
      </c>
      <c r="AU732" s="17" t="s">
        <v>79</v>
      </c>
    </row>
    <row r="733" s="2" customFormat="1">
      <c r="A733" s="38"/>
      <c r="B733" s="39"/>
      <c r="C733" s="40"/>
      <c r="D733" s="222" t="s">
        <v>154</v>
      </c>
      <c r="E733" s="40"/>
      <c r="F733" s="223" t="s">
        <v>706</v>
      </c>
      <c r="G733" s="40"/>
      <c r="H733" s="40"/>
      <c r="I733" s="219"/>
      <c r="J733" s="40"/>
      <c r="K733" s="40"/>
      <c r="L733" s="44"/>
      <c r="M733" s="220"/>
      <c r="N733" s="221"/>
      <c r="O733" s="84"/>
      <c r="P733" s="84"/>
      <c r="Q733" s="84"/>
      <c r="R733" s="84"/>
      <c r="S733" s="84"/>
      <c r="T733" s="85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T733" s="17" t="s">
        <v>154</v>
      </c>
      <c r="AU733" s="17" t="s">
        <v>79</v>
      </c>
    </row>
    <row r="734" s="13" customFormat="1">
      <c r="A734" s="13"/>
      <c r="B734" s="224"/>
      <c r="C734" s="225"/>
      <c r="D734" s="217" t="s">
        <v>156</v>
      </c>
      <c r="E734" s="226" t="s">
        <v>19</v>
      </c>
      <c r="F734" s="227" t="s">
        <v>707</v>
      </c>
      <c r="G734" s="225"/>
      <c r="H734" s="226" t="s">
        <v>19</v>
      </c>
      <c r="I734" s="228"/>
      <c r="J734" s="225"/>
      <c r="K734" s="225"/>
      <c r="L734" s="229"/>
      <c r="M734" s="230"/>
      <c r="N734" s="231"/>
      <c r="O734" s="231"/>
      <c r="P734" s="231"/>
      <c r="Q734" s="231"/>
      <c r="R734" s="231"/>
      <c r="S734" s="231"/>
      <c r="T734" s="232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33" t="s">
        <v>156</v>
      </c>
      <c r="AU734" s="233" t="s">
        <v>79</v>
      </c>
      <c r="AV734" s="13" t="s">
        <v>77</v>
      </c>
      <c r="AW734" s="13" t="s">
        <v>31</v>
      </c>
      <c r="AX734" s="13" t="s">
        <v>69</v>
      </c>
      <c r="AY734" s="233" t="s">
        <v>144</v>
      </c>
    </row>
    <row r="735" s="14" customFormat="1">
      <c r="A735" s="14"/>
      <c r="B735" s="234"/>
      <c r="C735" s="235"/>
      <c r="D735" s="217" t="s">
        <v>156</v>
      </c>
      <c r="E735" s="236" t="s">
        <v>19</v>
      </c>
      <c r="F735" s="237" t="s">
        <v>708</v>
      </c>
      <c r="G735" s="235"/>
      <c r="H735" s="238">
        <v>20.879999999999999</v>
      </c>
      <c r="I735" s="239"/>
      <c r="J735" s="235"/>
      <c r="K735" s="235"/>
      <c r="L735" s="240"/>
      <c r="M735" s="241"/>
      <c r="N735" s="242"/>
      <c r="O735" s="242"/>
      <c r="P735" s="242"/>
      <c r="Q735" s="242"/>
      <c r="R735" s="242"/>
      <c r="S735" s="242"/>
      <c r="T735" s="243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44" t="s">
        <v>156</v>
      </c>
      <c r="AU735" s="244" t="s">
        <v>79</v>
      </c>
      <c r="AV735" s="14" t="s">
        <v>79</v>
      </c>
      <c r="AW735" s="14" t="s">
        <v>31</v>
      </c>
      <c r="AX735" s="14" t="s">
        <v>69</v>
      </c>
      <c r="AY735" s="244" t="s">
        <v>144</v>
      </c>
    </row>
    <row r="736" s="13" customFormat="1">
      <c r="A736" s="13"/>
      <c r="B736" s="224"/>
      <c r="C736" s="225"/>
      <c r="D736" s="217" t="s">
        <v>156</v>
      </c>
      <c r="E736" s="226" t="s">
        <v>19</v>
      </c>
      <c r="F736" s="227" t="s">
        <v>709</v>
      </c>
      <c r="G736" s="225"/>
      <c r="H736" s="226" t="s">
        <v>19</v>
      </c>
      <c r="I736" s="228"/>
      <c r="J736" s="225"/>
      <c r="K736" s="225"/>
      <c r="L736" s="229"/>
      <c r="M736" s="230"/>
      <c r="N736" s="231"/>
      <c r="O736" s="231"/>
      <c r="P736" s="231"/>
      <c r="Q736" s="231"/>
      <c r="R736" s="231"/>
      <c r="S736" s="231"/>
      <c r="T736" s="232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33" t="s">
        <v>156</v>
      </c>
      <c r="AU736" s="233" t="s">
        <v>79</v>
      </c>
      <c r="AV736" s="13" t="s">
        <v>77</v>
      </c>
      <c r="AW736" s="13" t="s">
        <v>31</v>
      </c>
      <c r="AX736" s="13" t="s">
        <v>69</v>
      </c>
      <c r="AY736" s="233" t="s">
        <v>144</v>
      </c>
    </row>
    <row r="737" s="14" customFormat="1">
      <c r="A737" s="14"/>
      <c r="B737" s="234"/>
      <c r="C737" s="235"/>
      <c r="D737" s="217" t="s">
        <v>156</v>
      </c>
      <c r="E737" s="236" t="s">
        <v>19</v>
      </c>
      <c r="F737" s="237" t="s">
        <v>710</v>
      </c>
      <c r="G737" s="235"/>
      <c r="H737" s="238">
        <v>26.02</v>
      </c>
      <c r="I737" s="239"/>
      <c r="J737" s="235"/>
      <c r="K737" s="235"/>
      <c r="L737" s="240"/>
      <c r="M737" s="241"/>
      <c r="N737" s="242"/>
      <c r="O737" s="242"/>
      <c r="P737" s="242"/>
      <c r="Q737" s="242"/>
      <c r="R737" s="242"/>
      <c r="S737" s="242"/>
      <c r="T737" s="243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44" t="s">
        <v>156</v>
      </c>
      <c r="AU737" s="244" t="s">
        <v>79</v>
      </c>
      <c r="AV737" s="14" t="s">
        <v>79</v>
      </c>
      <c r="AW737" s="14" t="s">
        <v>31</v>
      </c>
      <c r="AX737" s="14" t="s">
        <v>69</v>
      </c>
      <c r="AY737" s="244" t="s">
        <v>144</v>
      </c>
    </row>
    <row r="738" s="13" customFormat="1">
      <c r="A738" s="13"/>
      <c r="B738" s="224"/>
      <c r="C738" s="225"/>
      <c r="D738" s="217" t="s">
        <v>156</v>
      </c>
      <c r="E738" s="226" t="s">
        <v>19</v>
      </c>
      <c r="F738" s="227" t="s">
        <v>711</v>
      </c>
      <c r="G738" s="225"/>
      <c r="H738" s="226" t="s">
        <v>19</v>
      </c>
      <c r="I738" s="228"/>
      <c r="J738" s="225"/>
      <c r="K738" s="225"/>
      <c r="L738" s="229"/>
      <c r="M738" s="230"/>
      <c r="N738" s="231"/>
      <c r="O738" s="231"/>
      <c r="P738" s="231"/>
      <c r="Q738" s="231"/>
      <c r="R738" s="231"/>
      <c r="S738" s="231"/>
      <c r="T738" s="232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33" t="s">
        <v>156</v>
      </c>
      <c r="AU738" s="233" t="s">
        <v>79</v>
      </c>
      <c r="AV738" s="13" t="s">
        <v>77</v>
      </c>
      <c r="AW738" s="13" t="s">
        <v>31</v>
      </c>
      <c r="AX738" s="13" t="s">
        <v>69</v>
      </c>
      <c r="AY738" s="233" t="s">
        <v>144</v>
      </c>
    </row>
    <row r="739" s="14" customFormat="1">
      <c r="A739" s="14"/>
      <c r="B739" s="234"/>
      <c r="C739" s="235"/>
      <c r="D739" s="217" t="s">
        <v>156</v>
      </c>
      <c r="E739" s="236" t="s">
        <v>19</v>
      </c>
      <c r="F739" s="237" t="s">
        <v>712</v>
      </c>
      <c r="G739" s="235"/>
      <c r="H739" s="238">
        <v>16.960000000000001</v>
      </c>
      <c r="I739" s="239"/>
      <c r="J739" s="235"/>
      <c r="K739" s="235"/>
      <c r="L739" s="240"/>
      <c r="M739" s="241"/>
      <c r="N739" s="242"/>
      <c r="O739" s="242"/>
      <c r="P739" s="242"/>
      <c r="Q739" s="242"/>
      <c r="R739" s="242"/>
      <c r="S739" s="242"/>
      <c r="T739" s="243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44" t="s">
        <v>156</v>
      </c>
      <c r="AU739" s="244" t="s">
        <v>79</v>
      </c>
      <c r="AV739" s="14" t="s">
        <v>79</v>
      </c>
      <c r="AW739" s="14" t="s">
        <v>31</v>
      </c>
      <c r="AX739" s="14" t="s">
        <v>69</v>
      </c>
      <c r="AY739" s="244" t="s">
        <v>144</v>
      </c>
    </row>
    <row r="740" s="13" customFormat="1">
      <c r="A740" s="13"/>
      <c r="B740" s="224"/>
      <c r="C740" s="225"/>
      <c r="D740" s="217" t="s">
        <v>156</v>
      </c>
      <c r="E740" s="226" t="s">
        <v>19</v>
      </c>
      <c r="F740" s="227" t="s">
        <v>713</v>
      </c>
      <c r="G740" s="225"/>
      <c r="H740" s="226" t="s">
        <v>19</v>
      </c>
      <c r="I740" s="228"/>
      <c r="J740" s="225"/>
      <c r="K740" s="225"/>
      <c r="L740" s="229"/>
      <c r="M740" s="230"/>
      <c r="N740" s="231"/>
      <c r="O740" s="231"/>
      <c r="P740" s="231"/>
      <c r="Q740" s="231"/>
      <c r="R740" s="231"/>
      <c r="S740" s="231"/>
      <c r="T740" s="232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33" t="s">
        <v>156</v>
      </c>
      <c r="AU740" s="233" t="s">
        <v>79</v>
      </c>
      <c r="AV740" s="13" t="s">
        <v>77</v>
      </c>
      <c r="AW740" s="13" t="s">
        <v>31</v>
      </c>
      <c r="AX740" s="13" t="s">
        <v>69</v>
      </c>
      <c r="AY740" s="233" t="s">
        <v>144</v>
      </c>
    </row>
    <row r="741" s="14" customFormat="1">
      <c r="A741" s="14"/>
      <c r="B741" s="234"/>
      <c r="C741" s="235"/>
      <c r="D741" s="217" t="s">
        <v>156</v>
      </c>
      <c r="E741" s="236" t="s">
        <v>19</v>
      </c>
      <c r="F741" s="237" t="s">
        <v>714</v>
      </c>
      <c r="G741" s="235"/>
      <c r="H741" s="238">
        <v>16.379999999999999</v>
      </c>
      <c r="I741" s="239"/>
      <c r="J741" s="235"/>
      <c r="K741" s="235"/>
      <c r="L741" s="240"/>
      <c r="M741" s="241"/>
      <c r="N741" s="242"/>
      <c r="O741" s="242"/>
      <c r="P741" s="242"/>
      <c r="Q741" s="242"/>
      <c r="R741" s="242"/>
      <c r="S741" s="242"/>
      <c r="T741" s="243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44" t="s">
        <v>156</v>
      </c>
      <c r="AU741" s="244" t="s">
        <v>79</v>
      </c>
      <c r="AV741" s="14" t="s">
        <v>79</v>
      </c>
      <c r="AW741" s="14" t="s">
        <v>31</v>
      </c>
      <c r="AX741" s="14" t="s">
        <v>69</v>
      </c>
      <c r="AY741" s="244" t="s">
        <v>144</v>
      </c>
    </row>
    <row r="742" s="13" customFormat="1">
      <c r="A742" s="13"/>
      <c r="B742" s="224"/>
      <c r="C742" s="225"/>
      <c r="D742" s="217" t="s">
        <v>156</v>
      </c>
      <c r="E742" s="226" t="s">
        <v>19</v>
      </c>
      <c r="F742" s="227" t="s">
        <v>715</v>
      </c>
      <c r="G742" s="225"/>
      <c r="H742" s="226" t="s">
        <v>19</v>
      </c>
      <c r="I742" s="228"/>
      <c r="J742" s="225"/>
      <c r="K742" s="225"/>
      <c r="L742" s="229"/>
      <c r="M742" s="230"/>
      <c r="N742" s="231"/>
      <c r="O742" s="231"/>
      <c r="P742" s="231"/>
      <c r="Q742" s="231"/>
      <c r="R742" s="231"/>
      <c r="S742" s="231"/>
      <c r="T742" s="232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33" t="s">
        <v>156</v>
      </c>
      <c r="AU742" s="233" t="s">
        <v>79</v>
      </c>
      <c r="AV742" s="13" t="s">
        <v>77</v>
      </c>
      <c r="AW742" s="13" t="s">
        <v>31</v>
      </c>
      <c r="AX742" s="13" t="s">
        <v>69</v>
      </c>
      <c r="AY742" s="233" t="s">
        <v>144</v>
      </c>
    </row>
    <row r="743" s="14" customFormat="1">
      <c r="A743" s="14"/>
      <c r="B743" s="234"/>
      <c r="C743" s="235"/>
      <c r="D743" s="217" t="s">
        <v>156</v>
      </c>
      <c r="E743" s="236" t="s">
        <v>19</v>
      </c>
      <c r="F743" s="237" t="s">
        <v>716</v>
      </c>
      <c r="G743" s="235"/>
      <c r="H743" s="238">
        <v>37.280000000000001</v>
      </c>
      <c r="I743" s="239"/>
      <c r="J743" s="235"/>
      <c r="K743" s="235"/>
      <c r="L743" s="240"/>
      <c r="M743" s="241"/>
      <c r="N743" s="242"/>
      <c r="O743" s="242"/>
      <c r="P743" s="242"/>
      <c r="Q743" s="242"/>
      <c r="R743" s="242"/>
      <c r="S743" s="242"/>
      <c r="T743" s="243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44" t="s">
        <v>156</v>
      </c>
      <c r="AU743" s="244" t="s">
        <v>79</v>
      </c>
      <c r="AV743" s="14" t="s">
        <v>79</v>
      </c>
      <c r="AW743" s="14" t="s">
        <v>31</v>
      </c>
      <c r="AX743" s="14" t="s">
        <v>69</v>
      </c>
      <c r="AY743" s="244" t="s">
        <v>144</v>
      </c>
    </row>
    <row r="744" s="15" customFormat="1">
      <c r="A744" s="15"/>
      <c r="B744" s="245"/>
      <c r="C744" s="246"/>
      <c r="D744" s="217" t="s">
        <v>156</v>
      </c>
      <c r="E744" s="247" t="s">
        <v>19</v>
      </c>
      <c r="F744" s="248" t="s">
        <v>163</v>
      </c>
      <c r="G744" s="246"/>
      <c r="H744" s="249">
        <v>117.52</v>
      </c>
      <c r="I744" s="250"/>
      <c r="J744" s="246"/>
      <c r="K744" s="246"/>
      <c r="L744" s="251"/>
      <c r="M744" s="252"/>
      <c r="N744" s="253"/>
      <c r="O744" s="253"/>
      <c r="P744" s="253"/>
      <c r="Q744" s="253"/>
      <c r="R744" s="253"/>
      <c r="S744" s="253"/>
      <c r="T744" s="254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T744" s="255" t="s">
        <v>156</v>
      </c>
      <c r="AU744" s="255" t="s">
        <v>79</v>
      </c>
      <c r="AV744" s="15" t="s">
        <v>151</v>
      </c>
      <c r="AW744" s="15" t="s">
        <v>31</v>
      </c>
      <c r="AX744" s="15" t="s">
        <v>77</v>
      </c>
      <c r="AY744" s="255" t="s">
        <v>144</v>
      </c>
    </row>
    <row r="745" s="2" customFormat="1" ht="21.75" customHeight="1">
      <c r="A745" s="38"/>
      <c r="B745" s="39"/>
      <c r="C745" s="204" t="s">
        <v>436</v>
      </c>
      <c r="D745" s="204" t="s">
        <v>146</v>
      </c>
      <c r="E745" s="205" t="s">
        <v>717</v>
      </c>
      <c r="F745" s="206" t="s">
        <v>718</v>
      </c>
      <c r="G745" s="207" t="s">
        <v>202</v>
      </c>
      <c r="H745" s="208">
        <v>55</v>
      </c>
      <c r="I745" s="209"/>
      <c r="J745" s="210">
        <f>ROUND(I745*H745,2)</f>
        <v>0</v>
      </c>
      <c r="K745" s="206" t="s">
        <v>150</v>
      </c>
      <c r="L745" s="44"/>
      <c r="M745" s="211" t="s">
        <v>19</v>
      </c>
      <c r="N745" s="212" t="s">
        <v>40</v>
      </c>
      <c r="O745" s="84"/>
      <c r="P745" s="213">
        <f>O745*H745</f>
        <v>0</v>
      </c>
      <c r="Q745" s="213">
        <v>0</v>
      </c>
      <c r="R745" s="213">
        <f>Q745*H745</f>
        <v>0</v>
      </c>
      <c r="S745" s="213">
        <v>0.075999999999999998</v>
      </c>
      <c r="T745" s="214">
        <f>S745*H745</f>
        <v>4.1799999999999997</v>
      </c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R745" s="215" t="s">
        <v>151</v>
      </c>
      <c r="AT745" s="215" t="s">
        <v>146</v>
      </c>
      <c r="AU745" s="215" t="s">
        <v>79</v>
      </c>
      <c r="AY745" s="17" t="s">
        <v>144</v>
      </c>
      <c r="BE745" s="216">
        <f>IF(N745="základní",J745,0)</f>
        <v>0</v>
      </c>
      <c r="BF745" s="216">
        <f>IF(N745="snížená",J745,0)</f>
        <v>0</v>
      </c>
      <c r="BG745" s="216">
        <f>IF(N745="zákl. přenesená",J745,0)</f>
        <v>0</v>
      </c>
      <c r="BH745" s="216">
        <f>IF(N745="sníž. přenesená",J745,0)</f>
        <v>0</v>
      </c>
      <c r="BI745" s="216">
        <f>IF(N745="nulová",J745,0)</f>
        <v>0</v>
      </c>
      <c r="BJ745" s="17" t="s">
        <v>77</v>
      </c>
      <c r="BK745" s="216">
        <f>ROUND(I745*H745,2)</f>
        <v>0</v>
      </c>
      <c r="BL745" s="17" t="s">
        <v>151</v>
      </c>
      <c r="BM745" s="215" t="s">
        <v>719</v>
      </c>
    </row>
    <row r="746" s="2" customFormat="1">
      <c r="A746" s="38"/>
      <c r="B746" s="39"/>
      <c r="C746" s="40"/>
      <c r="D746" s="217" t="s">
        <v>152</v>
      </c>
      <c r="E746" s="40"/>
      <c r="F746" s="218" t="s">
        <v>720</v>
      </c>
      <c r="G746" s="40"/>
      <c r="H746" s="40"/>
      <c r="I746" s="219"/>
      <c r="J746" s="40"/>
      <c r="K746" s="40"/>
      <c r="L746" s="44"/>
      <c r="M746" s="220"/>
      <c r="N746" s="221"/>
      <c r="O746" s="84"/>
      <c r="P746" s="84"/>
      <c r="Q746" s="84"/>
      <c r="R746" s="84"/>
      <c r="S746" s="84"/>
      <c r="T746" s="85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T746" s="17" t="s">
        <v>152</v>
      </c>
      <c r="AU746" s="17" t="s">
        <v>79</v>
      </c>
    </row>
    <row r="747" s="2" customFormat="1">
      <c r="A747" s="38"/>
      <c r="B747" s="39"/>
      <c r="C747" s="40"/>
      <c r="D747" s="222" t="s">
        <v>154</v>
      </c>
      <c r="E747" s="40"/>
      <c r="F747" s="223" t="s">
        <v>721</v>
      </c>
      <c r="G747" s="40"/>
      <c r="H747" s="40"/>
      <c r="I747" s="219"/>
      <c r="J747" s="40"/>
      <c r="K747" s="40"/>
      <c r="L747" s="44"/>
      <c r="M747" s="220"/>
      <c r="N747" s="221"/>
      <c r="O747" s="84"/>
      <c r="P747" s="84"/>
      <c r="Q747" s="84"/>
      <c r="R747" s="84"/>
      <c r="S747" s="84"/>
      <c r="T747" s="85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T747" s="17" t="s">
        <v>154</v>
      </c>
      <c r="AU747" s="17" t="s">
        <v>79</v>
      </c>
    </row>
    <row r="748" s="13" customFormat="1">
      <c r="A748" s="13"/>
      <c r="B748" s="224"/>
      <c r="C748" s="225"/>
      <c r="D748" s="217" t="s">
        <v>156</v>
      </c>
      <c r="E748" s="226" t="s">
        <v>19</v>
      </c>
      <c r="F748" s="227" t="s">
        <v>707</v>
      </c>
      <c r="G748" s="225"/>
      <c r="H748" s="226" t="s">
        <v>19</v>
      </c>
      <c r="I748" s="228"/>
      <c r="J748" s="225"/>
      <c r="K748" s="225"/>
      <c r="L748" s="229"/>
      <c r="M748" s="230"/>
      <c r="N748" s="231"/>
      <c r="O748" s="231"/>
      <c r="P748" s="231"/>
      <c r="Q748" s="231"/>
      <c r="R748" s="231"/>
      <c r="S748" s="231"/>
      <c r="T748" s="232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33" t="s">
        <v>156</v>
      </c>
      <c r="AU748" s="233" t="s">
        <v>79</v>
      </c>
      <c r="AV748" s="13" t="s">
        <v>77</v>
      </c>
      <c r="AW748" s="13" t="s">
        <v>31</v>
      </c>
      <c r="AX748" s="13" t="s">
        <v>69</v>
      </c>
      <c r="AY748" s="233" t="s">
        <v>144</v>
      </c>
    </row>
    <row r="749" s="14" customFormat="1">
      <c r="A749" s="14"/>
      <c r="B749" s="234"/>
      <c r="C749" s="235"/>
      <c r="D749" s="217" t="s">
        <v>156</v>
      </c>
      <c r="E749" s="236" t="s">
        <v>19</v>
      </c>
      <c r="F749" s="237" t="s">
        <v>722</v>
      </c>
      <c r="G749" s="235"/>
      <c r="H749" s="238">
        <v>12.6</v>
      </c>
      <c r="I749" s="239"/>
      <c r="J749" s="235"/>
      <c r="K749" s="235"/>
      <c r="L749" s="240"/>
      <c r="M749" s="241"/>
      <c r="N749" s="242"/>
      <c r="O749" s="242"/>
      <c r="P749" s="242"/>
      <c r="Q749" s="242"/>
      <c r="R749" s="242"/>
      <c r="S749" s="242"/>
      <c r="T749" s="243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44" t="s">
        <v>156</v>
      </c>
      <c r="AU749" s="244" t="s">
        <v>79</v>
      </c>
      <c r="AV749" s="14" t="s">
        <v>79</v>
      </c>
      <c r="AW749" s="14" t="s">
        <v>31</v>
      </c>
      <c r="AX749" s="14" t="s">
        <v>69</v>
      </c>
      <c r="AY749" s="244" t="s">
        <v>144</v>
      </c>
    </row>
    <row r="750" s="13" customFormat="1">
      <c r="A750" s="13"/>
      <c r="B750" s="224"/>
      <c r="C750" s="225"/>
      <c r="D750" s="217" t="s">
        <v>156</v>
      </c>
      <c r="E750" s="226" t="s">
        <v>19</v>
      </c>
      <c r="F750" s="227" t="s">
        <v>682</v>
      </c>
      <c r="G750" s="225"/>
      <c r="H750" s="226" t="s">
        <v>19</v>
      </c>
      <c r="I750" s="228"/>
      <c r="J750" s="225"/>
      <c r="K750" s="225"/>
      <c r="L750" s="229"/>
      <c r="M750" s="230"/>
      <c r="N750" s="231"/>
      <c r="O750" s="231"/>
      <c r="P750" s="231"/>
      <c r="Q750" s="231"/>
      <c r="R750" s="231"/>
      <c r="S750" s="231"/>
      <c r="T750" s="232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33" t="s">
        <v>156</v>
      </c>
      <c r="AU750" s="233" t="s">
        <v>79</v>
      </c>
      <c r="AV750" s="13" t="s">
        <v>77</v>
      </c>
      <c r="AW750" s="13" t="s">
        <v>31</v>
      </c>
      <c r="AX750" s="13" t="s">
        <v>69</v>
      </c>
      <c r="AY750" s="233" t="s">
        <v>144</v>
      </c>
    </row>
    <row r="751" s="14" customFormat="1">
      <c r="A751" s="14"/>
      <c r="B751" s="234"/>
      <c r="C751" s="235"/>
      <c r="D751" s="217" t="s">
        <v>156</v>
      </c>
      <c r="E751" s="236" t="s">
        <v>19</v>
      </c>
      <c r="F751" s="237" t="s">
        <v>723</v>
      </c>
      <c r="G751" s="235"/>
      <c r="H751" s="238">
        <v>2.7999999999999998</v>
      </c>
      <c r="I751" s="239"/>
      <c r="J751" s="235"/>
      <c r="K751" s="235"/>
      <c r="L751" s="240"/>
      <c r="M751" s="241"/>
      <c r="N751" s="242"/>
      <c r="O751" s="242"/>
      <c r="P751" s="242"/>
      <c r="Q751" s="242"/>
      <c r="R751" s="242"/>
      <c r="S751" s="242"/>
      <c r="T751" s="243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44" t="s">
        <v>156</v>
      </c>
      <c r="AU751" s="244" t="s">
        <v>79</v>
      </c>
      <c r="AV751" s="14" t="s">
        <v>79</v>
      </c>
      <c r="AW751" s="14" t="s">
        <v>31</v>
      </c>
      <c r="AX751" s="14" t="s">
        <v>69</v>
      </c>
      <c r="AY751" s="244" t="s">
        <v>144</v>
      </c>
    </row>
    <row r="752" s="14" customFormat="1">
      <c r="A752" s="14"/>
      <c r="B752" s="234"/>
      <c r="C752" s="235"/>
      <c r="D752" s="217" t="s">
        <v>156</v>
      </c>
      <c r="E752" s="236" t="s">
        <v>19</v>
      </c>
      <c r="F752" s="237" t="s">
        <v>724</v>
      </c>
      <c r="G752" s="235"/>
      <c r="H752" s="238">
        <v>21.600000000000001</v>
      </c>
      <c r="I752" s="239"/>
      <c r="J752" s="235"/>
      <c r="K752" s="235"/>
      <c r="L752" s="240"/>
      <c r="M752" s="241"/>
      <c r="N752" s="242"/>
      <c r="O752" s="242"/>
      <c r="P752" s="242"/>
      <c r="Q752" s="242"/>
      <c r="R752" s="242"/>
      <c r="S752" s="242"/>
      <c r="T752" s="243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44" t="s">
        <v>156</v>
      </c>
      <c r="AU752" s="244" t="s">
        <v>79</v>
      </c>
      <c r="AV752" s="14" t="s">
        <v>79</v>
      </c>
      <c r="AW752" s="14" t="s">
        <v>31</v>
      </c>
      <c r="AX752" s="14" t="s">
        <v>69</v>
      </c>
      <c r="AY752" s="244" t="s">
        <v>144</v>
      </c>
    </row>
    <row r="753" s="13" customFormat="1">
      <c r="A753" s="13"/>
      <c r="B753" s="224"/>
      <c r="C753" s="225"/>
      <c r="D753" s="217" t="s">
        <v>156</v>
      </c>
      <c r="E753" s="226" t="s">
        <v>19</v>
      </c>
      <c r="F753" s="227" t="s">
        <v>725</v>
      </c>
      <c r="G753" s="225"/>
      <c r="H753" s="226" t="s">
        <v>19</v>
      </c>
      <c r="I753" s="228"/>
      <c r="J753" s="225"/>
      <c r="K753" s="225"/>
      <c r="L753" s="229"/>
      <c r="M753" s="230"/>
      <c r="N753" s="231"/>
      <c r="O753" s="231"/>
      <c r="P753" s="231"/>
      <c r="Q753" s="231"/>
      <c r="R753" s="231"/>
      <c r="S753" s="231"/>
      <c r="T753" s="232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33" t="s">
        <v>156</v>
      </c>
      <c r="AU753" s="233" t="s">
        <v>79</v>
      </c>
      <c r="AV753" s="13" t="s">
        <v>77</v>
      </c>
      <c r="AW753" s="13" t="s">
        <v>31</v>
      </c>
      <c r="AX753" s="13" t="s">
        <v>69</v>
      </c>
      <c r="AY753" s="233" t="s">
        <v>144</v>
      </c>
    </row>
    <row r="754" s="14" customFormat="1">
      <c r="A754" s="14"/>
      <c r="B754" s="234"/>
      <c r="C754" s="235"/>
      <c r="D754" s="217" t="s">
        <v>156</v>
      </c>
      <c r="E754" s="236" t="s">
        <v>19</v>
      </c>
      <c r="F754" s="237" t="s">
        <v>726</v>
      </c>
      <c r="G754" s="235"/>
      <c r="H754" s="238">
        <v>18</v>
      </c>
      <c r="I754" s="239"/>
      <c r="J754" s="235"/>
      <c r="K754" s="235"/>
      <c r="L754" s="240"/>
      <c r="M754" s="241"/>
      <c r="N754" s="242"/>
      <c r="O754" s="242"/>
      <c r="P754" s="242"/>
      <c r="Q754" s="242"/>
      <c r="R754" s="242"/>
      <c r="S754" s="242"/>
      <c r="T754" s="243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44" t="s">
        <v>156</v>
      </c>
      <c r="AU754" s="244" t="s">
        <v>79</v>
      </c>
      <c r="AV754" s="14" t="s">
        <v>79</v>
      </c>
      <c r="AW754" s="14" t="s">
        <v>31</v>
      </c>
      <c r="AX754" s="14" t="s">
        <v>69</v>
      </c>
      <c r="AY754" s="244" t="s">
        <v>144</v>
      </c>
    </row>
    <row r="755" s="15" customFormat="1">
      <c r="A755" s="15"/>
      <c r="B755" s="245"/>
      <c r="C755" s="246"/>
      <c r="D755" s="217" t="s">
        <v>156</v>
      </c>
      <c r="E755" s="247" t="s">
        <v>19</v>
      </c>
      <c r="F755" s="248" t="s">
        <v>163</v>
      </c>
      <c r="G755" s="246"/>
      <c r="H755" s="249">
        <v>55</v>
      </c>
      <c r="I755" s="250"/>
      <c r="J755" s="246"/>
      <c r="K755" s="246"/>
      <c r="L755" s="251"/>
      <c r="M755" s="252"/>
      <c r="N755" s="253"/>
      <c r="O755" s="253"/>
      <c r="P755" s="253"/>
      <c r="Q755" s="253"/>
      <c r="R755" s="253"/>
      <c r="S755" s="253"/>
      <c r="T755" s="254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55" t="s">
        <v>156</v>
      </c>
      <c r="AU755" s="255" t="s">
        <v>79</v>
      </c>
      <c r="AV755" s="15" t="s">
        <v>151</v>
      </c>
      <c r="AW755" s="15" t="s">
        <v>31</v>
      </c>
      <c r="AX755" s="15" t="s">
        <v>77</v>
      </c>
      <c r="AY755" s="255" t="s">
        <v>144</v>
      </c>
    </row>
    <row r="756" s="2" customFormat="1" ht="24.15" customHeight="1">
      <c r="A756" s="38"/>
      <c r="B756" s="39"/>
      <c r="C756" s="204" t="s">
        <v>727</v>
      </c>
      <c r="D756" s="204" t="s">
        <v>146</v>
      </c>
      <c r="E756" s="205" t="s">
        <v>728</v>
      </c>
      <c r="F756" s="206" t="s">
        <v>729</v>
      </c>
      <c r="G756" s="207" t="s">
        <v>202</v>
      </c>
      <c r="H756" s="208">
        <v>5.0750000000000002</v>
      </c>
      <c r="I756" s="209"/>
      <c r="J756" s="210">
        <f>ROUND(I756*H756,2)</f>
        <v>0</v>
      </c>
      <c r="K756" s="206" t="s">
        <v>150</v>
      </c>
      <c r="L756" s="44"/>
      <c r="M756" s="211" t="s">
        <v>19</v>
      </c>
      <c r="N756" s="212" t="s">
        <v>40</v>
      </c>
      <c r="O756" s="84"/>
      <c r="P756" s="213">
        <f>O756*H756</f>
        <v>0</v>
      </c>
      <c r="Q756" s="213">
        <v>0</v>
      </c>
      <c r="R756" s="213">
        <f>Q756*H756</f>
        <v>0</v>
      </c>
      <c r="S756" s="213">
        <v>0.019</v>
      </c>
      <c r="T756" s="214">
        <f>S756*H756</f>
        <v>0.096424999999999997</v>
      </c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R756" s="215" t="s">
        <v>151</v>
      </c>
      <c r="AT756" s="215" t="s">
        <v>146</v>
      </c>
      <c r="AU756" s="215" t="s">
        <v>79</v>
      </c>
      <c r="AY756" s="17" t="s">
        <v>144</v>
      </c>
      <c r="BE756" s="216">
        <f>IF(N756="základní",J756,0)</f>
        <v>0</v>
      </c>
      <c r="BF756" s="216">
        <f>IF(N756="snížená",J756,0)</f>
        <v>0</v>
      </c>
      <c r="BG756" s="216">
        <f>IF(N756="zákl. přenesená",J756,0)</f>
        <v>0</v>
      </c>
      <c r="BH756" s="216">
        <f>IF(N756="sníž. přenesená",J756,0)</f>
        <v>0</v>
      </c>
      <c r="BI756" s="216">
        <f>IF(N756="nulová",J756,0)</f>
        <v>0</v>
      </c>
      <c r="BJ756" s="17" t="s">
        <v>77</v>
      </c>
      <c r="BK756" s="216">
        <f>ROUND(I756*H756,2)</f>
        <v>0</v>
      </c>
      <c r="BL756" s="17" t="s">
        <v>151</v>
      </c>
      <c r="BM756" s="215" t="s">
        <v>730</v>
      </c>
    </row>
    <row r="757" s="2" customFormat="1">
      <c r="A757" s="38"/>
      <c r="B757" s="39"/>
      <c r="C757" s="40"/>
      <c r="D757" s="217" t="s">
        <v>152</v>
      </c>
      <c r="E757" s="40"/>
      <c r="F757" s="218" t="s">
        <v>731</v>
      </c>
      <c r="G757" s="40"/>
      <c r="H757" s="40"/>
      <c r="I757" s="219"/>
      <c r="J757" s="40"/>
      <c r="K757" s="40"/>
      <c r="L757" s="44"/>
      <c r="M757" s="220"/>
      <c r="N757" s="221"/>
      <c r="O757" s="84"/>
      <c r="P757" s="84"/>
      <c r="Q757" s="84"/>
      <c r="R757" s="84"/>
      <c r="S757" s="84"/>
      <c r="T757" s="85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T757" s="17" t="s">
        <v>152</v>
      </c>
      <c r="AU757" s="17" t="s">
        <v>79</v>
      </c>
    </row>
    <row r="758" s="2" customFormat="1">
      <c r="A758" s="38"/>
      <c r="B758" s="39"/>
      <c r="C758" s="40"/>
      <c r="D758" s="222" t="s">
        <v>154</v>
      </c>
      <c r="E758" s="40"/>
      <c r="F758" s="223" t="s">
        <v>732</v>
      </c>
      <c r="G758" s="40"/>
      <c r="H758" s="40"/>
      <c r="I758" s="219"/>
      <c r="J758" s="40"/>
      <c r="K758" s="40"/>
      <c r="L758" s="44"/>
      <c r="M758" s="220"/>
      <c r="N758" s="221"/>
      <c r="O758" s="84"/>
      <c r="P758" s="84"/>
      <c r="Q758" s="84"/>
      <c r="R758" s="84"/>
      <c r="S758" s="84"/>
      <c r="T758" s="85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T758" s="17" t="s">
        <v>154</v>
      </c>
      <c r="AU758" s="17" t="s">
        <v>79</v>
      </c>
    </row>
    <row r="759" s="13" customFormat="1">
      <c r="A759" s="13"/>
      <c r="B759" s="224"/>
      <c r="C759" s="225"/>
      <c r="D759" s="217" t="s">
        <v>156</v>
      </c>
      <c r="E759" s="226" t="s">
        <v>19</v>
      </c>
      <c r="F759" s="227" t="s">
        <v>733</v>
      </c>
      <c r="G759" s="225"/>
      <c r="H759" s="226" t="s">
        <v>19</v>
      </c>
      <c r="I759" s="228"/>
      <c r="J759" s="225"/>
      <c r="K759" s="225"/>
      <c r="L759" s="229"/>
      <c r="M759" s="230"/>
      <c r="N759" s="231"/>
      <c r="O759" s="231"/>
      <c r="P759" s="231"/>
      <c r="Q759" s="231"/>
      <c r="R759" s="231"/>
      <c r="S759" s="231"/>
      <c r="T759" s="232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33" t="s">
        <v>156</v>
      </c>
      <c r="AU759" s="233" t="s">
        <v>79</v>
      </c>
      <c r="AV759" s="13" t="s">
        <v>77</v>
      </c>
      <c r="AW759" s="13" t="s">
        <v>31</v>
      </c>
      <c r="AX759" s="13" t="s">
        <v>69</v>
      </c>
      <c r="AY759" s="233" t="s">
        <v>144</v>
      </c>
    </row>
    <row r="760" s="14" customFormat="1">
      <c r="A760" s="14"/>
      <c r="B760" s="234"/>
      <c r="C760" s="235"/>
      <c r="D760" s="217" t="s">
        <v>156</v>
      </c>
      <c r="E760" s="236" t="s">
        <v>19</v>
      </c>
      <c r="F760" s="237" t="s">
        <v>734</v>
      </c>
      <c r="G760" s="235"/>
      <c r="H760" s="238">
        <v>5.0750000000000002</v>
      </c>
      <c r="I760" s="239"/>
      <c r="J760" s="235"/>
      <c r="K760" s="235"/>
      <c r="L760" s="240"/>
      <c r="M760" s="241"/>
      <c r="N760" s="242"/>
      <c r="O760" s="242"/>
      <c r="P760" s="242"/>
      <c r="Q760" s="242"/>
      <c r="R760" s="242"/>
      <c r="S760" s="242"/>
      <c r="T760" s="243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44" t="s">
        <v>156</v>
      </c>
      <c r="AU760" s="244" t="s">
        <v>79</v>
      </c>
      <c r="AV760" s="14" t="s">
        <v>79</v>
      </c>
      <c r="AW760" s="14" t="s">
        <v>31</v>
      </c>
      <c r="AX760" s="14" t="s">
        <v>69</v>
      </c>
      <c r="AY760" s="244" t="s">
        <v>144</v>
      </c>
    </row>
    <row r="761" s="15" customFormat="1">
      <c r="A761" s="15"/>
      <c r="B761" s="245"/>
      <c r="C761" s="246"/>
      <c r="D761" s="217" t="s">
        <v>156</v>
      </c>
      <c r="E761" s="247" t="s">
        <v>19</v>
      </c>
      <c r="F761" s="248" t="s">
        <v>163</v>
      </c>
      <c r="G761" s="246"/>
      <c r="H761" s="249">
        <v>5.0750000000000002</v>
      </c>
      <c r="I761" s="250"/>
      <c r="J761" s="246"/>
      <c r="K761" s="246"/>
      <c r="L761" s="251"/>
      <c r="M761" s="252"/>
      <c r="N761" s="253"/>
      <c r="O761" s="253"/>
      <c r="P761" s="253"/>
      <c r="Q761" s="253"/>
      <c r="R761" s="253"/>
      <c r="S761" s="253"/>
      <c r="T761" s="254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T761" s="255" t="s">
        <v>156</v>
      </c>
      <c r="AU761" s="255" t="s">
        <v>79</v>
      </c>
      <c r="AV761" s="15" t="s">
        <v>151</v>
      </c>
      <c r="AW761" s="15" t="s">
        <v>31</v>
      </c>
      <c r="AX761" s="15" t="s">
        <v>77</v>
      </c>
      <c r="AY761" s="255" t="s">
        <v>144</v>
      </c>
    </row>
    <row r="762" s="2" customFormat="1" ht="24.15" customHeight="1">
      <c r="A762" s="38"/>
      <c r="B762" s="39"/>
      <c r="C762" s="204" t="s">
        <v>440</v>
      </c>
      <c r="D762" s="204" t="s">
        <v>146</v>
      </c>
      <c r="E762" s="205" t="s">
        <v>735</v>
      </c>
      <c r="F762" s="206" t="s">
        <v>736</v>
      </c>
      <c r="G762" s="207" t="s">
        <v>305</v>
      </c>
      <c r="H762" s="208">
        <v>13</v>
      </c>
      <c r="I762" s="209"/>
      <c r="J762" s="210">
        <f>ROUND(I762*H762,2)</f>
        <v>0</v>
      </c>
      <c r="K762" s="206" t="s">
        <v>150</v>
      </c>
      <c r="L762" s="44"/>
      <c r="M762" s="211" t="s">
        <v>19</v>
      </c>
      <c r="N762" s="212" t="s">
        <v>40</v>
      </c>
      <c r="O762" s="84"/>
      <c r="P762" s="213">
        <f>O762*H762</f>
        <v>0</v>
      </c>
      <c r="Q762" s="213">
        <v>0</v>
      </c>
      <c r="R762" s="213">
        <f>Q762*H762</f>
        <v>0</v>
      </c>
      <c r="S762" s="213">
        <v>0.13800000000000001</v>
      </c>
      <c r="T762" s="214">
        <f>S762*H762</f>
        <v>1.794</v>
      </c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R762" s="215" t="s">
        <v>151</v>
      </c>
      <c r="AT762" s="215" t="s">
        <v>146</v>
      </c>
      <c r="AU762" s="215" t="s">
        <v>79</v>
      </c>
      <c r="AY762" s="17" t="s">
        <v>144</v>
      </c>
      <c r="BE762" s="216">
        <f>IF(N762="základní",J762,0)</f>
        <v>0</v>
      </c>
      <c r="BF762" s="216">
        <f>IF(N762="snížená",J762,0)</f>
        <v>0</v>
      </c>
      <c r="BG762" s="216">
        <f>IF(N762="zákl. přenesená",J762,0)</f>
        <v>0</v>
      </c>
      <c r="BH762" s="216">
        <f>IF(N762="sníž. přenesená",J762,0)</f>
        <v>0</v>
      </c>
      <c r="BI762" s="216">
        <f>IF(N762="nulová",J762,0)</f>
        <v>0</v>
      </c>
      <c r="BJ762" s="17" t="s">
        <v>77</v>
      </c>
      <c r="BK762" s="216">
        <f>ROUND(I762*H762,2)</f>
        <v>0</v>
      </c>
      <c r="BL762" s="17" t="s">
        <v>151</v>
      </c>
      <c r="BM762" s="215" t="s">
        <v>625</v>
      </c>
    </row>
    <row r="763" s="2" customFormat="1">
      <c r="A763" s="38"/>
      <c r="B763" s="39"/>
      <c r="C763" s="40"/>
      <c r="D763" s="217" t="s">
        <v>152</v>
      </c>
      <c r="E763" s="40"/>
      <c r="F763" s="218" t="s">
        <v>737</v>
      </c>
      <c r="G763" s="40"/>
      <c r="H763" s="40"/>
      <c r="I763" s="219"/>
      <c r="J763" s="40"/>
      <c r="K763" s="40"/>
      <c r="L763" s="44"/>
      <c r="M763" s="220"/>
      <c r="N763" s="221"/>
      <c r="O763" s="84"/>
      <c r="P763" s="84"/>
      <c r="Q763" s="84"/>
      <c r="R763" s="84"/>
      <c r="S763" s="84"/>
      <c r="T763" s="85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T763" s="17" t="s">
        <v>152</v>
      </c>
      <c r="AU763" s="17" t="s">
        <v>79</v>
      </c>
    </row>
    <row r="764" s="2" customFormat="1">
      <c r="A764" s="38"/>
      <c r="B764" s="39"/>
      <c r="C764" s="40"/>
      <c r="D764" s="222" t="s">
        <v>154</v>
      </c>
      <c r="E764" s="40"/>
      <c r="F764" s="223" t="s">
        <v>738</v>
      </c>
      <c r="G764" s="40"/>
      <c r="H764" s="40"/>
      <c r="I764" s="219"/>
      <c r="J764" s="40"/>
      <c r="K764" s="40"/>
      <c r="L764" s="44"/>
      <c r="M764" s="220"/>
      <c r="N764" s="221"/>
      <c r="O764" s="84"/>
      <c r="P764" s="84"/>
      <c r="Q764" s="84"/>
      <c r="R764" s="84"/>
      <c r="S764" s="84"/>
      <c r="T764" s="85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T764" s="17" t="s">
        <v>154</v>
      </c>
      <c r="AU764" s="17" t="s">
        <v>79</v>
      </c>
    </row>
    <row r="765" s="13" customFormat="1">
      <c r="A765" s="13"/>
      <c r="B765" s="224"/>
      <c r="C765" s="225"/>
      <c r="D765" s="217" t="s">
        <v>156</v>
      </c>
      <c r="E765" s="226" t="s">
        <v>19</v>
      </c>
      <c r="F765" s="227" t="s">
        <v>347</v>
      </c>
      <c r="G765" s="225"/>
      <c r="H765" s="226" t="s">
        <v>19</v>
      </c>
      <c r="I765" s="228"/>
      <c r="J765" s="225"/>
      <c r="K765" s="225"/>
      <c r="L765" s="229"/>
      <c r="M765" s="230"/>
      <c r="N765" s="231"/>
      <c r="O765" s="231"/>
      <c r="P765" s="231"/>
      <c r="Q765" s="231"/>
      <c r="R765" s="231"/>
      <c r="S765" s="231"/>
      <c r="T765" s="232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33" t="s">
        <v>156</v>
      </c>
      <c r="AU765" s="233" t="s">
        <v>79</v>
      </c>
      <c r="AV765" s="13" t="s">
        <v>77</v>
      </c>
      <c r="AW765" s="13" t="s">
        <v>31</v>
      </c>
      <c r="AX765" s="13" t="s">
        <v>69</v>
      </c>
      <c r="AY765" s="233" t="s">
        <v>144</v>
      </c>
    </row>
    <row r="766" s="14" customFormat="1">
      <c r="A766" s="14"/>
      <c r="B766" s="234"/>
      <c r="C766" s="235"/>
      <c r="D766" s="217" t="s">
        <v>156</v>
      </c>
      <c r="E766" s="236" t="s">
        <v>19</v>
      </c>
      <c r="F766" s="237" t="s">
        <v>739</v>
      </c>
      <c r="G766" s="235"/>
      <c r="H766" s="238">
        <v>13</v>
      </c>
      <c r="I766" s="239"/>
      <c r="J766" s="235"/>
      <c r="K766" s="235"/>
      <c r="L766" s="240"/>
      <c r="M766" s="241"/>
      <c r="N766" s="242"/>
      <c r="O766" s="242"/>
      <c r="P766" s="242"/>
      <c r="Q766" s="242"/>
      <c r="R766" s="242"/>
      <c r="S766" s="242"/>
      <c r="T766" s="243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44" t="s">
        <v>156</v>
      </c>
      <c r="AU766" s="244" t="s">
        <v>79</v>
      </c>
      <c r="AV766" s="14" t="s">
        <v>79</v>
      </c>
      <c r="AW766" s="14" t="s">
        <v>31</v>
      </c>
      <c r="AX766" s="14" t="s">
        <v>69</v>
      </c>
      <c r="AY766" s="244" t="s">
        <v>144</v>
      </c>
    </row>
    <row r="767" s="15" customFormat="1">
      <c r="A767" s="15"/>
      <c r="B767" s="245"/>
      <c r="C767" s="246"/>
      <c r="D767" s="217" t="s">
        <v>156</v>
      </c>
      <c r="E767" s="247" t="s">
        <v>19</v>
      </c>
      <c r="F767" s="248" t="s">
        <v>163</v>
      </c>
      <c r="G767" s="246"/>
      <c r="H767" s="249">
        <v>13</v>
      </c>
      <c r="I767" s="250"/>
      <c r="J767" s="246"/>
      <c r="K767" s="246"/>
      <c r="L767" s="251"/>
      <c r="M767" s="252"/>
      <c r="N767" s="253"/>
      <c r="O767" s="253"/>
      <c r="P767" s="253"/>
      <c r="Q767" s="253"/>
      <c r="R767" s="253"/>
      <c r="S767" s="253"/>
      <c r="T767" s="254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T767" s="255" t="s">
        <v>156</v>
      </c>
      <c r="AU767" s="255" t="s">
        <v>79</v>
      </c>
      <c r="AV767" s="15" t="s">
        <v>151</v>
      </c>
      <c r="AW767" s="15" t="s">
        <v>31</v>
      </c>
      <c r="AX767" s="15" t="s">
        <v>77</v>
      </c>
      <c r="AY767" s="255" t="s">
        <v>144</v>
      </c>
    </row>
    <row r="768" s="2" customFormat="1" ht="33" customHeight="1">
      <c r="A768" s="38"/>
      <c r="B768" s="39"/>
      <c r="C768" s="204" t="s">
        <v>740</v>
      </c>
      <c r="D768" s="204" t="s">
        <v>146</v>
      </c>
      <c r="E768" s="205" t="s">
        <v>741</v>
      </c>
      <c r="F768" s="206" t="s">
        <v>742</v>
      </c>
      <c r="G768" s="207" t="s">
        <v>305</v>
      </c>
      <c r="H768" s="208">
        <v>1</v>
      </c>
      <c r="I768" s="209"/>
      <c r="J768" s="210">
        <f>ROUND(I768*H768,2)</f>
        <v>0</v>
      </c>
      <c r="K768" s="206" t="s">
        <v>19</v>
      </c>
      <c r="L768" s="44"/>
      <c r="M768" s="211" t="s">
        <v>19</v>
      </c>
      <c r="N768" s="212" t="s">
        <v>40</v>
      </c>
      <c r="O768" s="84"/>
      <c r="P768" s="213">
        <f>O768*H768</f>
        <v>0</v>
      </c>
      <c r="Q768" s="213">
        <v>0</v>
      </c>
      <c r="R768" s="213">
        <f>Q768*H768</f>
        <v>0</v>
      </c>
      <c r="S768" s="213">
        <v>0</v>
      </c>
      <c r="T768" s="214">
        <f>S768*H768</f>
        <v>0</v>
      </c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R768" s="215" t="s">
        <v>151</v>
      </c>
      <c r="AT768" s="215" t="s">
        <v>146</v>
      </c>
      <c r="AU768" s="215" t="s">
        <v>79</v>
      </c>
      <c r="AY768" s="17" t="s">
        <v>144</v>
      </c>
      <c r="BE768" s="216">
        <f>IF(N768="základní",J768,0)</f>
        <v>0</v>
      </c>
      <c r="BF768" s="216">
        <f>IF(N768="snížená",J768,0)</f>
        <v>0</v>
      </c>
      <c r="BG768" s="216">
        <f>IF(N768="zákl. přenesená",J768,0)</f>
        <v>0</v>
      </c>
      <c r="BH768" s="216">
        <f>IF(N768="sníž. přenesená",J768,0)</f>
        <v>0</v>
      </c>
      <c r="BI768" s="216">
        <f>IF(N768="nulová",J768,0)</f>
        <v>0</v>
      </c>
      <c r="BJ768" s="17" t="s">
        <v>77</v>
      </c>
      <c r="BK768" s="216">
        <f>ROUND(I768*H768,2)</f>
        <v>0</v>
      </c>
      <c r="BL768" s="17" t="s">
        <v>151</v>
      </c>
      <c r="BM768" s="215" t="s">
        <v>743</v>
      </c>
    </row>
    <row r="769" s="2" customFormat="1">
      <c r="A769" s="38"/>
      <c r="B769" s="39"/>
      <c r="C769" s="40"/>
      <c r="D769" s="217" t="s">
        <v>152</v>
      </c>
      <c r="E769" s="40"/>
      <c r="F769" s="218" t="s">
        <v>742</v>
      </c>
      <c r="G769" s="40"/>
      <c r="H769" s="40"/>
      <c r="I769" s="219"/>
      <c r="J769" s="40"/>
      <c r="K769" s="40"/>
      <c r="L769" s="44"/>
      <c r="M769" s="220"/>
      <c r="N769" s="221"/>
      <c r="O769" s="84"/>
      <c r="P769" s="84"/>
      <c r="Q769" s="84"/>
      <c r="R769" s="84"/>
      <c r="S769" s="84"/>
      <c r="T769" s="85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T769" s="17" t="s">
        <v>152</v>
      </c>
      <c r="AU769" s="17" t="s">
        <v>79</v>
      </c>
    </row>
    <row r="770" s="13" customFormat="1">
      <c r="A770" s="13"/>
      <c r="B770" s="224"/>
      <c r="C770" s="225"/>
      <c r="D770" s="217" t="s">
        <v>156</v>
      </c>
      <c r="E770" s="226" t="s">
        <v>19</v>
      </c>
      <c r="F770" s="227" t="s">
        <v>624</v>
      </c>
      <c r="G770" s="225"/>
      <c r="H770" s="226" t="s">
        <v>19</v>
      </c>
      <c r="I770" s="228"/>
      <c r="J770" s="225"/>
      <c r="K770" s="225"/>
      <c r="L770" s="229"/>
      <c r="M770" s="230"/>
      <c r="N770" s="231"/>
      <c r="O770" s="231"/>
      <c r="P770" s="231"/>
      <c r="Q770" s="231"/>
      <c r="R770" s="231"/>
      <c r="S770" s="231"/>
      <c r="T770" s="232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33" t="s">
        <v>156</v>
      </c>
      <c r="AU770" s="233" t="s">
        <v>79</v>
      </c>
      <c r="AV770" s="13" t="s">
        <v>77</v>
      </c>
      <c r="AW770" s="13" t="s">
        <v>31</v>
      </c>
      <c r="AX770" s="13" t="s">
        <v>69</v>
      </c>
      <c r="AY770" s="233" t="s">
        <v>144</v>
      </c>
    </row>
    <row r="771" s="14" customFormat="1">
      <c r="A771" s="14"/>
      <c r="B771" s="234"/>
      <c r="C771" s="235"/>
      <c r="D771" s="217" t="s">
        <v>156</v>
      </c>
      <c r="E771" s="236" t="s">
        <v>19</v>
      </c>
      <c r="F771" s="237" t="s">
        <v>77</v>
      </c>
      <c r="G771" s="235"/>
      <c r="H771" s="238">
        <v>1</v>
      </c>
      <c r="I771" s="239"/>
      <c r="J771" s="235"/>
      <c r="K771" s="235"/>
      <c r="L771" s="240"/>
      <c r="M771" s="241"/>
      <c r="N771" s="242"/>
      <c r="O771" s="242"/>
      <c r="P771" s="242"/>
      <c r="Q771" s="242"/>
      <c r="R771" s="242"/>
      <c r="S771" s="242"/>
      <c r="T771" s="243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44" t="s">
        <v>156</v>
      </c>
      <c r="AU771" s="244" t="s">
        <v>79</v>
      </c>
      <c r="AV771" s="14" t="s">
        <v>79</v>
      </c>
      <c r="AW771" s="14" t="s">
        <v>31</v>
      </c>
      <c r="AX771" s="14" t="s">
        <v>69</v>
      </c>
      <c r="AY771" s="244" t="s">
        <v>144</v>
      </c>
    </row>
    <row r="772" s="15" customFormat="1">
      <c r="A772" s="15"/>
      <c r="B772" s="245"/>
      <c r="C772" s="246"/>
      <c r="D772" s="217" t="s">
        <v>156</v>
      </c>
      <c r="E772" s="247" t="s">
        <v>19</v>
      </c>
      <c r="F772" s="248" t="s">
        <v>163</v>
      </c>
      <c r="G772" s="246"/>
      <c r="H772" s="249">
        <v>1</v>
      </c>
      <c r="I772" s="250"/>
      <c r="J772" s="246"/>
      <c r="K772" s="246"/>
      <c r="L772" s="251"/>
      <c r="M772" s="252"/>
      <c r="N772" s="253"/>
      <c r="O772" s="253"/>
      <c r="P772" s="253"/>
      <c r="Q772" s="253"/>
      <c r="R772" s="253"/>
      <c r="S772" s="253"/>
      <c r="T772" s="254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T772" s="255" t="s">
        <v>156</v>
      </c>
      <c r="AU772" s="255" t="s">
        <v>79</v>
      </c>
      <c r="AV772" s="15" t="s">
        <v>151</v>
      </c>
      <c r="AW772" s="15" t="s">
        <v>31</v>
      </c>
      <c r="AX772" s="15" t="s">
        <v>77</v>
      </c>
      <c r="AY772" s="255" t="s">
        <v>144</v>
      </c>
    </row>
    <row r="773" s="2" customFormat="1" ht="24.15" customHeight="1">
      <c r="A773" s="38"/>
      <c r="B773" s="39"/>
      <c r="C773" s="204" t="s">
        <v>449</v>
      </c>
      <c r="D773" s="204" t="s">
        <v>146</v>
      </c>
      <c r="E773" s="205" t="s">
        <v>744</v>
      </c>
      <c r="F773" s="206" t="s">
        <v>745</v>
      </c>
      <c r="G773" s="207" t="s">
        <v>305</v>
      </c>
      <c r="H773" s="208">
        <v>2</v>
      </c>
      <c r="I773" s="209"/>
      <c r="J773" s="210">
        <f>ROUND(I773*H773,2)</f>
        <v>0</v>
      </c>
      <c r="K773" s="206" t="s">
        <v>150</v>
      </c>
      <c r="L773" s="44"/>
      <c r="M773" s="211" t="s">
        <v>19</v>
      </c>
      <c r="N773" s="212" t="s">
        <v>40</v>
      </c>
      <c r="O773" s="84"/>
      <c r="P773" s="213">
        <f>O773*H773</f>
        <v>0</v>
      </c>
      <c r="Q773" s="213">
        <v>0</v>
      </c>
      <c r="R773" s="213">
        <f>Q773*H773</f>
        <v>0</v>
      </c>
      <c r="S773" s="213">
        <v>0.031</v>
      </c>
      <c r="T773" s="214">
        <f>S773*H773</f>
        <v>0.062</v>
      </c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R773" s="215" t="s">
        <v>151</v>
      </c>
      <c r="AT773" s="215" t="s">
        <v>146</v>
      </c>
      <c r="AU773" s="215" t="s">
        <v>79</v>
      </c>
      <c r="AY773" s="17" t="s">
        <v>144</v>
      </c>
      <c r="BE773" s="216">
        <f>IF(N773="základní",J773,0)</f>
        <v>0</v>
      </c>
      <c r="BF773" s="216">
        <f>IF(N773="snížená",J773,0)</f>
        <v>0</v>
      </c>
      <c r="BG773" s="216">
        <f>IF(N773="zákl. přenesená",J773,0)</f>
        <v>0</v>
      </c>
      <c r="BH773" s="216">
        <f>IF(N773="sníž. přenesená",J773,0)</f>
        <v>0</v>
      </c>
      <c r="BI773" s="216">
        <f>IF(N773="nulová",J773,0)</f>
        <v>0</v>
      </c>
      <c r="BJ773" s="17" t="s">
        <v>77</v>
      </c>
      <c r="BK773" s="216">
        <f>ROUND(I773*H773,2)</f>
        <v>0</v>
      </c>
      <c r="BL773" s="17" t="s">
        <v>151</v>
      </c>
      <c r="BM773" s="215" t="s">
        <v>746</v>
      </c>
    </row>
    <row r="774" s="2" customFormat="1">
      <c r="A774" s="38"/>
      <c r="B774" s="39"/>
      <c r="C774" s="40"/>
      <c r="D774" s="217" t="s">
        <v>152</v>
      </c>
      <c r="E774" s="40"/>
      <c r="F774" s="218" t="s">
        <v>747</v>
      </c>
      <c r="G774" s="40"/>
      <c r="H774" s="40"/>
      <c r="I774" s="219"/>
      <c r="J774" s="40"/>
      <c r="K774" s="40"/>
      <c r="L774" s="44"/>
      <c r="M774" s="220"/>
      <c r="N774" s="221"/>
      <c r="O774" s="84"/>
      <c r="P774" s="84"/>
      <c r="Q774" s="84"/>
      <c r="R774" s="84"/>
      <c r="S774" s="84"/>
      <c r="T774" s="85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T774" s="17" t="s">
        <v>152</v>
      </c>
      <c r="AU774" s="17" t="s">
        <v>79</v>
      </c>
    </row>
    <row r="775" s="2" customFormat="1">
      <c r="A775" s="38"/>
      <c r="B775" s="39"/>
      <c r="C775" s="40"/>
      <c r="D775" s="222" t="s">
        <v>154</v>
      </c>
      <c r="E775" s="40"/>
      <c r="F775" s="223" t="s">
        <v>748</v>
      </c>
      <c r="G775" s="40"/>
      <c r="H775" s="40"/>
      <c r="I775" s="219"/>
      <c r="J775" s="40"/>
      <c r="K775" s="40"/>
      <c r="L775" s="44"/>
      <c r="M775" s="220"/>
      <c r="N775" s="221"/>
      <c r="O775" s="84"/>
      <c r="P775" s="84"/>
      <c r="Q775" s="84"/>
      <c r="R775" s="84"/>
      <c r="S775" s="84"/>
      <c r="T775" s="85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T775" s="17" t="s">
        <v>154</v>
      </c>
      <c r="AU775" s="17" t="s">
        <v>79</v>
      </c>
    </row>
    <row r="776" s="13" customFormat="1">
      <c r="A776" s="13"/>
      <c r="B776" s="224"/>
      <c r="C776" s="225"/>
      <c r="D776" s="217" t="s">
        <v>156</v>
      </c>
      <c r="E776" s="226" t="s">
        <v>19</v>
      </c>
      <c r="F776" s="227" t="s">
        <v>749</v>
      </c>
      <c r="G776" s="225"/>
      <c r="H776" s="226" t="s">
        <v>19</v>
      </c>
      <c r="I776" s="228"/>
      <c r="J776" s="225"/>
      <c r="K776" s="225"/>
      <c r="L776" s="229"/>
      <c r="M776" s="230"/>
      <c r="N776" s="231"/>
      <c r="O776" s="231"/>
      <c r="P776" s="231"/>
      <c r="Q776" s="231"/>
      <c r="R776" s="231"/>
      <c r="S776" s="231"/>
      <c r="T776" s="232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33" t="s">
        <v>156</v>
      </c>
      <c r="AU776" s="233" t="s">
        <v>79</v>
      </c>
      <c r="AV776" s="13" t="s">
        <v>77</v>
      </c>
      <c r="AW776" s="13" t="s">
        <v>31</v>
      </c>
      <c r="AX776" s="13" t="s">
        <v>69</v>
      </c>
      <c r="AY776" s="233" t="s">
        <v>144</v>
      </c>
    </row>
    <row r="777" s="14" customFormat="1">
      <c r="A777" s="14"/>
      <c r="B777" s="234"/>
      <c r="C777" s="235"/>
      <c r="D777" s="217" t="s">
        <v>156</v>
      </c>
      <c r="E777" s="236" t="s">
        <v>19</v>
      </c>
      <c r="F777" s="237" t="s">
        <v>79</v>
      </c>
      <c r="G777" s="235"/>
      <c r="H777" s="238">
        <v>2</v>
      </c>
      <c r="I777" s="239"/>
      <c r="J777" s="235"/>
      <c r="K777" s="235"/>
      <c r="L777" s="240"/>
      <c r="M777" s="241"/>
      <c r="N777" s="242"/>
      <c r="O777" s="242"/>
      <c r="P777" s="242"/>
      <c r="Q777" s="242"/>
      <c r="R777" s="242"/>
      <c r="S777" s="242"/>
      <c r="T777" s="243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44" t="s">
        <v>156</v>
      </c>
      <c r="AU777" s="244" t="s">
        <v>79</v>
      </c>
      <c r="AV777" s="14" t="s">
        <v>79</v>
      </c>
      <c r="AW777" s="14" t="s">
        <v>31</v>
      </c>
      <c r="AX777" s="14" t="s">
        <v>69</v>
      </c>
      <c r="AY777" s="244" t="s">
        <v>144</v>
      </c>
    </row>
    <row r="778" s="15" customFormat="1">
      <c r="A778" s="15"/>
      <c r="B778" s="245"/>
      <c r="C778" s="246"/>
      <c r="D778" s="217" t="s">
        <v>156</v>
      </c>
      <c r="E778" s="247" t="s">
        <v>19</v>
      </c>
      <c r="F778" s="248" t="s">
        <v>163</v>
      </c>
      <c r="G778" s="246"/>
      <c r="H778" s="249">
        <v>2</v>
      </c>
      <c r="I778" s="250"/>
      <c r="J778" s="246"/>
      <c r="K778" s="246"/>
      <c r="L778" s="251"/>
      <c r="M778" s="252"/>
      <c r="N778" s="253"/>
      <c r="O778" s="253"/>
      <c r="P778" s="253"/>
      <c r="Q778" s="253"/>
      <c r="R778" s="253"/>
      <c r="S778" s="253"/>
      <c r="T778" s="254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T778" s="255" t="s">
        <v>156</v>
      </c>
      <c r="AU778" s="255" t="s">
        <v>79</v>
      </c>
      <c r="AV778" s="15" t="s">
        <v>151</v>
      </c>
      <c r="AW778" s="15" t="s">
        <v>31</v>
      </c>
      <c r="AX778" s="15" t="s">
        <v>77</v>
      </c>
      <c r="AY778" s="255" t="s">
        <v>144</v>
      </c>
    </row>
    <row r="779" s="2" customFormat="1" ht="24.15" customHeight="1">
      <c r="A779" s="38"/>
      <c r="B779" s="39"/>
      <c r="C779" s="204" t="s">
        <v>750</v>
      </c>
      <c r="D779" s="204" t="s">
        <v>146</v>
      </c>
      <c r="E779" s="205" t="s">
        <v>751</v>
      </c>
      <c r="F779" s="206" t="s">
        <v>752</v>
      </c>
      <c r="G779" s="207" t="s">
        <v>291</v>
      </c>
      <c r="H779" s="208">
        <v>50</v>
      </c>
      <c r="I779" s="209"/>
      <c r="J779" s="210">
        <f>ROUND(I779*H779,2)</f>
        <v>0</v>
      </c>
      <c r="K779" s="206" t="s">
        <v>150</v>
      </c>
      <c r="L779" s="44"/>
      <c r="M779" s="211" t="s">
        <v>19</v>
      </c>
      <c r="N779" s="212" t="s">
        <v>40</v>
      </c>
      <c r="O779" s="84"/>
      <c r="P779" s="213">
        <f>O779*H779</f>
        <v>0</v>
      </c>
      <c r="Q779" s="213">
        <v>0.018040500000000001</v>
      </c>
      <c r="R779" s="213">
        <f>Q779*H779</f>
        <v>0.90202500000000008</v>
      </c>
      <c r="S779" s="213">
        <v>0</v>
      </c>
      <c r="T779" s="214">
        <f>S779*H779</f>
        <v>0</v>
      </c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R779" s="215" t="s">
        <v>151</v>
      </c>
      <c r="AT779" s="215" t="s">
        <v>146</v>
      </c>
      <c r="AU779" s="215" t="s">
        <v>79</v>
      </c>
      <c r="AY779" s="17" t="s">
        <v>144</v>
      </c>
      <c r="BE779" s="216">
        <f>IF(N779="základní",J779,0)</f>
        <v>0</v>
      </c>
      <c r="BF779" s="216">
        <f>IF(N779="snížená",J779,0)</f>
        <v>0</v>
      </c>
      <c r="BG779" s="216">
        <f>IF(N779="zákl. přenesená",J779,0)</f>
        <v>0</v>
      </c>
      <c r="BH779" s="216">
        <f>IF(N779="sníž. přenesená",J779,0)</f>
        <v>0</v>
      </c>
      <c r="BI779" s="216">
        <f>IF(N779="nulová",J779,0)</f>
        <v>0</v>
      </c>
      <c r="BJ779" s="17" t="s">
        <v>77</v>
      </c>
      <c r="BK779" s="216">
        <f>ROUND(I779*H779,2)</f>
        <v>0</v>
      </c>
      <c r="BL779" s="17" t="s">
        <v>151</v>
      </c>
      <c r="BM779" s="215" t="s">
        <v>753</v>
      </c>
    </row>
    <row r="780" s="2" customFormat="1">
      <c r="A780" s="38"/>
      <c r="B780" s="39"/>
      <c r="C780" s="40"/>
      <c r="D780" s="217" t="s">
        <v>152</v>
      </c>
      <c r="E780" s="40"/>
      <c r="F780" s="218" t="s">
        <v>754</v>
      </c>
      <c r="G780" s="40"/>
      <c r="H780" s="40"/>
      <c r="I780" s="219"/>
      <c r="J780" s="40"/>
      <c r="K780" s="40"/>
      <c r="L780" s="44"/>
      <c r="M780" s="220"/>
      <c r="N780" s="221"/>
      <c r="O780" s="84"/>
      <c r="P780" s="84"/>
      <c r="Q780" s="84"/>
      <c r="R780" s="84"/>
      <c r="S780" s="84"/>
      <c r="T780" s="85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T780" s="17" t="s">
        <v>152</v>
      </c>
      <c r="AU780" s="17" t="s">
        <v>79</v>
      </c>
    </row>
    <row r="781" s="2" customFormat="1">
      <c r="A781" s="38"/>
      <c r="B781" s="39"/>
      <c r="C781" s="40"/>
      <c r="D781" s="222" t="s">
        <v>154</v>
      </c>
      <c r="E781" s="40"/>
      <c r="F781" s="223" t="s">
        <v>755</v>
      </c>
      <c r="G781" s="40"/>
      <c r="H781" s="40"/>
      <c r="I781" s="219"/>
      <c r="J781" s="40"/>
      <c r="K781" s="40"/>
      <c r="L781" s="44"/>
      <c r="M781" s="220"/>
      <c r="N781" s="221"/>
      <c r="O781" s="84"/>
      <c r="P781" s="84"/>
      <c r="Q781" s="84"/>
      <c r="R781" s="84"/>
      <c r="S781" s="84"/>
      <c r="T781" s="85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T781" s="17" t="s">
        <v>154</v>
      </c>
      <c r="AU781" s="17" t="s">
        <v>79</v>
      </c>
    </row>
    <row r="782" s="14" customFormat="1">
      <c r="A782" s="14"/>
      <c r="B782" s="234"/>
      <c r="C782" s="235"/>
      <c r="D782" s="217" t="s">
        <v>156</v>
      </c>
      <c r="E782" s="236" t="s">
        <v>19</v>
      </c>
      <c r="F782" s="237" t="s">
        <v>756</v>
      </c>
      <c r="G782" s="235"/>
      <c r="H782" s="238">
        <v>50</v>
      </c>
      <c r="I782" s="239"/>
      <c r="J782" s="235"/>
      <c r="K782" s="235"/>
      <c r="L782" s="240"/>
      <c r="M782" s="241"/>
      <c r="N782" s="242"/>
      <c r="O782" s="242"/>
      <c r="P782" s="242"/>
      <c r="Q782" s="242"/>
      <c r="R782" s="242"/>
      <c r="S782" s="242"/>
      <c r="T782" s="243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44" t="s">
        <v>156</v>
      </c>
      <c r="AU782" s="244" t="s">
        <v>79</v>
      </c>
      <c r="AV782" s="14" t="s">
        <v>79</v>
      </c>
      <c r="AW782" s="14" t="s">
        <v>31</v>
      </c>
      <c r="AX782" s="14" t="s">
        <v>69</v>
      </c>
      <c r="AY782" s="244" t="s">
        <v>144</v>
      </c>
    </row>
    <row r="783" s="15" customFormat="1">
      <c r="A783" s="15"/>
      <c r="B783" s="245"/>
      <c r="C783" s="246"/>
      <c r="D783" s="217" t="s">
        <v>156</v>
      </c>
      <c r="E783" s="247" t="s">
        <v>19</v>
      </c>
      <c r="F783" s="248" t="s">
        <v>163</v>
      </c>
      <c r="G783" s="246"/>
      <c r="H783" s="249">
        <v>50</v>
      </c>
      <c r="I783" s="250"/>
      <c r="J783" s="246"/>
      <c r="K783" s="246"/>
      <c r="L783" s="251"/>
      <c r="M783" s="252"/>
      <c r="N783" s="253"/>
      <c r="O783" s="253"/>
      <c r="P783" s="253"/>
      <c r="Q783" s="253"/>
      <c r="R783" s="253"/>
      <c r="S783" s="253"/>
      <c r="T783" s="254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T783" s="255" t="s">
        <v>156</v>
      </c>
      <c r="AU783" s="255" t="s">
        <v>79</v>
      </c>
      <c r="AV783" s="15" t="s">
        <v>151</v>
      </c>
      <c r="AW783" s="15" t="s">
        <v>31</v>
      </c>
      <c r="AX783" s="15" t="s">
        <v>77</v>
      </c>
      <c r="AY783" s="255" t="s">
        <v>144</v>
      </c>
    </row>
    <row r="784" s="2" customFormat="1" ht="37.8" customHeight="1">
      <c r="A784" s="38"/>
      <c r="B784" s="39"/>
      <c r="C784" s="204" t="s">
        <v>456</v>
      </c>
      <c r="D784" s="204" t="s">
        <v>146</v>
      </c>
      <c r="E784" s="205" t="s">
        <v>757</v>
      </c>
      <c r="F784" s="206" t="s">
        <v>758</v>
      </c>
      <c r="G784" s="207" t="s">
        <v>202</v>
      </c>
      <c r="H784" s="208">
        <v>473.51499999999999</v>
      </c>
      <c r="I784" s="209"/>
      <c r="J784" s="210">
        <f>ROUND(I784*H784,2)</f>
        <v>0</v>
      </c>
      <c r="K784" s="206" t="s">
        <v>150</v>
      </c>
      <c r="L784" s="44"/>
      <c r="M784" s="211" t="s">
        <v>19</v>
      </c>
      <c r="N784" s="212" t="s">
        <v>40</v>
      </c>
      <c r="O784" s="84"/>
      <c r="P784" s="213">
        <f>O784*H784</f>
        <v>0</v>
      </c>
      <c r="Q784" s="213">
        <v>0</v>
      </c>
      <c r="R784" s="213">
        <f>Q784*H784</f>
        <v>0</v>
      </c>
      <c r="S784" s="213">
        <v>0.045999999999999999</v>
      </c>
      <c r="T784" s="214">
        <f>S784*H784</f>
        <v>21.781689999999998</v>
      </c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R784" s="215" t="s">
        <v>151</v>
      </c>
      <c r="AT784" s="215" t="s">
        <v>146</v>
      </c>
      <c r="AU784" s="215" t="s">
        <v>79</v>
      </c>
      <c r="AY784" s="17" t="s">
        <v>144</v>
      </c>
      <c r="BE784" s="216">
        <f>IF(N784="základní",J784,0)</f>
        <v>0</v>
      </c>
      <c r="BF784" s="216">
        <f>IF(N784="snížená",J784,0)</f>
        <v>0</v>
      </c>
      <c r="BG784" s="216">
        <f>IF(N784="zákl. přenesená",J784,0)</f>
        <v>0</v>
      </c>
      <c r="BH784" s="216">
        <f>IF(N784="sníž. přenesená",J784,0)</f>
        <v>0</v>
      </c>
      <c r="BI784" s="216">
        <f>IF(N784="nulová",J784,0)</f>
        <v>0</v>
      </c>
      <c r="BJ784" s="17" t="s">
        <v>77</v>
      </c>
      <c r="BK784" s="216">
        <f>ROUND(I784*H784,2)</f>
        <v>0</v>
      </c>
      <c r="BL784" s="17" t="s">
        <v>151</v>
      </c>
      <c r="BM784" s="215" t="s">
        <v>759</v>
      </c>
    </row>
    <row r="785" s="2" customFormat="1">
      <c r="A785" s="38"/>
      <c r="B785" s="39"/>
      <c r="C785" s="40"/>
      <c r="D785" s="217" t="s">
        <v>152</v>
      </c>
      <c r="E785" s="40"/>
      <c r="F785" s="218" t="s">
        <v>760</v>
      </c>
      <c r="G785" s="40"/>
      <c r="H785" s="40"/>
      <c r="I785" s="219"/>
      <c r="J785" s="40"/>
      <c r="K785" s="40"/>
      <c r="L785" s="44"/>
      <c r="M785" s="220"/>
      <c r="N785" s="221"/>
      <c r="O785" s="84"/>
      <c r="P785" s="84"/>
      <c r="Q785" s="84"/>
      <c r="R785" s="84"/>
      <c r="S785" s="84"/>
      <c r="T785" s="85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T785" s="17" t="s">
        <v>152</v>
      </c>
      <c r="AU785" s="17" t="s">
        <v>79</v>
      </c>
    </row>
    <row r="786" s="2" customFormat="1">
      <c r="A786" s="38"/>
      <c r="B786" s="39"/>
      <c r="C786" s="40"/>
      <c r="D786" s="222" t="s">
        <v>154</v>
      </c>
      <c r="E786" s="40"/>
      <c r="F786" s="223" t="s">
        <v>761</v>
      </c>
      <c r="G786" s="40"/>
      <c r="H786" s="40"/>
      <c r="I786" s="219"/>
      <c r="J786" s="40"/>
      <c r="K786" s="40"/>
      <c r="L786" s="44"/>
      <c r="M786" s="220"/>
      <c r="N786" s="221"/>
      <c r="O786" s="84"/>
      <c r="P786" s="84"/>
      <c r="Q786" s="84"/>
      <c r="R786" s="84"/>
      <c r="S786" s="84"/>
      <c r="T786" s="85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T786" s="17" t="s">
        <v>154</v>
      </c>
      <c r="AU786" s="17" t="s">
        <v>79</v>
      </c>
    </row>
    <row r="787" s="13" customFormat="1">
      <c r="A787" s="13"/>
      <c r="B787" s="224"/>
      <c r="C787" s="225"/>
      <c r="D787" s="217" t="s">
        <v>156</v>
      </c>
      <c r="E787" s="226" t="s">
        <v>19</v>
      </c>
      <c r="F787" s="227" t="s">
        <v>473</v>
      </c>
      <c r="G787" s="225"/>
      <c r="H787" s="226" t="s">
        <v>19</v>
      </c>
      <c r="I787" s="228"/>
      <c r="J787" s="225"/>
      <c r="K787" s="225"/>
      <c r="L787" s="229"/>
      <c r="M787" s="230"/>
      <c r="N787" s="231"/>
      <c r="O787" s="231"/>
      <c r="P787" s="231"/>
      <c r="Q787" s="231"/>
      <c r="R787" s="231"/>
      <c r="S787" s="231"/>
      <c r="T787" s="232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33" t="s">
        <v>156</v>
      </c>
      <c r="AU787" s="233" t="s">
        <v>79</v>
      </c>
      <c r="AV787" s="13" t="s">
        <v>77</v>
      </c>
      <c r="AW787" s="13" t="s">
        <v>31</v>
      </c>
      <c r="AX787" s="13" t="s">
        <v>69</v>
      </c>
      <c r="AY787" s="233" t="s">
        <v>144</v>
      </c>
    </row>
    <row r="788" s="14" customFormat="1">
      <c r="A788" s="14"/>
      <c r="B788" s="234"/>
      <c r="C788" s="235"/>
      <c r="D788" s="217" t="s">
        <v>156</v>
      </c>
      <c r="E788" s="236" t="s">
        <v>19</v>
      </c>
      <c r="F788" s="237" t="s">
        <v>762</v>
      </c>
      <c r="G788" s="235"/>
      <c r="H788" s="238">
        <v>150.77000000000001</v>
      </c>
      <c r="I788" s="239"/>
      <c r="J788" s="235"/>
      <c r="K788" s="235"/>
      <c r="L788" s="240"/>
      <c r="M788" s="241"/>
      <c r="N788" s="242"/>
      <c r="O788" s="242"/>
      <c r="P788" s="242"/>
      <c r="Q788" s="242"/>
      <c r="R788" s="242"/>
      <c r="S788" s="242"/>
      <c r="T788" s="243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44" t="s">
        <v>156</v>
      </c>
      <c r="AU788" s="244" t="s">
        <v>79</v>
      </c>
      <c r="AV788" s="14" t="s">
        <v>79</v>
      </c>
      <c r="AW788" s="14" t="s">
        <v>31</v>
      </c>
      <c r="AX788" s="14" t="s">
        <v>69</v>
      </c>
      <c r="AY788" s="244" t="s">
        <v>144</v>
      </c>
    </row>
    <row r="789" s="13" customFormat="1">
      <c r="A789" s="13"/>
      <c r="B789" s="224"/>
      <c r="C789" s="225"/>
      <c r="D789" s="217" t="s">
        <v>156</v>
      </c>
      <c r="E789" s="226" t="s">
        <v>19</v>
      </c>
      <c r="F789" s="227" t="s">
        <v>707</v>
      </c>
      <c r="G789" s="225"/>
      <c r="H789" s="226" t="s">
        <v>19</v>
      </c>
      <c r="I789" s="228"/>
      <c r="J789" s="225"/>
      <c r="K789" s="225"/>
      <c r="L789" s="229"/>
      <c r="M789" s="230"/>
      <c r="N789" s="231"/>
      <c r="O789" s="231"/>
      <c r="P789" s="231"/>
      <c r="Q789" s="231"/>
      <c r="R789" s="231"/>
      <c r="S789" s="231"/>
      <c r="T789" s="232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33" t="s">
        <v>156</v>
      </c>
      <c r="AU789" s="233" t="s">
        <v>79</v>
      </c>
      <c r="AV789" s="13" t="s">
        <v>77</v>
      </c>
      <c r="AW789" s="13" t="s">
        <v>31</v>
      </c>
      <c r="AX789" s="13" t="s">
        <v>69</v>
      </c>
      <c r="AY789" s="233" t="s">
        <v>144</v>
      </c>
    </row>
    <row r="790" s="14" customFormat="1">
      <c r="A790" s="14"/>
      <c r="B790" s="234"/>
      <c r="C790" s="235"/>
      <c r="D790" s="217" t="s">
        <v>156</v>
      </c>
      <c r="E790" s="236" t="s">
        <v>19</v>
      </c>
      <c r="F790" s="237" t="s">
        <v>763</v>
      </c>
      <c r="G790" s="235"/>
      <c r="H790" s="238">
        <v>34.244999999999997</v>
      </c>
      <c r="I790" s="239"/>
      <c r="J790" s="235"/>
      <c r="K790" s="235"/>
      <c r="L790" s="240"/>
      <c r="M790" s="241"/>
      <c r="N790" s="242"/>
      <c r="O790" s="242"/>
      <c r="P790" s="242"/>
      <c r="Q790" s="242"/>
      <c r="R790" s="242"/>
      <c r="S790" s="242"/>
      <c r="T790" s="243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44" t="s">
        <v>156</v>
      </c>
      <c r="AU790" s="244" t="s">
        <v>79</v>
      </c>
      <c r="AV790" s="14" t="s">
        <v>79</v>
      </c>
      <c r="AW790" s="14" t="s">
        <v>31</v>
      </c>
      <c r="AX790" s="14" t="s">
        <v>69</v>
      </c>
      <c r="AY790" s="244" t="s">
        <v>144</v>
      </c>
    </row>
    <row r="791" s="13" customFormat="1">
      <c r="A791" s="13"/>
      <c r="B791" s="224"/>
      <c r="C791" s="225"/>
      <c r="D791" s="217" t="s">
        <v>156</v>
      </c>
      <c r="E791" s="226" t="s">
        <v>19</v>
      </c>
      <c r="F791" s="227" t="s">
        <v>764</v>
      </c>
      <c r="G791" s="225"/>
      <c r="H791" s="226" t="s">
        <v>19</v>
      </c>
      <c r="I791" s="228"/>
      <c r="J791" s="225"/>
      <c r="K791" s="225"/>
      <c r="L791" s="229"/>
      <c r="M791" s="230"/>
      <c r="N791" s="231"/>
      <c r="O791" s="231"/>
      <c r="P791" s="231"/>
      <c r="Q791" s="231"/>
      <c r="R791" s="231"/>
      <c r="S791" s="231"/>
      <c r="T791" s="232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33" t="s">
        <v>156</v>
      </c>
      <c r="AU791" s="233" t="s">
        <v>79</v>
      </c>
      <c r="AV791" s="13" t="s">
        <v>77</v>
      </c>
      <c r="AW791" s="13" t="s">
        <v>31</v>
      </c>
      <c r="AX791" s="13" t="s">
        <v>69</v>
      </c>
      <c r="AY791" s="233" t="s">
        <v>144</v>
      </c>
    </row>
    <row r="792" s="14" customFormat="1">
      <c r="A792" s="14"/>
      <c r="B792" s="234"/>
      <c r="C792" s="235"/>
      <c r="D792" s="217" t="s">
        <v>156</v>
      </c>
      <c r="E792" s="236" t="s">
        <v>19</v>
      </c>
      <c r="F792" s="237" t="s">
        <v>765</v>
      </c>
      <c r="G792" s="235"/>
      <c r="H792" s="238">
        <v>38.627000000000002</v>
      </c>
      <c r="I792" s="239"/>
      <c r="J792" s="235"/>
      <c r="K792" s="235"/>
      <c r="L792" s="240"/>
      <c r="M792" s="241"/>
      <c r="N792" s="242"/>
      <c r="O792" s="242"/>
      <c r="P792" s="242"/>
      <c r="Q792" s="242"/>
      <c r="R792" s="242"/>
      <c r="S792" s="242"/>
      <c r="T792" s="243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44" t="s">
        <v>156</v>
      </c>
      <c r="AU792" s="244" t="s">
        <v>79</v>
      </c>
      <c r="AV792" s="14" t="s">
        <v>79</v>
      </c>
      <c r="AW792" s="14" t="s">
        <v>31</v>
      </c>
      <c r="AX792" s="14" t="s">
        <v>69</v>
      </c>
      <c r="AY792" s="244" t="s">
        <v>144</v>
      </c>
    </row>
    <row r="793" s="13" customFormat="1">
      <c r="A793" s="13"/>
      <c r="B793" s="224"/>
      <c r="C793" s="225"/>
      <c r="D793" s="217" t="s">
        <v>156</v>
      </c>
      <c r="E793" s="226" t="s">
        <v>19</v>
      </c>
      <c r="F793" s="227" t="s">
        <v>766</v>
      </c>
      <c r="G793" s="225"/>
      <c r="H793" s="226" t="s">
        <v>19</v>
      </c>
      <c r="I793" s="228"/>
      <c r="J793" s="225"/>
      <c r="K793" s="225"/>
      <c r="L793" s="229"/>
      <c r="M793" s="230"/>
      <c r="N793" s="231"/>
      <c r="O793" s="231"/>
      <c r="P793" s="231"/>
      <c r="Q793" s="231"/>
      <c r="R793" s="231"/>
      <c r="S793" s="231"/>
      <c r="T793" s="232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33" t="s">
        <v>156</v>
      </c>
      <c r="AU793" s="233" t="s">
        <v>79</v>
      </c>
      <c r="AV793" s="13" t="s">
        <v>77</v>
      </c>
      <c r="AW793" s="13" t="s">
        <v>31</v>
      </c>
      <c r="AX793" s="13" t="s">
        <v>69</v>
      </c>
      <c r="AY793" s="233" t="s">
        <v>144</v>
      </c>
    </row>
    <row r="794" s="14" customFormat="1">
      <c r="A794" s="14"/>
      <c r="B794" s="234"/>
      <c r="C794" s="235"/>
      <c r="D794" s="217" t="s">
        <v>156</v>
      </c>
      <c r="E794" s="236" t="s">
        <v>19</v>
      </c>
      <c r="F794" s="237" t="s">
        <v>767</v>
      </c>
      <c r="G794" s="235"/>
      <c r="H794" s="238">
        <v>123.25</v>
      </c>
      <c r="I794" s="239"/>
      <c r="J794" s="235"/>
      <c r="K794" s="235"/>
      <c r="L794" s="240"/>
      <c r="M794" s="241"/>
      <c r="N794" s="242"/>
      <c r="O794" s="242"/>
      <c r="P794" s="242"/>
      <c r="Q794" s="242"/>
      <c r="R794" s="242"/>
      <c r="S794" s="242"/>
      <c r="T794" s="243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44" t="s">
        <v>156</v>
      </c>
      <c r="AU794" s="244" t="s">
        <v>79</v>
      </c>
      <c r="AV794" s="14" t="s">
        <v>79</v>
      </c>
      <c r="AW794" s="14" t="s">
        <v>31</v>
      </c>
      <c r="AX794" s="14" t="s">
        <v>69</v>
      </c>
      <c r="AY794" s="244" t="s">
        <v>144</v>
      </c>
    </row>
    <row r="795" s="14" customFormat="1">
      <c r="A795" s="14"/>
      <c r="B795" s="234"/>
      <c r="C795" s="235"/>
      <c r="D795" s="217" t="s">
        <v>156</v>
      </c>
      <c r="E795" s="236" t="s">
        <v>19</v>
      </c>
      <c r="F795" s="237" t="s">
        <v>768</v>
      </c>
      <c r="G795" s="235"/>
      <c r="H795" s="238">
        <v>-20.844999999999999</v>
      </c>
      <c r="I795" s="239"/>
      <c r="J795" s="235"/>
      <c r="K795" s="235"/>
      <c r="L795" s="240"/>
      <c r="M795" s="241"/>
      <c r="N795" s="242"/>
      <c r="O795" s="242"/>
      <c r="P795" s="242"/>
      <c r="Q795" s="242"/>
      <c r="R795" s="242"/>
      <c r="S795" s="242"/>
      <c r="T795" s="243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44" t="s">
        <v>156</v>
      </c>
      <c r="AU795" s="244" t="s">
        <v>79</v>
      </c>
      <c r="AV795" s="14" t="s">
        <v>79</v>
      </c>
      <c r="AW795" s="14" t="s">
        <v>31</v>
      </c>
      <c r="AX795" s="14" t="s">
        <v>69</v>
      </c>
      <c r="AY795" s="244" t="s">
        <v>144</v>
      </c>
    </row>
    <row r="796" s="13" customFormat="1">
      <c r="A796" s="13"/>
      <c r="B796" s="224"/>
      <c r="C796" s="225"/>
      <c r="D796" s="217" t="s">
        <v>156</v>
      </c>
      <c r="E796" s="226" t="s">
        <v>19</v>
      </c>
      <c r="F796" s="227" t="s">
        <v>769</v>
      </c>
      <c r="G796" s="225"/>
      <c r="H796" s="226" t="s">
        <v>19</v>
      </c>
      <c r="I796" s="228"/>
      <c r="J796" s="225"/>
      <c r="K796" s="225"/>
      <c r="L796" s="229"/>
      <c r="M796" s="230"/>
      <c r="N796" s="231"/>
      <c r="O796" s="231"/>
      <c r="P796" s="231"/>
      <c r="Q796" s="231"/>
      <c r="R796" s="231"/>
      <c r="S796" s="231"/>
      <c r="T796" s="232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33" t="s">
        <v>156</v>
      </c>
      <c r="AU796" s="233" t="s">
        <v>79</v>
      </c>
      <c r="AV796" s="13" t="s">
        <v>77</v>
      </c>
      <c r="AW796" s="13" t="s">
        <v>31</v>
      </c>
      <c r="AX796" s="13" t="s">
        <v>69</v>
      </c>
      <c r="AY796" s="233" t="s">
        <v>144</v>
      </c>
    </row>
    <row r="797" s="14" customFormat="1">
      <c r="A797" s="14"/>
      <c r="B797" s="234"/>
      <c r="C797" s="235"/>
      <c r="D797" s="217" t="s">
        <v>156</v>
      </c>
      <c r="E797" s="236" t="s">
        <v>19</v>
      </c>
      <c r="F797" s="237" t="s">
        <v>770</v>
      </c>
      <c r="G797" s="235"/>
      <c r="H797" s="238">
        <v>158.268</v>
      </c>
      <c r="I797" s="239"/>
      <c r="J797" s="235"/>
      <c r="K797" s="235"/>
      <c r="L797" s="240"/>
      <c r="M797" s="241"/>
      <c r="N797" s="242"/>
      <c r="O797" s="242"/>
      <c r="P797" s="242"/>
      <c r="Q797" s="242"/>
      <c r="R797" s="242"/>
      <c r="S797" s="242"/>
      <c r="T797" s="243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44" t="s">
        <v>156</v>
      </c>
      <c r="AU797" s="244" t="s">
        <v>79</v>
      </c>
      <c r="AV797" s="14" t="s">
        <v>79</v>
      </c>
      <c r="AW797" s="14" t="s">
        <v>31</v>
      </c>
      <c r="AX797" s="14" t="s">
        <v>69</v>
      </c>
      <c r="AY797" s="244" t="s">
        <v>144</v>
      </c>
    </row>
    <row r="798" s="14" customFormat="1">
      <c r="A798" s="14"/>
      <c r="B798" s="234"/>
      <c r="C798" s="235"/>
      <c r="D798" s="217" t="s">
        <v>156</v>
      </c>
      <c r="E798" s="236" t="s">
        <v>19</v>
      </c>
      <c r="F798" s="237" t="s">
        <v>771</v>
      </c>
      <c r="G798" s="235"/>
      <c r="H798" s="238">
        <v>-10.800000000000001</v>
      </c>
      <c r="I798" s="239"/>
      <c r="J798" s="235"/>
      <c r="K798" s="235"/>
      <c r="L798" s="240"/>
      <c r="M798" s="241"/>
      <c r="N798" s="242"/>
      <c r="O798" s="242"/>
      <c r="P798" s="242"/>
      <c r="Q798" s="242"/>
      <c r="R798" s="242"/>
      <c r="S798" s="242"/>
      <c r="T798" s="243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44" t="s">
        <v>156</v>
      </c>
      <c r="AU798" s="244" t="s">
        <v>79</v>
      </c>
      <c r="AV798" s="14" t="s">
        <v>79</v>
      </c>
      <c r="AW798" s="14" t="s">
        <v>31</v>
      </c>
      <c r="AX798" s="14" t="s">
        <v>69</v>
      </c>
      <c r="AY798" s="244" t="s">
        <v>144</v>
      </c>
    </row>
    <row r="799" s="15" customFormat="1">
      <c r="A799" s="15"/>
      <c r="B799" s="245"/>
      <c r="C799" s="246"/>
      <c r="D799" s="217" t="s">
        <v>156</v>
      </c>
      <c r="E799" s="247" t="s">
        <v>19</v>
      </c>
      <c r="F799" s="248" t="s">
        <v>163</v>
      </c>
      <c r="G799" s="246"/>
      <c r="H799" s="249">
        <v>473.51500000000004</v>
      </c>
      <c r="I799" s="250"/>
      <c r="J799" s="246"/>
      <c r="K799" s="246"/>
      <c r="L799" s="251"/>
      <c r="M799" s="252"/>
      <c r="N799" s="253"/>
      <c r="O799" s="253"/>
      <c r="P799" s="253"/>
      <c r="Q799" s="253"/>
      <c r="R799" s="253"/>
      <c r="S799" s="253"/>
      <c r="T799" s="254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T799" s="255" t="s">
        <v>156</v>
      </c>
      <c r="AU799" s="255" t="s">
        <v>79</v>
      </c>
      <c r="AV799" s="15" t="s">
        <v>151</v>
      </c>
      <c r="AW799" s="15" t="s">
        <v>31</v>
      </c>
      <c r="AX799" s="15" t="s">
        <v>77</v>
      </c>
      <c r="AY799" s="255" t="s">
        <v>144</v>
      </c>
    </row>
    <row r="800" s="2" customFormat="1" ht="24.15" customHeight="1">
      <c r="A800" s="38"/>
      <c r="B800" s="39"/>
      <c r="C800" s="204" t="s">
        <v>772</v>
      </c>
      <c r="D800" s="204" t="s">
        <v>146</v>
      </c>
      <c r="E800" s="205" t="s">
        <v>773</v>
      </c>
      <c r="F800" s="206" t="s">
        <v>774</v>
      </c>
      <c r="G800" s="207" t="s">
        <v>202</v>
      </c>
      <c r="H800" s="208">
        <v>96.959999999999994</v>
      </c>
      <c r="I800" s="209"/>
      <c r="J800" s="210">
        <f>ROUND(I800*H800,2)</f>
        <v>0</v>
      </c>
      <c r="K800" s="206" t="s">
        <v>150</v>
      </c>
      <c r="L800" s="44"/>
      <c r="M800" s="211" t="s">
        <v>19</v>
      </c>
      <c r="N800" s="212" t="s">
        <v>40</v>
      </c>
      <c r="O800" s="84"/>
      <c r="P800" s="213">
        <f>O800*H800</f>
        <v>0</v>
      </c>
      <c r="Q800" s="213">
        <v>0</v>
      </c>
      <c r="R800" s="213">
        <f>Q800*H800</f>
        <v>0</v>
      </c>
      <c r="S800" s="213">
        <v>0.068000000000000005</v>
      </c>
      <c r="T800" s="214">
        <f>S800*H800</f>
        <v>6.59328</v>
      </c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R800" s="215" t="s">
        <v>151</v>
      </c>
      <c r="AT800" s="215" t="s">
        <v>146</v>
      </c>
      <c r="AU800" s="215" t="s">
        <v>79</v>
      </c>
      <c r="AY800" s="17" t="s">
        <v>144</v>
      </c>
      <c r="BE800" s="216">
        <f>IF(N800="základní",J800,0)</f>
        <v>0</v>
      </c>
      <c r="BF800" s="216">
        <f>IF(N800="snížená",J800,0)</f>
        <v>0</v>
      </c>
      <c r="BG800" s="216">
        <f>IF(N800="zákl. přenesená",J800,0)</f>
        <v>0</v>
      </c>
      <c r="BH800" s="216">
        <f>IF(N800="sníž. přenesená",J800,0)</f>
        <v>0</v>
      </c>
      <c r="BI800" s="216">
        <f>IF(N800="nulová",J800,0)</f>
        <v>0</v>
      </c>
      <c r="BJ800" s="17" t="s">
        <v>77</v>
      </c>
      <c r="BK800" s="216">
        <f>ROUND(I800*H800,2)</f>
        <v>0</v>
      </c>
      <c r="BL800" s="17" t="s">
        <v>151</v>
      </c>
      <c r="BM800" s="215" t="s">
        <v>775</v>
      </c>
    </row>
    <row r="801" s="2" customFormat="1">
      <c r="A801" s="38"/>
      <c r="B801" s="39"/>
      <c r="C801" s="40"/>
      <c r="D801" s="217" t="s">
        <v>152</v>
      </c>
      <c r="E801" s="40"/>
      <c r="F801" s="218" t="s">
        <v>776</v>
      </c>
      <c r="G801" s="40"/>
      <c r="H801" s="40"/>
      <c r="I801" s="219"/>
      <c r="J801" s="40"/>
      <c r="K801" s="40"/>
      <c r="L801" s="44"/>
      <c r="M801" s="220"/>
      <c r="N801" s="221"/>
      <c r="O801" s="84"/>
      <c r="P801" s="84"/>
      <c r="Q801" s="84"/>
      <c r="R801" s="84"/>
      <c r="S801" s="84"/>
      <c r="T801" s="85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T801" s="17" t="s">
        <v>152</v>
      </c>
      <c r="AU801" s="17" t="s">
        <v>79</v>
      </c>
    </row>
    <row r="802" s="2" customFormat="1">
      <c r="A802" s="38"/>
      <c r="B802" s="39"/>
      <c r="C802" s="40"/>
      <c r="D802" s="222" t="s">
        <v>154</v>
      </c>
      <c r="E802" s="40"/>
      <c r="F802" s="223" t="s">
        <v>777</v>
      </c>
      <c r="G802" s="40"/>
      <c r="H802" s="40"/>
      <c r="I802" s="219"/>
      <c r="J802" s="40"/>
      <c r="K802" s="40"/>
      <c r="L802" s="44"/>
      <c r="M802" s="220"/>
      <c r="N802" s="221"/>
      <c r="O802" s="84"/>
      <c r="P802" s="84"/>
      <c r="Q802" s="84"/>
      <c r="R802" s="84"/>
      <c r="S802" s="84"/>
      <c r="T802" s="85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T802" s="17" t="s">
        <v>154</v>
      </c>
      <c r="AU802" s="17" t="s">
        <v>79</v>
      </c>
    </row>
    <row r="803" s="13" customFormat="1">
      <c r="A803" s="13"/>
      <c r="B803" s="224"/>
      <c r="C803" s="225"/>
      <c r="D803" s="217" t="s">
        <v>156</v>
      </c>
      <c r="E803" s="226" t="s">
        <v>19</v>
      </c>
      <c r="F803" s="227" t="s">
        <v>778</v>
      </c>
      <c r="G803" s="225"/>
      <c r="H803" s="226" t="s">
        <v>19</v>
      </c>
      <c r="I803" s="228"/>
      <c r="J803" s="225"/>
      <c r="K803" s="225"/>
      <c r="L803" s="229"/>
      <c r="M803" s="230"/>
      <c r="N803" s="231"/>
      <c r="O803" s="231"/>
      <c r="P803" s="231"/>
      <c r="Q803" s="231"/>
      <c r="R803" s="231"/>
      <c r="S803" s="231"/>
      <c r="T803" s="232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33" t="s">
        <v>156</v>
      </c>
      <c r="AU803" s="233" t="s">
        <v>79</v>
      </c>
      <c r="AV803" s="13" t="s">
        <v>77</v>
      </c>
      <c r="AW803" s="13" t="s">
        <v>31</v>
      </c>
      <c r="AX803" s="13" t="s">
        <v>69</v>
      </c>
      <c r="AY803" s="233" t="s">
        <v>144</v>
      </c>
    </row>
    <row r="804" s="14" customFormat="1">
      <c r="A804" s="14"/>
      <c r="B804" s="234"/>
      <c r="C804" s="235"/>
      <c r="D804" s="217" t="s">
        <v>156</v>
      </c>
      <c r="E804" s="236" t="s">
        <v>19</v>
      </c>
      <c r="F804" s="237" t="s">
        <v>779</v>
      </c>
      <c r="G804" s="235"/>
      <c r="H804" s="238">
        <v>10.800000000000001</v>
      </c>
      <c r="I804" s="239"/>
      <c r="J804" s="235"/>
      <c r="K804" s="235"/>
      <c r="L804" s="240"/>
      <c r="M804" s="241"/>
      <c r="N804" s="242"/>
      <c r="O804" s="242"/>
      <c r="P804" s="242"/>
      <c r="Q804" s="242"/>
      <c r="R804" s="242"/>
      <c r="S804" s="242"/>
      <c r="T804" s="243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44" t="s">
        <v>156</v>
      </c>
      <c r="AU804" s="244" t="s">
        <v>79</v>
      </c>
      <c r="AV804" s="14" t="s">
        <v>79</v>
      </c>
      <c r="AW804" s="14" t="s">
        <v>31</v>
      </c>
      <c r="AX804" s="14" t="s">
        <v>69</v>
      </c>
      <c r="AY804" s="244" t="s">
        <v>144</v>
      </c>
    </row>
    <row r="805" s="13" customFormat="1">
      <c r="A805" s="13"/>
      <c r="B805" s="224"/>
      <c r="C805" s="225"/>
      <c r="D805" s="217" t="s">
        <v>156</v>
      </c>
      <c r="E805" s="226" t="s">
        <v>19</v>
      </c>
      <c r="F805" s="227" t="s">
        <v>780</v>
      </c>
      <c r="G805" s="225"/>
      <c r="H805" s="226" t="s">
        <v>19</v>
      </c>
      <c r="I805" s="228"/>
      <c r="J805" s="225"/>
      <c r="K805" s="225"/>
      <c r="L805" s="229"/>
      <c r="M805" s="230"/>
      <c r="N805" s="231"/>
      <c r="O805" s="231"/>
      <c r="P805" s="231"/>
      <c r="Q805" s="231"/>
      <c r="R805" s="231"/>
      <c r="S805" s="231"/>
      <c r="T805" s="232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33" t="s">
        <v>156</v>
      </c>
      <c r="AU805" s="233" t="s">
        <v>79</v>
      </c>
      <c r="AV805" s="13" t="s">
        <v>77</v>
      </c>
      <c r="AW805" s="13" t="s">
        <v>31</v>
      </c>
      <c r="AX805" s="13" t="s">
        <v>69</v>
      </c>
      <c r="AY805" s="233" t="s">
        <v>144</v>
      </c>
    </row>
    <row r="806" s="14" customFormat="1">
      <c r="A806" s="14"/>
      <c r="B806" s="234"/>
      <c r="C806" s="235"/>
      <c r="D806" s="217" t="s">
        <v>156</v>
      </c>
      <c r="E806" s="236" t="s">
        <v>19</v>
      </c>
      <c r="F806" s="237" t="s">
        <v>781</v>
      </c>
      <c r="G806" s="235"/>
      <c r="H806" s="238">
        <v>32.549999999999997</v>
      </c>
      <c r="I806" s="239"/>
      <c r="J806" s="235"/>
      <c r="K806" s="235"/>
      <c r="L806" s="240"/>
      <c r="M806" s="241"/>
      <c r="N806" s="242"/>
      <c r="O806" s="242"/>
      <c r="P806" s="242"/>
      <c r="Q806" s="242"/>
      <c r="R806" s="242"/>
      <c r="S806" s="242"/>
      <c r="T806" s="243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44" t="s">
        <v>156</v>
      </c>
      <c r="AU806" s="244" t="s">
        <v>79</v>
      </c>
      <c r="AV806" s="14" t="s">
        <v>79</v>
      </c>
      <c r="AW806" s="14" t="s">
        <v>31</v>
      </c>
      <c r="AX806" s="14" t="s">
        <v>69</v>
      </c>
      <c r="AY806" s="244" t="s">
        <v>144</v>
      </c>
    </row>
    <row r="807" s="14" customFormat="1">
      <c r="A807" s="14"/>
      <c r="B807" s="234"/>
      <c r="C807" s="235"/>
      <c r="D807" s="217" t="s">
        <v>156</v>
      </c>
      <c r="E807" s="236" t="s">
        <v>19</v>
      </c>
      <c r="F807" s="237" t="s">
        <v>782</v>
      </c>
      <c r="G807" s="235"/>
      <c r="H807" s="238">
        <v>-9.8000000000000007</v>
      </c>
      <c r="I807" s="239"/>
      <c r="J807" s="235"/>
      <c r="K807" s="235"/>
      <c r="L807" s="240"/>
      <c r="M807" s="241"/>
      <c r="N807" s="242"/>
      <c r="O807" s="242"/>
      <c r="P807" s="242"/>
      <c r="Q807" s="242"/>
      <c r="R807" s="242"/>
      <c r="S807" s="242"/>
      <c r="T807" s="243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44" t="s">
        <v>156</v>
      </c>
      <c r="AU807" s="244" t="s">
        <v>79</v>
      </c>
      <c r="AV807" s="14" t="s">
        <v>79</v>
      </c>
      <c r="AW807" s="14" t="s">
        <v>31</v>
      </c>
      <c r="AX807" s="14" t="s">
        <v>69</v>
      </c>
      <c r="AY807" s="244" t="s">
        <v>144</v>
      </c>
    </row>
    <row r="808" s="13" customFormat="1">
      <c r="A808" s="13"/>
      <c r="B808" s="224"/>
      <c r="C808" s="225"/>
      <c r="D808" s="217" t="s">
        <v>156</v>
      </c>
      <c r="E808" s="226" t="s">
        <v>19</v>
      </c>
      <c r="F808" s="227" t="s">
        <v>783</v>
      </c>
      <c r="G808" s="225"/>
      <c r="H808" s="226" t="s">
        <v>19</v>
      </c>
      <c r="I808" s="228"/>
      <c r="J808" s="225"/>
      <c r="K808" s="225"/>
      <c r="L808" s="229"/>
      <c r="M808" s="230"/>
      <c r="N808" s="231"/>
      <c r="O808" s="231"/>
      <c r="P808" s="231"/>
      <c r="Q808" s="231"/>
      <c r="R808" s="231"/>
      <c r="S808" s="231"/>
      <c r="T808" s="232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33" t="s">
        <v>156</v>
      </c>
      <c r="AU808" s="233" t="s">
        <v>79</v>
      </c>
      <c r="AV808" s="13" t="s">
        <v>77</v>
      </c>
      <c r="AW808" s="13" t="s">
        <v>31</v>
      </c>
      <c r="AX808" s="13" t="s">
        <v>69</v>
      </c>
      <c r="AY808" s="233" t="s">
        <v>144</v>
      </c>
    </row>
    <row r="809" s="14" customFormat="1">
      <c r="A809" s="14"/>
      <c r="B809" s="234"/>
      <c r="C809" s="235"/>
      <c r="D809" s="217" t="s">
        <v>156</v>
      </c>
      <c r="E809" s="236" t="s">
        <v>19</v>
      </c>
      <c r="F809" s="237" t="s">
        <v>784</v>
      </c>
      <c r="G809" s="235"/>
      <c r="H809" s="238">
        <v>2.3799999999999999</v>
      </c>
      <c r="I809" s="239"/>
      <c r="J809" s="235"/>
      <c r="K809" s="235"/>
      <c r="L809" s="240"/>
      <c r="M809" s="241"/>
      <c r="N809" s="242"/>
      <c r="O809" s="242"/>
      <c r="P809" s="242"/>
      <c r="Q809" s="242"/>
      <c r="R809" s="242"/>
      <c r="S809" s="242"/>
      <c r="T809" s="243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44" t="s">
        <v>156</v>
      </c>
      <c r="AU809" s="244" t="s">
        <v>79</v>
      </c>
      <c r="AV809" s="14" t="s">
        <v>79</v>
      </c>
      <c r="AW809" s="14" t="s">
        <v>31</v>
      </c>
      <c r="AX809" s="14" t="s">
        <v>69</v>
      </c>
      <c r="AY809" s="244" t="s">
        <v>144</v>
      </c>
    </row>
    <row r="810" s="13" customFormat="1">
      <c r="A810" s="13"/>
      <c r="B810" s="224"/>
      <c r="C810" s="225"/>
      <c r="D810" s="217" t="s">
        <v>156</v>
      </c>
      <c r="E810" s="226" t="s">
        <v>19</v>
      </c>
      <c r="F810" s="227" t="s">
        <v>785</v>
      </c>
      <c r="G810" s="225"/>
      <c r="H810" s="226" t="s">
        <v>19</v>
      </c>
      <c r="I810" s="228"/>
      <c r="J810" s="225"/>
      <c r="K810" s="225"/>
      <c r="L810" s="229"/>
      <c r="M810" s="230"/>
      <c r="N810" s="231"/>
      <c r="O810" s="231"/>
      <c r="P810" s="231"/>
      <c r="Q810" s="231"/>
      <c r="R810" s="231"/>
      <c r="S810" s="231"/>
      <c r="T810" s="232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33" t="s">
        <v>156</v>
      </c>
      <c r="AU810" s="233" t="s">
        <v>79</v>
      </c>
      <c r="AV810" s="13" t="s">
        <v>77</v>
      </c>
      <c r="AW810" s="13" t="s">
        <v>31</v>
      </c>
      <c r="AX810" s="13" t="s">
        <v>69</v>
      </c>
      <c r="AY810" s="233" t="s">
        <v>144</v>
      </c>
    </row>
    <row r="811" s="14" customFormat="1">
      <c r="A811" s="14"/>
      <c r="B811" s="234"/>
      <c r="C811" s="235"/>
      <c r="D811" s="217" t="s">
        <v>156</v>
      </c>
      <c r="E811" s="236" t="s">
        <v>19</v>
      </c>
      <c r="F811" s="237" t="s">
        <v>786</v>
      </c>
      <c r="G811" s="235"/>
      <c r="H811" s="238">
        <v>30.309999999999999</v>
      </c>
      <c r="I811" s="239"/>
      <c r="J811" s="235"/>
      <c r="K811" s="235"/>
      <c r="L811" s="240"/>
      <c r="M811" s="241"/>
      <c r="N811" s="242"/>
      <c r="O811" s="242"/>
      <c r="P811" s="242"/>
      <c r="Q811" s="242"/>
      <c r="R811" s="242"/>
      <c r="S811" s="242"/>
      <c r="T811" s="243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44" t="s">
        <v>156</v>
      </c>
      <c r="AU811" s="244" t="s">
        <v>79</v>
      </c>
      <c r="AV811" s="14" t="s">
        <v>79</v>
      </c>
      <c r="AW811" s="14" t="s">
        <v>31</v>
      </c>
      <c r="AX811" s="14" t="s">
        <v>69</v>
      </c>
      <c r="AY811" s="244" t="s">
        <v>144</v>
      </c>
    </row>
    <row r="812" s="14" customFormat="1">
      <c r="A812" s="14"/>
      <c r="B812" s="234"/>
      <c r="C812" s="235"/>
      <c r="D812" s="217" t="s">
        <v>156</v>
      </c>
      <c r="E812" s="236" t="s">
        <v>19</v>
      </c>
      <c r="F812" s="237" t="s">
        <v>782</v>
      </c>
      <c r="G812" s="235"/>
      <c r="H812" s="238">
        <v>-9.8000000000000007</v>
      </c>
      <c r="I812" s="239"/>
      <c r="J812" s="235"/>
      <c r="K812" s="235"/>
      <c r="L812" s="240"/>
      <c r="M812" s="241"/>
      <c r="N812" s="242"/>
      <c r="O812" s="242"/>
      <c r="P812" s="242"/>
      <c r="Q812" s="242"/>
      <c r="R812" s="242"/>
      <c r="S812" s="242"/>
      <c r="T812" s="243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44" t="s">
        <v>156</v>
      </c>
      <c r="AU812" s="244" t="s">
        <v>79</v>
      </c>
      <c r="AV812" s="14" t="s">
        <v>79</v>
      </c>
      <c r="AW812" s="14" t="s">
        <v>31</v>
      </c>
      <c r="AX812" s="14" t="s">
        <v>69</v>
      </c>
      <c r="AY812" s="244" t="s">
        <v>144</v>
      </c>
    </row>
    <row r="813" s="13" customFormat="1">
      <c r="A813" s="13"/>
      <c r="B813" s="224"/>
      <c r="C813" s="225"/>
      <c r="D813" s="217" t="s">
        <v>156</v>
      </c>
      <c r="E813" s="226" t="s">
        <v>19</v>
      </c>
      <c r="F813" s="227" t="s">
        <v>787</v>
      </c>
      <c r="G813" s="225"/>
      <c r="H813" s="226" t="s">
        <v>19</v>
      </c>
      <c r="I813" s="228"/>
      <c r="J813" s="225"/>
      <c r="K813" s="225"/>
      <c r="L813" s="229"/>
      <c r="M813" s="230"/>
      <c r="N813" s="231"/>
      <c r="O813" s="231"/>
      <c r="P813" s="231"/>
      <c r="Q813" s="231"/>
      <c r="R813" s="231"/>
      <c r="S813" s="231"/>
      <c r="T813" s="232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33" t="s">
        <v>156</v>
      </c>
      <c r="AU813" s="233" t="s">
        <v>79</v>
      </c>
      <c r="AV813" s="13" t="s">
        <v>77</v>
      </c>
      <c r="AW813" s="13" t="s">
        <v>31</v>
      </c>
      <c r="AX813" s="13" t="s">
        <v>69</v>
      </c>
      <c r="AY813" s="233" t="s">
        <v>144</v>
      </c>
    </row>
    <row r="814" s="14" customFormat="1">
      <c r="A814" s="14"/>
      <c r="B814" s="234"/>
      <c r="C814" s="235"/>
      <c r="D814" s="217" t="s">
        <v>156</v>
      </c>
      <c r="E814" s="236" t="s">
        <v>19</v>
      </c>
      <c r="F814" s="237" t="s">
        <v>788</v>
      </c>
      <c r="G814" s="235"/>
      <c r="H814" s="238">
        <v>1.1200000000000001</v>
      </c>
      <c r="I814" s="239"/>
      <c r="J814" s="235"/>
      <c r="K814" s="235"/>
      <c r="L814" s="240"/>
      <c r="M814" s="241"/>
      <c r="N814" s="242"/>
      <c r="O814" s="242"/>
      <c r="P814" s="242"/>
      <c r="Q814" s="242"/>
      <c r="R814" s="242"/>
      <c r="S814" s="242"/>
      <c r="T814" s="243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44" t="s">
        <v>156</v>
      </c>
      <c r="AU814" s="244" t="s">
        <v>79</v>
      </c>
      <c r="AV814" s="14" t="s">
        <v>79</v>
      </c>
      <c r="AW814" s="14" t="s">
        <v>31</v>
      </c>
      <c r="AX814" s="14" t="s">
        <v>69</v>
      </c>
      <c r="AY814" s="244" t="s">
        <v>144</v>
      </c>
    </row>
    <row r="815" s="13" customFormat="1">
      <c r="A815" s="13"/>
      <c r="B815" s="224"/>
      <c r="C815" s="225"/>
      <c r="D815" s="217" t="s">
        <v>156</v>
      </c>
      <c r="E815" s="226" t="s">
        <v>19</v>
      </c>
      <c r="F815" s="227" t="s">
        <v>711</v>
      </c>
      <c r="G815" s="225"/>
      <c r="H815" s="226" t="s">
        <v>19</v>
      </c>
      <c r="I815" s="228"/>
      <c r="J815" s="225"/>
      <c r="K815" s="225"/>
      <c r="L815" s="229"/>
      <c r="M815" s="230"/>
      <c r="N815" s="231"/>
      <c r="O815" s="231"/>
      <c r="P815" s="231"/>
      <c r="Q815" s="231"/>
      <c r="R815" s="231"/>
      <c r="S815" s="231"/>
      <c r="T815" s="232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33" t="s">
        <v>156</v>
      </c>
      <c r="AU815" s="233" t="s">
        <v>79</v>
      </c>
      <c r="AV815" s="13" t="s">
        <v>77</v>
      </c>
      <c r="AW815" s="13" t="s">
        <v>31</v>
      </c>
      <c r="AX815" s="13" t="s">
        <v>69</v>
      </c>
      <c r="AY815" s="233" t="s">
        <v>144</v>
      </c>
    </row>
    <row r="816" s="14" customFormat="1">
      <c r="A816" s="14"/>
      <c r="B816" s="234"/>
      <c r="C816" s="235"/>
      <c r="D816" s="217" t="s">
        <v>156</v>
      </c>
      <c r="E816" s="236" t="s">
        <v>19</v>
      </c>
      <c r="F816" s="237" t="s">
        <v>789</v>
      </c>
      <c r="G816" s="235"/>
      <c r="H816" s="238">
        <v>46.600000000000001</v>
      </c>
      <c r="I816" s="239"/>
      <c r="J816" s="235"/>
      <c r="K816" s="235"/>
      <c r="L816" s="240"/>
      <c r="M816" s="241"/>
      <c r="N816" s="242"/>
      <c r="O816" s="242"/>
      <c r="P816" s="242"/>
      <c r="Q816" s="242"/>
      <c r="R816" s="242"/>
      <c r="S816" s="242"/>
      <c r="T816" s="243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44" t="s">
        <v>156</v>
      </c>
      <c r="AU816" s="244" t="s">
        <v>79</v>
      </c>
      <c r="AV816" s="14" t="s">
        <v>79</v>
      </c>
      <c r="AW816" s="14" t="s">
        <v>31</v>
      </c>
      <c r="AX816" s="14" t="s">
        <v>69</v>
      </c>
      <c r="AY816" s="244" t="s">
        <v>144</v>
      </c>
    </row>
    <row r="817" s="14" customFormat="1">
      <c r="A817" s="14"/>
      <c r="B817" s="234"/>
      <c r="C817" s="235"/>
      <c r="D817" s="217" t="s">
        <v>156</v>
      </c>
      <c r="E817" s="236" t="s">
        <v>19</v>
      </c>
      <c r="F817" s="237" t="s">
        <v>790</v>
      </c>
      <c r="G817" s="235"/>
      <c r="H817" s="238">
        <v>-3.6000000000000001</v>
      </c>
      <c r="I817" s="239"/>
      <c r="J817" s="235"/>
      <c r="K817" s="235"/>
      <c r="L817" s="240"/>
      <c r="M817" s="241"/>
      <c r="N817" s="242"/>
      <c r="O817" s="242"/>
      <c r="P817" s="242"/>
      <c r="Q817" s="242"/>
      <c r="R817" s="242"/>
      <c r="S817" s="242"/>
      <c r="T817" s="243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44" t="s">
        <v>156</v>
      </c>
      <c r="AU817" s="244" t="s">
        <v>79</v>
      </c>
      <c r="AV817" s="14" t="s">
        <v>79</v>
      </c>
      <c r="AW817" s="14" t="s">
        <v>31</v>
      </c>
      <c r="AX817" s="14" t="s">
        <v>69</v>
      </c>
      <c r="AY817" s="244" t="s">
        <v>144</v>
      </c>
    </row>
    <row r="818" s="13" customFormat="1">
      <c r="A818" s="13"/>
      <c r="B818" s="224"/>
      <c r="C818" s="225"/>
      <c r="D818" s="217" t="s">
        <v>156</v>
      </c>
      <c r="E818" s="226" t="s">
        <v>19</v>
      </c>
      <c r="F818" s="227" t="s">
        <v>713</v>
      </c>
      <c r="G818" s="225"/>
      <c r="H818" s="226" t="s">
        <v>19</v>
      </c>
      <c r="I818" s="228"/>
      <c r="J818" s="225"/>
      <c r="K818" s="225"/>
      <c r="L818" s="229"/>
      <c r="M818" s="230"/>
      <c r="N818" s="231"/>
      <c r="O818" s="231"/>
      <c r="P818" s="231"/>
      <c r="Q818" s="231"/>
      <c r="R818" s="231"/>
      <c r="S818" s="231"/>
      <c r="T818" s="232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33" t="s">
        <v>156</v>
      </c>
      <c r="AU818" s="233" t="s">
        <v>79</v>
      </c>
      <c r="AV818" s="13" t="s">
        <v>77</v>
      </c>
      <c r="AW818" s="13" t="s">
        <v>31</v>
      </c>
      <c r="AX818" s="13" t="s">
        <v>69</v>
      </c>
      <c r="AY818" s="233" t="s">
        <v>144</v>
      </c>
    </row>
    <row r="819" s="13" customFormat="1">
      <c r="A819" s="13"/>
      <c r="B819" s="224"/>
      <c r="C819" s="225"/>
      <c r="D819" s="217" t="s">
        <v>156</v>
      </c>
      <c r="E819" s="226" t="s">
        <v>19</v>
      </c>
      <c r="F819" s="227" t="s">
        <v>791</v>
      </c>
      <c r="G819" s="225"/>
      <c r="H819" s="226" t="s">
        <v>19</v>
      </c>
      <c r="I819" s="228"/>
      <c r="J819" s="225"/>
      <c r="K819" s="225"/>
      <c r="L819" s="229"/>
      <c r="M819" s="230"/>
      <c r="N819" s="231"/>
      <c r="O819" s="231"/>
      <c r="P819" s="231"/>
      <c r="Q819" s="231"/>
      <c r="R819" s="231"/>
      <c r="S819" s="231"/>
      <c r="T819" s="232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33" t="s">
        <v>156</v>
      </c>
      <c r="AU819" s="233" t="s">
        <v>79</v>
      </c>
      <c r="AV819" s="13" t="s">
        <v>77</v>
      </c>
      <c r="AW819" s="13" t="s">
        <v>31</v>
      </c>
      <c r="AX819" s="13" t="s">
        <v>69</v>
      </c>
      <c r="AY819" s="233" t="s">
        <v>144</v>
      </c>
    </row>
    <row r="820" s="14" customFormat="1">
      <c r="A820" s="14"/>
      <c r="B820" s="234"/>
      <c r="C820" s="235"/>
      <c r="D820" s="217" t="s">
        <v>156</v>
      </c>
      <c r="E820" s="236" t="s">
        <v>19</v>
      </c>
      <c r="F820" s="237" t="s">
        <v>790</v>
      </c>
      <c r="G820" s="235"/>
      <c r="H820" s="238">
        <v>-3.6000000000000001</v>
      </c>
      <c r="I820" s="239"/>
      <c r="J820" s="235"/>
      <c r="K820" s="235"/>
      <c r="L820" s="240"/>
      <c r="M820" s="241"/>
      <c r="N820" s="242"/>
      <c r="O820" s="242"/>
      <c r="P820" s="242"/>
      <c r="Q820" s="242"/>
      <c r="R820" s="242"/>
      <c r="S820" s="242"/>
      <c r="T820" s="243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44" t="s">
        <v>156</v>
      </c>
      <c r="AU820" s="244" t="s">
        <v>79</v>
      </c>
      <c r="AV820" s="14" t="s">
        <v>79</v>
      </c>
      <c r="AW820" s="14" t="s">
        <v>31</v>
      </c>
      <c r="AX820" s="14" t="s">
        <v>69</v>
      </c>
      <c r="AY820" s="244" t="s">
        <v>144</v>
      </c>
    </row>
    <row r="821" s="15" customFormat="1">
      <c r="A821" s="15"/>
      <c r="B821" s="245"/>
      <c r="C821" s="246"/>
      <c r="D821" s="217" t="s">
        <v>156</v>
      </c>
      <c r="E821" s="247" t="s">
        <v>19</v>
      </c>
      <c r="F821" s="248" t="s">
        <v>163</v>
      </c>
      <c r="G821" s="246"/>
      <c r="H821" s="249">
        <v>96.960000000000008</v>
      </c>
      <c r="I821" s="250"/>
      <c r="J821" s="246"/>
      <c r="K821" s="246"/>
      <c r="L821" s="251"/>
      <c r="M821" s="252"/>
      <c r="N821" s="253"/>
      <c r="O821" s="253"/>
      <c r="P821" s="253"/>
      <c r="Q821" s="253"/>
      <c r="R821" s="253"/>
      <c r="S821" s="253"/>
      <c r="T821" s="254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T821" s="255" t="s">
        <v>156</v>
      </c>
      <c r="AU821" s="255" t="s">
        <v>79</v>
      </c>
      <c r="AV821" s="15" t="s">
        <v>151</v>
      </c>
      <c r="AW821" s="15" t="s">
        <v>31</v>
      </c>
      <c r="AX821" s="15" t="s">
        <v>77</v>
      </c>
      <c r="AY821" s="255" t="s">
        <v>144</v>
      </c>
    </row>
    <row r="822" s="2" customFormat="1" ht="24.15" customHeight="1">
      <c r="A822" s="38"/>
      <c r="B822" s="39"/>
      <c r="C822" s="204" t="s">
        <v>463</v>
      </c>
      <c r="D822" s="204" t="s">
        <v>146</v>
      </c>
      <c r="E822" s="205" t="s">
        <v>792</v>
      </c>
      <c r="F822" s="206" t="s">
        <v>793</v>
      </c>
      <c r="G822" s="207" t="s">
        <v>291</v>
      </c>
      <c r="H822" s="208">
        <v>144.58199999999999</v>
      </c>
      <c r="I822" s="209"/>
      <c r="J822" s="210">
        <f>ROUND(I822*H822,2)</f>
        <v>0</v>
      </c>
      <c r="K822" s="206" t="s">
        <v>150</v>
      </c>
      <c r="L822" s="44"/>
      <c r="M822" s="211" t="s">
        <v>19</v>
      </c>
      <c r="N822" s="212" t="s">
        <v>40</v>
      </c>
      <c r="O822" s="84"/>
      <c r="P822" s="213">
        <f>O822*H822</f>
        <v>0</v>
      </c>
      <c r="Q822" s="213">
        <v>0.00032552999999999998</v>
      </c>
      <c r="R822" s="213">
        <f>Q822*H822</f>
        <v>0.047065778459999992</v>
      </c>
      <c r="S822" s="213">
        <v>0</v>
      </c>
      <c r="T822" s="214">
        <f>S822*H822</f>
        <v>0</v>
      </c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R822" s="215" t="s">
        <v>151</v>
      </c>
      <c r="AT822" s="215" t="s">
        <v>146</v>
      </c>
      <c r="AU822" s="215" t="s">
        <v>79</v>
      </c>
      <c r="AY822" s="17" t="s">
        <v>144</v>
      </c>
      <c r="BE822" s="216">
        <f>IF(N822="základní",J822,0)</f>
        <v>0</v>
      </c>
      <c r="BF822" s="216">
        <f>IF(N822="snížená",J822,0)</f>
        <v>0</v>
      </c>
      <c r="BG822" s="216">
        <f>IF(N822="zákl. přenesená",J822,0)</f>
        <v>0</v>
      </c>
      <c r="BH822" s="216">
        <f>IF(N822="sníž. přenesená",J822,0)</f>
        <v>0</v>
      </c>
      <c r="BI822" s="216">
        <f>IF(N822="nulová",J822,0)</f>
        <v>0</v>
      </c>
      <c r="BJ822" s="17" t="s">
        <v>77</v>
      </c>
      <c r="BK822" s="216">
        <f>ROUND(I822*H822,2)</f>
        <v>0</v>
      </c>
      <c r="BL822" s="17" t="s">
        <v>151</v>
      </c>
      <c r="BM822" s="215" t="s">
        <v>794</v>
      </c>
    </row>
    <row r="823" s="2" customFormat="1">
      <c r="A823" s="38"/>
      <c r="B823" s="39"/>
      <c r="C823" s="40"/>
      <c r="D823" s="217" t="s">
        <v>152</v>
      </c>
      <c r="E823" s="40"/>
      <c r="F823" s="218" t="s">
        <v>795</v>
      </c>
      <c r="G823" s="40"/>
      <c r="H823" s="40"/>
      <c r="I823" s="219"/>
      <c r="J823" s="40"/>
      <c r="K823" s="40"/>
      <c r="L823" s="44"/>
      <c r="M823" s="220"/>
      <c r="N823" s="221"/>
      <c r="O823" s="84"/>
      <c r="P823" s="84"/>
      <c r="Q823" s="84"/>
      <c r="R823" s="84"/>
      <c r="S823" s="84"/>
      <c r="T823" s="85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T823" s="17" t="s">
        <v>152</v>
      </c>
      <c r="AU823" s="17" t="s">
        <v>79</v>
      </c>
    </row>
    <row r="824" s="2" customFormat="1">
      <c r="A824" s="38"/>
      <c r="B824" s="39"/>
      <c r="C824" s="40"/>
      <c r="D824" s="222" t="s">
        <v>154</v>
      </c>
      <c r="E824" s="40"/>
      <c r="F824" s="223" t="s">
        <v>796</v>
      </c>
      <c r="G824" s="40"/>
      <c r="H824" s="40"/>
      <c r="I824" s="219"/>
      <c r="J824" s="40"/>
      <c r="K824" s="40"/>
      <c r="L824" s="44"/>
      <c r="M824" s="220"/>
      <c r="N824" s="221"/>
      <c r="O824" s="84"/>
      <c r="P824" s="84"/>
      <c r="Q824" s="84"/>
      <c r="R824" s="84"/>
      <c r="S824" s="84"/>
      <c r="T824" s="85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T824" s="17" t="s">
        <v>154</v>
      </c>
      <c r="AU824" s="17" t="s">
        <v>79</v>
      </c>
    </row>
    <row r="825" s="13" customFormat="1">
      <c r="A825" s="13"/>
      <c r="B825" s="224"/>
      <c r="C825" s="225"/>
      <c r="D825" s="217" t="s">
        <v>156</v>
      </c>
      <c r="E825" s="226" t="s">
        <v>19</v>
      </c>
      <c r="F825" s="227" t="s">
        <v>797</v>
      </c>
      <c r="G825" s="225"/>
      <c r="H825" s="226" t="s">
        <v>19</v>
      </c>
      <c r="I825" s="228"/>
      <c r="J825" s="225"/>
      <c r="K825" s="225"/>
      <c r="L825" s="229"/>
      <c r="M825" s="230"/>
      <c r="N825" s="231"/>
      <c r="O825" s="231"/>
      <c r="P825" s="231"/>
      <c r="Q825" s="231"/>
      <c r="R825" s="231"/>
      <c r="S825" s="231"/>
      <c r="T825" s="232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33" t="s">
        <v>156</v>
      </c>
      <c r="AU825" s="233" t="s">
        <v>79</v>
      </c>
      <c r="AV825" s="13" t="s">
        <v>77</v>
      </c>
      <c r="AW825" s="13" t="s">
        <v>31</v>
      </c>
      <c r="AX825" s="13" t="s">
        <v>69</v>
      </c>
      <c r="AY825" s="233" t="s">
        <v>144</v>
      </c>
    </row>
    <row r="826" s="14" customFormat="1">
      <c r="A826" s="14"/>
      <c r="B826" s="234"/>
      <c r="C826" s="235"/>
      <c r="D826" s="217" t="s">
        <v>156</v>
      </c>
      <c r="E826" s="236" t="s">
        <v>19</v>
      </c>
      <c r="F826" s="237" t="s">
        <v>798</v>
      </c>
      <c r="G826" s="235"/>
      <c r="H826" s="238">
        <v>48.332999999999998</v>
      </c>
      <c r="I826" s="239"/>
      <c r="J826" s="235"/>
      <c r="K826" s="235"/>
      <c r="L826" s="240"/>
      <c r="M826" s="241"/>
      <c r="N826" s="242"/>
      <c r="O826" s="242"/>
      <c r="P826" s="242"/>
      <c r="Q826" s="242"/>
      <c r="R826" s="242"/>
      <c r="S826" s="242"/>
      <c r="T826" s="243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44" t="s">
        <v>156</v>
      </c>
      <c r="AU826" s="244" t="s">
        <v>79</v>
      </c>
      <c r="AV826" s="14" t="s">
        <v>79</v>
      </c>
      <c r="AW826" s="14" t="s">
        <v>31</v>
      </c>
      <c r="AX826" s="14" t="s">
        <v>69</v>
      </c>
      <c r="AY826" s="244" t="s">
        <v>144</v>
      </c>
    </row>
    <row r="827" s="14" customFormat="1">
      <c r="A827" s="14"/>
      <c r="B827" s="234"/>
      <c r="C827" s="235"/>
      <c r="D827" s="217" t="s">
        <v>156</v>
      </c>
      <c r="E827" s="236" t="s">
        <v>19</v>
      </c>
      <c r="F827" s="237" t="s">
        <v>799</v>
      </c>
      <c r="G827" s="235"/>
      <c r="H827" s="238">
        <v>15.333</v>
      </c>
      <c r="I827" s="239"/>
      <c r="J827" s="235"/>
      <c r="K827" s="235"/>
      <c r="L827" s="240"/>
      <c r="M827" s="241"/>
      <c r="N827" s="242"/>
      <c r="O827" s="242"/>
      <c r="P827" s="242"/>
      <c r="Q827" s="242"/>
      <c r="R827" s="242"/>
      <c r="S827" s="242"/>
      <c r="T827" s="243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44" t="s">
        <v>156</v>
      </c>
      <c r="AU827" s="244" t="s">
        <v>79</v>
      </c>
      <c r="AV827" s="14" t="s">
        <v>79</v>
      </c>
      <c r="AW827" s="14" t="s">
        <v>31</v>
      </c>
      <c r="AX827" s="14" t="s">
        <v>69</v>
      </c>
      <c r="AY827" s="244" t="s">
        <v>144</v>
      </c>
    </row>
    <row r="828" s="14" customFormat="1">
      <c r="A828" s="14"/>
      <c r="B828" s="234"/>
      <c r="C828" s="235"/>
      <c r="D828" s="217" t="s">
        <v>156</v>
      </c>
      <c r="E828" s="236" t="s">
        <v>19</v>
      </c>
      <c r="F828" s="237" t="s">
        <v>800</v>
      </c>
      <c r="G828" s="235"/>
      <c r="H828" s="238">
        <v>57.582999999999998</v>
      </c>
      <c r="I828" s="239"/>
      <c r="J828" s="235"/>
      <c r="K828" s="235"/>
      <c r="L828" s="240"/>
      <c r="M828" s="241"/>
      <c r="N828" s="242"/>
      <c r="O828" s="242"/>
      <c r="P828" s="242"/>
      <c r="Q828" s="242"/>
      <c r="R828" s="242"/>
      <c r="S828" s="242"/>
      <c r="T828" s="243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44" t="s">
        <v>156</v>
      </c>
      <c r="AU828" s="244" t="s">
        <v>79</v>
      </c>
      <c r="AV828" s="14" t="s">
        <v>79</v>
      </c>
      <c r="AW828" s="14" t="s">
        <v>31</v>
      </c>
      <c r="AX828" s="14" t="s">
        <v>69</v>
      </c>
      <c r="AY828" s="244" t="s">
        <v>144</v>
      </c>
    </row>
    <row r="829" s="14" customFormat="1">
      <c r="A829" s="14"/>
      <c r="B829" s="234"/>
      <c r="C829" s="235"/>
      <c r="D829" s="217" t="s">
        <v>156</v>
      </c>
      <c r="E829" s="236" t="s">
        <v>19</v>
      </c>
      <c r="F829" s="237" t="s">
        <v>801</v>
      </c>
      <c r="G829" s="235"/>
      <c r="H829" s="238">
        <v>23.332999999999998</v>
      </c>
      <c r="I829" s="239"/>
      <c r="J829" s="235"/>
      <c r="K829" s="235"/>
      <c r="L829" s="240"/>
      <c r="M829" s="241"/>
      <c r="N829" s="242"/>
      <c r="O829" s="242"/>
      <c r="P829" s="242"/>
      <c r="Q829" s="242"/>
      <c r="R829" s="242"/>
      <c r="S829" s="242"/>
      <c r="T829" s="243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44" t="s">
        <v>156</v>
      </c>
      <c r="AU829" s="244" t="s">
        <v>79</v>
      </c>
      <c r="AV829" s="14" t="s">
        <v>79</v>
      </c>
      <c r="AW829" s="14" t="s">
        <v>31</v>
      </c>
      <c r="AX829" s="14" t="s">
        <v>69</v>
      </c>
      <c r="AY829" s="244" t="s">
        <v>144</v>
      </c>
    </row>
    <row r="830" s="15" customFormat="1">
      <c r="A830" s="15"/>
      <c r="B830" s="245"/>
      <c r="C830" s="246"/>
      <c r="D830" s="217" t="s">
        <v>156</v>
      </c>
      <c r="E830" s="247" t="s">
        <v>19</v>
      </c>
      <c r="F830" s="248" t="s">
        <v>163</v>
      </c>
      <c r="G830" s="246"/>
      <c r="H830" s="249">
        <v>144.58199999999999</v>
      </c>
      <c r="I830" s="250"/>
      <c r="J830" s="246"/>
      <c r="K830" s="246"/>
      <c r="L830" s="251"/>
      <c r="M830" s="252"/>
      <c r="N830" s="253"/>
      <c r="O830" s="253"/>
      <c r="P830" s="253"/>
      <c r="Q830" s="253"/>
      <c r="R830" s="253"/>
      <c r="S830" s="253"/>
      <c r="T830" s="254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T830" s="255" t="s">
        <v>156</v>
      </c>
      <c r="AU830" s="255" t="s">
        <v>79</v>
      </c>
      <c r="AV830" s="15" t="s">
        <v>151</v>
      </c>
      <c r="AW830" s="15" t="s">
        <v>31</v>
      </c>
      <c r="AX830" s="15" t="s">
        <v>77</v>
      </c>
      <c r="AY830" s="255" t="s">
        <v>144</v>
      </c>
    </row>
    <row r="831" s="2" customFormat="1" ht="24.15" customHeight="1">
      <c r="A831" s="38"/>
      <c r="B831" s="39"/>
      <c r="C831" s="256" t="s">
        <v>802</v>
      </c>
      <c r="D831" s="256" t="s">
        <v>229</v>
      </c>
      <c r="E831" s="257" t="s">
        <v>803</v>
      </c>
      <c r="F831" s="258" t="s">
        <v>804</v>
      </c>
      <c r="G831" s="259" t="s">
        <v>211</v>
      </c>
      <c r="H831" s="260">
        <v>0.095000000000000001</v>
      </c>
      <c r="I831" s="261"/>
      <c r="J831" s="262">
        <f>ROUND(I831*H831,2)</f>
        <v>0</v>
      </c>
      <c r="K831" s="258" t="s">
        <v>150</v>
      </c>
      <c r="L831" s="263"/>
      <c r="M831" s="264" t="s">
        <v>19</v>
      </c>
      <c r="N831" s="265" t="s">
        <v>40</v>
      </c>
      <c r="O831" s="84"/>
      <c r="P831" s="213">
        <f>O831*H831</f>
        <v>0</v>
      </c>
      <c r="Q831" s="213">
        <v>1</v>
      </c>
      <c r="R831" s="213">
        <f>Q831*H831</f>
        <v>0.095000000000000001</v>
      </c>
      <c r="S831" s="213">
        <v>0</v>
      </c>
      <c r="T831" s="214">
        <f>S831*H831</f>
        <v>0</v>
      </c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R831" s="215" t="s">
        <v>179</v>
      </c>
      <c r="AT831" s="215" t="s">
        <v>229</v>
      </c>
      <c r="AU831" s="215" t="s">
        <v>79</v>
      </c>
      <c r="AY831" s="17" t="s">
        <v>144</v>
      </c>
      <c r="BE831" s="216">
        <f>IF(N831="základní",J831,0)</f>
        <v>0</v>
      </c>
      <c r="BF831" s="216">
        <f>IF(N831="snížená",J831,0)</f>
        <v>0</v>
      </c>
      <c r="BG831" s="216">
        <f>IF(N831="zákl. přenesená",J831,0)</f>
        <v>0</v>
      </c>
      <c r="BH831" s="216">
        <f>IF(N831="sníž. přenesená",J831,0)</f>
        <v>0</v>
      </c>
      <c r="BI831" s="216">
        <f>IF(N831="nulová",J831,0)</f>
        <v>0</v>
      </c>
      <c r="BJ831" s="17" t="s">
        <v>77</v>
      </c>
      <c r="BK831" s="216">
        <f>ROUND(I831*H831,2)</f>
        <v>0</v>
      </c>
      <c r="BL831" s="17" t="s">
        <v>151</v>
      </c>
      <c r="BM831" s="215" t="s">
        <v>805</v>
      </c>
    </row>
    <row r="832" s="2" customFormat="1">
      <c r="A832" s="38"/>
      <c r="B832" s="39"/>
      <c r="C832" s="40"/>
      <c r="D832" s="217" t="s">
        <v>152</v>
      </c>
      <c r="E832" s="40"/>
      <c r="F832" s="218" t="s">
        <v>804</v>
      </c>
      <c r="G832" s="40"/>
      <c r="H832" s="40"/>
      <c r="I832" s="219"/>
      <c r="J832" s="40"/>
      <c r="K832" s="40"/>
      <c r="L832" s="44"/>
      <c r="M832" s="220"/>
      <c r="N832" s="221"/>
      <c r="O832" s="84"/>
      <c r="P832" s="84"/>
      <c r="Q832" s="84"/>
      <c r="R832" s="84"/>
      <c r="S832" s="84"/>
      <c r="T832" s="85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T832" s="17" t="s">
        <v>152</v>
      </c>
      <c r="AU832" s="17" t="s">
        <v>79</v>
      </c>
    </row>
    <row r="833" s="13" customFormat="1">
      <c r="A833" s="13"/>
      <c r="B833" s="224"/>
      <c r="C833" s="225"/>
      <c r="D833" s="217" t="s">
        <v>156</v>
      </c>
      <c r="E833" s="226" t="s">
        <v>19</v>
      </c>
      <c r="F833" s="227" t="s">
        <v>797</v>
      </c>
      <c r="G833" s="225"/>
      <c r="H833" s="226" t="s">
        <v>19</v>
      </c>
      <c r="I833" s="228"/>
      <c r="J833" s="225"/>
      <c r="K833" s="225"/>
      <c r="L833" s="229"/>
      <c r="M833" s="230"/>
      <c r="N833" s="231"/>
      <c r="O833" s="231"/>
      <c r="P833" s="231"/>
      <c r="Q833" s="231"/>
      <c r="R833" s="231"/>
      <c r="S833" s="231"/>
      <c r="T833" s="232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33" t="s">
        <v>156</v>
      </c>
      <c r="AU833" s="233" t="s">
        <v>79</v>
      </c>
      <c r="AV833" s="13" t="s">
        <v>77</v>
      </c>
      <c r="AW833" s="13" t="s">
        <v>31</v>
      </c>
      <c r="AX833" s="13" t="s">
        <v>69</v>
      </c>
      <c r="AY833" s="233" t="s">
        <v>144</v>
      </c>
    </row>
    <row r="834" s="14" customFormat="1">
      <c r="A834" s="14"/>
      <c r="B834" s="234"/>
      <c r="C834" s="235"/>
      <c r="D834" s="217" t="s">
        <v>156</v>
      </c>
      <c r="E834" s="236" t="s">
        <v>19</v>
      </c>
      <c r="F834" s="237" t="s">
        <v>806</v>
      </c>
      <c r="G834" s="235"/>
      <c r="H834" s="238">
        <v>0.029999999999999999</v>
      </c>
      <c r="I834" s="239"/>
      <c r="J834" s="235"/>
      <c r="K834" s="235"/>
      <c r="L834" s="240"/>
      <c r="M834" s="241"/>
      <c r="N834" s="242"/>
      <c r="O834" s="242"/>
      <c r="P834" s="242"/>
      <c r="Q834" s="242"/>
      <c r="R834" s="242"/>
      <c r="S834" s="242"/>
      <c r="T834" s="243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44" t="s">
        <v>156</v>
      </c>
      <c r="AU834" s="244" t="s">
        <v>79</v>
      </c>
      <c r="AV834" s="14" t="s">
        <v>79</v>
      </c>
      <c r="AW834" s="14" t="s">
        <v>31</v>
      </c>
      <c r="AX834" s="14" t="s">
        <v>69</v>
      </c>
      <c r="AY834" s="244" t="s">
        <v>144</v>
      </c>
    </row>
    <row r="835" s="14" customFormat="1">
      <c r="A835" s="14"/>
      <c r="B835" s="234"/>
      <c r="C835" s="235"/>
      <c r="D835" s="217" t="s">
        <v>156</v>
      </c>
      <c r="E835" s="236" t="s">
        <v>19</v>
      </c>
      <c r="F835" s="237" t="s">
        <v>807</v>
      </c>
      <c r="G835" s="235"/>
      <c r="H835" s="238">
        <v>0.01</v>
      </c>
      <c r="I835" s="239"/>
      <c r="J835" s="235"/>
      <c r="K835" s="235"/>
      <c r="L835" s="240"/>
      <c r="M835" s="241"/>
      <c r="N835" s="242"/>
      <c r="O835" s="242"/>
      <c r="P835" s="242"/>
      <c r="Q835" s="242"/>
      <c r="R835" s="242"/>
      <c r="S835" s="242"/>
      <c r="T835" s="243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44" t="s">
        <v>156</v>
      </c>
      <c r="AU835" s="244" t="s">
        <v>79</v>
      </c>
      <c r="AV835" s="14" t="s">
        <v>79</v>
      </c>
      <c r="AW835" s="14" t="s">
        <v>31</v>
      </c>
      <c r="AX835" s="14" t="s">
        <v>69</v>
      </c>
      <c r="AY835" s="244" t="s">
        <v>144</v>
      </c>
    </row>
    <row r="836" s="14" customFormat="1">
      <c r="A836" s="14"/>
      <c r="B836" s="234"/>
      <c r="C836" s="235"/>
      <c r="D836" s="217" t="s">
        <v>156</v>
      </c>
      <c r="E836" s="236" t="s">
        <v>19</v>
      </c>
      <c r="F836" s="237" t="s">
        <v>808</v>
      </c>
      <c r="G836" s="235"/>
      <c r="H836" s="238">
        <v>0.035999999999999997</v>
      </c>
      <c r="I836" s="239"/>
      <c r="J836" s="235"/>
      <c r="K836" s="235"/>
      <c r="L836" s="240"/>
      <c r="M836" s="241"/>
      <c r="N836" s="242"/>
      <c r="O836" s="242"/>
      <c r="P836" s="242"/>
      <c r="Q836" s="242"/>
      <c r="R836" s="242"/>
      <c r="S836" s="242"/>
      <c r="T836" s="243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44" t="s">
        <v>156</v>
      </c>
      <c r="AU836" s="244" t="s">
        <v>79</v>
      </c>
      <c r="AV836" s="14" t="s">
        <v>79</v>
      </c>
      <c r="AW836" s="14" t="s">
        <v>31</v>
      </c>
      <c r="AX836" s="14" t="s">
        <v>69</v>
      </c>
      <c r="AY836" s="244" t="s">
        <v>144</v>
      </c>
    </row>
    <row r="837" s="14" customFormat="1">
      <c r="A837" s="14"/>
      <c r="B837" s="234"/>
      <c r="C837" s="235"/>
      <c r="D837" s="217" t="s">
        <v>156</v>
      </c>
      <c r="E837" s="236" t="s">
        <v>19</v>
      </c>
      <c r="F837" s="237" t="s">
        <v>809</v>
      </c>
      <c r="G837" s="235"/>
      <c r="H837" s="238">
        <v>0.014</v>
      </c>
      <c r="I837" s="239"/>
      <c r="J837" s="235"/>
      <c r="K837" s="235"/>
      <c r="L837" s="240"/>
      <c r="M837" s="241"/>
      <c r="N837" s="242"/>
      <c r="O837" s="242"/>
      <c r="P837" s="242"/>
      <c r="Q837" s="242"/>
      <c r="R837" s="242"/>
      <c r="S837" s="242"/>
      <c r="T837" s="243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44" t="s">
        <v>156</v>
      </c>
      <c r="AU837" s="244" t="s">
        <v>79</v>
      </c>
      <c r="AV837" s="14" t="s">
        <v>79</v>
      </c>
      <c r="AW837" s="14" t="s">
        <v>31</v>
      </c>
      <c r="AX837" s="14" t="s">
        <v>69</v>
      </c>
      <c r="AY837" s="244" t="s">
        <v>144</v>
      </c>
    </row>
    <row r="838" s="15" customFormat="1">
      <c r="A838" s="15"/>
      <c r="B838" s="245"/>
      <c r="C838" s="246"/>
      <c r="D838" s="217" t="s">
        <v>156</v>
      </c>
      <c r="E838" s="247" t="s">
        <v>19</v>
      </c>
      <c r="F838" s="248" t="s">
        <v>163</v>
      </c>
      <c r="G838" s="246"/>
      <c r="H838" s="249">
        <v>0.089999999999999997</v>
      </c>
      <c r="I838" s="250"/>
      <c r="J838" s="246"/>
      <c r="K838" s="246"/>
      <c r="L838" s="251"/>
      <c r="M838" s="252"/>
      <c r="N838" s="253"/>
      <c r="O838" s="253"/>
      <c r="P838" s="253"/>
      <c r="Q838" s="253"/>
      <c r="R838" s="253"/>
      <c r="S838" s="253"/>
      <c r="T838" s="254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T838" s="255" t="s">
        <v>156</v>
      </c>
      <c r="AU838" s="255" t="s">
        <v>79</v>
      </c>
      <c r="AV838" s="15" t="s">
        <v>151</v>
      </c>
      <c r="AW838" s="15" t="s">
        <v>31</v>
      </c>
      <c r="AX838" s="15" t="s">
        <v>69</v>
      </c>
      <c r="AY838" s="255" t="s">
        <v>144</v>
      </c>
    </row>
    <row r="839" s="14" customFormat="1">
      <c r="A839" s="14"/>
      <c r="B839" s="234"/>
      <c r="C839" s="235"/>
      <c r="D839" s="217" t="s">
        <v>156</v>
      </c>
      <c r="E839" s="236" t="s">
        <v>19</v>
      </c>
      <c r="F839" s="237" t="s">
        <v>810</v>
      </c>
      <c r="G839" s="235"/>
      <c r="H839" s="238">
        <v>0.095000000000000001</v>
      </c>
      <c r="I839" s="239"/>
      <c r="J839" s="235"/>
      <c r="K839" s="235"/>
      <c r="L839" s="240"/>
      <c r="M839" s="241"/>
      <c r="N839" s="242"/>
      <c r="O839" s="242"/>
      <c r="P839" s="242"/>
      <c r="Q839" s="242"/>
      <c r="R839" s="242"/>
      <c r="S839" s="242"/>
      <c r="T839" s="243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44" t="s">
        <v>156</v>
      </c>
      <c r="AU839" s="244" t="s">
        <v>79</v>
      </c>
      <c r="AV839" s="14" t="s">
        <v>79</v>
      </c>
      <c r="AW839" s="14" t="s">
        <v>31</v>
      </c>
      <c r="AX839" s="14" t="s">
        <v>69</v>
      </c>
      <c r="AY839" s="244" t="s">
        <v>144</v>
      </c>
    </row>
    <row r="840" s="15" customFormat="1">
      <c r="A840" s="15"/>
      <c r="B840" s="245"/>
      <c r="C840" s="246"/>
      <c r="D840" s="217" t="s">
        <v>156</v>
      </c>
      <c r="E840" s="247" t="s">
        <v>19</v>
      </c>
      <c r="F840" s="248" t="s">
        <v>163</v>
      </c>
      <c r="G840" s="246"/>
      <c r="H840" s="249">
        <v>0.095000000000000001</v>
      </c>
      <c r="I840" s="250"/>
      <c r="J840" s="246"/>
      <c r="K840" s="246"/>
      <c r="L840" s="251"/>
      <c r="M840" s="252"/>
      <c r="N840" s="253"/>
      <c r="O840" s="253"/>
      <c r="P840" s="253"/>
      <c r="Q840" s="253"/>
      <c r="R840" s="253"/>
      <c r="S840" s="253"/>
      <c r="T840" s="254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T840" s="255" t="s">
        <v>156</v>
      </c>
      <c r="AU840" s="255" t="s">
        <v>79</v>
      </c>
      <c r="AV840" s="15" t="s">
        <v>151</v>
      </c>
      <c r="AW840" s="15" t="s">
        <v>31</v>
      </c>
      <c r="AX840" s="15" t="s">
        <v>77</v>
      </c>
      <c r="AY840" s="255" t="s">
        <v>144</v>
      </c>
    </row>
    <row r="841" s="2" customFormat="1" ht="24.15" customHeight="1">
      <c r="A841" s="38"/>
      <c r="B841" s="39"/>
      <c r="C841" s="204" t="s">
        <v>470</v>
      </c>
      <c r="D841" s="204" t="s">
        <v>146</v>
      </c>
      <c r="E841" s="205" t="s">
        <v>811</v>
      </c>
      <c r="F841" s="206" t="s">
        <v>812</v>
      </c>
      <c r="G841" s="207" t="s">
        <v>291</v>
      </c>
      <c r="H841" s="208">
        <v>36</v>
      </c>
      <c r="I841" s="209"/>
      <c r="J841" s="210">
        <f>ROUND(I841*H841,2)</f>
        <v>0</v>
      </c>
      <c r="K841" s="206" t="s">
        <v>150</v>
      </c>
      <c r="L841" s="44"/>
      <c r="M841" s="211" t="s">
        <v>19</v>
      </c>
      <c r="N841" s="212" t="s">
        <v>40</v>
      </c>
      <c r="O841" s="84"/>
      <c r="P841" s="213">
        <f>O841*H841</f>
        <v>0</v>
      </c>
      <c r="Q841" s="213">
        <v>0.00043140000000000002</v>
      </c>
      <c r="R841" s="213">
        <f>Q841*H841</f>
        <v>0.015530400000000002</v>
      </c>
      <c r="S841" s="213">
        <v>0</v>
      </c>
      <c r="T841" s="214">
        <f>S841*H841</f>
        <v>0</v>
      </c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R841" s="215" t="s">
        <v>151</v>
      </c>
      <c r="AT841" s="215" t="s">
        <v>146</v>
      </c>
      <c r="AU841" s="215" t="s">
        <v>79</v>
      </c>
      <c r="AY841" s="17" t="s">
        <v>144</v>
      </c>
      <c r="BE841" s="216">
        <f>IF(N841="základní",J841,0)</f>
        <v>0</v>
      </c>
      <c r="BF841" s="216">
        <f>IF(N841="snížená",J841,0)</f>
        <v>0</v>
      </c>
      <c r="BG841" s="216">
        <f>IF(N841="zákl. přenesená",J841,0)</f>
        <v>0</v>
      </c>
      <c r="BH841" s="216">
        <f>IF(N841="sníž. přenesená",J841,0)</f>
        <v>0</v>
      </c>
      <c r="BI841" s="216">
        <f>IF(N841="nulová",J841,0)</f>
        <v>0</v>
      </c>
      <c r="BJ841" s="17" t="s">
        <v>77</v>
      </c>
      <c r="BK841" s="216">
        <f>ROUND(I841*H841,2)</f>
        <v>0</v>
      </c>
      <c r="BL841" s="17" t="s">
        <v>151</v>
      </c>
      <c r="BM841" s="215" t="s">
        <v>813</v>
      </c>
    </row>
    <row r="842" s="2" customFormat="1">
      <c r="A842" s="38"/>
      <c r="B842" s="39"/>
      <c r="C842" s="40"/>
      <c r="D842" s="217" t="s">
        <v>152</v>
      </c>
      <c r="E842" s="40"/>
      <c r="F842" s="218" t="s">
        <v>814</v>
      </c>
      <c r="G842" s="40"/>
      <c r="H842" s="40"/>
      <c r="I842" s="219"/>
      <c r="J842" s="40"/>
      <c r="K842" s="40"/>
      <c r="L842" s="44"/>
      <c r="M842" s="220"/>
      <c r="N842" s="221"/>
      <c r="O842" s="84"/>
      <c r="P842" s="84"/>
      <c r="Q842" s="84"/>
      <c r="R842" s="84"/>
      <c r="S842" s="84"/>
      <c r="T842" s="85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T842" s="17" t="s">
        <v>152</v>
      </c>
      <c r="AU842" s="17" t="s">
        <v>79</v>
      </c>
    </row>
    <row r="843" s="2" customFormat="1">
      <c r="A843" s="38"/>
      <c r="B843" s="39"/>
      <c r="C843" s="40"/>
      <c r="D843" s="222" t="s">
        <v>154</v>
      </c>
      <c r="E843" s="40"/>
      <c r="F843" s="223" t="s">
        <v>815</v>
      </c>
      <c r="G843" s="40"/>
      <c r="H843" s="40"/>
      <c r="I843" s="219"/>
      <c r="J843" s="40"/>
      <c r="K843" s="40"/>
      <c r="L843" s="44"/>
      <c r="M843" s="220"/>
      <c r="N843" s="221"/>
      <c r="O843" s="84"/>
      <c r="P843" s="84"/>
      <c r="Q843" s="84"/>
      <c r="R843" s="84"/>
      <c r="S843" s="84"/>
      <c r="T843" s="85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T843" s="17" t="s">
        <v>154</v>
      </c>
      <c r="AU843" s="17" t="s">
        <v>79</v>
      </c>
    </row>
    <row r="844" s="13" customFormat="1">
      <c r="A844" s="13"/>
      <c r="B844" s="224"/>
      <c r="C844" s="225"/>
      <c r="D844" s="217" t="s">
        <v>156</v>
      </c>
      <c r="E844" s="226" t="s">
        <v>19</v>
      </c>
      <c r="F844" s="227" t="s">
        <v>263</v>
      </c>
      <c r="G844" s="225"/>
      <c r="H844" s="226" t="s">
        <v>19</v>
      </c>
      <c r="I844" s="228"/>
      <c r="J844" s="225"/>
      <c r="K844" s="225"/>
      <c r="L844" s="229"/>
      <c r="M844" s="230"/>
      <c r="N844" s="231"/>
      <c r="O844" s="231"/>
      <c r="P844" s="231"/>
      <c r="Q844" s="231"/>
      <c r="R844" s="231"/>
      <c r="S844" s="231"/>
      <c r="T844" s="232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33" t="s">
        <v>156</v>
      </c>
      <c r="AU844" s="233" t="s">
        <v>79</v>
      </c>
      <c r="AV844" s="13" t="s">
        <v>77</v>
      </c>
      <c r="AW844" s="13" t="s">
        <v>31</v>
      </c>
      <c r="AX844" s="13" t="s">
        <v>69</v>
      </c>
      <c r="AY844" s="233" t="s">
        <v>144</v>
      </c>
    </row>
    <row r="845" s="14" customFormat="1">
      <c r="A845" s="14"/>
      <c r="B845" s="234"/>
      <c r="C845" s="235"/>
      <c r="D845" s="217" t="s">
        <v>156</v>
      </c>
      <c r="E845" s="236" t="s">
        <v>19</v>
      </c>
      <c r="F845" s="237" t="s">
        <v>816</v>
      </c>
      <c r="G845" s="235"/>
      <c r="H845" s="238">
        <v>36</v>
      </c>
      <c r="I845" s="239"/>
      <c r="J845" s="235"/>
      <c r="K845" s="235"/>
      <c r="L845" s="240"/>
      <c r="M845" s="241"/>
      <c r="N845" s="242"/>
      <c r="O845" s="242"/>
      <c r="P845" s="242"/>
      <c r="Q845" s="242"/>
      <c r="R845" s="242"/>
      <c r="S845" s="242"/>
      <c r="T845" s="243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44" t="s">
        <v>156</v>
      </c>
      <c r="AU845" s="244" t="s">
        <v>79</v>
      </c>
      <c r="AV845" s="14" t="s">
        <v>79</v>
      </c>
      <c r="AW845" s="14" t="s">
        <v>31</v>
      </c>
      <c r="AX845" s="14" t="s">
        <v>69</v>
      </c>
      <c r="AY845" s="244" t="s">
        <v>144</v>
      </c>
    </row>
    <row r="846" s="15" customFormat="1">
      <c r="A846" s="15"/>
      <c r="B846" s="245"/>
      <c r="C846" s="246"/>
      <c r="D846" s="217" t="s">
        <v>156</v>
      </c>
      <c r="E846" s="247" t="s">
        <v>19</v>
      </c>
      <c r="F846" s="248" t="s">
        <v>163</v>
      </c>
      <c r="G846" s="246"/>
      <c r="H846" s="249">
        <v>36</v>
      </c>
      <c r="I846" s="250"/>
      <c r="J846" s="246"/>
      <c r="K846" s="246"/>
      <c r="L846" s="251"/>
      <c r="M846" s="252"/>
      <c r="N846" s="253"/>
      <c r="O846" s="253"/>
      <c r="P846" s="253"/>
      <c r="Q846" s="253"/>
      <c r="R846" s="253"/>
      <c r="S846" s="253"/>
      <c r="T846" s="254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T846" s="255" t="s">
        <v>156</v>
      </c>
      <c r="AU846" s="255" t="s">
        <v>79</v>
      </c>
      <c r="AV846" s="15" t="s">
        <v>151</v>
      </c>
      <c r="AW846" s="15" t="s">
        <v>31</v>
      </c>
      <c r="AX846" s="15" t="s">
        <v>77</v>
      </c>
      <c r="AY846" s="255" t="s">
        <v>144</v>
      </c>
    </row>
    <row r="847" s="2" customFormat="1" ht="24.15" customHeight="1">
      <c r="A847" s="38"/>
      <c r="B847" s="39"/>
      <c r="C847" s="256" t="s">
        <v>817</v>
      </c>
      <c r="D847" s="256" t="s">
        <v>229</v>
      </c>
      <c r="E847" s="257" t="s">
        <v>818</v>
      </c>
      <c r="F847" s="258" t="s">
        <v>819</v>
      </c>
      <c r="G847" s="259" t="s">
        <v>211</v>
      </c>
      <c r="H847" s="260">
        <v>0.034000000000000002</v>
      </c>
      <c r="I847" s="261"/>
      <c r="J847" s="262">
        <f>ROUND(I847*H847,2)</f>
        <v>0</v>
      </c>
      <c r="K847" s="258" t="s">
        <v>150</v>
      </c>
      <c r="L847" s="263"/>
      <c r="M847" s="264" t="s">
        <v>19</v>
      </c>
      <c r="N847" s="265" t="s">
        <v>40</v>
      </c>
      <c r="O847" s="84"/>
      <c r="P847" s="213">
        <f>O847*H847</f>
        <v>0</v>
      </c>
      <c r="Q847" s="213">
        <v>1</v>
      </c>
      <c r="R847" s="213">
        <f>Q847*H847</f>
        <v>0.034000000000000002</v>
      </c>
      <c r="S847" s="213">
        <v>0</v>
      </c>
      <c r="T847" s="214">
        <f>S847*H847</f>
        <v>0</v>
      </c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R847" s="215" t="s">
        <v>179</v>
      </c>
      <c r="AT847" s="215" t="s">
        <v>229</v>
      </c>
      <c r="AU847" s="215" t="s">
        <v>79</v>
      </c>
      <c r="AY847" s="17" t="s">
        <v>144</v>
      </c>
      <c r="BE847" s="216">
        <f>IF(N847="základní",J847,0)</f>
        <v>0</v>
      </c>
      <c r="BF847" s="216">
        <f>IF(N847="snížená",J847,0)</f>
        <v>0</v>
      </c>
      <c r="BG847" s="216">
        <f>IF(N847="zákl. přenesená",J847,0)</f>
        <v>0</v>
      </c>
      <c r="BH847" s="216">
        <f>IF(N847="sníž. přenesená",J847,0)</f>
        <v>0</v>
      </c>
      <c r="BI847" s="216">
        <f>IF(N847="nulová",J847,0)</f>
        <v>0</v>
      </c>
      <c r="BJ847" s="17" t="s">
        <v>77</v>
      </c>
      <c r="BK847" s="216">
        <f>ROUND(I847*H847,2)</f>
        <v>0</v>
      </c>
      <c r="BL847" s="17" t="s">
        <v>151</v>
      </c>
      <c r="BM847" s="215" t="s">
        <v>820</v>
      </c>
    </row>
    <row r="848" s="2" customFormat="1">
      <c r="A848" s="38"/>
      <c r="B848" s="39"/>
      <c r="C848" s="40"/>
      <c r="D848" s="217" t="s">
        <v>152</v>
      </c>
      <c r="E848" s="40"/>
      <c r="F848" s="218" t="s">
        <v>819</v>
      </c>
      <c r="G848" s="40"/>
      <c r="H848" s="40"/>
      <c r="I848" s="219"/>
      <c r="J848" s="40"/>
      <c r="K848" s="40"/>
      <c r="L848" s="44"/>
      <c r="M848" s="220"/>
      <c r="N848" s="221"/>
      <c r="O848" s="84"/>
      <c r="P848" s="84"/>
      <c r="Q848" s="84"/>
      <c r="R848" s="84"/>
      <c r="S848" s="84"/>
      <c r="T848" s="85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T848" s="17" t="s">
        <v>152</v>
      </c>
      <c r="AU848" s="17" t="s">
        <v>79</v>
      </c>
    </row>
    <row r="849" s="13" customFormat="1">
      <c r="A849" s="13"/>
      <c r="B849" s="224"/>
      <c r="C849" s="225"/>
      <c r="D849" s="217" t="s">
        <v>156</v>
      </c>
      <c r="E849" s="226" t="s">
        <v>19</v>
      </c>
      <c r="F849" s="227" t="s">
        <v>263</v>
      </c>
      <c r="G849" s="225"/>
      <c r="H849" s="226" t="s">
        <v>19</v>
      </c>
      <c r="I849" s="228"/>
      <c r="J849" s="225"/>
      <c r="K849" s="225"/>
      <c r="L849" s="229"/>
      <c r="M849" s="230"/>
      <c r="N849" s="231"/>
      <c r="O849" s="231"/>
      <c r="P849" s="231"/>
      <c r="Q849" s="231"/>
      <c r="R849" s="231"/>
      <c r="S849" s="231"/>
      <c r="T849" s="232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33" t="s">
        <v>156</v>
      </c>
      <c r="AU849" s="233" t="s">
        <v>79</v>
      </c>
      <c r="AV849" s="13" t="s">
        <v>77</v>
      </c>
      <c r="AW849" s="13" t="s">
        <v>31</v>
      </c>
      <c r="AX849" s="13" t="s">
        <v>69</v>
      </c>
      <c r="AY849" s="233" t="s">
        <v>144</v>
      </c>
    </row>
    <row r="850" s="14" customFormat="1">
      <c r="A850" s="14"/>
      <c r="B850" s="234"/>
      <c r="C850" s="235"/>
      <c r="D850" s="217" t="s">
        <v>156</v>
      </c>
      <c r="E850" s="236" t="s">
        <v>19</v>
      </c>
      <c r="F850" s="237" t="s">
        <v>821</v>
      </c>
      <c r="G850" s="235"/>
      <c r="H850" s="238">
        <v>0.032000000000000001</v>
      </c>
      <c r="I850" s="239"/>
      <c r="J850" s="235"/>
      <c r="K850" s="235"/>
      <c r="L850" s="240"/>
      <c r="M850" s="241"/>
      <c r="N850" s="242"/>
      <c r="O850" s="242"/>
      <c r="P850" s="242"/>
      <c r="Q850" s="242"/>
      <c r="R850" s="242"/>
      <c r="S850" s="242"/>
      <c r="T850" s="243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44" t="s">
        <v>156</v>
      </c>
      <c r="AU850" s="244" t="s">
        <v>79</v>
      </c>
      <c r="AV850" s="14" t="s">
        <v>79</v>
      </c>
      <c r="AW850" s="14" t="s">
        <v>31</v>
      </c>
      <c r="AX850" s="14" t="s">
        <v>69</v>
      </c>
      <c r="AY850" s="244" t="s">
        <v>144</v>
      </c>
    </row>
    <row r="851" s="15" customFormat="1">
      <c r="A851" s="15"/>
      <c r="B851" s="245"/>
      <c r="C851" s="246"/>
      <c r="D851" s="217" t="s">
        <v>156</v>
      </c>
      <c r="E851" s="247" t="s">
        <v>19</v>
      </c>
      <c r="F851" s="248" t="s">
        <v>163</v>
      </c>
      <c r="G851" s="246"/>
      <c r="H851" s="249">
        <v>0.032000000000000001</v>
      </c>
      <c r="I851" s="250"/>
      <c r="J851" s="246"/>
      <c r="K851" s="246"/>
      <c r="L851" s="251"/>
      <c r="M851" s="252"/>
      <c r="N851" s="253"/>
      <c r="O851" s="253"/>
      <c r="P851" s="253"/>
      <c r="Q851" s="253"/>
      <c r="R851" s="253"/>
      <c r="S851" s="253"/>
      <c r="T851" s="254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T851" s="255" t="s">
        <v>156</v>
      </c>
      <c r="AU851" s="255" t="s">
        <v>79</v>
      </c>
      <c r="AV851" s="15" t="s">
        <v>151</v>
      </c>
      <c r="AW851" s="15" t="s">
        <v>31</v>
      </c>
      <c r="AX851" s="15" t="s">
        <v>69</v>
      </c>
      <c r="AY851" s="255" t="s">
        <v>144</v>
      </c>
    </row>
    <row r="852" s="14" customFormat="1">
      <c r="A852" s="14"/>
      <c r="B852" s="234"/>
      <c r="C852" s="235"/>
      <c r="D852" s="217" t="s">
        <v>156</v>
      </c>
      <c r="E852" s="236" t="s">
        <v>19</v>
      </c>
      <c r="F852" s="237" t="s">
        <v>822</v>
      </c>
      <c r="G852" s="235"/>
      <c r="H852" s="238">
        <v>0.034000000000000002</v>
      </c>
      <c r="I852" s="239"/>
      <c r="J852" s="235"/>
      <c r="K852" s="235"/>
      <c r="L852" s="240"/>
      <c r="M852" s="241"/>
      <c r="N852" s="242"/>
      <c r="O852" s="242"/>
      <c r="P852" s="242"/>
      <c r="Q852" s="242"/>
      <c r="R852" s="242"/>
      <c r="S852" s="242"/>
      <c r="T852" s="243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44" t="s">
        <v>156</v>
      </c>
      <c r="AU852" s="244" t="s">
        <v>79</v>
      </c>
      <c r="AV852" s="14" t="s">
        <v>79</v>
      </c>
      <c r="AW852" s="14" t="s">
        <v>31</v>
      </c>
      <c r="AX852" s="14" t="s">
        <v>69</v>
      </c>
      <c r="AY852" s="244" t="s">
        <v>144</v>
      </c>
    </row>
    <row r="853" s="15" customFormat="1">
      <c r="A853" s="15"/>
      <c r="B853" s="245"/>
      <c r="C853" s="246"/>
      <c r="D853" s="217" t="s">
        <v>156</v>
      </c>
      <c r="E853" s="247" t="s">
        <v>19</v>
      </c>
      <c r="F853" s="248" t="s">
        <v>163</v>
      </c>
      <c r="G853" s="246"/>
      <c r="H853" s="249">
        <v>0.034000000000000002</v>
      </c>
      <c r="I853" s="250"/>
      <c r="J853" s="246"/>
      <c r="K853" s="246"/>
      <c r="L853" s="251"/>
      <c r="M853" s="252"/>
      <c r="N853" s="253"/>
      <c r="O853" s="253"/>
      <c r="P853" s="253"/>
      <c r="Q853" s="253"/>
      <c r="R853" s="253"/>
      <c r="S853" s="253"/>
      <c r="T853" s="254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T853" s="255" t="s">
        <v>156</v>
      </c>
      <c r="AU853" s="255" t="s">
        <v>79</v>
      </c>
      <c r="AV853" s="15" t="s">
        <v>151</v>
      </c>
      <c r="AW853" s="15" t="s">
        <v>31</v>
      </c>
      <c r="AX853" s="15" t="s">
        <v>77</v>
      </c>
      <c r="AY853" s="255" t="s">
        <v>144</v>
      </c>
    </row>
    <row r="854" s="2" customFormat="1" ht="24.15" customHeight="1">
      <c r="A854" s="38"/>
      <c r="B854" s="39"/>
      <c r="C854" s="204" t="s">
        <v>488</v>
      </c>
      <c r="D854" s="204" t="s">
        <v>146</v>
      </c>
      <c r="E854" s="205" t="s">
        <v>823</v>
      </c>
      <c r="F854" s="206" t="s">
        <v>824</v>
      </c>
      <c r="G854" s="207" t="s">
        <v>291</v>
      </c>
      <c r="H854" s="208">
        <v>36</v>
      </c>
      <c r="I854" s="209"/>
      <c r="J854" s="210">
        <f>ROUND(I854*H854,2)</f>
        <v>0</v>
      </c>
      <c r="K854" s="206" t="s">
        <v>150</v>
      </c>
      <c r="L854" s="44"/>
      <c r="M854" s="211" t="s">
        <v>19</v>
      </c>
      <c r="N854" s="212" t="s">
        <v>40</v>
      </c>
      <c r="O854" s="84"/>
      <c r="P854" s="213">
        <f>O854*H854</f>
        <v>0</v>
      </c>
      <c r="Q854" s="213">
        <v>0</v>
      </c>
      <c r="R854" s="213">
        <f>Q854*H854</f>
        <v>0</v>
      </c>
      <c r="S854" s="213">
        <v>0</v>
      </c>
      <c r="T854" s="214">
        <f>S854*H854</f>
        <v>0</v>
      </c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R854" s="215" t="s">
        <v>151</v>
      </c>
      <c r="AT854" s="215" t="s">
        <v>146</v>
      </c>
      <c r="AU854" s="215" t="s">
        <v>79</v>
      </c>
      <c r="AY854" s="17" t="s">
        <v>144</v>
      </c>
      <c r="BE854" s="216">
        <f>IF(N854="základní",J854,0)</f>
        <v>0</v>
      </c>
      <c r="BF854" s="216">
        <f>IF(N854="snížená",J854,0)</f>
        <v>0</v>
      </c>
      <c r="BG854" s="216">
        <f>IF(N854="zákl. přenesená",J854,0)</f>
        <v>0</v>
      </c>
      <c r="BH854" s="216">
        <f>IF(N854="sníž. přenesená",J854,0)</f>
        <v>0</v>
      </c>
      <c r="BI854" s="216">
        <f>IF(N854="nulová",J854,0)</f>
        <v>0</v>
      </c>
      <c r="BJ854" s="17" t="s">
        <v>77</v>
      </c>
      <c r="BK854" s="216">
        <f>ROUND(I854*H854,2)</f>
        <v>0</v>
      </c>
      <c r="BL854" s="17" t="s">
        <v>151</v>
      </c>
      <c r="BM854" s="215" t="s">
        <v>825</v>
      </c>
    </row>
    <row r="855" s="2" customFormat="1">
      <c r="A855" s="38"/>
      <c r="B855" s="39"/>
      <c r="C855" s="40"/>
      <c r="D855" s="217" t="s">
        <v>152</v>
      </c>
      <c r="E855" s="40"/>
      <c r="F855" s="218" t="s">
        <v>826</v>
      </c>
      <c r="G855" s="40"/>
      <c r="H855" s="40"/>
      <c r="I855" s="219"/>
      <c r="J855" s="40"/>
      <c r="K855" s="40"/>
      <c r="L855" s="44"/>
      <c r="M855" s="220"/>
      <c r="N855" s="221"/>
      <c r="O855" s="84"/>
      <c r="P855" s="84"/>
      <c r="Q855" s="84"/>
      <c r="R855" s="84"/>
      <c r="S855" s="84"/>
      <c r="T855" s="85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T855" s="17" t="s">
        <v>152</v>
      </c>
      <c r="AU855" s="17" t="s">
        <v>79</v>
      </c>
    </row>
    <row r="856" s="2" customFormat="1">
      <c r="A856" s="38"/>
      <c r="B856" s="39"/>
      <c r="C856" s="40"/>
      <c r="D856" s="222" t="s">
        <v>154</v>
      </c>
      <c r="E856" s="40"/>
      <c r="F856" s="223" t="s">
        <v>827</v>
      </c>
      <c r="G856" s="40"/>
      <c r="H856" s="40"/>
      <c r="I856" s="219"/>
      <c r="J856" s="40"/>
      <c r="K856" s="40"/>
      <c r="L856" s="44"/>
      <c r="M856" s="220"/>
      <c r="N856" s="221"/>
      <c r="O856" s="84"/>
      <c r="P856" s="84"/>
      <c r="Q856" s="84"/>
      <c r="R856" s="84"/>
      <c r="S856" s="84"/>
      <c r="T856" s="85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T856" s="17" t="s">
        <v>154</v>
      </c>
      <c r="AU856" s="17" t="s">
        <v>79</v>
      </c>
    </row>
    <row r="857" s="13" customFormat="1">
      <c r="A857" s="13"/>
      <c r="B857" s="224"/>
      <c r="C857" s="225"/>
      <c r="D857" s="217" t="s">
        <v>156</v>
      </c>
      <c r="E857" s="226" t="s">
        <v>19</v>
      </c>
      <c r="F857" s="227" t="s">
        <v>263</v>
      </c>
      <c r="G857" s="225"/>
      <c r="H857" s="226" t="s">
        <v>19</v>
      </c>
      <c r="I857" s="228"/>
      <c r="J857" s="225"/>
      <c r="K857" s="225"/>
      <c r="L857" s="229"/>
      <c r="M857" s="230"/>
      <c r="N857" s="231"/>
      <c r="O857" s="231"/>
      <c r="P857" s="231"/>
      <c r="Q857" s="231"/>
      <c r="R857" s="231"/>
      <c r="S857" s="231"/>
      <c r="T857" s="232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33" t="s">
        <v>156</v>
      </c>
      <c r="AU857" s="233" t="s">
        <v>79</v>
      </c>
      <c r="AV857" s="13" t="s">
        <v>77</v>
      </c>
      <c r="AW857" s="13" t="s">
        <v>31</v>
      </c>
      <c r="AX857" s="13" t="s">
        <v>69</v>
      </c>
      <c r="AY857" s="233" t="s">
        <v>144</v>
      </c>
    </row>
    <row r="858" s="14" customFormat="1">
      <c r="A858" s="14"/>
      <c r="B858" s="234"/>
      <c r="C858" s="235"/>
      <c r="D858" s="217" t="s">
        <v>156</v>
      </c>
      <c r="E858" s="236" t="s">
        <v>19</v>
      </c>
      <c r="F858" s="237" t="s">
        <v>816</v>
      </c>
      <c r="G858" s="235"/>
      <c r="H858" s="238">
        <v>36</v>
      </c>
      <c r="I858" s="239"/>
      <c r="J858" s="235"/>
      <c r="K858" s="235"/>
      <c r="L858" s="240"/>
      <c r="M858" s="241"/>
      <c r="N858" s="242"/>
      <c r="O858" s="242"/>
      <c r="P858" s="242"/>
      <c r="Q858" s="242"/>
      <c r="R858" s="242"/>
      <c r="S858" s="242"/>
      <c r="T858" s="243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44" t="s">
        <v>156</v>
      </c>
      <c r="AU858" s="244" t="s">
        <v>79</v>
      </c>
      <c r="AV858" s="14" t="s">
        <v>79</v>
      </c>
      <c r="AW858" s="14" t="s">
        <v>31</v>
      </c>
      <c r="AX858" s="14" t="s">
        <v>69</v>
      </c>
      <c r="AY858" s="244" t="s">
        <v>144</v>
      </c>
    </row>
    <row r="859" s="15" customFormat="1">
      <c r="A859" s="15"/>
      <c r="B859" s="245"/>
      <c r="C859" s="246"/>
      <c r="D859" s="217" t="s">
        <v>156</v>
      </c>
      <c r="E859" s="247" t="s">
        <v>19</v>
      </c>
      <c r="F859" s="248" t="s">
        <v>163</v>
      </c>
      <c r="G859" s="246"/>
      <c r="H859" s="249">
        <v>36</v>
      </c>
      <c r="I859" s="250"/>
      <c r="J859" s="246"/>
      <c r="K859" s="246"/>
      <c r="L859" s="251"/>
      <c r="M859" s="252"/>
      <c r="N859" s="253"/>
      <c r="O859" s="253"/>
      <c r="P859" s="253"/>
      <c r="Q859" s="253"/>
      <c r="R859" s="253"/>
      <c r="S859" s="253"/>
      <c r="T859" s="254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T859" s="255" t="s">
        <v>156</v>
      </c>
      <c r="AU859" s="255" t="s">
        <v>79</v>
      </c>
      <c r="AV859" s="15" t="s">
        <v>151</v>
      </c>
      <c r="AW859" s="15" t="s">
        <v>31</v>
      </c>
      <c r="AX859" s="15" t="s">
        <v>77</v>
      </c>
      <c r="AY859" s="255" t="s">
        <v>144</v>
      </c>
    </row>
    <row r="860" s="12" customFormat="1" ht="22.8" customHeight="1">
      <c r="A860" s="12"/>
      <c r="B860" s="188"/>
      <c r="C860" s="189"/>
      <c r="D860" s="190" t="s">
        <v>68</v>
      </c>
      <c r="E860" s="202" t="s">
        <v>828</v>
      </c>
      <c r="F860" s="202" t="s">
        <v>829</v>
      </c>
      <c r="G860" s="189"/>
      <c r="H860" s="189"/>
      <c r="I860" s="192"/>
      <c r="J860" s="203">
        <f>BK860</f>
        <v>0</v>
      </c>
      <c r="K860" s="189"/>
      <c r="L860" s="194"/>
      <c r="M860" s="195"/>
      <c r="N860" s="196"/>
      <c r="O860" s="196"/>
      <c r="P860" s="197">
        <f>SUM(P861:P890)</f>
        <v>0</v>
      </c>
      <c r="Q860" s="196"/>
      <c r="R860" s="197">
        <f>SUM(R861:R890)</f>
        <v>0</v>
      </c>
      <c r="S860" s="196"/>
      <c r="T860" s="198">
        <f>SUM(T861:T890)</f>
        <v>0</v>
      </c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R860" s="199" t="s">
        <v>77</v>
      </c>
      <c r="AT860" s="200" t="s">
        <v>68</v>
      </c>
      <c r="AU860" s="200" t="s">
        <v>77</v>
      </c>
      <c r="AY860" s="199" t="s">
        <v>144</v>
      </c>
      <c r="BK860" s="201">
        <f>SUM(BK861:BK890)</f>
        <v>0</v>
      </c>
    </row>
    <row r="861" s="2" customFormat="1" ht="33" customHeight="1">
      <c r="A861" s="38"/>
      <c r="B861" s="39"/>
      <c r="C861" s="204" t="s">
        <v>830</v>
      </c>
      <c r="D861" s="204" t="s">
        <v>146</v>
      </c>
      <c r="E861" s="205" t="s">
        <v>831</v>
      </c>
      <c r="F861" s="206" t="s">
        <v>832</v>
      </c>
      <c r="G861" s="207" t="s">
        <v>211</v>
      </c>
      <c r="H861" s="208">
        <v>424.61900000000003</v>
      </c>
      <c r="I861" s="209"/>
      <c r="J861" s="210">
        <f>ROUND(I861*H861,2)</f>
        <v>0</v>
      </c>
      <c r="K861" s="206" t="s">
        <v>150</v>
      </c>
      <c r="L861" s="44"/>
      <c r="M861" s="211" t="s">
        <v>19</v>
      </c>
      <c r="N861" s="212" t="s">
        <v>40</v>
      </c>
      <c r="O861" s="84"/>
      <c r="P861" s="213">
        <f>O861*H861</f>
        <v>0</v>
      </c>
      <c r="Q861" s="213">
        <v>0</v>
      </c>
      <c r="R861" s="213">
        <f>Q861*H861</f>
        <v>0</v>
      </c>
      <c r="S861" s="213">
        <v>0</v>
      </c>
      <c r="T861" s="214">
        <f>S861*H861</f>
        <v>0</v>
      </c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R861" s="215" t="s">
        <v>151</v>
      </c>
      <c r="AT861" s="215" t="s">
        <v>146</v>
      </c>
      <c r="AU861" s="215" t="s">
        <v>79</v>
      </c>
      <c r="AY861" s="17" t="s">
        <v>144</v>
      </c>
      <c r="BE861" s="216">
        <f>IF(N861="základní",J861,0)</f>
        <v>0</v>
      </c>
      <c r="BF861" s="216">
        <f>IF(N861="snížená",J861,0)</f>
        <v>0</v>
      </c>
      <c r="BG861" s="216">
        <f>IF(N861="zákl. přenesená",J861,0)</f>
        <v>0</v>
      </c>
      <c r="BH861" s="216">
        <f>IF(N861="sníž. přenesená",J861,0)</f>
        <v>0</v>
      </c>
      <c r="BI861" s="216">
        <f>IF(N861="nulová",J861,0)</f>
        <v>0</v>
      </c>
      <c r="BJ861" s="17" t="s">
        <v>77</v>
      </c>
      <c r="BK861" s="216">
        <f>ROUND(I861*H861,2)</f>
        <v>0</v>
      </c>
      <c r="BL861" s="17" t="s">
        <v>151</v>
      </c>
      <c r="BM861" s="215" t="s">
        <v>833</v>
      </c>
    </row>
    <row r="862" s="2" customFormat="1">
      <c r="A862" s="38"/>
      <c r="B862" s="39"/>
      <c r="C862" s="40"/>
      <c r="D862" s="217" t="s">
        <v>152</v>
      </c>
      <c r="E862" s="40"/>
      <c r="F862" s="218" t="s">
        <v>834</v>
      </c>
      <c r="G862" s="40"/>
      <c r="H862" s="40"/>
      <c r="I862" s="219"/>
      <c r="J862" s="40"/>
      <c r="K862" s="40"/>
      <c r="L862" s="44"/>
      <c r="M862" s="220"/>
      <c r="N862" s="221"/>
      <c r="O862" s="84"/>
      <c r="P862" s="84"/>
      <c r="Q862" s="84"/>
      <c r="R862" s="84"/>
      <c r="S862" s="84"/>
      <c r="T862" s="85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T862" s="17" t="s">
        <v>152</v>
      </c>
      <c r="AU862" s="17" t="s">
        <v>79</v>
      </c>
    </row>
    <row r="863" s="2" customFormat="1">
      <c r="A863" s="38"/>
      <c r="B863" s="39"/>
      <c r="C863" s="40"/>
      <c r="D863" s="222" t="s">
        <v>154</v>
      </c>
      <c r="E863" s="40"/>
      <c r="F863" s="223" t="s">
        <v>835</v>
      </c>
      <c r="G863" s="40"/>
      <c r="H863" s="40"/>
      <c r="I863" s="219"/>
      <c r="J863" s="40"/>
      <c r="K863" s="40"/>
      <c r="L863" s="44"/>
      <c r="M863" s="220"/>
      <c r="N863" s="221"/>
      <c r="O863" s="84"/>
      <c r="P863" s="84"/>
      <c r="Q863" s="84"/>
      <c r="R863" s="84"/>
      <c r="S863" s="84"/>
      <c r="T863" s="85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T863" s="17" t="s">
        <v>154</v>
      </c>
      <c r="AU863" s="17" t="s">
        <v>79</v>
      </c>
    </row>
    <row r="864" s="2" customFormat="1" ht="24.15" customHeight="1">
      <c r="A864" s="38"/>
      <c r="B864" s="39"/>
      <c r="C864" s="204" t="s">
        <v>495</v>
      </c>
      <c r="D864" s="204" t="s">
        <v>146</v>
      </c>
      <c r="E864" s="205" t="s">
        <v>836</v>
      </c>
      <c r="F864" s="206" t="s">
        <v>837</v>
      </c>
      <c r="G864" s="207" t="s">
        <v>211</v>
      </c>
      <c r="H864" s="208">
        <v>424.61900000000003</v>
      </c>
      <c r="I864" s="209"/>
      <c r="J864" s="210">
        <f>ROUND(I864*H864,2)</f>
        <v>0</v>
      </c>
      <c r="K864" s="206" t="s">
        <v>150</v>
      </c>
      <c r="L864" s="44"/>
      <c r="M864" s="211" t="s">
        <v>19</v>
      </c>
      <c r="N864" s="212" t="s">
        <v>40</v>
      </c>
      <c r="O864" s="84"/>
      <c r="P864" s="213">
        <f>O864*H864</f>
        <v>0</v>
      </c>
      <c r="Q864" s="213">
        <v>0</v>
      </c>
      <c r="R864" s="213">
        <f>Q864*H864</f>
        <v>0</v>
      </c>
      <c r="S864" s="213">
        <v>0</v>
      </c>
      <c r="T864" s="214">
        <f>S864*H864</f>
        <v>0</v>
      </c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R864" s="215" t="s">
        <v>151</v>
      </c>
      <c r="AT864" s="215" t="s">
        <v>146</v>
      </c>
      <c r="AU864" s="215" t="s">
        <v>79</v>
      </c>
      <c r="AY864" s="17" t="s">
        <v>144</v>
      </c>
      <c r="BE864" s="216">
        <f>IF(N864="základní",J864,0)</f>
        <v>0</v>
      </c>
      <c r="BF864" s="216">
        <f>IF(N864="snížená",J864,0)</f>
        <v>0</v>
      </c>
      <c r="BG864" s="216">
        <f>IF(N864="zákl. přenesená",J864,0)</f>
        <v>0</v>
      </c>
      <c r="BH864" s="216">
        <f>IF(N864="sníž. přenesená",J864,0)</f>
        <v>0</v>
      </c>
      <c r="BI864" s="216">
        <f>IF(N864="nulová",J864,0)</f>
        <v>0</v>
      </c>
      <c r="BJ864" s="17" t="s">
        <v>77</v>
      </c>
      <c r="BK864" s="216">
        <f>ROUND(I864*H864,2)</f>
        <v>0</v>
      </c>
      <c r="BL864" s="17" t="s">
        <v>151</v>
      </c>
      <c r="BM864" s="215" t="s">
        <v>838</v>
      </c>
    </row>
    <row r="865" s="2" customFormat="1">
      <c r="A865" s="38"/>
      <c r="B865" s="39"/>
      <c r="C865" s="40"/>
      <c r="D865" s="217" t="s">
        <v>152</v>
      </c>
      <c r="E865" s="40"/>
      <c r="F865" s="218" t="s">
        <v>839</v>
      </c>
      <c r="G865" s="40"/>
      <c r="H865" s="40"/>
      <c r="I865" s="219"/>
      <c r="J865" s="40"/>
      <c r="K865" s="40"/>
      <c r="L865" s="44"/>
      <c r="M865" s="220"/>
      <c r="N865" s="221"/>
      <c r="O865" s="84"/>
      <c r="P865" s="84"/>
      <c r="Q865" s="84"/>
      <c r="R865" s="84"/>
      <c r="S865" s="84"/>
      <c r="T865" s="85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T865" s="17" t="s">
        <v>152</v>
      </c>
      <c r="AU865" s="17" t="s">
        <v>79</v>
      </c>
    </row>
    <row r="866" s="2" customFormat="1">
      <c r="A866" s="38"/>
      <c r="B866" s="39"/>
      <c r="C866" s="40"/>
      <c r="D866" s="222" t="s">
        <v>154</v>
      </c>
      <c r="E866" s="40"/>
      <c r="F866" s="223" t="s">
        <v>840</v>
      </c>
      <c r="G866" s="40"/>
      <c r="H866" s="40"/>
      <c r="I866" s="219"/>
      <c r="J866" s="40"/>
      <c r="K866" s="40"/>
      <c r="L866" s="44"/>
      <c r="M866" s="220"/>
      <c r="N866" s="221"/>
      <c r="O866" s="84"/>
      <c r="P866" s="84"/>
      <c r="Q866" s="84"/>
      <c r="R866" s="84"/>
      <c r="S866" s="84"/>
      <c r="T866" s="85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T866" s="17" t="s">
        <v>154</v>
      </c>
      <c r="AU866" s="17" t="s">
        <v>79</v>
      </c>
    </row>
    <row r="867" s="2" customFormat="1" ht="24.15" customHeight="1">
      <c r="A867" s="38"/>
      <c r="B867" s="39"/>
      <c r="C867" s="204" t="s">
        <v>841</v>
      </c>
      <c r="D867" s="204" t="s">
        <v>146</v>
      </c>
      <c r="E867" s="205" t="s">
        <v>842</v>
      </c>
      <c r="F867" s="206" t="s">
        <v>843</v>
      </c>
      <c r="G867" s="207" t="s">
        <v>211</v>
      </c>
      <c r="H867" s="208">
        <v>4246.1899999999996</v>
      </c>
      <c r="I867" s="209"/>
      <c r="J867" s="210">
        <f>ROUND(I867*H867,2)</f>
        <v>0</v>
      </c>
      <c r="K867" s="206" t="s">
        <v>150</v>
      </c>
      <c r="L867" s="44"/>
      <c r="M867" s="211" t="s">
        <v>19</v>
      </c>
      <c r="N867" s="212" t="s">
        <v>40</v>
      </c>
      <c r="O867" s="84"/>
      <c r="P867" s="213">
        <f>O867*H867</f>
        <v>0</v>
      </c>
      <c r="Q867" s="213">
        <v>0</v>
      </c>
      <c r="R867" s="213">
        <f>Q867*H867</f>
        <v>0</v>
      </c>
      <c r="S867" s="213">
        <v>0</v>
      </c>
      <c r="T867" s="214">
        <f>S867*H867</f>
        <v>0</v>
      </c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R867" s="215" t="s">
        <v>151</v>
      </c>
      <c r="AT867" s="215" t="s">
        <v>146</v>
      </c>
      <c r="AU867" s="215" t="s">
        <v>79</v>
      </c>
      <c r="AY867" s="17" t="s">
        <v>144</v>
      </c>
      <c r="BE867" s="216">
        <f>IF(N867="základní",J867,0)</f>
        <v>0</v>
      </c>
      <c r="BF867" s="216">
        <f>IF(N867="snížená",J867,0)</f>
        <v>0</v>
      </c>
      <c r="BG867" s="216">
        <f>IF(N867="zákl. přenesená",J867,0)</f>
        <v>0</v>
      </c>
      <c r="BH867" s="216">
        <f>IF(N867="sníž. přenesená",J867,0)</f>
        <v>0</v>
      </c>
      <c r="BI867" s="216">
        <f>IF(N867="nulová",J867,0)</f>
        <v>0</v>
      </c>
      <c r="BJ867" s="17" t="s">
        <v>77</v>
      </c>
      <c r="BK867" s="216">
        <f>ROUND(I867*H867,2)</f>
        <v>0</v>
      </c>
      <c r="BL867" s="17" t="s">
        <v>151</v>
      </c>
      <c r="BM867" s="215" t="s">
        <v>844</v>
      </c>
    </row>
    <row r="868" s="2" customFormat="1">
      <c r="A868" s="38"/>
      <c r="B868" s="39"/>
      <c r="C868" s="40"/>
      <c r="D868" s="217" t="s">
        <v>152</v>
      </c>
      <c r="E868" s="40"/>
      <c r="F868" s="218" t="s">
        <v>845</v>
      </c>
      <c r="G868" s="40"/>
      <c r="H868" s="40"/>
      <c r="I868" s="219"/>
      <c r="J868" s="40"/>
      <c r="K868" s="40"/>
      <c r="L868" s="44"/>
      <c r="M868" s="220"/>
      <c r="N868" s="221"/>
      <c r="O868" s="84"/>
      <c r="P868" s="84"/>
      <c r="Q868" s="84"/>
      <c r="R868" s="84"/>
      <c r="S868" s="84"/>
      <c r="T868" s="85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T868" s="17" t="s">
        <v>152</v>
      </c>
      <c r="AU868" s="17" t="s">
        <v>79</v>
      </c>
    </row>
    <row r="869" s="2" customFormat="1">
      <c r="A869" s="38"/>
      <c r="B869" s="39"/>
      <c r="C869" s="40"/>
      <c r="D869" s="222" t="s">
        <v>154</v>
      </c>
      <c r="E869" s="40"/>
      <c r="F869" s="223" t="s">
        <v>846</v>
      </c>
      <c r="G869" s="40"/>
      <c r="H869" s="40"/>
      <c r="I869" s="219"/>
      <c r="J869" s="40"/>
      <c r="K869" s="40"/>
      <c r="L869" s="44"/>
      <c r="M869" s="220"/>
      <c r="N869" s="221"/>
      <c r="O869" s="84"/>
      <c r="P869" s="84"/>
      <c r="Q869" s="84"/>
      <c r="R869" s="84"/>
      <c r="S869" s="84"/>
      <c r="T869" s="85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T869" s="17" t="s">
        <v>154</v>
      </c>
      <c r="AU869" s="17" t="s">
        <v>79</v>
      </c>
    </row>
    <row r="870" s="14" customFormat="1">
      <c r="A870" s="14"/>
      <c r="B870" s="234"/>
      <c r="C870" s="235"/>
      <c r="D870" s="217" t="s">
        <v>156</v>
      </c>
      <c r="E870" s="236" t="s">
        <v>19</v>
      </c>
      <c r="F870" s="237" t="s">
        <v>847</v>
      </c>
      <c r="G870" s="235"/>
      <c r="H870" s="238">
        <v>4246.1899999999996</v>
      </c>
      <c r="I870" s="239"/>
      <c r="J870" s="235"/>
      <c r="K870" s="235"/>
      <c r="L870" s="240"/>
      <c r="M870" s="241"/>
      <c r="N870" s="242"/>
      <c r="O870" s="242"/>
      <c r="P870" s="242"/>
      <c r="Q870" s="242"/>
      <c r="R870" s="242"/>
      <c r="S870" s="242"/>
      <c r="T870" s="243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44" t="s">
        <v>156</v>
      </c>
      <c r="AU870" s="244" t="s">
        <v>79</v>
      </c>
      <c r="AV870" s="14" t="s">
        <v>79</v>
      </c>
      <c r="AW870" s="14" t="s">
        <v>31</v>
      </c>
      <c r="AX870" s="14" t="s">
        <v>69</v>
      </c>
      <c r="AY870" s="244" t="s">
        <v>144</v>
      </c>
    </row>
    <row r="871" s="15" customFormat="1">
      <c r="A871" s="15"/>
      <c r="B871" s="245"/>
      <c r="C871" s="246"/>
      <c r="D871" s="217" t="s">
        <v>156</v>
      </c>
      <c r="E871" s="247" t="s">
        <v>19</v>
      </c>
      <c r="F871" s="248" t="s">
        <v>163</v>
      </c>
      <c r="G871" s="246"/>
      <c r="H871" s="249">
        <v>4246.1899999999996</v>
      </c>
      <c r="I871" s="250"/>
      <c r="J871" s="246"/>
      <c r="K871" s="246"/>
      <c r="L871" s="251"/>
      <c r="M871" s="252"/>
      <c r="N871" s="253"/>
      <c r="O871" s="253"/>
      <c r="P871" s="253"/>
      <c r="Q871" s="253"/>
      <c r="R871" s="253"/>
      <c r="S871" s="253"/>
      <c r="T871" s="254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T871" s="255" t="s">
        <v>156</v>
      </c>
      <c r="AU871" s="255" t="s">
        <v>79</v>
      </c>
      <c r="AV871" s="15" t="s">
        <v>151</v>
      </c>
      <c r="AW871" s="15" t="s">
        <v>31</v>
      </c>
      <c r="AX871" s="15" t="s">
        <v>77</v>
      </c>
      <c r="AY871" s="255" t="s">
        <v>144</v>
      </c>
    </row>
    <row r="872" s="2" customFormat="1" ht="37.8" customHeight="1">
      <c r="A872" s="38"/>
      <c r="B872" s="39"/>
      <c r="C872" s="204" t="s">
        <v>501</v>
      </c>
      <c r="D872" s="204" t="s">
        <v>146</v>
      </c>
      <c r="E872" s="205" t="s">
        <v>848</v>
      </c>
      <c r="F872" s="206" t="s">
        <v>849</v>
      </c>
      <c r="G872" s="207" t="s">
        <v>211</v>
      </c>
      <c r="H872" s="208">
        <v>215.965</v>
      </c>
      <c r="I872" s="209"/>
      <c r="J872" s="210">
        <f>ROUND(I872*H872,2)</f>
        <v>0</v>
      </c>
      <c r="K872" s="206" t="s">
        <v>150</v>
      </c>
      <c r="L872" s="44"/>
      <c r="M872" s="211" t="s">
        <v>19</v>
      </c>
      <c r="N872" s="212" t="s">
        <v>40</v>
      </c>
      <c r="O872" s="84"/>
      <c r="P872" s="213">
        <f>O872*H872</f>
        <v>0</v>
      </c>
      <c r="Q872" s="213">
        <v>0</v>
      </c>
      <c r="R872" s="213">
        <f>Q872*H872</f>
        <v>0</v>
      </c>
      <c r="S872" s="213">
        <v>0</v>
      </c>
      <c r="T872" s="214">
        <f>S872*H872</f>
        <v>0</v>
      </c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R872" s="215" t="s">
        <v>151</v>
      </c>
      <c r="AT872" s="215" t="s">
        <v>146</v>
      </c>
      <c r="AU872" s="215" t="s">
        <v>79</v>
      </c>
      <c r="AY872" s="17" t="s">
        <v>144</v>
      </c>
      <c r="BE872" s="216">
        <f>IF(N872="základní",J872,0)</f>
        <v>0</v>
      </c>
      <c r="BF872" s="216">
        <f>IF(N872="snížená",J872,0)</f>
        <v>0</v>
      </c>
      <c r="BG872" s="216">
        <f>IF(N872="zákl. přenesená",J872,0)</f>
        <v>0</v>
      </c>
      <c r="BH872" s="216">
        <f>IF(N872="sníž. přenesená",J872,0)</f>
        <v>0</v>
      </c>
      <c r="BI872" s="216">
        <f>IF(N872="nulová",J872,0)</f>
        <v>0</v>
      </c>
      <c r="BJ872" s="17" t="s">
        <v>77</v>
      </c>
      <c r="BK872" s="216">
        <f>ROUND(I872*H872,2)</f>
        <v>0</v>
      </c>
      <c r="BL872" s="17" t="s">
        <v>151</v>
      </c>
      <c r="BM872" s="215" t="s">
        <v>850</v>
      </c>
    </row>
    <row r="873" s="2" customFormat="1">
      <c r="A873" s="38"/>
      <c r="B873" s="39"/>
      <c r="C873" s="40"/>
      <c r="D873" s="217" t="s">
        <v>152</v>
      </c>
      <c r="E873" s="40"/>
      <c r="F873" s="218" t="s">
        <v>851</v>
      </c>
      <c r="G873" s="40"/>
      <c r="H873" s="40"/>
      <c r="I873" s="219"/>
      <c r="J873" s="40"/>
      <c r="K873" s="40"/>
      <c r="L873" s="44"/>
      <c r="M873" s="220"/>
      <c r="N873" s="221"/>
      <c r="O873" s="84"/>
      <c r="P873" s="84"/>
      <c r="Q873" s="84"/>
      <c r="R873" s="84"/>
      <c r="S873" s="84"/>
      <c r="T873" s="85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T873" s="17" t="s">
        <v>152</v>
      </c>
      <c r="AU873" s="17" t="s">
        <v>79</v>
      </c>
    </row>
    <row r="874" s="2" customFormat="1">
      <c r="A874" s="38"/>
      <c r="B874" s="39"/>
      <c r="C874" s="40"/>
      <c r="D874" s="222" t="s">
        <v>154</v>
      </c>
      <c r="E874" s="40"/>
      <c r="F874" s="223" t="s">
        <v>852</v>
      </c>
      <c r="G874" s="40"/>
      <c r="H874" s="40"/>
      <c r="I874" s="219"/>
      <c r="J874" s="40"/>
      <c r="K874" s="40"/>
      <c r="L874" s="44"/>
      <c r="M874" s="220"/>
      <c r="N874" s="221"/>
      <c r="O874" s="84"/>
      <c r="P874" s="84"/>
      <c r="Q874" s="84"/>
      <c r="R874" s="84"/>
      <c r="S874" s="84"/>
      <c r="T874" s="85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T874" s="17" t="s">
        <v>154</v>
      </c>
      <c r="AU874" s="17" t="s">
        <v>79</v>
      </c>
    </row>
    <row r="875" s="13" customFormat="1">
      <c r="A875" s="13"/>
      <c r="B875" s="224"/>
      <c r="C875" s="225"/>
      <c r="D875" s="217" t="s">
        <v>156</v>
      </c>
      <c r="E875" s="226" t="s">
        <v>19</v>
      </c>
      <c r="F875" s="227" t="s">
        <v>853</v>
      </c>
      <c r="G875" s="225"/>
      <c r="H875" s="226" t="s">
        <v>19</v>
      </c>
      <c r="I875" s="228"/>
      <c r="J875" s="225"/>
      <c r="K875" s="225"/>
      <c r="L875" s="229"/>
      <c r="M875" s="230"/>
      <c r="N875" s="231"/>
      <c r="O875" s="231"/>
      <c r="P875" s="231"/>
      <c r="Q875" s="231"/>
      <c r="R875" s="231"/>
      <c r="S875" s="231"/>
      <c r="T875" s="232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33" t="s">
        <v>156</v>
      </c>
      <c r="AU875" s="233" t="s">
        <v>79</v>
      </c>
      <c r="AV875" s="13" t="s">
        <v>77</v>
      </c>
      <c r="AW875" s="13" t="s">
        <v>31</v>
      </c>
      <c r="AX875" s="13" t="s">
        <v>69</v>
      </c>
      <c r="AY875" s="233" t="s">
        <v>144</v>
      </c>
    </row>
    <row r="876" s="14" customFormat="1">
      <c r="A876" s="14"/>
      <c r="B876" s="234"/>
      <c r="C876" s="235"/>
      <c r="D876" s="217" t="s">
        <v>156</v>
      </c>
      <c r="E876" s="236" t="s">
        <v>19</v>
      </c>
      <c r="F876" s="237" t="s">
        <v>854</v>
      </c>
      <c r="G876" s="235"/>
      <c r="H876" s="238">
        <v>201.94399999999999</v>
      </c>
      <c r="I876" s="239"/>
      <c r="J876" s="235"/>
      <c r="K876" s="235"/>
      <c r="L876" s="240"/>
      <c r="M876" s="241"/>
      <c r="N876" s="242"/>
      <c r="O876" s="242"/>
      <c r="P876" s="242"/>
      <c r="Q876" s="242"/>
      <c r="R876" s="242"/>
      <c r="S876" s="242"/>
      <c r="T876" s="243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44" t="s">
        <v>156</v>
      </c>
      <c r="AU876" s="244" t="s">
        <v>79</v>
      </c>
      <c r="AV876" s="14" t="s">
        <v>79</v>
      </c>
      <c r="AW876" s="14" t="s">
        <v>31</v>
      </c>
      <c r="AX876" s="14" t="s">
        <v>69</v>
      </c>
      <c r="AY876" s="244" t="s">
        <v>144</v>
      </c>
    </row>
    <row r="877" s="13" customFormat="1">
      <c r="A877" s="13"/>
      <c r="B877" s="224"/>
      <c r="C877" s="225"/>
      <c r="D877" s="217" t="s">
        <v>156</v>
      </c>
      <c r="E877" s="226" t="s">
        <v>19</v>
      </c>
      <c r="F877" s="227" t="s">
        <v>175</v>
      </c>
      <c r="G877" s="225"/>
      <c r="H877" s="226" t="s">
        <v>19</v>
      </c>
      <c r="I877" s="228"/>
      <c r="J877" s="225"/>
      <c r="K877" s="225"/>
      <c r="L877" s="229"/>
      <c r="M877" s="230"/>
      <c r="N877" s="231"/>
      <c r="O877" s="231"/>
      <c r="P877" s="231"/>
      <c r="Q877" s="231"/>
      <c r="R877" s="231"/>
      <c r="S877" s="231"/>
      <c r="T877" s="232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33" t="s">
        <v>156</v>
      </c>
      <c r="AU877" s="233" t="s">
        <v>79</v>
      </c>
      <c r="AV877" s="13" t="s">
        <v>77</v>
      </c>
      <c r="AW877" s="13" t="s">
        <v>31</v>
      </c>
      <c r="AX877" s="13" t="s">
        <v>69</v>
      </c>
      <c r="AY877" s="233" t="s">
        <v>144</v>
      </c>
    </row>
    <row r="878" s="14" customFormat="1">
      <c r="A878" s="14"/>
      <c r="B878" s="234"/>
      <c r="C878" s="235"/>
      <c r="D878" s="217" t="s">
        <v>156</v>
      </c>
      <c r="E878" s="236" t="s">
        <v>19</v>
      </c>
      <c r="F878" s="237" t="s">
        <v>855</v>
      </c>
      <c r="G878" s="235"/>
      <c r="H878" s="238">
        <v>14.021000000000001</v>
      </c>
      <c r="I878" s="239"/>
      <c r="J878" s="235"/>
      <c r="K878" s="235"/>
      <c r="L878" s="240"/>
      <c r="M878" s="241"/>
      <c r="N878" s="242"/>
      <c r="O878" s="242"/>
      <c r="P878" s="242"/>
      <c r="Q878" s="242"/>
      <c r="R878" s="242"/>
      <c r="S878" s="242"/>
      <c r="T878" s="243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44" t="s">
        <v>156</v>
      </c>
      <c r="AU878" s="244" t="s">
        <v>79</v>
      </c>
      <c r="AV878" s="14" t="s">
        <v>79</v>
      </c>
      <c r="AW878" s="14" t="s">
        <v>31</v>
      </c>
      <c r="AX878" s="14" t="s">
        <v>69</v>
      </c>
      <c r="AY878" s="244" t="s">
        <v>144</v>
      </c>
    </row>
    <row r="879" s="15" customFormat="1">
      <c r="A879" s="15"/>
      <c r="B879" s="245"/>
      <c r="C879" s="246"/>
      <c r="D879" s="217" t="s">
        <v>156</v>
      </c>
      <c r="E879" s="247" t="s">
        <v>19</v>
      </c>
      <c r="F879" s="248" t="s">
        <v>163</v>
      </c>
      <c r="G879" s="246"/>
      <c r="H879" s="249">
        <v>215.96499999999998</v>
      </c>
      <c r="I879" s="250"/>
      <c r="J879" s="246"/>
      <c r="K879" s="246"/>
      <c r="L879" s="251"/>
      <c r="M879" s="252"/>
      <c r="N879" s="253"/>
      <c r="O879" s="253"/>
      <c r="P879" s="253"/>
      <c r="Q879" s="253"/>
      <c r="R879" s="253"/>
      <c r="S879" s="253"/>
      <c r="T879" s="254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T879" s="255" t="s">
        <v>156</v>
      </c>
      <c r="AU879" s="255" t="s">
        <v>79</v>
      </c>
      <c r="AV879" s="15" t="s">
        <v>151</v>
      </c>
      <c r="AW879" s="15" t="s">
        <v>31</v>
      </c>
      <c r="AX879" s="15" t="s">
        <v>77</v>
      </c>
      <c r="AY879" s="255" t="s">
        <v>144</v>
      </c>
    </row>
    <row r="880" s="2" customFormat="1" ht="33" customHeight="1">
      <c r="A880" s="38"/>
      <c r="B880" s="39"/>
      <c r="C880" s="204" t="s">
        <v>856</v>
      </c>
      <c r="D880" s="204" t="s">
        <v>146</v>
      </c>
      <c r="E880" s="205" t="s">
        <v>857</v>
      </c>
      <c r="F880" s="206" t="s">
        <v>858</v>
      </c>
      <c r="G880" s="207" t="s">
        <v>211</v>
      </c>
      <c r="H880" s="208">
        <v>129.64599999999999</v>
      </c>
      <c r="I880" s="209"/>
      <c r="J880" s="210">
        <f>ROUND(I880*H880,2)</f>
        <v>0</v>
      </c>
      <c r="K880" s="206" t="s">
        <v>150</v>
      </c>
      <c r="L880" s="44"/>
      <c r="M880" s="211" t="s">
        <v>19</v>
      </c>
      <c r="N880" s="212" t="s">
        <v>40</v>
      </c>
      <c r="O880" s="84"/>
      <c r="P880" s="213">
        <f>O880*H880</f>
        <v>0</v>
      </c>
      <c r="Q880" s="213">
        <v>0</v>
      </c>
      <c r="R880" s="213">
        <f>Q880*H880</f>
        <v>0</v>
      </c>
      <c r="S880" s="213">
        <v>0</v>
      </c>
      <c r="T880" s="214">
        <f>S880*H880</f>
        <v>0</v>
      </c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R880" s="215" t="s">
        <v>151</v>
      </c>
      <c r="AT880" s="215" t="s">
        <v>146</v>
      </c>
      <c r="AU880" s="215" t="s">
        <v>79</v>
      </c>
      <c r="AY880" s="17" t="s">
        <v>144</v>
      </c>
      <c r="BE880" s="216">
        <f>IF(N880="základní",J880,0)</f>
        <v>0</v>
      </c>
      <c r="BF880" s="216">
        <f>IF(N880="snížená",J880,0)</f>
        <v>0</v>
      </c>
      <c r="BG880" s="216">
        <f>IF(N880="zákl. přenesená",J880,0)</f>
        <v>0</v>
      </c>
      <c r="BH880" s="216">
        <f>IF(N880="sníž. přenesená",J880,0)</f>
        <v>0</v>
      </c>
      <c r="BI880" s="216">
        <f>IF(N880="nulová",J880,0)</f>
        <v>0</v>
      </c>
      <c r="BJ880" s="17" t="s">
        <v>77</v>
      </c>
      <c r="BK880" s="216">
        <f>ROUND(I880*H880,2)</f>
        <v>0</v>
      </c>
      <c r="BL880" s="17" t="s">
        <v>151</v>
      </c>
      <c r="BM880" s="215" t="s">
        <v>859</v>
      </c>
    </row>
    <row r="881" s="2" customFormat="1">
      <c r="A881" s="38"/>
      <c r="B881" s="39"/>
      <c r="C881" s="40"/>
      <c r="D881" s="217" t="s">
        <v>152</v>
      </c>
      <c r="E881" s="40"/>
      <c r="F881" s="218" t="s">
        <v>860</v>
      </c>
      <c r="G881" s="40"/>
      <c r="H881" s="40"/>
      <c r="I881" s="219"/>
      <c r="J881" s="40"/>
      <c r="K881" s="40"/>
      <c r="L881" s="44"/>
      <c r="M881" s="220"/>
      <c r="N881" s="221"/>
      <c r="O881" s="84"/>
      <c r="P881" s="84"/>
      <c r="Q881" s="84"/>
      <c r="R881" s="84"/>
      <c r="S881" s="84"/>
      <c r="T881" s="85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T881" s="17" t="s">
        <v>152</v>
      </c>
      <c r="AU881" s="17" t="s">
        <v>79</v>
      </c>
    </row>
    <row r="882" s="2" customFormat="1">
      <c r="A882" s="38"/>
      <c r="B882" s="39"/>
      <c r="C882" s="40"/>
      <c r="D882" s="222" t="s">
        <v>154</v>
      </c>
      <c r="E882" s="40"/>
      <c r="F882" s="223" t="s">
        <v>861</v>
      </c>
      <c r="G882" s="40"/>
      <c r="H882" s="40"/>
      <c r="I882" s="219"/>
      <c r="J882" s="40"/>
      <c r="K882" s="40"/>
      <c r="L882" s="44"/>
      <c r="M882" s="220"/>
      <c r="N882" s="221"/>
      <c r="O882" s="84"/>
      <c r="P882" s="84"/>
      <c r="Q882" s="84"/>
      <c r="R882" s="84"/>
      <c r="S882" s="84"/>
      <c r="T882" s="85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T882" s="17" t="s">
        <v>154</v>
      </c>
      <c r="AU882" s="17" t="s">
        <v>79</v>
      </c>
    </row>
    <row r="883" s="13" customFormat="1">
      <c r="A883" s="13"/>
      <c r="B883" s="224"/>
      <c r="C883" s="225"/>
      <c r="D883" s="217" t="s">
        <v>156</v>
      </c>
      <c r="E883" s="226" t="s">
        <v>19</v>
      </c>
      <c r="F883" s="227" t="s">
        <v>862</v>
      </c>
      <c r="G883" s="225"/>
      <c r="H883" s="226" t="s">
        <v>19</v>
      </c>
      <c r="I883" s="228"/>
      <c r="J883" s="225"/>
      <c r="K883" s="225"/>
      <c r="L883" s="229"/>
      <c r="M883" s="230"/>
      <c r="N883" s="231"/>
      <c r="O883" s="231"/>
      <c r="P883" s="231"/>
      <c r="Q883" s="231"/>
      <c r="R883" s="231"/>
      <c r="S883" s="231"/>
      <c r="T883" s="232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33" t="s">
        <v>156</v>
      </c>
      <c r="AU883" s="233" t="s">
        <v>79</v>
      </c>
      <c r="AV883" s="13" t="s">
        <v>77</v>
      </c>
      <c r="AW883" s="13" t="s">
        <v>31</v>
      </c>
      <c r="AX883" s="13" t="s">
        <v>69</v>
      </c>
      <c r="AY883" s="233" t="s">
        <v>144</v>
      </c>
    </row>
    <row r="884" s="14" customFormat="1">
      <c r="A884" s="14"/>
      <c r="B884" s="234"/>
      <c r="C884" s="235"/>
      <c r="D884" s="217" t="s">
        <v>156</v>
      </c>
      <c r="E884" s="236" t="s">
        <v>19</v>
      </c>
      <c r="F884" s="237" t="s">
        <v>863</v>
      </c>
      <c r="G884" s="235"/>
      <c r="H884" s="238">
        <v>129.64599999999999</v>
      </c>
      <c r="I884" s="239"/>
      <c r="J884" s="235"/>
      <c r="K884" s="235"/>
      <c r="L884" s="240"/>
      <c r="M884" s="241"/>
      <c r="N884" s="242"/>
      <c r="O884" s="242"/>
      <c r="P884" s="242"/>
      <c r="Q884" s="242"/>
      <c r="R884" s="242"/>
      <c r="S884" s="242"/>
      <c r="T884" s="243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44" t="s">
        <v>156</v>
      </c>
      <c r="AU884" s="244" t="s">
        <v>79</v>
      </c>
      <c r="AV884" s="14" t="s">
        <v>79</v>
      </c>
      <c r="AW884" s="14" t="s">
        <v>31</v>
      </c>
      <c r="AX884" s="14" t="s">
        <v>69</v>
      </c>
      <c r="AY884" s="244" t="s">
        <v>144</v>
      </c>
    </row>
    <row r="885" s="15" customFormat="1">
      <c r="A885" s="15"/>
      <c r="B885" s="245"/>
      <c r="C885" s="246"/>
      <c r="D885" s="217" t="s">
        <v>156</v>
      </c>
      <c r="E885" s="247" t="s">
        <v>19</v>
      </c>
      <c r="F885" s="248" t="s">
        <v>163</v>
      </c>
      <c r="G885" s="246"/>
      <c r="H885" s="249">
        <v>129.64599999999999</v>
      </c>
      <c r="I885" s="250"/>
      <c r="J885" s="246"/>
      <c r="K885" s="246"/>
      <c r="L885" s="251"/>
      <c r="M885" s="252"/>
      <c r="N885" s="253"/>
      <c r="O885" s="253"/>
      <c r="P885" s="253"/>
      <c r="Q885" s="253"/>
      <c r="R885" s="253"/>
      <c r="S885" s="253"/>
      <c r="T885" s="254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T885" s="255" t="s">
        <v>156</v>
      </c>
      <c r="AU885" s="255" t="s">
        <v>79</v>
      </c>
      <c r="AV885" s="15" t="s">
        <v>151</v>
      </c>
      <c r="AW885" s="15" t="s">
        <v>31</v>
      </c>
      <c r="AX885" s="15" t="s">
        <v>77</v>
      </c>
      <c r="AY885" s="255" t="s">
        <v>144</v>
      </c>
    </row>
    <row r="886" s="2" customFormat="1" ht="33" customHeight="1">
      <c r="A886" s="38"/>
      <c r="B886" s="39"/>
      <c r="C886" s="204" t="s">
        <v>511</v>
      </c>
      <c r="D886" s="204" t="s">
        <v>146</v>
      </c>
      <c r="E886" s="205" t="s">
        <v>864</v>
      </c>
      <c r="F886" s="206" t="s">
        <v>865</v>
      </c>
      <c r="G886" s="207" t="s">
        <v>211</v>
      </c>
      <c r="H886" s="208">
        <v>79.007999999999996</v>
      </c>
      <c r="I886" s="209"/>
      <c r="J886" s="210">
        <f>ROUND(I886*H886,2)</f>
        <v>0</v>
      </c>
      <c r="K886" s="206" t="s">
        <v>150</v>
      </c>
      <c r="L886" s="44"/>
      <c r="M886" s="211" t="s">
        <v>19</v>
      </c>
      <c r="N886" s="212" t="s">
        <v>40</v>
      </c>
      <c r="O886" s="84"/>
      <c r="P886" s="213">
        <f>O886*H886</f>
        <v>0</v>
      </c>
      <c r="Q886" s="213">
        <v>0</v>
      </c>
      <c r="R886" s="213">
        <f>Q886*H886</f>
        <v>0</v>
      </c>
      <c r="S886" s="213">
        <v>0</v>
      </c>
      <c r="T886" s="214">
        <f>S886*H886</f>
        <v>0</v>
      </c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R886" s="215" t="s">
        <v>151</v>
      </c>
      <c r="AT886" s="215" t="s">
        <v>146</v>
      </c>
      <c r="AU886" s="215" t="s">
        <v>79</v>
      </c>
      <c r="AY886" s="17" t="s">
        <v>144</v>
      </c>
      <c r="BE886" s="216">
        <f>IF(N886="základní",J886,0)</f>
        <v>0</v>
      </c>
      <c r="BF886" s="216">
        <f>IF(N886="snížená",J886,0)</f>
        <v>0</v>
      </c>
      <c r="BG886" s="216">
        <f>IF(N886="zákl. přenesená",J886,0)</f>
        <v>0</v>
      </c>
      <c r="BH886" s="216">
        <f>IF(N886="sníž. přenesená",J886,0)</f>
        <v>0</v>
      </c>
      <c r="BI886" s="216">
        <f>IF(N886="nulová",J886,0)</f>
        <v>0</v>
      </c>
      <c r="BJ886" s="17" t="s">
        <v>77</v>
      </c>
      <c r="BK886" s="216">
        <f>ROUND(I886*H886,2)</f>
        <v>0</v>
      </c>
      <c r="BL886" s="17" t="s">
        <v>151</v>
      </c>
      <c r="BM886" s="215" t="s">
        <v>866</v>
      </c>
    </row>
    <row r="887" s="2" customFormat="1">
      <c r="A887" s="38"/>
      <c r="B887" s="39"/>
      <c r="C887" s="40"/>
      <c r="D887" s="217" t="s">
        <v>152</v>
      </c>
      <c r="E887" s="40"/>
      <c r="F887" s="218" t="s">
        <v>867</v>
      </c>
      <c r="G887" s="40"/>
      <c r="H887" s="40"/>
      <c r="I887" s="219"/>
      <c r="J887" s="40"/>
      <c r="K887" s="40"/>
      <c r="L887" s="44"/>
      <c r="M887" s="220"/>
      <c r="N887" s="221"/>
      <c r="O887" s="84"/>
      <c r="P887" s="84"/>
      <c r="Q887" s="84"/>
      <c r="R887" s="84"/>
      <c r="S887" s="84"/>
      <c r="T887" s="85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T887" s="17" t="s">
        <v>152</v>
      </c>
      <c r="AU887" s="17" t="s">
        <v>79</v>
      </c>
    </row>
    <row r="888" s="2" customFormat="1">
      <c r="A888" s="38"/>
      <c r="B888" s="39"/>
      <c r="C888" s="40"/>
      <c r="D888" s="222" t="s">
        <v>154</v>
      </c>
      <c r="E888" s="40"/>
      <c r="F888" s="223" t="s">
        <v>868</v>
      </c>
      <c r="G888" s="40"/>
      <c r="H888" s="40"/>
      <c r="I888" s="219"/>
      <c r="J888" s="40"/>
      <c r="K888" s="40"/>
      <c r="L888" s="44"/>
      <c r="M888" s="220"/>
      <c r="N888" s="221"/>
      <c r="O888" s="84"/>
      <c r="P888" s="84"/>
      <c r="Q888" s="84"/>
      <c r="R888" s="84"/>
      <c r="S888" s="84"/>
      <c r="T888" s="85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T888" s="17" t="s">
        <v>154</v>
      </c>
      <c r="AU888" s="17" t="s">
        <v>79</v>
      </c>
    </row>
    <row r="889" s="14" customFormat="1">
      <c r="A889" s="14"/>
      <c r="B889" s="234"/>
      <c r="C889" s="235"/>
      <c r="D889" s="217" t="s">
        <v>156</v>
      </c>
      <c r="E889" s="236" t="s">
        <v>19</v>
      </c>
      <c r="F889" s="237" t="s">
        <v>869</v>
      </c>
      <c r="G889" s="235"/>
      <c r="H889" s="238">
        <v>79.007999999999996</v>
      </c>
      <c r="I889" s="239"/>
      <c r="J889" s="235"/>
      <c r="K889" s="235"/>
      <c r="L889" s="240"/>
      <c r="M889" s="241"/>
      <c r="N889" s="242"/>
      <c r="O889" s="242"/>
      <c r="P889" s="242"/>
      <c r="Q889" s="242"/>
      <c r="R889" s="242"/>
      <c r="S889" s="242"/>
      <c r="T889" s="243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44" t="s">
        <v>156</v>
      </c>
      <c r="AU889" s="244" t="s">
        <v>79</v>
      </c>
      <c r="AV889" s="14" t="s">
        <v>79</v>
      </c>
      <c r="AW889" s="14" t="s">
        <v>31</v>
      </c>
      <c r="AX889" s="14" t="s">
        <v>69</v>
      </c>
      <c r="AY889" s="244" t="s">
        <v>144</v>
      </c>
    </row>
    <row r="890" s="15" customFormat="1">
      <c r="A890" s="15"/>
      <c r="B890" s="245"/>
      <c r="C890" s="246"/>
      <c r="D890" s="217" t="s">
        <v>156</v>
      </c>
      <c r="E890" s="247" t="s">
        <v>19</v>
      </c>
      <c r="F890" s="248" t="s">
        <v>163</v>
      </c>
      <c r="G890" s="246"/>
      <c r="H890" s="249">
        <v>79.007999999999996</v>
      </c>
      <c r="I890" s="250"/>
      <c r="J890" s="246"/>
      <c r="K890" s="246"/>
      <c r="L890" s="251"/>
      <c r="M890" s="252"/>
      <c r="N890" s="253"/>
      <c r="O890" s="253"/>
      <c r="P890" s="253"/>
      <c r="Q890" s="253"/>
      <c r="R890" s="253"/>
      <c r="S890" s="253"/>
      <c r="T890" s="254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T890" s="255" t="s">
        <v>156</v>
      </c>
      <c r="AU890" s="255" t="s">
        <v>79</v>
      </c>
      <c r="AV890" s="15" t="s">
        <v>151</v>
      </c>
      <c r="AW890" s="15" t="s">
        <v>31</v>
      </c>
      <c r="AX890" s="15" t="s">
        <v>77</v>
      </c>
      <c r="AY890" s="255" t="s">
        <v>144</v>
      </c>
    </row>
    <row r="891" s="12" customFormat="1" ht="22.8" customHeight="1">
      <c r="A891" s="12"/>
      <c r="B891" s="188"/>
      <c r="C891" s="189"/>
      <c r="D891" s="190" t="s">
        <v>68</v>
      </c>
      <c r="E891" s="202" t="s">
        <v>870</v>
      </c>
      <c r="F891" s="202" t="s">
        <v>871</v>
      </c>
      <c r="G891" s="189"/>
      <c r="H891" s="189"/>
      <c r="I891" s="192"/>
      <c r="J891" s="203">
        <f>BK891</f>
        <v>0</v>
      </c>
      <c r="K891" s="189"/>
      <c r="L891" s="194"/>
      <c r="M891" s="195"/>
      <c r="N891" s="196"/>
      <c r="O891" s="196"/>
      <c r="P891" s="197">
        <f>SUM(P892:P894)</f>
        <v>0</v>
      </c>
      <c r="Q891" s="196"/>
      <c r="R891" s="197">
        <f>SUM(R892:R894)</f>
        <v>0</v>
      </c>
      <c r="S891" s="196"/>
      <c r="T891" s="198">
        <f>SUM(T892:T894)</f>
        <v>0</v>
      </c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R891" s="199" t="s">
        <v>77</v>
      </c>
      <c r="AT891" s="200" t="s">
        <v>68</v>
      </c>
      <c r="AU891" s="200" t="s">
        <v>77</v>
      </c>
      <c r="AY891" s="199" t="s">
        <v>144</v>
      </c>
      <c r="BK891" s="201">
        <f>SUM(BK892:BK894)</f>
        <v>0</v>
      </c>
    </row>
    <row r="892" s="2" customFormat="1" ht="24.15" customHeight="1">
      <c r="A892" s="38"/>
      <c r="B892" s="39"/>
      <c r="C892" s="204" t="s">
        <v>872</v>
      </c>
      <c r="D892" s="204" t="s">
        <v>146</v>
      </c>
      <c r="E892" s="205" t="s">
        <v>873</v>
      </c>
      <c r="F892" s="206" t="s">
        <v>874</v>
      </c>
      <c r="G892" s="207" t="s">
        <v>211</v>
      </c>
      <c r="H892" s="208">
        <v>338.13299999999998</v>
      </c>
      <c r="I892" s="209"/>
      <c r="J892" s="210">
        <f>ROUND(I892*H892,2)</f>
        <v>0</v>
      </c>
      <c r="K892" s="206" t="s">
        <v>150</v>
      </c>
      <c r="L892" s="44"/>
      <c r="M892" s="211" t="s">
        <v>19</v>
      </c>
      <c r="N892" s="212" t="s">
        <v>40</v>
      </c>
      <c r="O892" s="84"/>
      <c r="P892" s="213">
        <f>O892*H892</f>
        <v>0</v>
      </c>
      <c r="Q892" s="213">
        <v>0</v>
      </c>
      <c r="R892" s="213">
        <f>Q892*H892</f>
        <v>0</v>
      </c>
      <c r="S892" s="213">
        <v>0</v>
      </c>
      <c r="T892" s="214">
        <f>S892*H892</f>
        <v>0</v>
      </c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R892" s="215" t="s">
        <v>151</v>
      </c>
      <c r="AT892" s="215" t="s">
        <v>146</v>
      </c>
      <c r="AU892" s="215" t="s">
        <v>79</v>
      </c>
      <c r="AY892" s="17" t="s">
        <v>144</v>
      </c>
      <c r="BE892" s="216">
        <f>IF(N892="základní",J892,0)</f>
        <v>0</v>
      </c>
      <c r="BF892" s="216">
        <f>IF(N892="snížená",J892,0)</f>
        <v>0</v>
      </c>
      <c r="BG892" s="216">
        <f>IF(N892="zákl. přenesená",J892,0)</f>
        <v>0</v>
      </c>
      <c r="BH892" s="216">
        <f>IF(N892="sníž. přenesená",J892,0)</f>
        <v>0</v>
      </c>
      <c r="BI892" s="216">
        <f>IF(N892="nulová",J892,0)</f>
        <v>0</v>
      </c>
      <c r="BJ892" s="17" t="s">
        <v>77</v>
      </c>
      <c r="BK892" s="216">
        <f>ROUND(I892*H892,2)</f>
        <v>0</v>
      </c>
      <c r="BL892" s="17" t="s">
        <v>151</v>
      </c>
      <c r="BM892" s="215" t="s">
        <v>875</v>
      </c>
    </row>
    <row r="893" s="2" customFormat="1">
      <c r="A893" s="38"/>
      <c r="B893" s="39"/>
      <c r="C893" s="40"/>
      <c r="D893" s="217" t="s">
        <v>152</v>
      </c>
      <c r="E893" s="40"/>
      <c r="F893" s="218" t="s">
        <v>876</v>
      </c>
      <c r="G893" s="40"/>
      <c r="H893" s="40"/>
      <c r="I893" s="219"/>
      <c r="J893" s="40"/>
      <c r="K893" s="40"/>
      <c r="L893" s="44"/>
      <c r="M893" s="220"/>
      <c r="N893" s="221"/>
      <c r="O893" s="84"/>
      <c r="P893" s="84"/>
      <c r="Q893" s="84"/>
      <c r="R893" s="84"/>
      <c r="S893" s="84"/>
      <c r="T893" s="85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T893" s="17" t="s">
        <v>152</v>
      </c>
      <c r="AU893" s="17" t="s">
        <v>79</v>
      </c>
    </row>
    <row r="894" s="2" customFormat="1">
      <c r="A894" s="38"/>
      <c r="B894" s="39"/>
      <c r="C894" s="40"/>
      <c r="D894" s="222" t="s">
        <v>154</v>
      </c>
      <c r="E894" s="40"/>
      <c r="F894" s="223" t="s">
        <v>877</v>
      </c>
      <c r="G894" s="40"/>
      <c r="H894" s="40"/>
      <c r="I894" s="219"/>
      <c r="J894" s="40"/>
      <c r="K894" s="40"/>
      <c r="L894" s="44"/>
      <c r="M894" s="220"/>
      <c r="N894" s="221"/>
      <c r="O894" s="84"/>
      <c r="P894" s="84"/>
      <c r="Q894" s="84"/>
      <c r="R894" s="84"/>
      <c r="S894" s="84"/>
      <c r="T894" s="85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T894" s="17" t="s">
        <v>154</v>
      </c>
      <c r="AU894" s="17" t="s">
        <v>79</v>
      </c>
    </row>
    <row r="895" s="12" customFormat="1" ht="25.92" customHeight="1">
      <c r="A895" s="12"/>
      <c r="B895" s="188"/>
      <c r="C895" s="189"/>
      <c r="D895" s="190" t="s">
        <v>68</v>
      </c>
      <c r="E895" s="191" t="s">
        <v>878</v>
      </c>
      <c r="F895" s="191" t="s">
        <v>879</v>
      </c>
      <c r="G895" s="189"/>
      <c r="H895" s="189"/>
      <c r="I895" s="192"/>
      <c r="J895" s="193">
        <f>BK895</f>
        <v>0</v>
      </c>
      <c r="K895" s="189"/>
      <c r="L895" s="194"/>
      <c r="M895" s="195"/>
      <c r="N895" s="196"/>
      <c r="O895" s="196"/>
      <c r="P895" s="197">
        <f>P896+P964+P989+P1018+P1075+P1243+P1273+P1345+P1435+P1530+P1684</f>
        <v>0</v>
      </c>
      <c r="Q895" s="196"/>
      <c r="R895" s="197">
        <f>R896+R964+R989+R1018+R1075+R1243+R1273+R1345+R1435+R1530+R1684</f>
        <v>28.141173404762998</v>
      </c>
      <c r="S895" s="196"/>
      <c r="T895" s="198">
        <f>T896+T964+T989+T1018+T1075+T1243+T1273+T1345+T1435+T1530+T1684</f>
        <v>1.8228300000000002</v>
      </c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R895" s="199" t="s">
        <v>79</v>
      </c>
      <c r="AT895" s="200" t="s">
        <v>68</v>
      </c>
      <c r="AU895" s="200" t="s">
        <v>69</v>
      </c>
      <c r="AY895" s="199" t="s">
        <v>144</v>
      </c>
      <c r="BK895" s="201">
        <f>BK896+BK964+BK989+BK1018+BK1075+BK1243+BK1273+BK1345+BK1435+BK1530+BK1684</f>
        <v>0</v>
      </c>
    </row>
    <row r="896" s="12" customFormat="1" ht="22.8" customHeight="1">
      <c r="A896" s="12"/>
      <c r="B896" s="188"/>
      <c r="C896" s="189"/>
      <c r="D896" s="190" t="s">
        <v>68</v>
      </c>
      <c r="E896" s="202" t="s">
        <v>880</v>
      </c>
      <c r="F896" s="202" t="s">
        <v>881</v>
      </c>
      <c r="G896" s="189"/>
      <c r="H896" s="189"/>
      <c r="I896" s="192"/>
      <c r="J896" s="203">
        <f>BK896</f>
        <v>0</v>
      </c>
      <c r="K896" s="189"/>
      <c r="L896" s="194"/>
      <c r="M896" s="195"/>
      <c r="N896" s="196"/>
      <c r="O896" s="196"/>
      <c r="P896" s="197">
        <f>SUM(P897:P963)</f>
        <v>0</v>
      </c>
      <c r="Q896" s="196"/>
      <c r="R896" s="197">
        <f>SUM(R897:R963)</f>
        <v>4.3947522440000002</v>
      </c>
      <c r="S896" s="196"/>
      <c r="T896" s="198">
        <f>SUM(T897:T963)</f>
        <v>1.17788</v>
      </c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R896" s="199" t="s">
        <v>79</v>
      </c>
      <c r="AT896" s="200" t="s">
        <v>68</v>
      </c>
      <c r="AU896" s="200" t="s">
        <v>77</v>
      </c>
      <c r="AY896" s="199" t="s">
        <v>144</v>
      </c>
      <c r="BK896" s="201">
        <f>SUM(BK897:BK963)</f>
        <v>0</v>
      </c>
    </row>
    <row r="897" s="2" customFormat="1" ht="24.15" customHeight="1">
      <c r="A897" s="38"/>
      <c r="B897" s="39"/>
      <c r="C897" s="204" t="s">
        <v>517</v>
      </c>
      <c r="D897" s="204" t="s">
        <v>146</v>
      </c>
      <c r="E897" s="205" t="s">
        <v>882</v>
      </c>
      <c r="F897" s="206" t="s">
        <v>883</v>
      </c>
      <c r="G897" s="207" t="s">
        <v>202</v>
      </c>
      <c r="H897" s="208">
        <v>309.62</v>
      </c>
      <c r="I897" s="209"/>
      <c r="J897" s="210">
        <f>ROUND(I897*H897,2)</f>
        <v>0</v>
      </c>
      <c r="K897" s="206" t="s">
        <v>150</v>
      </c>
      <c r="L897" s="44"/>
      <c r="M897" s="211" t="s">
        <v>19</v>
      </c>
      <c r="N897" s="212" t="s">
        <v>40</v>
      </c>
      <c r="O897" s="84"/>
      <c r="P897" s="213">
        <f>O897*H897</f>
        <v>0</v>
      </c>
      <c r="Q897" s="213">
        <v>0</v>
      </c>
      <c r="R897" s="213">
        <f>Q897*H897</f>
        <v>0</v>
      </c>
      <c r="S897" s="213">
        <v>0</v>
      </c>
      <c r="T897" s="214">
        <f>S897*H897</f>
        <v>0</v>
      </c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R897" s="215" t="s">
        <v>203</v>
      </c>
      <c r="AT897" s="215" t="s">
        <v>146</v>
      </c>
      <c r="AU897" s="215" t="s">
        <v>79</v>
      </c>
      <c r="AY897" s="17" t="s">
        <v>144</v>
      </c>
      <c r="BE897" s="216">
        <f>IF(N897="základní",J897,0)</f>
        <v>0</v>
      </c>
      <c r="BF897" s="216">
        <f>IF(N897="snížená",J897,0)</f>
        <v>0</v>
      </c>
      <c r="BG897" s="216">
        <f>IF(N897="zákl. přenesená",J897,0)</f>
        <v>0</v>
      </c>
      <c r="BH897" s="216">
        <f>IF(N897="sníž. přenesená",J897,0)</f>
        <v>0</v>
      </c>
      <c r="BI897" s="216">
        <f>IF(N897="nulová",J897,0)</f>
        <v>0</v>
      </c>
      <c r="BJ897" s="17" t="s">
        <v>77</v>
      </c>
      <c r="BK897" s="216">
        <f>ROUND(I897*H897,2)</f>
        <v>0</v>
      </c>
      <c r="BL897" s="17" t="s">
        <v>203</v>
      </c>
      <c r="BM897" s="215" t="s">
        <v>884</v>
      </c>
    </row>
    <row r="898" s="2" customFormat="1">
      <c r="A898" s="38"/>
      <c r="B898" s="39"/>
      <c r="C898" s="40"/>
      <c r="D898" s="217" t="s">
        <v>152</v>
      </c>
      <c r="E898" s="40"/>
      <c r="F898" s="218" t="s">
        <v>885</v>
      </c>
      <c r="G898" s="40"/>
      <c r="H898" s="40"/>
      <c r="I898" s="219"/>
      <c r="J898" s="40"/>
      <c r="K898" s="40"/>
      <c r="L898" s="44"/>
      <c r="M898" s="220"/>
      <c r="N898" s="221"/>
      <c r="O898" s="84"/>
      <c r="P898" s="84"/>
      <c r="Q898" s="84"/>
      <c r="R898" s="84"/>
      <c r="S898" s="84"/>
      <c r="T898" s="85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T898" s="17" t="s">
        <v>152</v>
      </c>
      <c r="AU898" s="17" t="s">
        <v>79</v>
      </c>
    </row>
    <row r="899" s="2" customFormat="1">
      <c r="A899" s="38"/>
      <c r="B899" s="39"/>
      <c r="C899" s="40"/>
      <c r="D899" s="222" t="s">
        <v>154</v>
      </c>
      <c r="E899" s="40"/>
      <c r="F899" s="223" t="s">
        <v>886</v>
      </c>
      <c r="G899" s="40"/>
      <c r="H899" s="40"/>
      <c r="I899" s="219"/>
      <c r="J899" s="40"/>
      <c r="K899" s="40"/>
      <c r="L899" s="44"/>
      <c r="M899" s="220"/>
      <c r="N899" s="221"/>
      <c r="O899" s="84"/>
      <c r="P899" s="84"/>
      <c r="Q899" s="84"/>
      <c r="R899" s="84"/>
      <c r="S899" s="84"/>
      <c r="T899" s="85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T899" s="17" t="s">
        <v>154</v>
      </c>
      <c r="AU899" s="17" t="s">
        <v>79</v>
      </c>
    </row>
    <row r="900" s="13" customFormat="1">
      <c r="A900" s="13"/>
      <c r="B900" s="224"/>
      <c r="C900" s="225"/>
      <c r="D900" s="217" t="s">
        <v>156</v>
      </c>
      <c r="E900" s="226" t="s">
        <v>19</v>
      </c>
      <c r="F900" s="227" t="s">
        <v>887</v>
      </c>
      <c r="G900" s="225"/>
      <c r="H900" s="226" t="s">
        <v>19</v>
      </c>
      <c r="I900" s="228"/>
      <c r="J900" s="225"/>
      <c r="K900" s="225"/>
      <c r="L900" s="229"/>
      <c r="M900" s="230"/>
      <c r="N900" s="231"/>
      <c r="O900" s="231"/>
      <c r="P900" s="231"/>
      <c r="Q900" s="231"/>
      <c r="R900" s="231"/>
      <c r="S900" s="231"/>
      <c r="T900" s="232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33" t="s">
        <v>156</v>
      </c>
      <c r="AU900" s="233" t="s">
        <v>79</v>
      </c>
      <c r="AV900" s="13" t="s">
        <v>77</v>
      </c>
      <c r="AW900" s="13" t="s">
        <v>31</v>
      </c>
      <c r="AX900" s="13" t="s">
        <v>69</v>
      </c>
      <c r="AY900" s="233" t="s">
        <v>144</v>
      </c>
    </row>
    <row r="901" s="14" customFormat="1">
      <c r="A901" s="14"/>
      <c r="B901" s="234"/>
      <c r="C901" s="235"/>
      <c r="D901" s="217" t="s">
        <v>156</v>
      </c>
      <c r="E901" s="236" t="s">
        <v>19</v>
      </c>
      <c r="F901" s="237" t="s">
        <v>888</v>
      </c>
      <c r="G901" s="235"/>
      <c r="H901" s="238">
        <v>312.76999999999998</v>
      </c>
      <c r="I901" s="239"/>
      <c r="J901" s="235"/>
      <c r="K901" s="235"/>
      <c r="L901" s="240"/>
      <c r="M901" s="241"/>
      <c r="N901" s="242"/>
      <c r="O901" s="242"/>
      <c r="P901" s="242"/>
      <c r="Q901" s="242"/>
      <c r="R901" s="242"/>
      <c r="S901" s="242"/>
      <c r="T901" s="243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44" t="s">
        <v>156</v>
      </c>
      <c r="AU901" s="244" t="s">
        <v>79</v>
      </c>
      <c r="AV901" s="14" t="s">
        <v>79</v>
      </c>
      <c r="AW901" s="14" t="s">
        <v>31</v>
      </c>
      <c r="AX901" s="14" t="s">
        <v>69</v>
      </c>
      <c r="AY901" s="244" t="s">
        <v>144</v>
      </c>
    </row>
    <row r="902" s="14" customFormat="1">
      <c r="A902" s="14"/>
      <c r="B902" s="234"/>
      <c r="C902" s="235"/>
      <c r="D902" s="217" t="s">
        <v>156</v>
      </c>
      <c r="E902" s="236" t="s">
        <v>19</v>
      </c>
      <c r="F902" s="237" t="s">
        <v>889</v>
      </c>
      <c r="G902" s="235"/>
      <c r="H902" s="238">
        <v>-3.1499999999999999</v>
      </c>
      <c r="I902" s="239"/>
      <c r="J902" s="235"/>
      <c r="K902" s="235"/>
      <c r="L902" s="240"/>
      <c r="M902" s="241"/>
      <c r="N902" s="242"/>
      <c r="O902" s="242"/>
      <c r="P902" s="242"/>
      <c r="Q902" s="242"/>
      <c r="R902" s="242"/>
      <c r="S902" s="242"/>
      <c r="T902" s="243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44" t="s">
        <v>156</v>
      </c>
      <c r="AU902" s="244" t="s">
        <v>79</v>
      </c>
      <c r="AV902" s="14" t="s">
        <v>79</v>
      </c>
      <c r="AW902" s="14" t="s">
        <v>31</v>
      </c>
      <c r="AX902" s="14" t="s">
        <v>69</v>
      </c>
      <c r="AY902" s="244" t="s">
        <v>144</v>
      </c>
    </row>
    <row r="903" s="15" customFormat="1">
      <c r="A903" s="15"/>
      <c r="B903" s="245"/>
      <c r="C903" s="246"/>
      <c r="D903" s="217" t="s">
        <v>156</v>
      </c>
      <c r="E903" s="247" t="s">
        <v>19</v>
      </c>
      <c r="F903" s="248" t="s">
        <v>163</v>
      </c>
      <c r="G903" s="246"/>
      <c r="H903" s="249">
        <v>309.62</v>
      </c>
      <c r="I903" s="250"/>
      <c r="J903" s="246"/>
      <c r="K903" s="246"/>
      <c r="L903" s="251"/>
      <c r="M903" s="252"/>
      <c r="N903" s="253"/>
      <c r="O903" s="253"/>
      <c r="P903" s="253"/>
      <c r="Q903" s="253"/>
      <c r="R903" s="253"/>
      <c r="S903" s="253"/>
      <c r="T903" s="254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T903" s="255" t="s">
        <v>156</v>
      </c>
      <c r="AU903" s="255" t="s">
        <v>79</v>
      </c>
      <c r="AV903" s="15" t="s">
        <v>151</v>
      </c>
      <c r="AW903" s="15" t="s">
        <v>31</v>
      </c>
      <c r="AX903" s="15" t="s">
        <v>77</v>
      </c>
      <c r="AY903" s="255" t="s">
        <v>144</v>
      </c>
    </row>
    <row r="904" s="2" customFormat="1" ht="24.15" customHeight="1">
      <c r="A904" s="38"/>
      <c r="B904" s="39"/>
      <c r="C904" s="204" t="s">
        <v>890</v>
      </c>
      <c r="D904" s="204" t="s">
        <v>146</v>
      </c>
      <c r="E904" s="205" t="s">
        <v>891</v>
      </c>
      <c r="F904" s="206" t="s">
        <v>892</v>
      </c>
      <c r="G904" s="207" t="s">
        <v>202</v>
      </c>
      <c r="H904" s="208">
        <v>14.996</v>
      </c>
      <c r="I904" s="209"/>
      <c r="J904" s="210">
        <f>ROUND(I904*H904,2)</f>
        <v>0</v>
      </c>
      <c r="K904" s="206" t="s">
        <v>150</v>
      </c>
      <c r="L904" s="44"/>
      <c r="M904" s="211" t="s">
        <v>19</v>
      </c>
      <c r="N904" s="212" t="s">
        <v>40</v>
      </c>
      <c r="O904" s="84"/>
      <c r="P904" s="213">
        <f>O904*H904</f>
        <v>0</v>
      </c>
      <c r="Q904" s="213">
        <v>0</v>
      </c>
      <c r="R904" s="213">
        <f>Q904*H904</f>
        <v>0</v>
      </c>
      <c r="S904" s="213">
        <v>0</v>
      </c>
      <c r="T904" s="214">
        <f>S904*H904</f>
        <v>0</v>
      </c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R904" s="215" t="s">
        <v>203</v>
      </c>
      <c r="AT904" s="215" t="s">
        <v>146</v>
      </c>
      <c r="AU904" s="215" t="s">
        <v>79</v>
      </c>
      <c r="AY904" s="17" t="s">
        <v>144</v>
      </c>
      <c r="BE904" s="216">
        <f>IF(N904="základní",J904,0)</f>
        <v>0</v>
      </c>
      <c r="BF904" s="216">
        <f>IF(N904="snížená",J904,0)</f>
        <v>0</v>
      </c>
      <c r="BG904" s="216">
        <f>IF(N904="zákl. přenesená",J904,0)</f>
        <v>0</v>
      </c>
      <c r="BH904" s="216">
        <f>IF(N904="sníž. přenesená",J904,0)</f>
        <v>0</v>
      </c>
      <c r="BI904" s="216">
        <f>IF(N904="nulová",J904,0)</f>
        <v>0</v>
      </c>
      <c r="BJ904" s="17" t="s">
        <v>77</v>
      </c>
      <c r="BK904" s="216">
        <f>ROUND(I904*H904,2)</f>
        <v>0</v>
      </c>
      <c r="BL904" s="17" t="s">
        <v>203</v>
      </c>
      <c r="BM904" s="215" t="s">
        <v>893</v>
      </c>
    </row>
    <row r="905" s="2" customFormat="1">
      <c r="A905" s="38"/>
      <c r="B905" s="39"/>
      <c r="C905" s="40"/>
      <c r="D905" s="217" t="s">
        <v>152</v>
      </c>
      <c r="E905" s="40"/>
      <c r="F905" s="218" t="s">
        <v>894</v>
      </c>
      <c r="G905" s="40"/>
      <c r="H905" s="40"/>
      <c r="I905" s="219"/>
      <c r="J905" s="40"/>
      <c r="K905" s="40"/>
      <c r="L905" s="44"/>
      <c r="M905" s="220"/>
      <c r="N905" s="221"/>
      <c r="O905" s="84"/>
      <c r="P905" s="84"/>
      <c r="Q905" s="84"/>
      <c r="R905" s="84"/>
      <c r="S905" s="84"/>
      <c r="T905" s="85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T905" s="17" t="s">
        <v>152</v>
      </c>
      <c r="AU905" s="17" t="s">
        <v>79</v>
      </c>
    </row>
    <row r="906" s="2" customFormat="1">
      <c r="A906" s="38"/>
      <c r="B906" s="39"/>
      <c r="C906" s="40"/>
      <c r="D906" s="222" t="s">
        <v>154</v>
      </c>
      <c r="E906" s="40"/>
      <c r="F906" s="223" t="s">
        <v>895</v>
      </c>
      <c r="G906" s="40"/>
      <c r="H906" s="40"/>
      <c r="I906" s="219"/>
      <c r="J906" s="40"/>
      <c r="K906" s="40"/>
      <c r="L906" s="44"/>
      <c r="M906" s="220"/>
      <c r="N906" s="221"/>
      <c r="O906" s="84"/>
      <c r="P906" s="84"/>
      <c r="Q906" s="84"/>
      <c r="R906" s="84"/>
      <c r="S906" s="84"/>
      <c r="T906" s="85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T906" s="17" t="s">
        <v>154</v>
      </c>
      <c r="AU906" s="17" t="s">
        <v>79</v>
      </c>
    </row>
    <row r="907" s="13" customFormat="1">
      <c r="A907" s="13"/>
      <c r="B907" s="224"/>
      <c r="C907" s="225"/>
      <c r="D907" s="217" t="s">
        <v>156</v>
      </c>
      <c r="E907" s="226" t="s">
        <v>19</v>
      </c>
      <c r="F907" s="227" t="s">
        <v>887</v>
      </c>
      <c r="G907" s="225"/>
      <c r="H907" s="226" t="s">
        <v>19</v>
      </c>
      <c r="I907" s="228"/>
      <c r="J907" s="225"/>
      <c r="K907" s="225"/>
      <c r="L907" s="229"/>
      <c r="M907" s="230"/>
      <c r="N907" s="231"/>
      <c r="O907" s="231"/>
      <c r="P907" s="231"/>
      <c r="Q907" s="231"/>
      <c r="R907" s="231"/>
      <c r="S907" s="231"/>
      <c r="T907" s="232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33" t="s">
        <v>156</v>
      </c>
      <c r="AU907" s="233" t="s">
        <v>79</v>
      </c>
      <c r="AV907" s="13" t="s">
        <v>77</v>
      </c>
      <c r="AW907" s="13" t="s">
        <v>31</v>
      </c>
      <c r="AX907" s="13" t="s">
        <v>69</v>
      </c>
      <c r="AY907" s="233" t="s">
        <v>144</v>
      </c>
    </row>
    <row r="908" s="14" customFormat="1">
      <c r="A908" s="14"/>
      <c r="B908" s="234"/>
      <c r="C908" s="235"/>
      <c r="D908" s="217" t="s">
        <v>156</v>
      </c>
      <c r="E908" s="236" t="s">
        <v>19</v>
      </c>
      <c r="F908" s="237" t="s">
        <v>896</v>
      </c>
      <c r="G908" s="235"/>
      <c r="H908" s="238">
        <v>14.996</v>
      </c>
      <c r="I908" s="239"/>
      <c r="J908" s="235"/>
      <c r="K908" s="235"/>
      <c r="L908" s="240"/>
      <c r="M908" s="241"/>
      <c r="N908" s="242"/>
      <c r="O908" s="242"/>
      <c r="P908" s="242"/>
      <c r="Q908" s="242"/>
      <c r="R908" s="242"/>
      <c r="S908" s="242"/>
      <c r="T908" s="243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44" t="s">
        <v>156</v>
      </c>
      <c r="AU908" s="244" t="s">
        <v>79</v>
      </c>
      <c r="AV908" s="14" t="s">
        <v>79</v>
      </c>
      <c r="AW908" s="14" t="s">
        <v>31</v>
      </c>
      <c r="AX908" s="14" t="s">
        <v>69</v>
      </c>
      <c r="AY908" s="244" t="s">
        <v>144</v>
      </c>
    </row>
    <row r="909" s="15" customFormat="1">
      <c r="A909" s="15"/>
      <c r="B909" s="245"/>
      <c r="C909" s="246"/>
      <c r="D909" s="217" t="s">
        <v>156</v>
      </c>
      <c r="E909" s="247" t="s">
        <v>19</v>
      </c>
      <c r="F909" s="248" t="s">
        <v>163</v>
      </c>
      <c r="G909" s="246"/>
      <c r="H909" s="249">
        <v>14.996</v>
      </c>
      <c r="I909" s="250"/>
      <c r="J909" s="246"/>
      <c r="K909" s="246"/>
      <c r="L909" s="251"/>
      <c r="M909" s="252"/>
      <c r="N909" s="253"/>
      <c r="O909" s="253"/>
      <c r="P909" s="253"/>
      <c r="Q909" s="253"/>
      <c r="R909" s="253"/>
      <c r="S909" s="253"/>
      <c r="T909" s="254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T909" s="255" t="s">
        <v>156</v>
      </c>
      <c r="AU909" s="255" t="s">
        <v>79</v>
      </c>
      <c r="AV909" s="15" t="s">
        <v>151</v>
      </c>
      <c r="AW909" s="15" t="s">
        <v>31</v>
      </c>
      <c r="AX909" s="15" t="s">
        <v>77</v>
      </c>
      <c r="AY909" s="255" t="s">
        <v>144</v>
      </c>
    </row>
    <row r="910" s="2" customFormat="1" ht="16.5" customHeight="1">
      <c r="A910" s="38"/>
      <c r="B910" s="39"/>
      <c r="C910" s="256" t="s">
        <v>522</v>
      </c>
      <c r="D910" s="256" t="s">
        <v>229</v>
      </c>
      <c r="E910" s="257" t="s">
        <v>897</v>
      </c>
      <c r="F910" s="258" t="s">
        <v>898</v>
      </c>
      <c r="G910" s="259" t="s">
        <v>211</v>
      </c>
      <c r="H910" s="260">
        <v>0.13300000000000001</v>
      </c>
      <c r="I910" s="261"/>
      <c r="J910" s="262">
        <f>ROUND(I910*H910,2)</f>
        <v>0</v>
      </c>
      <c r="K910" s="258" t="s">
        <v>150</v>
      </c>
      <c r="L910" s="263"/>
      <c r="M910" s="264" t="s">
        <v>19</v>
      </c>
      <c r="N910" s="265" t="s">
        <v>40</v>
      </c>
      <c r="O910" s="84"/>
      <c r="P910" s="213">
        <f>O910*H910</f>
        <v>0</v>
      </c>
      <c r="Q910" s="213">
        <v>1</v>
      </c>
      <c r="R910" s="213">
        <f>Q910*H910</f>
        <v>0.13300000000000001</v>
      </c>
      <c r="S910" s="213">
        <v>0</v>
      </c>
      <c r="T910" s="214">
        <f>S910*H910</f>
        <v>0</v>
      </c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R910" s="215" t="s">
        <v>260</v>
      </c>
      <c r="AT910" s="215" t="s">
        <v>229</v>
      </c>
      <c r="AU910" s="215" t="s">
        <v>79</v>
      </c>
      <c r="AY910" s="17" t="s">
        <v>144</v>
      </c>
      <c r="BE910" s="216">
        <f>IF(N910="základní",J910,0)</f>
        <v>0</v>
      </c>
      <c r="BF910" s="216">
        <f>IF(N910="snížená",J910,0)</f>
        <v>0</v>
      </c>
      <c r="BG910" s="216">
        <f>IF(N910="zákl. přenesená",J910,0)</f>
        <v>0</v>
      </c>
      <c r="BH910" s="216">
        <f>IF(N910="sníž. přenesená",J910,0)</f>
        <v>0</v>
      </c>
      <c r="BI910" s="216">
        <f>IF(N910="nulová",J910,0)</f>
        <v>0</v>
      </c>
      <c r="BJ910" s="17" t="s">
        <v>77</v>
      </c>
      <c r="BK910" s="216">
        <f>ROUND(I910*H910,2)</f>
        <v>0</v>
      </c>
      <c r="BL910" s="17" t="s">
        <v>203</v>
      </c>
      <c r="BM910" s="215" t="s">
        <v>899</v>
      </c>
    </row>
    <row r="911" s="2" customFormat="1">
      <c r="A911" s="38"/>
      <c r="B911" s="39"/>
      <c r="C911" s="40"/>
      <c r="D911" s="217" t="s">
        <v>152</v>
      </c>
      <c r="E911" s="40"/>
      <c r="F911" s="218" t="s">
        <v>898</v>
      </c>
      <c r="G911" s="40"/>
      <c r="H911" s="40"/>
      <c r="I911" s="219"/>
      <c r="J911" s="40"/>
      <c r="K911" s="40"/>
      <c r="L911" s="44"/>
      <c r="M911" s="220"/>
      <c r="N911" s="221"/>
      <c r="O911" s="84"/>
      <c r="P911" s="84"/>
      <c r="Q911" s="84"/>
      <c r="R911" s="84"/>
      <c r="S911" s="84"/>
      <c r="T911" s="85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T911" s="17" t="s">
        <v>152</v>
      </c>
      <c r="AU911" s="17" t="s">
        <v>79</v>
      </c>
    </row>
    <row r="912" s="13" customFormat="1">
      <c r="A912" s="13"/>
      <c r="B912" s="224"/>
      <c r="C912" s="225"/>
      <c r="D912" s="217" t="s">
        <v>156</v>
      </c>
      <c r="E912" s="226" t="s">
        <v>19</v>
      </c>
      <c r="F912" s="227" t="s">
        <v>887</v>
      </c>
      <c r="G912" s="225"/>
      <c r="H912" s="226" t="s">
        <v>19</v>
      </c>
      <c r="I912" s="228"/>
      <c r="J912" s="225"/>
      <c r="K912" s="225"/>
      <c r="L912" s="229"/>
      <c r="M912" s="230"/>
      <c r="N912" s="231"/>
      <c r="O912" s="231"/>
      <c r="P912" s="231"/>
      <c r="Q912" s="231"/>
      <c r="R912" s="231"/>
      <c r="S912" s="231"/>
      <c r="T912" s="232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33" t="s">
        <v>156</v>
      </c>
      <c r="AU912" s="233" t="s">
        <v>79</v>
      </c>
      <c r="AV912" s="13" t="s">
        <v>77</v>
      </c>
      <c r="AW912" s="13" t="s">
        <v>31</v>
      </c>
      <c r="AX912" s="13" t="s">
        <v>69</v>
      </c>
      <c r="AY912" s="233" t="s">
        <v>144</v>
      </c>
    </row>
    <row r="913" s="14" customFormat="1">
      <c r="A913" s="14"/>
      <c r="B913" s="234"/>
      <c r="C913" s="235"/>
      <c r="D913" s="217" t="s">
        <v>156</v>
      </c>
      <c r="E913" s="236" t="s">
        <v>19</v>
      </c>
      <c r="F913" s="237" t="s">
        <v>888</v>
      </c>
      <c r="G913" s="235"/>
      <c r="H913" s="238">
        <v>312.76999999999998</v>
      </c>
      <c r="I913" s="239"/>
      <c r="J913" s="235"/>
      <c r="K913" s="235"/>
      <c r="L913" s="240"/>
      <c r="M913" s="241"/>
      <c r="N913" s="242"/>
      <c r="O913" s="242"/>
      <c r="P913" s="242"/>
      <c r="Q913" s="242"/>
      <c r="R913" s="242"/>
      <c r="S913" s="242"/>
      <c r="T913" s="243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44" t="s">
        <v>156</v>
      </c>
      <c r="AU913" s="244" t="s">
        <v>79</v>
      </c>
      <c r="AV913" s="14" t="s">
        <v>79</v>
      </c>
      <c r="AW913" s="14" t="s">
        <v>31</v>
      </c>
      <c r="AX913" s="14" t="s">
        <v>69</v>
      </c>
      <c r="AY913" s="244" t="s">
        <v>144</v>
      </c>
    </row>
    <row r="914" s="14" customFormat="1">
      <c r="A914" s="14"/>
      <c r="B914" s="234"/>
      <c r="C914" s="235"/>
      <c r="D914" s="217" t="s">
        <v>156</v>
      </c>
      <c r="E914" s="236" t="s">
        <v>19</v>
      </c>
      <c r="F914" s="237" t="s">
        <v>889</v>
      </c>
      <c r="G914" s="235"/>
      <c r="H914" s="238">
        <v>-3.1499999999999999</v>
      </c>
      <c r="I914" s="239"/>
      <c r="J914" s="235"/>
      <c r="K914" s="235"/>
      <c r="L914" s="240"/>
      <c r="M914" s="241"/>
      <c r="N914" s="242"/>
      <c r="O914" s="242"/>
      <c r="P914" s="242"/>
      <c r="Q914" s="242"/>
      <c r="R914" s="242"/>
      <c r="S914" s="242"/>
      <c r="T914" s="243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44" t="s">
        <v>156</v>
      </c>
      <c r="AU914" s="244" t="s">
        <v>79</v>
      </c>
      <c r="AV914" s="14" t="s">
        <v>79</v>
      </c>
      <c r="AW914" s="14" t="s">
        <v>31</v>
      </c>
      <c r="AX914" s="14" t="s">
        <v>69</v>
      </c>
      <c r="AY914" s="244" t="s">
        <v>144</v>
      </c>
    </row>
    <row r="915" s="14" customFormat="1">
      <c r="A915" s="14"/>
      <c r="B915" s="234"/>
      <c r="C915" s="235"/>
      <c r="D915" s="217" t="s">
        <v>156</v>
      </c>
      <c r="E915" s="236" t="s">
        <v>19</v>
      </c>
      <c r="F915" s="237" t="s">
        <v>896</v>
      </c>
      <c r="G915" s="235"/>
      <c r="H915" s="238">
        <v>14.996</v>
      </c>
      <c r="I915" s="239"/>
      <c r="J915" s="235"/>
      <c r="K915" s="235"/>
      <c r="L915" s="240"/>
      <c r="M915" s="241"/>
      <c r="N915" s="242"/>
      <c r="O915" s="242"/>
      <c r="P915" s="242"/>
      <c r="Q915" s="242"/>
      <c r="R915" s="242"/>
      <c r="S915" s="242"/>
      <c r="T915" s="243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44" t="s">
        <v>156</v>
      </c>
      <c r="AU915" s="244" t="s">
        <v>79</v>
      </c>
      <c r="AV915" s="14" t="s">
        <v>79</v>
      </c>
      <c r="AW915" s="14" t="s">
        <v>31</v>
      </c>
      <c r="AX915" s="14" t="s">
        <v>69</v>
      </c>
      <c r="AY915" s="244" t="s">
        <v>144</v>
      </c>
    </row>
    <row r="916" s="15" customFormat="1">
      <c r="A916" s="15"/>
      <c r="B916" s="245"/>
      <c r="C916" s="246"/>
      <c r="D916" s="217" t="s">
        <v>156</v>
      </c>
      <c r="E916" s="247" t="s">
        <v>19</v>
      </c>
      <c r="F916" s="248" t="s">
        <v>163</v>
      </c>
      <c r="G916" s="246"/>
      <c r="H916" s="249">
        <v>324.61599999999999</v>
      </c>
      <c r="I916" s="250"/>
      <c r="J916" s="246"/>
      <c r="K916" s="246"/>
      <c r="L916" s="251"/>
      <c r="M916" s="252"/>
      <c r="N916" s="253"/>
      <c r="O916" s="253"/>
      <c r="P916" s="253"/>
      <c r="Q916" s="253"/>
      <c r="R916" s="253"/>
      <c r="S916" s="253"/>
      <c r="T916" s="254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T916" s="255" t="s">
        <v>156</v>
      </c>
      <c r="AU916" s="255" t="s">
        <v>79</v>
      </c>
      <c r="AV916" s="15" t="s">
        <v>151</v>
      </c>
      <c r="AW916" s="15" t="s">
        <v>31</v>
      </c>
      <c r="AX916" s="15" t="s">
        <v>69</v>
      </c>
      <c r="AY916" s="255" t="s">
        <v>144</v>
      </c>
    </row>
    <row r="917" s="14" customFormat="1">
      <c r="A917" s="14"/>
      <c r="B917" s="234"/>
      <c r="C917" s="235"/>
      <c r="D917" s="217" t="s">
        <v>156</v>
      </c>
      <c r="E917" s="236" t="s">
        <v>19</v>
      </c>
      <c r="F917" s="237" t="s">
        <v>900</v>
      </c>
      <c r="G917" s="235"/>
      <c r="H917" s="238">
        <v>0.13300000000000001</v>
      </c>
      <c r="I917" s="239"/>
      <c r="J917" s="235"/>
      <c r="K917" s="235"/>
      <c r="L917" s="240"/>
      <c r="M917" s="241"/>
      <c r="N917" s="242"/>
      <c r="O917" s="242"/>
      <c r="P917" s="242"/>
      <c r="Q917" s="242"/>
      <c r="R917" s="242"/>
      <c r="S917" s="242"/>
      <c r="T917" s="243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44" t="s">
        <v>156</v>
      </c>
      <c r="AU917" s="244" t="s">
        <v>79</v>
      </c>
      <c r="AV917" s="14" t="s">
        <v>79</v>
      </c>
      <c r="AW917" s="14" t="s">
        <v>31</v>
      </c>
      <c r="AX917" s="14" t="s">
        <v>69</v>
      </c>
      <c r="AY917" s="244" t="s">
        <v>144</v>
      </c>
    </row>
    <row r="918" s="15" customFormat="1">
      <c r="A918" s="15"/>
      <c r="B918" s="245"/>
      <c r="C918" s="246"/>
      <c r="D918" s="217" t="s">
        <v>156</v>
      </c>
      <c r="E918" s="247" t="s">
        <v>19</v>
      </c>
      <c r="F918" s="248" t="s">
        <v>163</v>
      </c>
      <c r="G918" s="246"/>
      <c r="H918" s="249">
        <v>0.13300000000000001</v>
      </c>
      <c r="I918" s="250"/>
      <c r="J918" s="246"/>
      <c r="K918" s="246"/>
      <c r="L918" s="251"/>
      <c r="M918" s="252"/>
      <c r="N918" s="253"/>
      <c r="O918" s="253"/>
      <c r="P918" s="253"/>
      <c r="Q918" s="253"/>
      <c r="R918" s="253"/>
      <c r="S918" s="253"/>
      <c r="T918" s="254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T918" s="255" t="s">
        <v>156</v>
      </c>
      <c r="AU918" s="255" t="s">
        <v>79</v>
      </c>
      <c r="AV918" s="15" t="s">
        <v>151</v>
      </c>
      <c r="AW918" s="15" t="s">
        <v>31</v>
      </c>
      <c r="AX918" s="15" t="s">
        <v>77</v>
      </c>
      <c r="AY918" s="255" t="s">
        <v>144</v>
      </c>
    </row>
    <row r="919" s="2" customFormat="1" ht="16.5" customHeight="1">
      <c r="A919" s="38"/>
      <c r="B919" s="39"/>
      <c r="C919" s="204" t="s">
        <v>901</v>
      </c>
      <c r="D919" s="204" t="s">
        <v>146</v>
      </c>
      <c r="E919" s="205" t="s">
        <v>902</v>
      </c>
      <c r="F919" s="206" t="s">
        <v>903</v>
      </c>
      <c r="G919" s="207" t="s">
        <v>202</v>
      </c>
      <c r="H919" s="208">
        <v>294.47000000000003</v>
      </c>
      <c r="I919" s="209"/>
      <c r="J919" s="210">
        <f>ROUND(I919*H919,2)</f>
        <v>0</v>
      </c>
      <c r="K919" s="206" t="s">
        <v>150</v>
      </c>
      <c r="L919" s="44"/>
      <c r="M919" s="211" t="s">
        <v>19</v>
      </c>
      <c r="N919" s="212" t="s">
        <v>40</v>
      </c>
      <c r="O919" s="84"/>
      <c r="P919" s="213">
        <f>O919*H919</f>
        <v>0</v>
      </c>
      <c r="Q919" s="213">
        <v>0</v>
      </c>
      <c r="R919" s="213">
        <f>Q919*H919</f>
        <v>0</v>
      </c>
      <c r="S919" s="213">
        <v>0.0040000000000000001</v>
      </c>
      <c r="T919" s="214">
        <f>S919*H919</f>
        <v>1.17788</v>
      </c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R919" s="215" t="s">
        <v>203</v>
      </c>
      <c r="AT919" s="215" t="s">
        <v>146</v>
      </c>
      <c r="AU919" s="215" t="s">
        <v>79</v>
      </c>
      <c r="AY919" s="17" t="s">
        <v>144</v>
      </c>
      <c r="BE919" s="216">
        <f>IF(N919="základní",J919,0)</f>
        <v>0</v>
      </c>
      <c r="BF919" s="216">
        <f>IF(N919="snížená",J919,0)</f>
        <v>0</v>
      </c>
      <c r="BG919" s="216">
        <f>IF(N919="zákl. přenesená",J919,0)</f>
        <v>0</v>
      </c>
      <c r="BH919" s="216">
        <f>IF(N919="sníž. přenesená",J919,0)</f>
        <v>0</v>
      </c>
      <c r="BI919" s="216">
        <f>IF(N919="nulová",J919,0)</f>
        <v>0</v>
      </c>
      <c r="BJ919" s="17" t="s">
        <v>77</v>
      </c>
      <c r="BK919" s="216">
        <f>ROUND(I919*H919,2)</f>
        <v>0</v>
      </c>
      <c r="BL919" s="17" t="s">
        <v>203</v>
      </c>
      <c r="BM919" s="215" t="s">
        <v>904</v>
      </c>
    </row>
    <row r="920" s="2" customFormat="1">
      <c r="A920" s="38"/>
      <c r="B920" s="39"/>
      <c r="C920" s="40"/>
      <c r="D920" s="217" t="s">
        <v>152</v>
      </c>
      <c r="E920" s="40"/>
      <c r="F920" s="218" t="s">
        <v>905</v>
      </c>
      <c r="G920" s="40"/>
      <c r="H920" s="40"/>
      <c r="I920" s="219"/>
      <c r="J920" s="40"/>
      <c r="K920" s="40"/>
      <c r="L920" s="44"/>
      <c r="M920" s="220"/>
      <c r="N920" s="221"/>
      <c r="O920" s="84"/>
      <c r="P920" s="84"/>
      <c r="Q920" s="84"/>
      <c r="R920" s="84"/>
      <c r="S920" s="84"/>
      <c r="T920" s="85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T920" s="17" t="s">
        <v>152</v>
      </c>
      <c r="AU920" s="17" t="s">
        <v>79</v>
      </c>
    </row>
    <row r="921" s="2" customFormat="1">
      <c r="A921" s="38"/>
      <c r="B921" s="39"/>
      <c r="C921" s="40"/>
      <c r="D921" s="222" t="s">
        <v>154</v>
      </c>
      <c r="E921" s="40"/>
      <c r="F921" s="223" t="s">
        <v>906</v>
      </c>
      <c r="G921" s="40"/>
      <c r="H921" s="40"/>
      <c r="I921" s="219"/>
      <c r="J921" s="40"/>
      <c r="K921" s="40"/>
      <c r="L921" s="44"/>
      <c r="M921" s="220"/>
      <c r="N921" s="221"/>
      <c r="O921" s="84"/>
      <c r="P921" s="84"/>
      <c r="Q921" s="84"/>
      <c r="R921" s="84"/>
      <c r="S921" s="84"/>
      <c r="T921" s="85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T921" s="17" t="s">
        <v>154</v>
      </c>
      <c r="AU921" s="17" t="s">
        <v>79</v>
      </c>
    </row>
    <row r="922" s="13" customFormat="1">
      <c r="A922" s="13"/>
      <c r="B922" s="224"/>
      <c r="C922" s="225"/>
      <c r="D922" s="217" t="s">
        <v>156</v>
      </c>
      <c r="E922" s="226" t="s">
        <v>19</v>
      </c>
      <c r="F922" s="227" t="s">
        <v>158</v>
      </c>
      <c r="G922" s="225"/>
      <c r="H922" s="226" t="s">
        <v>19</v>
      </c>
      <c r="I922" s="228"/>
      <c r="J922" s="225"/>
      <c r="K922" s="225"/>
      <c r="L922" s="229"/>
      <c r="M922" s="230"/>
      <c r="N922" s="231"/>
      <c r="O922" s="231"/>
      <c r="P922" s="231"/>
      <c r="Q922" s="231"/>
      <c r="R922" s="231"/>
      <c r="S922" s="231"/>
      <c r="T922" s="232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33" t="s">
        <v>156</v>
      </c>
      <c r="AU922" s="233" t="s">
        <v>79</v>
      </c>
      <c r="AV922" s="13" t="s">
        <v>77</v>
      </c>
      <c r="AW922" s="13" t="s">
        <v>31</v>
      </c>
      <c r="AX922" s="13" t="s">
        <v>69</v>
      </c>
      <c r="AY922" s="233" t="s">
        <v>144</v>
      </c>
    </row>
    <row r="923" s="13" customFormat="1">
      <c r="A923" s="13"/>
      <c r="B923" s="224"/>
      <c r="C923" s="225"/>
      <c r="D923" s="217" t="s">
        <v>156</v>
      </c>
      <c r="E923" s="226" t="s">
        <v>19</v>
      </c>
      <c r="F923" s="227" t="s">
        <v>680</v>
      </c>
      <c r="G923" s="225"/>
      <c r="H923" s="226" t="s">
        <v>19</v>
      </c>
      <c r="I923" s="228"/>
      <c r="J923" s="225"/>
      <c r="K923" s="225"/>
      <c r="L923" s="229"/>
      <c r="M923" s="230"/>
      <c r="N923" s="231"/>
      <c r="O923" s="231"/>
      <c r="P923" s="231"/>
      <c r="Q923" s="231"/>
      <c r="R923" s="231"/>
      <c r="S923" s="231"/>
      <c r="T923" s="232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33" t="s">
        <v>156</v>
      </c>
      <c r="AU923" s="233" t="s">
        <v>79</v>
      </c>
      <c r="AV923" s="13" t="s">
        <v>77</v>
      </c>
      <c r="AW923" s="13" t="s">
        <v>31</v>
      </c>
      <c r="AX923" s="13" t="s">
        <v>69</v>
      </c>
      <c r="AY923" s="233" t="s">
        <v>144</v>
      </c>
    </row>
    <row r="924" s="14" customFormat="1">
      <c r="A924" s="14"/>
      <c r="B924" s="234"/>
      <c r="C924" s="235"/>
      <c r="D924" s="217" t="s">
        <v>156</v>
      </c>
      <c r="E924" s="236" t="s">
        <v>19</v>
      </c>
      <c r="F924" s="237" t="s">
        <v>907</v>
      </c>
      <c r="G924" s="235"/>
      <c r="H924" s="238">
        <v>77.939999999999998</v>
      </c>
      <c r="I924" s="239"/>
      <c r="J924" s="235"/>
      <c r="K924" s="235"/>
      <c r="L924" s="240"/>
      <c r="M924" s="241"/>
      <c r="N924" s="242"/>
      <c r="O924" s="242"/>
      <c r="P924" s="242"/>
      <c r="Q924" s="242"/>
      <c r="R924" s="242"/>
      <c r="S924" s="242"/>
      <c r="T924" s="243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44" t="s">
        <v>156</v>
      </c>
      <c r="AU924" s="244" t="s">
        <v>79</v>
      </c>
      <c r="AV924" s="14" t="s">
        <v>79</v>
      </c>
      <c r="AW924" s="14" t="s">
        <v>31</v>
      </c>
      <c r="AX924" s="14" t="s">
        <v>69</v>
      </c>
      <c r="AY924" s="244" t="s">
        <v>144</v>
      </c>
    </row>
    <row r="925" s="13" customFormat="1">
      <c r="A925" s="13"/>
      <c r="B925" s="224"/>
      <c r="C925" s="225"/>
      <c r="D925" s="217" t="s">
        <v>156</v>
      </c>
      <c r="E925" s="226" t="s">
        <v>19</v>
      </c>
      <c r="F925" s="227" t="s">
        <v>682</v>
      </c>
      <c r="G925" s="225"/>
      <c r="H925" s="226" t="s">
        <v>19</v>
      </c>
      <c r="I925" s="228"/>
      <c r="J925" s="225"/>
      <c r="K925" s="225"/>
      <c r="L925" s="229"/>
      <c r="M925" s="230"/>
      <c r="N925" s="231"/>
      <c r="O925" s="231"/>
      <c r="P925" s="231"/>
      <c r="Q925" s="231"/>
      <c r="R925" s="231"/>
      <c r="S925" s="231"/>
      <c r="T925" s="232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33" t="s">
        <v>156</v>
      </c>
      <c r="AU925" s="233" t="s">
        <v>79</v>
      </c>
      <c r="AV925" s="13" t="s">
        <v>77</v>
      </c>
      <c r="AW925" s="13" t="s">
        <v>31</v>
      </c>
      <c r="AX925" s="13" t="s">
        <v>69</v>
      </c>
      <c r="AY925" s="233" t="s">
        <v>144</v>
      </c>
    </row>
    <row r="926" s="14" customFormat="1">
      <c r="A926" s="14"/>
      <c r="B926" s="234"/>
      <c r="C926" s="235"/>
      <c r="D926" s="217" t="s">
        <v>156</v>
      </c>
      <c r="E926" s="236" t="s">
        <v>19</v>
      </c>
      <c r="F926" s="237" t="s">
        <v>908</v>
      </c>
      <c r="G926" s="235"/>
      <c r="H926" s="238">
        <v>95.120000000000005</v>
      </c>
      <c r="I926" s="239"/>
      <c r="J926" s="235"/>
      <c r="K926" s="235"/>
      <c r="L926" s="240"/>
      <c r="M926" s="241"/>
      <c r="N926" s="242"/>
      <c r="O926" s="242"/>
      <c r="P926" s="242"/>
      <c r="Q926" s="242"/>
      <c r="R926" s="242"/>
      <c r="S926" s="242"/>
      <c r="T926" s="243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44" t="s">
        <v>156</v>
      </c>
      <c r="AU926" s="244" t="s">
        <v>79</v>
      </c>
      <c r="AV926" s="14" t="s">
        <v>79</v>
      </c>
      <c r="AW926" s="14" t="s">
        <v>31</v>
      </c>
      <c r="AX926" s="14" t="s">
        <v>69</v>
      </c>
      <c r="AY926" s="244" t="s">
        <v>144</v>
      </c>
    </row>
    <row r="927" s="13" customFormat="1">
      <c r="A927" s="13"/>
      <c r="B927" s="224"/>
      <c r="C927" s="225"/>
      <c r="D927" s="217" t="s">
        <v>156</v>
      </c>
      <c r="E927" s="226" t="s">
        <v>19</v>
      </c>
      <c r="F927" s="227" t="s">
        <v>684</v>
      </c>
      <c r="G927" s="225"/>
      <c r="H927" s="226" t="s">
        <v>19</v>
      </c>
      <c r="I927" s="228"/>
      <c r="J927" s="225"/>
      <c r="K927" s="225"/>
      <c r="L927" s="229"/>
      <c r="M927" s="230"/>
      <c r="N927" s="231"/>
      <c r="O927" s="231"/>
      <c r="P927" s="231"/>
      <c r="Q927" s="231"/>
      <c r="R927" s="231"/>
      <c r="S927" s="231"/>
      <c r="T927" s="232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33" t="s">
        <v>156</v>
      </c>
      <c r="AU927" s="233" t="s">
        <v>79</v>
      </c>
      <c r="AV927" s="13" t="s">
        <v>77</v>
      </c>
      <c r="AW927" s="13" t="s">
        <v>31</v>
      </c>
      <c r="AX927" s="13" t="s">
        <v>69</v>
      </c>
      <c r="AY927" s="233" t="s">
        <v>144</v>
      </c>
    </row>
    <row r="928" s="14" customFormat="1">
      <c r="A928" s="14"/>
      <c r="B928" s="234"/>
      <c r="C928" s="235"/>
      <c r="D928" s="217" t="s">
        <v>156</v>
      </c>
      <c r="E928" s="236" t="s">
        <v>19</v>
      </c>
      <c r="F928" s="237" t="s">
        <v>909</v>
      </c>
      <c r="G928" s="235"/>
      <c r="H928" s="238">
        <v>121.41</v>
      </c>
      <c r="I928" s="239"/>
      <c r="J928" s="235"/>
      <c r="K928" s="235"/>
      <c r="L928" s="240"/>
      <c r="M928" s="241"/>
      <c r="N928" s="242"/>
      <c r="O928" s="242"/>
      <c r="P928" s="242"/>
      <c r="Q928" s="242"/>
      <c r="R928" s="242"/>
      <c r="S928" s="242"/>
      <c r="T928" s="243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44" t="s">
        <v>156</v>
      </c>
      <c r="AU928" s="244" t="s">
        <v>79</v>
      </c>
      <c r="AV928" s="14" t="s">
        <v>79</v>
      </c>
      <c r="AW928" s="14" t="s">
        <v>31</v>
      </c>
      <c r="AX928" s="14" t="s">
        <v>69</v>
      </c>
      <c r="AY928" s="244" t="s">
        <v>144</v>
      </c>
    </row>
    <row r="929" s="15" customFormat="1">
      <c r="A929" s="15"/>
      <c r="B929" s="245"/>
      <c r="C929" s="246"/>
      <c r="D929" s="217" t="s">
        <v>156</v>
      </c>
      <c r="E929" s="247" t="s">
        <v>19</v>
      </c>
      <c r="F929" s="248" t="s">
        <v>163</v>
      </c>
      <c r="G929" s="246"/>
      <c r="H929" s="249">
        <v>294.47000000000003</v>
      </c>
      <c r="I929" s="250"/>
      <c r="J929" s="246"/>
      <c r="K929" s="246"/>
      <c r="L929" s="251"/>
      <c r="M929" s="252"/>
      <c r="N929" s="253"/>
      <c r="O929" s="253"/>
      <c r="P929" s="253"/>
      <c r="Q929" s="253"/>
      <c r="R929" s="253"/>
      <c r="S929" s="253"/>
      <c r="T929" s="254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T929" s="255" t="s">
        <v>156</v>
      </c>
      <c r="AU929" s="255" t="s">
        <v>79</v>
      </c>
      <c r="AV929" s="15" t="s">
        <v>151</v>
      </c>
      <c r="AW929" s="15" t="s">
        <v>31</v>
      </c>
      <c r="AX929" s="15" t="s">
        <v>77</v>
      </c>
      <c r="AY929" s="255" t="s">
        <v>144</v>
      </c>
    </row>
    <row r="930" s="2" customFormat="1" ht="24.15" customHeight="1">
      <c r="A930" s="38"/>
      <c r="B930" s="39"/>
      <c r="C930" s="204" t="s">
        <v>531</v>
      </c>
      <c r="D930" s="204" t="s">
        <v>146</v>
      </c>
      <c r="E930" s="205" t="s">
        <v>910</v>
      </c>
      <c r="F930" s="206" t="s">
        <v>911</v>
      </c>
      <c r="G930" s="207" t="s">
        <v>202</v>
      </c>
      <c r="H930" s="208">
        <v>619.24000000000001</v>
      </c>
      <c r="I930" s="209"/>
      <c r="J930" s="210">
        <f>ROUND(I930*H930,2)</f>
        <v>0</v>
      </c>
      <c r="K930" s="206" t="s">
        <v>150</v>
      </c>
      <c r="L930" s="44"/>
      <c r="M930" s="211" t="s">
        <v>19</v>
      </c>
      <c r="N930" s="212" t="s">
        <v>40</v>
      </c>
      <c r="O930" s="84"/>
      <c r="P930" s="213">
        <f>O930*H930</f>
        <v>0</v>
      </c>
      <c r="Q930" s="213">
        <v>0.00039825</v>
      </c>
      <c r="R930" s="213">
        <f>Q930*H930</f>
        <v>0.24661233000000002</v>
      </c>
      <c r="S930" s="213">
        <v>0</v>
      </c>
      <c r="T930" s="214">
        <f>S930*H930</f>
        <v>0</v>
      </c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R930" s="215" t="s">
        <v>203</v>
      </c>
      <c r="AT930" s="215" t="s">
        <v>146</v>
      </c>
      <c r="AU930" s="215" t="s">
        <v>79</v>
      </c>
      <c r="AY930" s="17" t="s">
        <v>144</v>
      </c>
      <c r="BE930" s="216">
        <f>IF(N930="základní",J930,0)</f>
        <v>0</v>
      </c>
      <c r="BF930" s="216">
        <f>IF(N930="snížená",J930,0)</f>
        <v>0</v>
      </c>
      <c r="BG930" s="216">
        <f>IF(N930="zákl. přenesená",J930,0)</f>
        <v>0</v>
      </c>
      <c r="BH930" s="216">
        <f>IF(N930="sníž. přenesená",J930,0)</f>
        <v>0</v>
      </c>
      <c r="BI930" s="216">
        <f>IF(N930="nulová",J930,0)</f>
        <v>0</v>
      </c>
      <c r="BJ930" s="17" t="s">
        <v>77</v>
      </c>
      <c r="BK930" s="216">
        <f>ROUND(I930*H930,2)</f>
        <v>0</v>
      </c>
      <c r="BL930" s="17" t="s">
        <v>203</v>
      </c>
      <c r="BM930" s="215" t="s">
        <v>912</v>
      </c>
    </row>
    <row r="931" s="2" customFormat="1">
      <c r="A931" s="38"/>
      <c r="B931" s="39"/>
      <c r="C931" s="40"/>
      <c r="D931" s="217" t="s">
        <v>152</v>
      </c>
      <c r="E931" s="40"/>
      <c r="F931" s="218" t="s">
        <v>913</v>
      </c>
      <c r="G931" s="40"/>
      <c r="H931" s="40"/>
      <c r="I931" s="219"/>
      <c r="J931" s="40"/>
      <c r="K931" s="40"/>
      <c r="L931" s="44"/>
      <c r="M931" s="220"/>
      <c r="N931" s="221"/>
      <c r="O931" s="84"/>
      <c r="P931" s="84"/>
      <c r="Q931" s="84"/>
      <c r="R931" s="84"/>
      <c r="S931" s="84"/>
      <c r="T931" s="85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T931" s="17" t="s">
        <v>152</v>
      </c>
      <c r="AU931" s="17" t="s">
        <v>79</v>
      </c>
    </row>
    <row r="932" s="2" customFormat="1">
      <c r="A932" s="38"/>
      <c r="B932" s="39"/>
      <c r="C932" s="40"/>
      <c r="D932" s="222" t="s">
        <v>154</v>
      </c>
      <c r="E932" s="40"/>
      <c r="F932" s="223" t="s">
        <v>914</v>
      </c>
      <c r="G932" s="40"/>
      <c r="H932" s="40"/>
      <c r="I932" s="219"/>
      <c r="J932" s="40"/>
      <c r="K932" s="40"/>
      <c r="L932" s="44"/>
      <c r="M932" s="220"/>
      <c r="N932" s="221"/>
      <c r="O932" s="84"/>
      <c r="P932" s="84"/>
      <c r="Q932" s="84"/>
      <c r="R932" s="84"/>
      <c r="S932" s="84"/>
      <c r="T932" s="85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T932" s="17" t="s">
        <v>154</v>
      </c>
      <c r="AU932" s="17" t="s">
        <v>79</v>
      </c>
    </row>
    <row r="933" s="13" customFormat="1">
      <c r="A933" s="13"/>
      <c r="B933" s="224"/>
      <c r="C933" s="225"/>
      <c r="D933" s="217" t="s">
        <v>156</v>
      </c>
      <c r="E933" s="226" t="s">
        <v>19</v>
      </c>
      <c r="F933" s="227" t="s">
        <v>887</v>
      </c>
      <c r="G933" s="225"/>
      <c r="H933" s="226" t="s">
        <v>19</v>
      </c>
      <c r="I933" s="228"/>
      <c r="J933" s="225"/>
      <c r="K933" s="225"/>
      <c r="L933" s="229"/>
      <c r="M933" s="230"/>
      <c r="N933" s="231"/>
      <c r="O933" s="231"/>
      <c r="P933" s="231"/>
      <c r="Q933" s="231"/>
      <c r="R933" s="231"/>
      <c r="S933" s="231"/>
      <c r="T933" s="232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33" t="s">
        <v>156</v>
      </c>
      <c r="AU933" s="233" t="s">
        <v>79</v>
      </c>
      <c r="AV933" s="13" t="s">
        <v>77</v>
      </c>
      <c r="AW933" s="13" t="s">
        <v>31</v>
      </c>
      <c r="AX933" s="13" t="s">
        <v>69</v>
      </c>
      <c r="AY933" s="233" t="s">
        <v>144</v>
      </c>
    </row>
    <row r="934" s="14" customFormat="1">
      <c r="A934" s="14"/>
      <c r="B934" s="234"/>
      <c r="C934" s="235"/>
      <c r="D934" s="217" t="s">
        <v>156</v>
      </c>
      <c r="E934" s="236" t="s">
        <v>19</v>
      </c>
      <c r="F934" s="237" t="s">
        <v>915</v>
      </c>
      <c r="G934" s="235"/>
      <c r="H934" s="238">
        <v>625.53999999999996</v>
      </c>
      <c r="I934" s="239"/>
      <c r="J934" s="235"/>
      <c r="K934" s="235"/>
      <c r="L934" s="240"/>
      <c r="M934" s="241"/>
      <c r="N934" s="242"/>
      <c r="O934" s="242"/>
      <c r="P934" s="242"/>
      <c r="Q934" s="242"/>
      <c r="R934" s="242"/>
      <c r="S934" s="242"/>
      <c r="T934" s="243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44" t="s">
        <v>156</v>
      </c>
      <c r="AU934" s="244" t="s">
        <v>79</v>
      </c>
      <c r="AV934" s="14" t="s">
        <v>79</v>
      </c>
      <c r="AW934" s="14" t="s">
        <v>31</v>
      </c>
      <c r="AX934" s="14" t="s">
        <v>69</v>
      </c>
      <c r="AY934" s="244" t="s">
        <v>144</v>
      </c>
    </row>
    <row r="935" s="14" customFormat="1">
      <c r="A935" s="14"/>
      <c r="B935" s="234"/>
      <c r="C935" s="235"/>
      <c r="D935" s="217" t="s">
        <v>156</v>
      </c>
      <c r="E935" s="236" t="s">
        <v>19</v>
      </c>
      <c r="F935" s="237" t="s">
        <v>916</v>
      </c>
      <c r="G935" s="235"/>
      <c r="H935" s="238">
        <v>-6.2999999999999998</v>
      </c>
      <c r="I935" s="239"/>
      <c r="J935" s="235"/>
      <c r="K935" s="235"/>
      <c r="L935" s="240"/>
      <c r="M935" s="241"/>
      <c r="N935" s="242"/>
      <c r="O935" s="242"/>
      <c r="P935" s="242"/>
      <c r="Q935" s="242"/>
      <c r="R935" s="242"/>
      <c r="S935" s="242"/>
      <c r="T935" s="243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44" t="s">
        <v>156</v>
      </c>
      <c r="AU935" s="244" t="s">
        <v>79</v>
      </c>
      <c r="AV935" s="14" t="s">
        <v>79</v>
      </c>
      <c r="AW935" s="14" t="s">
        <v>31</v>
      </c>
      <c r="AX935" s="14" t="s">
        <v>69</v>
      </c>
      <c r="AY935" s="244" t="s">
        <v>144</v>
      </c>
    </row>
    <row r="936" s="15" customFormat="1">
      <c r="A936" s="15"/>
      <c r="B936" s="245"/>
      <c r="C936" s="246"/>
      <c r="D936" s="217" t="s">
        <v>156</v>
      </c>
      <c r="E936" s="247" t="s">
        <v>19</v>
      </c>
      <c r="F936" s="248" t="s">
        <v>163</v>
      </c>
      <c r="G936" s="246"/>
      <c r="H936" s="249">
        <v>619.24000000000001</v>
      </c>
      <c r="I936" s="250"/>
      <c r="J936" s="246"/>
      <c r="K936" s="246"/>
      <c r="L936" s="251"/>
      <c r="M936" s="252"/>
      <c r="N936" s="253"/>
      <c r="O936" s="253"/>
      <c r="P936" s="253"/>
      <c r="Q936" s="253"/>
      <c r="R936" s="253"/>
      <c r="S936" s="253"/>
      <c r="T936" s="254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T936" s="255" t="s">
        <v>156</v>
      </c>
      <c r="AU936" s="255" t="s">
        <v>79</v>
      </c>
      <c r="AV936" s="15" t="s">
        <v>151</v>
      </c>
      <c r="AW936" s="15" t="s">
        <v>31</v>
      </c>
      <c r="AX936" s="15" t="s">
        <v>77</v>
      </c>
      <c r="AY936" s="255" t="s">
        <v>144</v>
      </c>
    </row>
    <row r="937" s="2" customFormat="1" ht="24.15" customHeight="1">
      <c r="A937" s="38"/>
      <c r="B937" s="39"/>
      <c r="C937" s="204" t="s">
        <v>917</v>
      </c>
      <c r="D937" s="204" t="s">
        <v>146</v>
      </c>
      <c r="E937" s="205" t="s">
        <v>918</v>
      </c>
      <c r="F937" s="206" t="s">
        <v>919</v>
      </c>
      <c r="G937" s="207" t="s">
        <v>202</v>
      </c>
      <c r="H937" s="208">
        <v>29.992000000000001</v>
      </c>
      <c r="I937" s="209"/>
      <c r="J937" s="210">
        <f>ROUND(I937*H937,2)</f>
        <v>0</v>
      </c>
      <c r="K937" s="206" t="s">
        <v>150</v>
      </c>
      <c r="L937" s="44"/>
      <c r="M937" s="211" t="s">
        <v>19</v>
      </c>
      <c r="N937" s="212" t="s">
        <v>40</v>
      </c>
      <c r="O937" s="84"/>
      <c r="P937" s="213">
        <f>O937*H937</f>
        <v>0</v>
      </c>
      <c r="Q937" s="213">
        <v>0.00039825</v>
      </c>
      <c r="R937" s="213">
        <f>Q937*H937</f>
        <v>0.011944314000000001</v>
      </c>
      <c r="S937" s="213">
        <v>0</v>
      </c>
      <c r="T937" s="214">
        <f>S937*H937</f>
        <v>0</v>
      </c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R937" s="215" t="s">
        <v>203</v>
      </c>
      <c r="AT937" s="215" t="s">
        <v>146</v>
      </c>
      <c r="AU937" s="215" t="s">
        <v>79</v>
      </c>
      <c r="AY937" s="17" t="s">
        <v>144</v>
      </c>
      <c r="BE937" s="216">
        <f>IF(N937="základní",J937,0)</f>
        <v>0</v>
      </c>
      <c r="BF937" s="216">
        <f>IF(N937="snížená",J937,0)</f>
        <v>0</v>
      </c>
      <c r="BG937" s="216">
        <f>IF(N937="zákl. přenesená",J937,0)</f>
        <v>0</v>
      </c>
      <c r="BH937" s="216">
        <f>IF(N937="sníž. přenesená",J937,0)</f>
        <v>0</v>
      </c>
      <c r="BI937" s="216">
        <f>IF(N937="nulová",J937,0)</f>
        <v>0</v>
      </c>
      <c r="BJ937" s="17" t="s">
        <v>77</v>
      </c>
      <c r="BK937" s="216">
        <f>ROUND(I937*H937,2)</f>
        <v>0</v>
      </c>
      <c r="BL937" s="17" t="s">
        <v>203</v>
      </c>
      <c r="BM937" s="215" t="s">
        <v>920</v>
      </c>
    </row>
    <row r="938" s="2" customFormat="1">
      <c r="A938" s="38"/>
      <c r="B938" s="39"/>
      <c r="C938" s="40"/>
      <c r="D938" s="217" t="s">
        <v>152</v>
      </c>
      <c r="E938" s="40"/>
      <c r="F938" s="218" t="s">
        <v>921</v>
      </c>
      <c r="G938" s="40"/>
      <c r="H938" s="40"/>
      <c r="I938" s="219"/>
      <c r="J938" s="40"/>
      <c r="K938" s="40"/>
      <c r="L938" s="44"/>
      <c r="M938" s="220"/>
      <c r="N938" s="221"/>
      <c r="O938" s="84"/>
      <c r="P938" s="84"/>
      <c r="Q938" s="84"/>
      <c r="R938" s="84"/>
      <c r="S938" s="84"/>
      <c r="T938" s="85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T938" s="17" t="s">
        <v>152</v>
      </c>
      <c r="AU938" s="17" t="s">
        <v>79</v>
      </c>
    </row>
    <row r="939" s="2" customFormat="1">
      <c r="A939" s="38"/>
      <c r="B939" s="39"/>
      <c r="C939" s="40"/>
      <c r="D939" s="222" t="s">
        <v>154</v>
      </c>
      <c r="E939" s="40"/>
      <c r="F939" s="223" t="s">
        <v>922</v>
      </c>
      <c r="G939" s="40"/>
      <c r="H939" s="40"/>
      <c r="I939" s="219"/>
      <c r="J939" s="40"/>
      <c r="K939" s="40"/>
      <c r="L939" s="44"/>
      <c r="M939" s="220"/>
      <c r="N939" s="221"/>
      <c r="O939" s="84"/>
      <c r="P939" s="84"/>
      <c r="Q939" s="84"/>
      <c r="R939" s="84"/>
      <c r="S939" s="84"/>
      <c r="T939" s="85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T939" s="17" t="s">
        <v>154</v>
      </c>
      <c r="AU939" s="17" t="s">
        <v>79</v>
      </c>
    </row>
    <row r="940" s="13" customFormat="1">
      <c r="A940" s="13"/>
      <c r="B940" s="224"/>
      <c r="C940" s="225"/>
      <c r="D940" s="217" t="s">
        <v>156</v>
      </c>
      <c r="E940" s="226" t="s">
        <v>19</v>
      </c>
      <c r="F940" s="227" t="s">
        <v>887</v>
      </c>
      <c r="G940" s="225"/>
      <c r="H940" s="226" t="s">
        <v>19</v>
      </c>
      <c r="I940" s="228"/>
      <c r="J940" s="225"/>
      <c r="K940" s="225"/>
      <c r="L940" s="229"/>
      <c r="M940" s="230"/>
      <c r="N940" s="231"/>
      <c r="O940" s="231"/>
      <c r="P940" s="231"/>
      <c r="Q940" s="231"/>
      <c r="R940" s="231"/>
      <c r="S940" s="231"/>
      <c r="T940" s="232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33" t="s">
        <v>156</v>
      </c>
      <c r="AU940" s="233" t="s">
        <v>79</v>
      </c>
      <c r="AV940" s="13" t="s">
        <v>77</v>
      </c>
      <c r="AW940" s="13" t="s">
        <v>31</v>
      </c>
      <c r="AX940" s="13" t="s">
        <v>69</v>
      </c>
      <c r="AY940" s="233" t="s">
        <v>144</v>
      </c>
    </row>
    <row r="941" s="14" customFormat="1">
      <c r="A941" s="14"/>
      <c r="B941" s="234"/>
      <c r="C941" s="235"/>
      <c r="D941" s="217" t="s">
        <v>156</v>
      </c>
      <c r="E941" s="236" t="s">
        <v>19</v>
      </c>
      <c r="F941" s="237" t="s">
        <v>923</v>
      </c>
      <c r="G941" s="235"/>
      <c r="H941" s="238">
        <v>29.992000000000001</v>
      </c>
      <c r="I941" s="239"/>
      <c r="J941" s="235"/>
      <c r="K941" s="235"/>
      <c r="L941" s="240"/>
      <c r="M941" s="241"/>
      <c r="N941" s="242"/>
      <c r="O941" s="242"/>
      <c r="P941" s="242"/>
      <c r="Q941" s="242"/>
      <c r="R941" s="242"/>
      <c r="S941" s="242"/>
      <c r="T941" s="243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44" t="s">
        <v>156</v>
      </c>
      <c r="AU941" s="244" t="s">
        <v>79</v>
      </c>
      <c r="AV941" s="14" t="s">
        <v>79</v>
      </c>
      <c r="AW941" s="14" t="s">
        <v>31</v>
      </c>
      <c r="AX941" s="14" t="s">
        <v>69</v>
      </c>
      <c r="AY941" s="244" t="s">
        <v>144</v>
      </c>
    </row>
    <row r="942" s="15" customFormat="1">
      <c r="A942" s="15"/>
      <c r="B942" s="245"/>
      <c r="C942" s="246"/>
      <c r="D942" s="217" t="s">
        <v>156</v>
      </c>
      <c r="E942" s="247" t="s">
        <v>19</v>
      </c>
      <c r="F942" s="248" t="s">
        <v>163</v>
      </c>
      <c r="G942" s="246"/>
      <c r="H942" s="249">
        <v>29.992000000000001</v>
      </c>
      <c r="I942" s="250"/>
      <c r="J942" s="246"/>
      <c r="K942" s="246"/>
      <c r="L942" s="251"/>
      <c r="M942" s="252"/>
      <c r="N942" s="253"/>
      <c r="O942" s="253"/>
      <c r="P942" s="253"/>
      <c r="Q942" s="253"/>
      <c r="R942" s="253"/>
      <c r="S942" s="253"/>
      <c r="T942" s="254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T942" s="255" t="s">
        <v>156</v>
      </c>
      <c r="AU942" s="255" t="s">
        <v>79</v>
      </c>
      <c r="AV942" s="15" t="s">
        <v>151</v>
      </c>
      <c r="AW942" s="15" t="s">
        <v>31</v>
      </c>
      <c r="AX942" s="15" t="s">
        <v>77</v>
      </c>
      <c r="AY942" s="255" t="s">
        <v>144</v>
      </c>
    </row>
    <row r="943" s="2" customFormat="1" ht="44.25" customHeight="1">
      <c r="A943" s="38"/>
      <c r="B943" s="39"/>
      <c r="C943" s="256" t="s">
        <v>542</v>
      </c>
      <c r="D943" s="256" t="s">
        <v>229</v>
      </c>
      <c r="E943" s="257" t="s">
        <v>924</v>
      </c>
      <c r="F943" s="258" t="s">
        <v>925</v>
      </c>
      <c r="G943" s="259" t="s">
        <v>202</v>
      </c>
      <c r="H943" s="260">
        <v>396.35599999999999</v>
      </c>
      <c r="I943" s="261"/>
      <c r="J943" s="262">
        <f>ROUND(I943*H943,2)</f>
        <v>0</v>
      </c>
      <c r="K943" s="258" t="s">
        <v>150</v>
      </c>
      <c r="L943" s="263"/>
      <c r="M943" s="264" t="s">
        <v>19</v>
      </c>
      <c r="N943" s="265" t="s">
        <v>40</v>
      </c>
      <c r="O943" s="84"/>
      <c r="P943" s="213">
        <f>O943*H943</f>
        <v>0</v>
      </c>
      <c r="Q943" s="213">
        <v>0.0054000000000000003</v>
      </c>
      <c r="R943" s="213">
        <f>Q943*H943</f>
        <v>2.1403224000000001</v>
      </c>
      <c r="S943" s="213">
        <v>0</v>
      </c>
      <c r="T943" s="214">
        <f>S943*H943</f>
        <v>0</v>
      </c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R943" s="215" t="s">
        <v>260</v>
      </c>
      <c r="AT943" s="215" t="s">
        <v>229</v>
      </c>
      <c r="AU943" s="215" t="s">
        <v>79</v>
      </c>
      <c r="AY943" s="17" t="s">
        <v>144</v>
      </c>
      <c r="BE943" s="216">
        <f>IF(N943="základní",J943,0)</f>
        <v>0</v>
      </c>
      <c r="BF943" s="216">
        <f>IF(N943="snížená",J943,0)</f>
        <v>0</v>
      </c>
      <c r="BG943" s="216">
        <f>IF(N943="zákl. přenesená",J943,0)</f>
        <v>0</v>
      </c>
      <c r="BH943" s="216">
        <f>IF(N943="sníž. přenesená",J943,0)</f>
        <v>0</v>
      </c>
      <c r="BI943" s="216">
        <f>IF(N943="nulová",J943,0)</f>
        <v>0</v>
      </c>
      <c r="BJ943" s="17" t="s">
        <v>77</v>
      </c>
      <c r="BK943" s="216">
        <f>ROUND(I943*H943,2)</f>
        <v>0</v>
      </c>
      <c r="BL943" s="17" t="s">
        <v>203</v>
      </c>
      <c r="BM943" s="215" t="s">
        <v>926</v>
      </c>
    </row>
    <row r="944" s="2" customFormat="1">
      <c r="A944" s="38"/>
      <c r="B944" s="39"/>
      <c r="C944" s="40"/>
      <c r="D944" s="217" t="s">
        <v>152</v>
      </c>
      <c r="E944" s="40"/>
      <c r="F944" s="218" t="s">
        <v>925</v>
      </c>
      <c r="G944" s="40"/>
      <c r="H944" s="40"/>
      <c r="I944" s="219"/>
      <c r="J944" s="40"/>
      <c r="K944" s="40"/>
      <c r="L944" s="44"/>
      <c r="M944" s="220"/>
      <c r="N944" s="221"/>
      <c r="O944" s="84"/>
      <c r="P944" s="84"/>
      <c r="Q944" s="84"/>
      <c r="R944" s="84"/>
      <c r="S944" s="84"/>
      <c r="T944" s="85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T944" s="17" t="s">
        <v>152</v>
      </c>
      <c r="AU944" s="17" t="s">
        <v>79</v>
      </c>
    </row>
    <row r="945" s="13" customFormat="1">
      <c r="A945" s="13"/>
      <c r="B945" s="224"/>
      <c r="C945" s="225"/>
      <c r="D945" s="217" t="s">
        <v>156</v>
      </c>
      <c r="E945" s="226" t="s">
        <v>19</v>
      </c>
      <c r="F945" s="227" t="s">
        <v>887</v>
      </c>
      <c r="G945" s="225"/>
      <c r="H945" s="226" t="s">
        <v>19</v>
      </c>
      <c r="I945" s="228"/>
      <c r="J945" s="225"/>
      <c r="K945" s="225"/>
      <c r="L945" s="229"/>
      <c r="M945" s="230"/>
      <c r="N945" s="231"/>
      <c r="O945" s="231"/>
      <c r="P945" s="231"/>
      <c r="Q945" s="231"/>
      <c r="R945" s="231"/>
      <c r="S945" s="231"/>
      <c r="T945" s="232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33" t="s">
        <v>156</v>
      </c>
      <c r="AU945" s="233" t="s">
        <v>79</v>
      </c>
      <c r="AV945" s="13" t="s">
        <v>77</v>
      </c>
      <c r="AW945" s="13" t="s">
        <v>31</v>
      </c>
      <c r="AX945" s="13" t="s">
        <v>69</v>
      </c>
      <c r="AY945" s="233" t="s">
        <v>144</v>
      </c>
    </row>
    <row r="946" s="14" customFormat="1">
      <c r="A946" s="14"/>
      <c r="B946" s="234"/>
      <c r="C946" s="235"/>
      <c r="D946" s="217" t="s">
        <v>156</v>
      </c>
      <c r="E946" s="236" t="s">
        <v>19</v>
      </c>
      <c r="F946" s="237" t="s">
        <v>888</v>
      </c>
      <c r="G946" s="235"/>
      <c r="H946" s="238">
        <v>312.76999999999998</v>
      </c>
      <c r="I946" s="239"/>
      <c r="J946" s="235"/>
      <c r="K946" s="235"/>
      <c r="L946" s="240"/>
      <c r="M946" s="241"/>
      <c r="N946" s="242"/>
      <c r="O946" s="242"/>
      <c r="P946" s="242"/>
      <c r="Q946" s="242"/>
      <c r="R946" s="242"/>
      <c r="S946" s="242"/>
      <c r="T946" s="243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44" t="s">
        <v>156</v>
      </c>
      <c r="AU946" s="244" t="s">
        <v>79</v>
      </c>
      <c r="AV946" s="14" t="s">
        <v>79</v>
      </c>
      <c r="AW946" s="14" t="s">
        <v>31</v>
      </c>
      <c r="AX946" s="14" t="s">
        <v>69</v>
      </c>
      <c r="AY946" s="244" t="s">
        <v>144</v>
      </c>
    </row>
    <row r="947" s="14" customFormat="1">
      <c r="A947" s="14"/>
      <c r="B947" s="234"/>
      <c r="C947" s="235"/>
      <c r="D947" s="217" t="s">
        <v>156</v>
      </c>
      <c r="E947" s="236" t="s">
        <v>19</v>
      </c>
      <c r="F947" s="237" t="s">
        <v>889</v>
      </c>
      <c r="G947" s="235"/>
      <c r="H947" s="238">
        <v>-3.1499999999999999</v>
      </c>
      <c r="I947" s="239"/>
      <c r="J947" s="235"/>
      <c r="K947" s="235"/>
      <c r="L947" s="240"/>
      <c r="M947" s="241"/>
      <c r="N947" s="242"/>
      <c r="O947" s="242"/>
      <c r="P947" s="242"/>
      <c r="Q947" s="242"/>
      <c r="R947" s="242"/>
      <c r="S947" s="242"/>
      <c r="T947" s="243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44" t="s">
        <v>156</v>
      </c>
      <c r="AU947" s="244" t="s">
        <v>79</v>
      </c>
      <c r="AV947" s="14" t="s">
        <v>79</v>
      </c>
      <c r="AW947" s="14" t="s">
        <v>31</v>
      </c>
      <c r="AX947" s="14" t="s">
        <v>69</v>
      </c>
      <c r="AY947" s="244" t="s">
        <v>144</v>
      </c>
    </row>
    <row r="948" s="14" customFormat="1">
      <c r="A948" s="14"/>
      <c r="B948" s="234"/>
      <c r="C948" s="235"/>
      <c r="D948" s="217" t="s">
        <v>156</v>
      </c>
      <c r="E948" s="236" t="s">
        <v>19</v>
      </c>
      <c r="F948" s="237" t="s">
        <v>896</v>
      </c>
      <c r="G948" s="235"/>
      <c r="H948" s="238">
        <v>14.996</v>
      </c>
      <c r="I948" s="239"/>
      <c r="J948" s="235"/>
      <c r="K948" s="235"/>
      <c r="L948" s="240"/>
      <c r="M948" s="241"/>
      <c r="N948" s="242"/>
      <c r="O948" s="242"/>
      <c r="P948" s="242"/>
      <c r="Q948" s="242"/>
      <c r="R948" s="242"/>
      <c r="S948" s="242"/>
      <c r="T948" s="243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44" t="s">
        <v>156</v>
      </c>
      <c r="AU948" s="244" t="s">
        <v>79</v>
      </c>
      <c r="AV948" s="14" t="s">
        <v>79</v>
      </c>
      <c r="AW948" s="14" t="s">
        <v>31</v>
      </c>
      <c r="AX948" s="14" t="s">
        <v>69</v>
      </c>
      <c r="AY948" s="244" t="s">
        <v>144</v>
      </c>
    </row>
    <row r="949" s="15" customFormat="1">
      <c r="A949" s="15"/>
      <c r="B949" s="245"/>
      <c r="C949" s="246"/>
      <c r="D949" s="217" t="s">
        <v>156</v>
      </c>
      <c r="E949" s="247" t="s">
        <v>19</v>
      </c>
      <c r="F949" s="248" t="s">
        <v>163</v>
      </c>
      <c r="G949" s="246"/>
      <c r="H949" s="249">
        <v>324.61599999999999</v>
      </c>
      <c r="I949" s="250"/>
      <c r="J949" s="246"/>
      <c r="K949" s="246"/>
      <c r="L949" s="251"/>
      <c r="M949" s="252"/>
      <c r="N949" s="253"/>
      <c r="O949" s="253"/>
      <c r="P949" s="253"/>
      <c r="Q949" s="253"/>
      <c r="R949" s="253"/>
      <c r="S949" s="253"/>
      <c r="T949" s="254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T949" s="255" t="s">
        <v>156</v>
      </c>
      <c r="AU949" s="255" t="s">
        <v>79</v>
      </c>
      <c r="AV949" s="15" t="s">
        <v>151</v>
      </c>
      <c r="AW949" s="15" t="s">
        <v>31</v>
      </c>
      <c r="AX949" s="15" t="s">
        <v>69</v>
      </c>
      <c r="AY949" s="255" t="s">
        <v>144</v>
      </c>
    </row>
    <row r="950" s="14" customFormat="1">
      <c r="A950" s="14"/>
      <c r="B950" s="234"/>
      <c r="C950" s="235"/>
      <c r="D950" s="217" t="s">
        <v>156</v>
      </c>
      <c r="E950" s="236" t="s">
        <v>19</v>
      </c>
      <c r="F950" s="237" t="s">
        <v>927</v>
      </c>
      <c r="G950" s="235"/>
      <c r="H950" s="238">
        <v>396.35599999999999</v>
      </c>
      <c r="I950" s="239"/>
      <c r="J950" s="235"/>
      <c r="K950" s="235"/>
      <c r="L950" s="240"/>
      <c r="M950" s="241"/>
      <c r="N950" s="242"/>
      <c r="O950" s="242"/>
      <c r="P950" s="242"/>
      <c r="Q950" s="242"/>
      <c r="R950" s="242"/>
      <c r="S950" s="242"/>
      <c r="T950" s="243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44" t="s">
        <v>156</v>
      </c>
      <c r="AU950" s="244" t="s">
        <v>79</v>
      </c>
      <c r="AV950" s="14" t="s">
        <v>79</v>
      </c>
      <c r="AW950" s="14" t="s">
        <v>31</v>
      </c>
      <c r="AX950" s="14" t="s">
        <v>69</v>
      </c>
      <c r="AY950" s="244" t="s">
        <v>144</v>
      </c>
    </row>
    <row r="951" s="15" customFormat="1">
      <c r="A951" s="15"/>
      <c r="B951" s="245"/>
      <c r="C951" s="246"/>
      <c r="D951" s="217" t="s">
        <v>156</v>
      </c>
      <c r="E951" s="247" t="s">
        <v>19</v>
      </c>
      <c r="F951" s="248" t="s">
        <v>163</v>
      </c>
      <c r="G951" s="246"/>
      <c r="H951" s="249">
        <v>396.35599999999999</v>
      </c>
      <c r="I951" s="250"/>
      <c r="J951" s="246"/>
      <c r="K951" s="246"/>
      <c r="L951" s="251"/>
      <c r="M951" s="252"/>
      <c r="N951" s="253"/>
      <c r="O951" s="253"/>
      <c r="P951" s="253"/>
      <c r="Q951" s="253"/>
      <c r="R951" s="253"/>
      <c r="S951" s="253"/>
      <c r="T951" s="254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T951" s="255" t="s">
        <v>156</v>
      </c>
      <c r="AU951" s="255" t="s">
        <v>79</v>
      </c>
      <c r="AV951" s="15" t="s">
        <v>151</v>
      </c>
      <c r="AW951" s="15" t="s">
        <v>31</v>
      </c>
      <c r="AX951" s="15" t="s">
        <v>77</v>
      </c>
      <c r="AY951" s="255" t="s">
        <v>144</v>
      </c>
    </row>
    <row r="952" s="2" customFormat="1" ht="55.5" customHeight="1">
      <c r="A952" s="38"/>
      <c r="B952" s="39"/>
      <c r="C952" s="256" t="s">
        <v>928</v>
      </c>
      <c r="D952" s="256" t="s">
        <v>229</v>
      </c>
      <c r="E952" s="257" t="s">
        <v>929</v>
      </c>
      <c r="F952" s="258" t="s">
        <v>930</v>
      </c>
      <c r="G952" s="259" t="s">
        <v>202</v>
      </c>
      <c r="H952" s="260">
        <v>396.35599999999999</v>
      </c>
      <c r="I952" s="261"/>
      <c r="J952" s="262">
        <f>ROUND(I952*H952,2)</f>
        <v>0</v>
      </c>
      <c r="K952" s="258" t="s">
        <v>150</v>
      </c>
      <c r="L952" s="263"/>
      <c r="M952" s="264" t="s">
        <v>19</v>
      </c>
      <c r="N952" s="265" t="s">
        <v>40</v>
      </c>
      <c r="O952" s="84"/>
      <c r="P952" s="213">
        <f>O952*H952</f>
        <v>0</v>
      </c>
      <c r="Q952" s="213">
        <v>0.0047000000000000002</v>
      </c>
      <c r="R952" s="213">
        <f>Q952*H952</f>
        <v>1.8628732000000001</v>
      </c>
      <c r="S952" s="213">
        <v>0</v>
      </c>
      <c r="T952" s="214">
        <f>S952*H952</f>
        <v>0</v>
      </c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R952" s="215" t="s">
        <v>260</v>
      </c>
      <c r="AT952" s="215" t="s">
        <v>229</v>
      </c>
      <c r="AU952" s="215" t="s">
        <v>79</v>
      </c>
      <c r="AY952" s="17" t="s">
        <v>144</v>
      </c>
      <c r="BE952" s="216">
        <f>IF(N952="základní",J952,0)</f>
        <v>0</v>
      </c>
      <c r="BF952" s="216">
        <f>IF(N952="snížená",J952,0)</f>
        <v>0</v>
      </c>
      <c r="BG952" s="216">
        <f>IF(N952="zákl. přenesená",J952,0)</f>
        <v>0</v>
      </c>
      <c r="BH952" s="216">
        <f>IF(N952="sníž. přenesená",J952,0)</f>
        <v>0</v>
      </c>
      <c r="BI952" s="216">
        <f>IF(N952="nulová",J952,0)</f>
        <v>0</v>
      </c>
      <c r="BJ952" s="17" t="s">
        <v>77</v>
      </c>
      <c r="BK952" s="216">
        <f>ROUND(I952*H952,2)</f>
        <v>0</v>
      </c>
      <c r="BL952" s="17" t="s">
        <v>203</v>
      </c>
      <c r="BM952" s="215" t="s">
        <v>931</v>
      </c>
    </row>
    <row r="953" s="2" customFormat="1">
      <c r="A953" s="38"/>
      <c r="B953" s="39"/>
      <c r="C953" s="40"/>
      <c r="D953" s="217" t="s">
        <v>152</v>
      </c>
      <c r="E953" s="40"/>
      <c r="F953" s="218" t="s">
        <v>930</v>
      </c>
      <c r="G953" s="40"/>
      <c r="H953" s="40"/>
      <c r="I953" s="219"/>
      <c r="J953" s="40"/>
      <c r="K953" s="40"/>
      <c r="L953" s="44"/>
      <c r="M953" s="220"/>
      <c r="N953" s="221"/>
      <c r="O953" s="84"/>
      <c r="P953" s="84"/>
      <c r="Q953" s="84"/>
      <c r="R953" s="84"/>
      <c r="S953" s="84"/>
      <c r="T953" s="85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T953" s="17" t="s">
        <v>152</v>
      </c>
      <c r="AU953" s="17" t="s">
        <v>79</v>
      </c>
    </row>
    <row r="954" s="13" customFormat="1">
      <c r="A954" s="13"/>
      <c r="B954" s="224"/>
      <c r="C954" s="225"/>
      <c r="D954" s="217" t="s">
        <v>156</v>
      </c>
      <c r="E954" s="226" t="s">
        <v>19</v>
      </c>
      <c r="F954" s="227" t="s">
        <v>887</v>
      </c>
      <c r="G954" s="225"/>
      <c r="H954" s="226" t="s">
        <v>19</v>
      </c>
      <c r="I954" s="228"/>
      <c r="J954" s="225"/>
      <c r="K954" s="225"/>
      <c r="L954" s="229"/>
      <c r="M954" s="230"/>
      <c r="N954" s="231"/>
      <c r="O954" s="231"/>
      <c r="P954" s="231"/>
      <c r="Q954" s="231"/>
      <c r="R954" s="231"/>
      <c r="S954" s="231"/>
      <c r="T954" s="232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33" t="s">
        <v>156</v>
      </c>
      <c r="AU954" s="233" t="s">
        <v>79</v>
      </c>
      <c r="AV954" s="13" t="s">
        <v>77</v>
      </c>
      <c r="AW954" s="13" t="s">
        <v>31</v>
      </c>
      <c r="AX954" s="13" t="s">
        <v>69</v>
      </c>
      <c r="AY954" s="233" t="s">
        <v>144</v>
      </c>
    </row>
    <row r="955" s="14" customFormat="1">
      <c r="A955" s="14"/>
      <c r="B955" s="234"/>
      <c r="C955" s="235"/>
      <c r="D955" s="217" t="s">
        <v>156</v>
      </c>
      <c r="E955" s="236" t="s">
        <v>19</v>
      </c>
      <c r="F955" s="237" t="s">
        <v>888</v>
      </c>
      <c r="G955" s="235"/>
      <c r="H955" s="238">
        <v>312.76999999999998</v>
      </c>
      <c r="I955" s="239"/>
      <c r="J955" s="235"/>
      <c r="K955" s="235"/>
      <c r="L955" s="240"/>
      <c r="M955" s="241"/>
      <c r="N955" s="242"/>
      <c r="O955" s="242"/>
      <c r="P955" s="242"/>
      <c r="Q955" s="242"/>
      <c r="R955" s="242"/>
      <c r="S955" s="242"/>
      <c r="T955" s="243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44" t="s">
        <v>156</v>
      </c>
      <c r="AU955" s="244" t="s">
        <v>79</v>
      </c>
      <c r="AV955" s="14" t="s">
        <v>79</v>
      </c>
      <c r="AW955" s="14" t="s">
        <v>31</v>
      </c>
      <c r="AX955" s="14" t="s">
        <v>69</v>
      </c>
      <c r="AY955" s="244" t="s">
        <v>144</v>
      </c>
    </row>
    <row r="956" s="14" customFormat="1">
      <c r="A956" s="14"/>
      <c r="B956" s="234"/>
      <c r="C956" s="235"/>
      <c r="D956" s="217" t="s">
        <v>156</v>
      </c>
      <c r="E956" s="236" t="s">
        <v>19</v>
      </c>
      <c r="F956" s="237" t="s">
        <v>889</v>
      </c>
      <c r="G956" s="235"/>
      <c r="H956" s="238">
        <v>-3.1499999999999999</v>
      </c>
      <c r="I956" s="239"/>
      <c r="J956" s="235"/>
      <c r="K956" s="235"/>
      <c r="L956" s="240"/>
      <c r="M956" s="241"/>
      <c r="N956" s="242"/>
      <c r="O956" s="242"/>
      <c r="P956" s="242"/>
      <c r="Q956" s="242"/>
      <c r="R956" s="242"/>
      <c r="S956" s="242"/>
      <c r="T956" s="243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44" t="s">
        <v>156</v>
      </c>
      <c r="AU956" s="244" t="s">
        <v>79</v>
      </c>
      <c r="AV956" s="14" t="s">
        <v>79</v>
      </c>
      <c r="AW956" s="14" t="s">
        <v>31</v>
      </c>
      <c r="AX956" s="14" t="s">
        <v>69</v>
      </c>
      <c r="AY956" s="244" t="s">
        <v>144</v>
      </c>
    </row>
    <row r="957" s="14" customFormat="1">
      <c r="A957" s="14"/>
      <c r="B957" s="234"/>
      <c r="C957" s="235"/>
      <c r="D957" s="217" t="s">
        <v>156</v>
      </c>
      <c r="E957" s="236" t="s">
        <v>19</v>
      </c>
      <c r="F957" s="237" t="s">
        <v>896</v>
      </c>
      <c r="G957" s="235"/>
      <c r="H957" s="238">
        <v>14.996</v>
      </c>
      <c r="I957" s="239"/>
      <c r="J957" s="235"/>
      <c r="K957" s="235"/>
      <c r="L957" s="240"/>
      <c r="M957" s="241"/>
      <c r="N957" s="242"/>
      <c r="O957" s="242"/>
      <c r="P957" s="242"/>
      <c r="Q957" s="242"/>
      <c r="R957" s="242"/>
      <c r="S957" s="242"/>
      <c r="T957" s="243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44" t="s">
        <v>156</v>
      </c>
      <c r="AU957" s="244" t="s">
        <v>79</v>
      </c>
      <c r="AV957" s="14" t="s">
        <v>79</v>
      </c>
      <c r="AW957" s="14" t="s">
        <v>31</v>
      </c>
      <c r="AX957" s="14" t="s">
        <v>69</v>
      </c>
      <c r="AY957" s="244" t="s">
        <v>144</v>
      </c>
    </row>
    <row r="958" s="15" customFormat="1">
      <c r="A958" s="15"/>
      <c r="B958" s="245"/>
      <c r="C958" s="246"/>
      <c r="D958" s="217" t="s">
        <v>156</v>
      </c>
      <c r="E958" s="247" t="s">
        <v>19</v>
      </c>
      <c r="F958" s="248" t="s">
        <v>163</v>
      </c>
      <c r="G958" s="246"/>
      <c r="H958" s="249">
        <v>324.61599999999999</v>
      </c>
      <c r="I958" s="250"/>
      <c r="J958" s="246"/>
      <c r="K958" s="246"/>
      <c r="L958" s="251"/>
      <c r="M958" s="252"/>
      <c r="N958" s="253"/>
      <c r="O958" s="253"/>
      <c r="P958" s="253"/>
      <c r="Q958" s="253"/>
      <c r="R958" s="253"/>
      <c r="S958" s="253"/>
      <c r="T958" s="254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T958" s="255" t="s">
        <v>156</v>
      </c>
      <c r="AU958" s="255" t="s">
        <v>79</v>
      </c>
      <c r="AV958" s="15" t="s">
        <v>151</v>
      </c>
      <c r="AW958" s="15" t="s">
        <v>31</v>
      </c>
      <c r="AX958" s="15" t="s">
        <v>69</v>
      </c>
      <c r="AY958" s="255" t="s">
        <v>144</v>
      </c>
    </row>
    <row r="959" s="14" customFormat="1">
      <c r="A959" s="14"/>
      <c r="B959" s="234"/>
      <c r="C959" s="235"/>
      <c r="D959" s="217" t="s">
        <v>156</v>
      </c>
      <c r="E959" s="236" t="s">
        <v>19</v>
      </c>
      <c r="F959" s="237" t="s">
        <v>927</v>
      </c>
      <c r="G959" s="235"/>
      <c r="H959" s="238">
        <v>396.35599999999999</v>
      </c>
      <c r="I959" s="239"/>
      <c r="J959" s="235"/>
      <c r="K959" s="235"/>
      <c r="L959" s="240"/>
      <c r="M959" s="241"/>
      <c r="N959" s="242"/>
      <c r="O959" s="242"/>
      <c r="P959" s="242"/>
      <c r="Q959" s="242"/>
      <c r="R959" s="242"/>
      <c r="S959" s="242"/>
      <c r="T959" s="243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44" t="s">
        <v>156</v>
      </c>
      <c r="AU959" s="244" t="s">
        <v>79</v>
      </c>
      <c r="AV959" s="14" t="s">
        <v>79</v>
      </c>
      <c r="AW959" s="14" t="s">
        <v>31</v>
      </c>
      <c r="AX959" s="14" t="s">
        <v>69</v>
      </c>
      <c r="AY959" s="244" t="s">
        <v>144</v>
      </c>
    </row>
    <row r="960" s="15" customFormat="1">
      <c r="A960" s="15"/>
      <c r="B960" s="245"/>
      <c r="C960" s="246"/>
      <c r="D960" s="217" t="s">
        <v>156</v>
      </c>
      <c r="E960" s="247" t="s">
        <v>19</v>
      </c>
      <c r="F960" s="248" t="s">
        <v>163</v>
      </c>
      <c r="G960" s="246"/>
      <c r="H960" s="249">
        <v>396.35599999999999</v>
      </c>
      <c r="I960" s="250"/>
      <c r="J960" s="246"/>
      <c r="K960" s="246"/>
      <c r="L960" s="251"/>
      <c r="M960" s="252"/>
      <c r="N960" s="253"/>
      <c r="O960" s="253"/>
      <c r="P960" s="253"/>
      <c r="Q960" s="253"/>
      <c r="R960" s="253"/>
      <c r="S960" s="253"/>
      <c r="T960" s="254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T960" s="255" t="s">
        <v>156</v>
      </c>
      <c r="AU960" s="255" t="s">
        <v>79</v>
      </c>
      <c r="AV960" s="15" t="s">
        <v>151</v>
      </c>
      <c r="AW960" s="15" t="s">
        <v>31</v>
      </c>
      <c r="AX960" s="15" t="s">
        <v>77</v>
      </c>
      <c r="AY960" s="255" t="s">
        <v>144</v>
      </c>
    </row>
    <row r="961" s="2" customFormat="1" ht="24.15" customHeight="1">
      <c r="A961" s="38"/>
      <c r="B961" s="39"/>
      <c r="C961" s="204" t="s">
        <v>549</v>
      </c>
      <c r="D961" s="204" t="s">
        <v>146</v>
      </c>
      <c r="E961" s="205" t="s">
        <v>932</v>
      </c>
      <c r="F961" s="206" t="s">
        <v>933</v>
      </c>
      <c r="G961" s="207" t="s">
        <v>934</v>
      </c>
      <c r="H961" s="266"/>
      <c r="I961" s="209"/>
      <c r="J961" s="210">
        <f>ROUND(I961*H961,2)</f>
        <v>0</v>
      </c>
      <c r="K961" s="206" t="s">
        <v>150</v>
      </c>
      <c r="L961" s="44"/>
      <c r="M961" s="211" t="s">
        <v>19</v>
      </c>
      <c r="N961" s="212" t="s">
        <v>40</v>
      </c>
      <c r="O961" s="84"/>
      <c r="P961" s="213">
        <f>O961*H961</f>
        <v>0</v>
      </c>
      <c r="Q961" s="213">
        <v>0</v>
      </c>
      <c r="R961" s="213">
        <f>Q961*H961</f>
        <v>0</v>
      </c>
      <c r="S961" s="213">
        <v>0</v>
      </c>
      <c r="T961" s="214">
        <f>S961*H961</f>
        <v>0</v>
      </c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R961" s="215" t="s">
        <v>203</v>
      </c>
      <c r="AT961" s="215" t="s">
        <v>146</v>
      </c>
      <c r="AU961" s="215" t="s">
        <v>79</v>
      </c>
      <c r="AY961" s="17" t="s">
        <v>144</v>
      </c>
      <c r="BE961" s="216">
        <f>IF(N961="základní",J961,0)</f>
        <v>0</v>
      </c>
      <c r="BF961" s="216">
        <f>IF(N961="snížená",J961,0)</f>
        <v>0</v>
      </c>
      <c r="BG961" s="216">
        <f>IF(N961="zákl. přenesená",J961,0)</f>
        <v>0</v>
      </c>
      <c r="BH961" s="216">
        <f>IF(N961="sníž. přenesená",J961,0)</f>
        <v>0</v>
      </c>
      <c r="BI961" s="216">
        <f>IF(N961="nulová",J961,0)</f>
        <v>0</v>
      </c>
      <c r="BJ961" s="17" t="s">
        <v>77</v>
      </c>
      <c r="BK961" s="216">
        <f>ROUND(I961*H961,2)</f>
        <v>0</v>
      </c>
      <c r="BL961" s="17" t="s">
        <v>203</v>
      </c>
      <c r="BM961" s="215" t="s">
        <v>935</v>
      </c>
    </row>
    <row r="962" s="2" customFormat="1">
      <c r="A962" s="38"/>
      <c r="B962" s="39"/>
      <c r="C962" s="40"/>
      <c r="D962" s="217" t="s">
        <v>152</v>
      </c>
      <c r="E962" s="40"/>
      <c r="F962" s="218" t="s">
        <v>936</v>
      </c>
      <c r="G962" s="40"/>
      <c r="H962" s="40"/>
      <c r="I962" s="219"/>
      <c r="J962" s="40"/>
      <c r="K962" s="40"/>
      <c r="L962" s="44"/>
      <c r="M962" s="220"/>
      <c r="N962" s="221"/>
      <c r="O962" s="84"/>
      <c r="P962" s="84"/>
      <c r="Q962" s="84"/>
      <c r="R962" s="84"/>
      <c r="S962" s="84"/>
      <c r="T962" s="85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T962" s="17" t="s">
        <v>152</v>
      </c>
      <c r="AU962" s="17" t="s">
        <v>79</v>
      </c>
    </row>
    <row r="963" s="2" customFormat="1">
      <c r="A963" s="38"/>
      <c r="B963" s="39"/>
      <c r="C963" s="40"/>
      <c r="D963" s="222" t="s">
        <v>154</v>
      </c>
      <c r="E963" s="40"/>
      <c r="F963" s="223" t="s">
        <v>937</v>
      </c>
      <c r="G963" s="40"/>
      <c r="H963" s="40"/>
      <c r="I963" s="219"/>
      <c r="J963" s="40"/>
      <c r="K963" s="40"/>
      <c r="L963" s="44"/>
      <c r="M963" s="220"/>
      <c r="N963" s="221"/>
      <c r="O963" s="84"/>
      <c r="P963" s="84"/>
      <c r="Q963" s="84"/>
      <c r="R963" s="84"/>
      <c r="S963" s="84"/>
      <c r="T963" s="85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T963" s="17" t="s">
        <v>154</v>
      </c>
      <c r="AU963" s="17" t="s">
        <v>79</v>
      </c>
    </row>
    <row r="964" s="12" customFormat="1" ht="22.8" customHeight="1">
      <c r="A964" s="12"/>
      <c r="B964" s="188"/>
      <c r="C964" s="189"/>
      <c r="D964" s="190" t="s">
        <v>68</v>
      </c>
      <c r="E964" s="202" t="s">
        <v>938</v>
      </c>
      <c r="F964" s="202" t="s">
        <v>939</v>
      </c>
      <c r="G964" s="189"/>
      <c r="H964" s="189"/>
      <c r="I964" s="192"/>
      <c r="J964" s="203">
        <f>BK964</f>
        <v>0</v>
      </c>
      <c r="K964" s="189"/>
      <c r="L964" s="194"/>
      <c r="M964" s="195"/>
      <c r="N964" s="196"/>
      <c r="O964" s="196"/>
      <c r="P964" s="197">
        <f>SUM(P965:P988)</f>
        <v>0</v>
      </c>
      <c r="Q964" s="196"/>
      <c r="R964" s="197">
        <f>SUM(R965:R988)</f>
        <v>1.0632888</v>
      </c>
      <c r="S964" s="196"/>
      <c r="T964" s="198">
        <f>SUM(T965:T988)</f>
        <v>0</v>
      </c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R964" s="199" t="s">
        <v>79</v>
      </c>
      <c r="AT964" s="200" t="s">
        <v>68</v>
      </c>
      <c r="AU964" s="200" t="s">
        <v>77</v>
      </c>
      <c r="AY964" s="199" t="s">
        <v>144</v>
      </c>
      <c r="BK964" s="201">
        <f>SUM(BK965:BK988)</f>
        <v>0</v>
      </c>
    </row>
    <row r="965" s="2" customFormat="1" ht="24.15" customHeight="1">
      <c r="A965" s="38"/>
      <c r="B965" s="39"/>
      <c r="C965" s="204" t="s">
        <v>940</v>
      </c>
      <c r="D965" s="204" t="s">
        <v>146</v>
      </c>
      <c r="E965" s="205" t="s">
        <v>941</v>
      </c>
      <c r="F965" s="206" t="s">
        <v>942</v>
      </c>
      <c r="G965" s="207" t="s">
        <v>202</v>
      </c>
      <c r="H965" s="208">
        <v>372.30000000000001</v>
      </c>
      <c r="I965" s="209"/>
      <c r="J965" s="210">
        <f>ROUND(I965*H965,2)</f>
        <v>0</v>
      </c>
      <c r="K965" s="206" t="s">
        <v>150</v>
      </c>
      <c r="L965" s="44"/>
      <c r="M965" s="211" t="s">
        <v>19</v>
      </c>
      <c r="N965" s="212" t="s">
        <v>40</v>
      </c>
      <c r="O965" s="84"/>
      <c r="P965" s="213">
        <f>O965*H965</f>
        <v>0</v>
      </c>
      <c r="Q965" s="213">
        <v>0</v>
      </c>
      <c r="R965" s="213">
        <f>Q965*H965</f>
        <v>0</v>
      </c>
      <c r="S965" s="213">
        <v>0</v>
      </c>
      <c r="T965" s="214">
        <f>S965*H965</f>
        <v>0</v>
      </c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R965" s="215" t="s">
        <v>203</v>
      </c>
      <c r="AT965" s="215" t="s">
        <v>146</v>
      </c>
      <c r="AU965" s="215" t="s">
        <v>79</v>
      </c>
      <c r="AY965" s="17" t="s">
        <v>144</v>
      </c>
      <c r="BE965" s="216">
        <f>IF(N965="základní",J965,0)</f>
        <v>0</v>
      </c>
      <c r="BF965" s="216">
        <f>IF(N965="snížená",J965,0)</f>
        <v>0</v>
      </c>
      <c r="BG965" s="216">
        <f>IF(N965="zákl. přenesená",J965,0)</f>
        <v>0</v>
      </c>
      <c r="BH965" s="216">
        <f>IF(N965="sníž. přenesená",J965,0)</f>
        <v>0</v>
      </c>
      <c r="BI965" s="216">
        <f>IF(N965="nulová",J965,0)</f>
        <v>0</v>
      </c>
      <c r="BJ965" s="17" t="s">
        <v>77</v>
      </c>
      <c r="BK965" s="216">
        <f>ROUND(I965*H965,2)</f>
        <v>0</v>
      </c>
      <c r="BL965" s="17" t="s">
        <v>203</v>
      </c>
      <c r="BM965" s="215" t="s">
        <v>943</v>
      </c>
    </row>
    <row r="966" s="2" customFormat="1">
      <c r="A966" s="38"/>
      <c r="B966" s="39"/>
      <c r="C966" s="40"/>
      <c r="D966" s="217" t="s">
        <v>152</v>
      </c>
      <c r="E966" s="40"/>
      <c r="F966" s="218" t="s">
        <v>944</v>
      </c>
      <c r="G966" s="40"/>
      <c r="H966" s="40"/>
      <c r="I966" s="219"/>
      <c r="J966" s="40"/>
      <c r="K966" s="40"/>
      <c r="L966" s="44"/>
      <c r="M966" s="220"/>
      <c r="N966" s="221"/>
      <c r="O966" s="84"/>
      <c r="P966" s="84"/>
      <c r="Q966" s="84"/>
      <c r="R966" s="84"/>
      <c r="S966" s="84"/>
      <c r="T966" s="85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T966" s="17" t="s">
        <v>152</v>
      </c>
      <c r="AU966" s="17" t="s">
        <v>79</v>
      </c>
    </row>
    <row r="967" s="2" customFormat="1">
      <c r="A967" s="38"/>
      <c r="B967" s="39"/>
      <c r="C967" s="40"/>
      <c r="D967" s="222" t="s">
        <v>154</v>
      </c>
      <c r="E967" s="40"/>
      <c r="F967" s="223" t="s">
        <v>945</v>
      </c>
      <c r="G967" s="40"/>
      <c r="H967" s="40"/>
      <c r="I967" s="219"/>
      <c r="J967" s="40"/>
      <c r="K967" s="40"/>
      <c r="L967" s="44"/>
      <c r="M967" s="220"/>
      <c r="N967" s="221"/>
      <c r="O967" s="84"/>
      <c r="P967" s="84"/>
      <c r="Q967" s="84"/>
      <c r="R967" s="84"/>
      <c r="S967" s="84"/>
      <c r="T967" s="85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T967" s="17" t="s">
        <v>154</v>
      </c>
      <c r="AU967" s="17" t="s">
        <v>79</v>
      </c>
    </row>
    <row r="968" s="13" customFormat="1">
      <c r="A968" s="13"/>
      <c r="B968" s="224"/>
      <c r="C968" s="225"/>
      <c r="D968" s="217" t="s">
        <v>156</v>
      </c>
      <c r="E968" s="226" t="s">
        <v>19</v>
      </c>
      <c r="F968" s="227" t="s">
        <v>534</v>
      </c>
      <c r="G968" s="225"/>
      <c r="H968" s="226" t="s">
        <v>19</v>
      </c>
      <c r="I968" s="228"/>
      <c r="J968" s="225"/>
      <c r="K968" s="225"/>
      <c r="L968" s="229"/>
      <c r="M968" s="230"/>
      <c r="N968" s="231"/>
      <c r="O968" s="231"/>
      <c r="P968" s="231"/>
      <c r="Q968" s="231"/>
      <c r="R968" s="231"/>
      <c r="S968" s="231"/>
      <c r="T968" s="232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33" t="s">
        <v>156</v>
      </c>
      <c r="AU968" s="233" t="s">
        <v>79</v>
      </c>
      <c r="AV968" s="13" t="s">
        <v>77</v>
      </c>
      <c r="AW968" s="13" t="s">
        <v>31</v>
      </c>
      <c r="AX968" s="13" t="s">
        <v>69</v>
      </c>
      <c r="AY968" s="233" t="s">
        <v>144</v>
      </c>
    </row>
    <row r="969" s="14" customFormat="1">
      <c r="A969" s="14"/>
      <c r="B969" s="234"/>
      <c r="C969" s="235"/>
      <c r="D969" s="217" t="s">
        <v>156</v>
      </c>
      <c r="E969" s="236" t="s">
        <v>19</v>
      </c>
      <c r="F969" s="237" t="s">
        <v>946</v>
      </c>
      <c r="G969" s="235"/>
      <c r="H969" s="238">
        <v>219.75</v>
      </c>
      <c r="I969" s="239"/>
      <c r="J969" s="235"/>
      <c r="K969" s="235"/>
      <c r="L969" s="240"/>
      <c r="M969" s="241"/>
      <c r="N969" s="242"/>
      <c r="O969" s="242"/>
      <c r="P969" s="242"/>
      <c r="Q969" s="242"/>
      <c r="R969" s="242"/>
      <c r="S969" s="242"/>
      <c r="T969" s="243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44" t="s">
        <v>156</v>
      </c>
      <c r="AU969" s="244" t="s">
        <v>79</v>
      </c>
      <c r="AV969" s="14" t="s">
        <v>79</v>
      </c>
      <c r="AW969" s="14" t="s">
        <v>31</v>
      </c>
      <c r="AX969" s="14" t="s">
        <v>69</v>
      </c>
      <c r="AY969" s="244" t="s">
        <v>144</v>
      </c>
    </row>
    <row r="970" s="14" customFormat="1">
      <c r="A970" s="14"/>
      <c r="B970" s="234"/>
      <c r="C970" s="235"/>
      <c r="D970" s="217" t="s">
        <v>156</v>
      </c>
      <c r="E970" s="236" t="s">
        <v>19</v>
      </c>
      <c r="F970" s="237" t="s">
        <v>947</v>
      </c>
      <c r="G970" s="235"/>
      <c r="H970" s="238">
        <v>-1.71</v>
      </c>
      <c r="I970" s="239"/>
      <c r="J970" s="235"/>
      <c r="K970" s="235"/>
      <c r="L970" s="240"/>
      <c r="M970" s="241"/>
      <c r="N970" s="242"/>
      <c r="O970" s="242"/>
      <c r="P970" s="242"/>
      <c r="Q970" s="242"/>
      <c r="R970" s="242"/>
      <c r="S970" s="242"/>
      <c r="T970" s="243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44" t="s">
        <v>156</v>
      </c>
      <c r="AU970" s="244" t="s">
        <v>79</v>
      </c>
      <c r="AV970" s="14" t="s">
        <v>79</v>
      </c>
      <c r="AW970" s="14" t="s">
        <v>31</v>
      </c>
      <c r="AX970" s="14" t="s">
        <v>69</v>
      </c>
      <c r="AY970" s="244" t="s">
        <v>144</v>
      </c>
    </row>
    <row r="971" s="13" customFormat="1">
      <c r="A971" s="13"/>
      <c r="B971" s="224"/>
      <c r="C971" s="225"/>
      <c r="D971" s="217" t="s">
        <v>156</v>
      </c>
      <c r="E971" s="226" t="s">
        <v>19</v>
      </c>
      <c r="F971" s="227" t="s">
        <v>537</v>
      </c>
      <c r="G971" s="225"/>
      <c r="H971" s="226" t="s">
        <v>19</v>
      </c>
      <c r="I971" s="228"/>
      <c r="J971" s="225"/>
      <c r="K971" s="225"/>
      <c r="L971" s="229"/>
      <c r="M971" s="230"/>
      <c r="N971" s="231"/>
      <c r="O971" s="231"/>
      <c r="P971" s="231"/>
      <c r="Q971" s="231"/>
      <c r="R971" s="231"/>
      <c r="S971" s="231"/>
      <c r="T971" s="232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33" t="s">
        <v>156</v>
      </c>
      <c r="AU971" s="233" t="s">
        <v>79</v>
      </c>
      <c r="AV971" s="13" t="s">
        <v>77</v>
      </c>
      <c r="AW971" s="13" t="s">
        <v>31</v>
      </c>
      <c r="AX971" s="13" t="s">
        <v>69</v>
      </c>
      <c r="AY971" s="233" t="s">
        <v>144</v>
      </c>
    </row>
    <row r="972" s="14" customFormat="1">
      <c r="A972" s="14"/>
      <c r="B972" s="234"/>
      <c r="C972" s="235"/>
      <c r="D972" s="217" t="s">
        <v>156</v>
      </c>
      <c r="E972" s="236" t="s">
        <v>19</v>
      </c>
      <c r="F972" s="237" t="s">
        <v>948</v>
      </c>
      <c r="G972" s="235"/>
      <c r="H972" s="238">
        <v>155.69999999999999</v>
      </c>
      <c r="I972" s="239"/>
      <c r="J972" s="235"/>
      <c r="K972" s="235"/>
      <c r="L972" s="240"/>
      <c r="M972" s="241"/>
      <c r="N972" s="242"/>
      <c r="O972" s="242"/>
      <c r="P972" s="242"/>
      <c r="Q972" s="242"/>
      <c r="R972" s="242"/>
      <c r="S972" s="242"/>
      <c r="T972" s="243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44" t="s">
        <v>156</v>
      </c>
      <c r="AU972" s="244" t="s">
        <v>79</v>
      </c>
      <c r="AV972" s="14" t="s">
        <v>79</v>
      </c>
      <c r="AW972" s="14" t="s">
        <v>31</v>
      </c>
      <c r="AX972" s="14" t="s">
        <v>69</v>
      </c>
      <c r="AY972" s="244" t="s">
        <v>144</v>
      </c>
    </row>
    <row r="973" s="14" customFormat="1">
      <c r="A973" s="14"/>
      <c r="B973" s="234"/>
      <c r="C973" s="235"/>
      <c r="D973" s="217" t="s">
        <v>156</v>
      </c>
      <c r="E973" s="236" t="s">
        <v>19</v>
      </c>
      <c r="F973" s="237" t="s">
        <v>949</v>
      </c>
      <c r="G973" s="235"/>
      <c r="H973" s="238">
        <v>-1.44</v>
      </c>
      <c r="I973" s="239"/>
      <c r="J973" s="235"/>
      <c r="K973" s="235"/>
      <c r="L973" s="240"/>
      <c r="M973" s="241"/>
      <c r="N973" s="242"/>
      <c r="O973" s="242"/>
      <c r="P973" s="242"/>
      <c r="Q973" s="242"/>
      <c r="R973" s="242"/>
      <c r="S973" s="242"/>
      <c r="T973" s="243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44" t="s">
        <v>156</v>
      </c>
      <c r="AU973" s="244" t="s">
        <v>79</v>
      </c>
      <c r="AV973" s="14" t="s">
        <v>79</v>
      </c>
      <c r="AW973" s="14" t="s">
        <v>31</v>
      </c>
      <c r="AX973" s="14" t="s">
        <v>69</v>
      </c>
      <c r="AY973" s="244" t="s">
        <v>144</v>
      </c>
    </row>
    <row r="974" s="15" customFormat="1">
      <c r="A974" s="15"/>
      <c r="B974" s="245"/>
      <c r="C974" s="246"/>
      <c r="D974" s="217" t="s">
        <v>156</v>
      </c>
      <c r="E974" s="247" t="s">
        <v>19</v>
      </c>
      <c r="F974" s="248" t="s">
        <v>163</v>
      </c>
      <c r="G974" s="246"/>
      <c r="H974" s="249">
        <v>372.30000000000001</v>
      </c>
      <c r="I974" s="250"/>
      <c r="J974" s="246"/>
      <c r="K974" s="246"/>
      <c r="L974" s="251"/>
      <c r="M974" s="252"/>
      <c r="N974" s="253"/>
      <c r="O974" s="253"/>
      <c r="P974" s="253"/>
      <c r="Q974" s="253"/>
      <c r="R974" s="253"/>
      <c r="S974" s="253"/>
      <c r="T974" s="254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T974" s="255" t="s">
        <v>156</v>
      </c>
      <c r="AU974" s="255" t="s">
        <v>79</v>
      </c>
      <c r="AV974" s="15" t="s">
        <v>151</v>
      </c>
      <c r="AW974" s="15" t="s">
        <v>31</v>
      </c>
      <c r="AX974" s="15" t="s">
        <v>77</v>
      </c>
      <c r="AY974" s="255" t="s">
        <v>144</v>
      </c>
    </row>
    <row r="975" s="2" customFormat="1" ht="24.15" customHeight="1">
      <c r="A975" s="38"/>
      <c r="B975" s="39"/>
      <c r="C975" s="256" t="s">
        <v>558</v>
      </c>
      <c r="D975" s="256" t="s">
        <v>229</v>
      </c>
      <c r="E975" s="257" t="s">
        <v>950</v>
      </c>
      <c r="F975" s="258" t="s">
        <v>951</v>
      </c>
      <c r="G975" s="259" t="s">
        <v>202</v>
      </c>
      <c r="H975" s="260">
        <v>759.49199999999996</v>
      </c>
      <c r="I975" s="261"/>
      <c r="J975" s="262">
        <f>ROUND(I975*H975,2)</f>
        <v>0</v>
      </c>
      <c r="K975" s="258" t="s">
        <v>150</v>
      </c>
      <c r="L975" s="263"/>
      <c r="M975" s="264" t="s">
        <v>19</v>
      </c>
      <c r="N975" s="265" t="s">
        <v>40</v>
      </c>
      <c r="O975" s="84"/>
      <c r="P975" s="213">
        <f>O975*H975</f>
        <v>0</v>
      </c>
      <c r="Q975" s="213">
        <v>0.0014</v>
      </c>
      <c r="R975" s="213">
        <f>Q975*H975</f>
        <v>1.0632888</v>
      </c>
      <c r="S975" s="213">
        <v>0</v>
      </c>
      <c r="T975" s="214">
        <f>S975*H975</f>
        <v>0</v>
      </c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R975" s="215" t="s">
        <v>260</v>
      </c>
      <c r="AT975" s="215" t="s">
        <v>229</v>
      </c>
      <c r="AU975" s="215" t="s">
        <v>79</v>
      </c>
      <c r="AY975" s="17" t="s">
        <v>144</v>
      </c>
      <c r="BE975" s="216">
        <f>IF(N975="základní",J975,0)</f>
        <v>0</v>
      </c>
      <c r="BF975" s="216">
        <f>IF(N975="snížená",J975,0)</f>
        <v>0</v>
      </c>
      <c r="BG975" s="216">
        <f>IF(N975="zákl. přenesená",J975,0)</f>
        <v>0</v>
      </c>
      <c r="BH975" s="216">
        <f>IF(N975="sníž. přenesená",J975,0)</f>
        <v>0</v>
      </c>
      <c r="BI975" s="216">
        <f>IF(N975="nulová",J975,0)</f>
        <v>0</v>
      </c>
      <c r="BJ975" s="17" t="s">
        <v>77</v>
      </c>
      <c r="BK975" s="216">
        <f>ROUND(I975*H975,2)</f>
        <v>0</v>
      </c>
      <c r="BL975" s="17" t="s">
        <v>203</v>
      </c>
      <c r="BM975" s="215" t="s">
        <v>952</v>
      </c>
    </row>
    <row r="976" s="2" customFormat="1">
      <c r="A976" s="38"/>
      <c r="B976" s="39"/>
      <c r="C976" s="40"/>
      <c r="D976" s="217" t="s">
        <v>152</v>
      </c>
      <c r="E976" s="40"/>
      <c r="F976" s="218" t="s">
        <v>951</v>
      </c>
      <c r="G976" s="40"/>
      <c r="H976" s="40"/>
      <c r="I976" s="219"/>
      <c r="J976" s="40"/>
      <c r="K976" s="40"/>
      <c r="L976" s="44"/>
      <c r="M976" s="220"/>
      <c r="N976" s="221"/>
      <c r="O976" s="84"/>
      <c r="P976" s="84"/>
      <c r="Q976" s="84"/>
      <c r="R976" s="84"/>
      <c r="S976" s="84"/>
      <c r="T976" s="85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T976" s="17" t="s">
        <v>152</v>
      </c>
      <c r="AU976" s="17" t="s">
        <v>79</v>
      </c>
    </row>
    <row r="977" s="13" customFormat="1">
      <c r="A977" s="13"/>
      <c r="B977" s="224"/>
      <c r="C977" s="225"/>
      <c r="D977" s="217" t="s">
        <v>156</v>
      </c>
      <c r="E977" s="226" t="s">
        <v>19</v>
      </c>
      <c r="F977" s="227" t="s">
        <v>534</v>
      </c>
      <c r="G977" s="225"/>
      <c r="H977" s="226" t="s">
        <v>19</v>
      </c>
      <c r="I977" s="228"/>
      <c r="J977" s="225"/>
      <c r="K977" s="225"/>
      <c r="L977" s="229"/>
      <c r="M977" s="230"/>
      <c r="N977" s="231"/>
      <c r="O977" s="231"/>
      <c r="P977" s="231"/>
      <c r="Q977" s="231"/>
      <c r="R977" s="231"/>
      <c r="S977" s="231"/>
      <c r="T977" s="232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33" t="s">
        <v>156</v>
      </c>
      <c r="AU977" s="233" t="s">
        <v>79</v>
      </c>
      <c r="AV977" s="13" t="s">
        <v>77</v>
      </c>
      <c r="AW977" s="13" t="s">
        <v>31</v>
      </c>
      <c r="AX977" s="13" t="s">
        <v>69</v>
      </c>
      <c r="AY977" s="233" t="s">
        <v>144</v>
      </c>
    </row>
    <row r="978" s="14" customFormat="1">
      <c r="A978" s="14"/>
      <c r="B978" s="234"/>
      <c r="C978" s="235"/>
      <c r="D978" s="217" t="s">
        <v>156</v>
      </c>
      <c r="E978" s="236" t="s">
        <v>19</v>
      </c>
      <c r="F978" s="237" t="s">
        <v>946</v>
      </c>
      <c r="G978" s="235"/>
      <c r="H978" s="238">
        <v>219.75</v>
      </c>
      <c r="I978" s="239"/>
      <c r="J978" s="235"/>
      <c r="K978" s="235"/>
      <c r="L978" s="240"/>
      <c r="M978" s="241"/>
      <c r="N978" s="242"/>
      <c r="O978" s="242"/>
      <c r="P978" s="242"/>
      <c r="Q978" s="242"/>
      <c r="R978" s="242"/>
      <c r="S978" s="242"/>
      <c r="T978" s="243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44" t="s">
        <v>156</v>
      </c>
      <c r="AU978" s="244" t="s">
        <v>79</v>
      </c>
      <c r="AV978" s="14" t="s">
        <v>79</v>
      </c>
      <c r="AW978" s="14" t="s">
        <v>31</v>
      </c>
      <c r="AX978" s="14" t="s">
        <v>69</v>
      </c>
      <c r="AY978" s="244" t="s">
        <v>144</v>
      </c>
    </row>
    <row r="979" s="14" customFormat="1">
      <c r="A979" s="14"/>
      <c r="B979" s="234"/>
      <c r="C979" s="235"/>
      <c r="D979" s="217" t="s">
        <v>156</v>
      </c>
      <c r="E979" s="236" t="s">
        <v>19</v>
      </c>
      <c r="F979" s="237" t="s">
        <v>947</v>
      </c>
      <c r="G979" s="235"/>
      <c r="H979" s="238">
        <v>-1.71</v>
      </c>
      <c r="I979" s="239"/>
      <c r="J979" s="235"/>
      <c r="K979" s="235"/>
      <c r="L979" s="240"/>
      <c r="M979" s="241"/>
      <c r="N979" s="242"/>
      <c r="O979" s="242"/>
      <c r="P979" s="242"/>
      <c r="Q979" s="242"/>
      <c r="R979" s="242"/>
      <c r="S979" s="242"/>
      <c r="T979" s="243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44" t="s">
        <v>156</v>
      </c>
      <c r="AU979" s="244" t="s">
        <v>79</v>
      </c>
      <c r="AV979" s="14" t="s">
        <v>79</v>
      </c>
      <c r="AW979" s="14" t="s">
        <v>31</v>
      </c>
      <c r="AX979" s="14" t="s">
        <v>69</v>
      </c>
      <c r="AY979" s="244" t="s">
        <v>144</v>
      </c>
    </row>
    <row r="980" s="13" customFormat="1">
      <c r="A980" s="13"/>
      <c r="B980" s="224"/>
      <c r="C980" s="225"/>
      <c r="D980" s="217" t="s">
        <v>156</v>
      </c>
      <c r="E980" s="226" t="s">
        <v>19</v>
      </c>
      <c r="F980" s="227" t="s">
        <v>537</v>
      </c>
      <c r="G980" s="225"/>
      <c r="H980" s="226" t="s">
        <v>19</v>
      </c>
      <c r="I980" s="228"/>
      <c r="J980" s="225"/>
      <c r="K980" s="225"/>
      <c r="L980" s="229"/>
      <c r="M980" s="230"/>
      <c r="N980" s="231"/>
      <c r="O980" s="231"/>
      <c r="P980" s="231"/>
      <c r="Q980" s="231"/>
      <c r="R980" s="231"/>
      <c r="S980" s="231"/>
      <c r="T980" s="232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33" t="s">
        <v>156</v>
      </c>
      <c r="AU980" s="233" t="s">
        <v>79</v>
      </c>
      <c r="AV980" s="13" t="s">
        <v>77</v>
      </c>
      <c r="AW980" s="13" t="s">
        <v>31</v>
      </c>
      <c r="AX980" s="13" t="s">
        <v>69</v>
      </c>
      <c r="AY980" s="233" t="s">
        <v>144</v>
      </c>
    </row>
    <row r="981" s="14" customFormat="1">
      <c r="A981" s="14"/>
      <c r="B981" s="234"/>
      <c r="C981" s="235"/>
      <c r="D981" s="217" t="s">
        <v>156</v>
      </c>
      <c r="E981" s="236" t="s">
        <v>19</v>
      </c>
      <c r="F981" s="237" t="s">
        <v>948</v>
      </c>
      <c r="G981" s="235"/>
      <c r="H981" s="238">
        <v>155.69999999999999</v>
      </c>
      <c r="I981" s="239"/>
      <c r="J981" s="235"/>
      <c r="K981" s="235"/>
      <c r="L981" s="240"/>
      <c r="M981" s="241"/>
      <c r="N981" s="242"/>
      <c r="O981" s="242"/>
      <c r="P981" s="242"/>
      <c r="Q981" s="242"/>
      <c r="R981" s="242"/>
      <c r="S981" s="242"/>
      <c r="T981" s="243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44" t="s">
        <v>156</v>
      </c>
      <c r="AU981" s="244" t="s">
        <v>79</v>
      </c>
      <c r="AV981" s="14" t="s">
        <v>79</v>
      </c>
      <c r="AW981" s="14" t="s">
        <v>31</v>
      </c>
      <c r="AX981" s="14" t="s">
        <v>69</v>
      </c>
      <c r="AY981" s="244" t="s">
        <v>144</v>
      </c>
    </row>
    <row r="982" s="14" customFormat="1">
      <c r="A982" s="14"/>
      <c r="B982" s="234"/>
      <c r="C982" s="235"/>
      <c r="D982" s="217" t="s">
        <v>156</v>
      </c>
      <c r="E982" s="236" t="s">
        <v>19</v>
      </c>
      <c r="F982" s="237" t="s">
        <v>949</v>
      </c>
      <c r="G982" s="235"/>
      <c r="H982" s="238">
        <v>-1.44</v>
      </c>
      <c r="I982" s="239"/>
      <c r="J982" s="235"/>
      <c r="K982" s="235"/>
      <c r="L982" s="240"/>
      <c r="M982" s="241"/>
      <c r="N982" s="242"/>
      <c r="O982" s="242"/>
      <c r="P982" s="242"/>
      <c r="Q982" s="242"/>
      <c r="R982" s="242"/>
      <c r="S982" s="242"/>
      <c r="T982" s="243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44" t="s">
        <v>156</v>
      </c>
      <c r="AU982" s="244" t="s">
        <v>79</v>
      </c>
      <c r="AV982" s="14" t="s">
        <v>79</v>
      </c>
      <c r="AW982" s="14" t="s">
        <v>31</v>
      </c>
      <c r="AX982" s="14" t="s">
        <v>69</v>
      </c>
      <c r="AY982" s="244" t="s">
        <v>144</v>
      </c>
    </row>
    <row r="983" s="15" customFormat="1">
      <c r="A983" s="15"/>
      <c r="B983" s="245"/>
      <c r="C983" s="246"/>
      <c r="D983" s="217" t="s">
        <v>156</v>
      </c>
      <c r="E983" s="247" t="s">
        <v>19</v>
      </c>
      <c r="F983" s="248" t="s">
        <v>163</v>
      </c>
      <c r="G983" s="246"/>
      <c r="H983" s="249">
        <v>372.30000000000001</v>
      </c>
      <c r="I983" s="250"/>
      <c r="J983" s="246"/>
      <c r="K983" s="246"/>
      <c r="L983" s="251"/>
      <c r="M983" s="252"/>
      <c r="N983" s="253"/>
      <c r="O983" s="253"/>
      <c r="P983" s="253"/>
      <c r="Q983" s="253"/>
      <c r="R983" s="253"/>
      <c r="S983" s="253"/>
      <c r="T983" s="254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T983" s="255" t="s">
        <v>156</v>
      </c>
      <c r="AU983" s="255" t="s">
        <v>79</v>
      </c>
      <c r="AV983" s="15" t="s">
        <v>151</v>
      </c>
      <c r="AW983" s="15" t="s">
        <v>31</v>
      </c>
      <c r="AX983" s="15" t="s">
        <v>69</v>
      </c>
      <c r="AY983" s="255" t="s">
        <v>144</v>
      </c>
    </row>
    <row r="984" s="14" customFormat="1">
      <c r="A984" s="14"/>
      <c r="B984" s="234"/>
      <c r="C984" s="235"/>
      <c r="D984" s="217" t="s">
        <v>156</v>
      </c>
      <c r="E984" s="236" t="s">
        <v>19</v>
      </c>
      <c r="F984" s="237" t="s">
        <v>953</v>
      </c>
      <c r="G984" s="235"/>
      <c r="H984" s="238">
        <v>759.49199999999996</v>
      </c>
      <c r="I984" s="239"/>
      <c r="J984" s="235"/>
      <c r="K984" s="235"/>
      <c r="L984" s="240"/>
      <c r="M984" s="241"/>
      <c r="N984" s="242"/>
      <c r="O984" s="242"/>
      <c r="P984" s="242"/>
      <c r="Q984" s="242"/>
      <c r="R984" s="242"/>
      <c r="S984" s="242"/>
      <c r="T984" s="243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44" t="s">
        <v>156</v>
      </c>
      <c r="AU984" s="244" t="s">
        <v>79</v>
      </c>
      <c r="AV984" s="14" t="s">
        <v>79</v>
      </c>
      <c r="AW984" s="14" t="s">
        <v>31</v>
      </c>
      <c r="AX984" s="14" t="s">
        <v>69</v>
      </c>
      <c r="AY984" s="244" t="s">
        <v>144</v>
      </c>
    </row>
    <row r="985" s="15" customFormat="1">
      <c r="A985" s="15"/>
      <c r="B985" s="245"/>
      <c r="C985" s="246"/>
      <c r="D985" s="217" t="s">
        <v>156</v>
      </c>
      <c r="E985" s="247" t="s">
        <v>19</v>
      </c>
      <c r="F985" s="248" t="s">
        <v>163</v>
      </c>
      <c r="G985" s="246"/>
      <c r="H985" s="249">
        <v>759.49199999999996</v>
      </c>
      <c r="I985" s="250"/>
      <c r="J985" s="246"/>
      <c r="K985" s="246"/>
      <c r="L985" s="251"/>
      <c r="M985" s="252"/>
      <c r="N985" s="253"/>
      <c r="O985" s="253"/>
      <c r="P985" s="253"/>
      <c r="Q985" s="253"/>
      <c r="R985" s="253"/>
      <c r="S985" s="253"/>
      <c r="T985" s="254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T985" s="255" t="s">
        <v>156</v>
      </c>
      <c r="AU985" s="255" t="s">
        <v>79</v>
      </c>
      <c r="AV985" s="15" t="s">
        <v>151</v>
      </c>
      <c r="AW985" s="15" t="s">
        <v>31</v>
      </c>
      <c r="AX985" s="15" t="s">
        <v>77</v>
      </c>
      <c r="AY985" s="255" t="s">
        <v>144</v>
      </c>
    </row>
    <row r="986" s="2" customFormat="1" ht="24.15" customHeight="1">
      <c r="A986" s="38"/>
      <c r="B986" s="39"/>
      <c r="C986" s="204" t="s">
        <v>954</v>
      </c>
      <c r="D986" s="204" t="s">
        <v>146</v>
      </c>
      <c r="E986" s="205" t="s">
        <v>955</v>
      </c>
      <c r="F986" s="206" t="s">
        <v>956</v>
      </c>
      <c r="G986" s="207" t="s">
        <v>934</v>
      </c>
      <c r="H986" s="266"/>
      <c r="I986" s="209"/>
      <c r="J986" s="210">
        <f>ROUND(I986*H986,2)</f>
        <v>0</v>
      </c>
      <c r="K986" s="206" t="s">
        <v>150</v>
      </c>
      <c r="L986" s="44"/>
      <c r="M986" s="211" t="s">
        <v>19</v>
      </c>
      <c r="N986" s="212" t="s">
        <v>40</v>
      </c>
      <c r="O986" s="84"/>
      <c r="P986" s="213">
        <f>O986*H986</f>
        <v>0</v>
      </c>
      <c r="Q986" s="213">
        <v>0</v>
      </c>
      <c r="R986" s="213">
        <f>Q986*H986</f>
        <v>0</v>
      </c>
      <c r="S986" s="213">
        <v>0</v>
      </c>
      <c r="T986" s="214">
        <f>S986*H986</f>
        <v>0</v>
      </c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R986" s="215" t="s">
        <v>203</v>
      </c>
      <c r="AT986" s="215" t="s">
        <v>146</v>
      </c>
      <c r="AU986" s="215" t="s">
        <v>79</v>
      </c>
      <c r="AY986" s="17" t="s">
        <v>144</v>
      </c>
      <c r="BE986" s="216">
        <f>IF(N986="základní",J986,0)</f>
        <v>0</v>
      </c>
      <c r="BF986" s="216">
        <f>IF(N986="snížená",J986,0)</f>
        <v>0</v>
      </c>
      <c r="BG986" s="216">
        <f>IF(N986="zákl. přenesená",J986,0)</f>
        <v>0</v>
      </c>
      <c r="BH986" s="216">
        <f>IF(N986="sníž. přenesená",J986,0)</f>
        <v>0</v>
      </c>
      <c r="BI986" s="216">
        <f>IF(N986="nulová",J986,0)</f>
        <v>0</v>
      </c>
      <c r="BJ986" s="17" t="s">
        <v>77</v>
      </c>
      <c r="BK986" s="216">
        <f>ROUND(I986*H986,2)</f>
        <v>0</v>
      </c>
      <c r="BL986" s="17" t="s">
        <v>203</v>
      </c>
      <c r="BM986" s="215" t="s">
        <v>957</v>
      </c>
    </row>
    <row r="987" s="2" customFormat="1">
      <c r="A987" s="38"/>
      <c r="B987" s="39"/>
      <c r="C987" s="40"/>
      <c r="D987" s="217" t="s">
        <v>152</v>
      </c>
      <c r="E987" s="40"/>
      <c r="F987" s="218" t="s">
        <v>958</v>
      </c>
      <c r="G987" s="40"/>
      <c r="H987" s="40"/>
      <c r="I987" s="219"/>
      <c r="J987" s="40"/>
      <c r="K987" s="40"/>
      <c r="L987" s="44"/>
      <c r="M987" s="220"/>
      <c r="N987" s="221"/>
      <c r="O987" s="84"/>
      <c r="P987" s="84"/>
      <c r="Q987" s="84"/>
      <c r="R987" s="84"/>
      <c r="S987" s="84"/>
      <c r="T987" s="85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T987" s="17" t="s">
        <v>152</v>
      </c>
      <c r="AU987" s="17" t="s">
        <v>79</v>
      </c>
    </row>
    <row r="988" s="2" customFormat="1">
      <c r="A988" s="38"/>
      <c r="B988" s="39"/>
      <c r="C988" s="40"/>
      <c r="D988" s="222" t="s">
        <v>154</v>
      </c>
      <c r="E988" s="40"/>
      <c r="F988" s="223" t="s">
        <v>959</v>
      </c>
      <c r="G988" s="40"/>
      <c r="H988" s="40"/>
      <c r="I988" s="219"/>
      <c r="J988" s="40"/>
      <c r="K988" s="40"/>
      <c r="L988" s="44"/>
      <c r="M988" s="220"/>
      <c r="N988" s="221"/>
      <c r="O988" s="84"/>
      <c r="P988" s="84"/>
      <c r="Q988" s="84"/>
      <c r="R988" s="84"/>
      <c r="S988" s="84"/>
      <c r="T988" s="85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T988" s="17" t="s">
        <v>154</v>
      </c>
      <c r="AU988" s="17" t="s">
        <v>79</v>
      </c>
    </row>
    <row r="989" s="12" customFormat="1" ht="22.8" customHeight="1">
      <c r="A989" s="12"/>
      <c r="B989" s="188"/>
      <c r="C989" s="189"/>
      <c r="D989" s="190" t="s">
        <v>68</v>
      </c>
      <c r="E989" s="202" t="s">
        <v>960</v>
      </c>
      <c r="F989" s="202" t="s">
        <v>961</v>
      </c>
      <c r="G989" s="189"/>
      <c r="H989" s="189"/>
      <c r="I989" s="192"/>
      <c r="J989" s="203">
        <f>BK989</f>
        <v>0</v>
      </c>
      <c r="K989" s="189"/>
      <c r="L989" s="194"/>
      <c r="M989" s="195"/>
      <c r="N989" s="196"/>
      <c r="O989" s="196"/>
      <c r="P989" s="197">
        <f>SUM(P990:P1017)</f>
        <v>0</v>
      </c>
      <c r="Q989" s="196"/>
      <c r="R989" s="197">
        <f>SUM(R990:R1017)</f>
        <v>0.0077730000000000004</v>
      </c>
      <c r="S989" s="196"/>
      <c r="T989" s="198">
        <f>SUM(T990:T1017)</f>
        <v>0</v>
      </c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R989" s="199" t="s">
        <v>79</v>
      </c>
      <c r="AT989" s="200" t="s">
        <v>68</v>
      </c>
      <c r="AU989" s="200" t="s">
        <v>77</v>
      </c>
      <c r="AY989" s="199" t="s">
        <v>144</v>
      </c>
      <c r="BK989" s="201">
        <f>SUM(BK990:BK1017)</f>
        <v>0</v>
      </c>
    </row>
    <row r="990" s="2" customFormat="1" ht="24.15" customHeight="1">
      <c r="A990" s="38"/>
      <c r="B990" s="39"/>
      <c r="C990" s="204" t="s">
        <v>564</v>
      </c>
      <c r="D990" s="204" t="s">
        <v>146</v>
      </c>
      <c r="E990" s="205" t="s">
        <v>962</v>
      </c>
      <c r="F990" s="206" t="s">
        <v>963</v>
      </c>
      <c r="G990" s="207" t="s">
        <v>964</v>
      </c>
      <c r="H990" s="208">
        <v>8</v>
      </c>
      <c r="I990" s="209"/>
      <c r="J990" s="210">
        <f>ROUND(I990*H990,2)</f>
        <v>0</v>
      </c>
      <c r="K990" s="206" t="s">
        <v>19</v>
      </c>
      <c r="L990" s="44"/>
      <c r="M990" s="211" t="s">
        <v>19</v>
      </c>
      <c r="N990" s="212" t="s">
        <v>40</v>
      </c>
      <c r="O990" s="84"/>
      <c r="P990" s="213">
        <f>O990*H990</f>
        <v>0</v>
      </c>
      <c r="Q990" s="213">
        <v>0</v>
      </c>
      <c r="R990" s="213">
        <f>Q990*H990</f>
        <v>0</v>
      </c>
      <c r="S990" s="213">
        <v>0</v>
      </c>
      <c r="T990" s="214">
        <f>S990*H990</f>
        <v>0</v>
      </c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R990" s="215" t="s">
        <v>203</v>
      </c>
      <c r="AT990" s="215" t="s">
        <v>146</v>
      </c>
      <c r="AU990" s="215" t="s">
        <v>79</v>
      </c>
      <c r="AY990" s="17" t="s">
        <v>144</v>
      </c>
      <c r="BE990" s="216">
        <f>IF(N990="základní",J990,0)</f>
        <v>0</v>
      </c>
      <c r="BF990" s="216">
        <f>IF(N990="snížená",J990,0)</f>
        <v>0</v>
      </c>
      <c r="BG990" s="216">
        <f>IF(N990="zákl. přenesená",J990,0)</f>
        <v>0</v>
      </c>
      <c r="BH990" s="216">
        <f>IF(N990="sníž. přenesená",J990,0)</f>
        <v>0</v>
      </c>
      <c r="BI990" s="216">
        <f>IF(N990="nulová",J990,0)</f>
        <v>0</v>
      </c>
      <c r="BJ990" s="17" t="s">
        <v>77</v>
      </c>
      <c r="BK990" s="216">
        <f>ROUND(I990*H990,2)</f>
        <v>0</v>
      </c>
      <c r="BL990" s="17" t="s">
        <v>203</v>
      </c>
      <c r="BM990" s="215" t="s">
        <v>965</v>
      </c>
    </row>
    <row r="991" s="2" customFormat="1">
      <c r="A991" s="38"/>
      <c r="B991" s="39"/>
      <c r="C991" s="40"/>
      <c r="D991" s="217" t="s">
        <v>152</v>
      </c>
      <c r="E991" s="40"/>
      <c r="F991" s="218" t="s">
        <v>963</v>
      </c>
      <c r="G991" s="40"/>
      <c r="H991" s="40"/>
      <c r="I991" s="219"/>
      <c r="J991" s="40"/>
      <c r="K991" s="40"/>
      <c r="L991" s="44"/>
      <c r="M991" s="220"/>
      <c r="N991" s="221"/>
      <c r="O991" s="84"/>
      <c r="P991" s="84"/>
      <c r="Q991" s="84"/>
      <c r="R991" s="84"/>
      <c r="S991" s="84"/>
      <c r="T991" s="85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T991" s="17" t="s">
        <v>152</v>
      </c>
      <c r="AU991" s="17" t="s">
        <v>79</v>
      </c>
    </row>
    <row r="992" s="14" customFormat="1">
      <c r="A992" s="14"/>
      <c r="B992" s="234"/>
      <c r="C992" s="235"/>
      <c r="D992" s="217" t="s">
        <v>156</v>
      </c>
      <c r="E992" s="236" t="s">
        <v>19</v>
      </c>
      <c r="F992" s="237" t="s">
        <v>179</v>
      </c>
      <c r="G992" s="235"/>
      <c r="H992" s="238">
        <v>8</v>
      </c>
      <c r="I992" s="239"/>
      <c r="J992" s="235"/>
      <c r="K992" s="235"/>
      <c r="L992" s="240"/>
      <c r="M992" s="241"/>
      <c r="N992" s="242"/>
      <c r="O992" s="242"/>
      <c r="P992" s="242"/>
      <c r="Q992" s="242"/>
      <c r="R992" s="242"/>
      <c r="S992" s="242"/>
      <c r="T992" s="243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44" t="s">
        <v>156</v>
      </c>
      <c r="AU992" s="244" t="s">
        <v>79</v>
      </c>
      <c r="AV992" s="14" t="s">
        <v>79</v>
      </c>
      <c r="AW992" s="14" t="s">
        <v>31</v>
      </c>
      <c r="AX992" s="14" t="s">
        <v>69</v>
      </c>
      <c r="AY992" s="244" t="s">
        <v>144</v>
      </c>
    </row>
    <row r="993" s="15" customFormat="1">
      <c r="A993" s="15"/>
      <c r="B993" s="245"/>
      <c r="C993" s="246"/>
      <c r="D993" s="217" t="s">
        <v>156</v>
      </c>
      <c r="E993" s="247" t="s">
        <v>19</v>
      </c>
      <c r="F993" s="248" t="s">
        <v>163</v>
      </c>
      <c r="G993" s="246"/>
      <c r="H993" s="249">
        <v>8</v>
      </c>
      <c r="I993" s="250"/>
      <c r="J993" s="246"/>
      <c r="K993" s="246"/>
      <c r="L993" s="251"/>
      <c r="M993" s="252"/>
      <c r="N993" s="253"/>
      <c r="O993" s="253"/>
      <c r="P993" s="253"/>
      <c r="Q993" s="253"/>
      <c r="R993" s="253"/>
      <c r="S993" s="253"/>
      <c r="T993" s="254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T993" s="255" t="s">
        <v>156</v>
      </c>
      <c r="AU993" s="255" t="s">
        <v>79</v>
      </c>
      <c r="AV993" s="15" t="s">
        <v>151</v>
      </c>
      <c r="AW993" s="15" t="s">
        <v>31</v>
      </c>
      <c r="AX993" s="15" t="s">
        <v>77</v>
      </c>
      <c r="AY993" s="255" t="s">
        <v>144</v>
      </c>
    </row>
    <row r="994" s="2" customFormat="1" ht="21.75" customHeight="1">
      <c r="A994" s="38"/>
      <c r="B994" s="39"/>
      <c r="C994" s="204" t="s">
        <v>966</v>
      </c>
      <c r="D994" s="204" t="s">
        <v>146</v>
      </c>
      <c r="E994" s="205" t="s">
        <v>967</v>
      </c>
      <c r="F994" s="206" t="s">
        <v>968</v>
      </c>
      <c r="G994" s="207" t="s">
        <v>964</v>
      </c>
      <c r="H994" s="208">
        <v>8</v>
      </c>
      <c r="I994" s="209"/>
      <c r="J994" s="210">
        <f>ROUND(I994*H994,2)</f>
        <v>0</v>
      </c>
      <c r="K994" s="206" t="s">
        <v>19</v>
      </c>
      <c r="L994" s="44"/>
      <c r="M994" s="211" t="s">
        <v>19</v>
      </c>
      <c r="N994" s="212" t="s">
        <v>40</v>
      </c>
      <c r="O994" s="84"/>
      <c r="P994" s="213">
        <f>O994*H994</f>
        <v>0</v>
      </c>
      <c r="Q994" s="213">
        <v>0</v>
      </c>
      <c r="R994" s="213">
        <f>Q994*H994</f>
        <v>0</v>
      </c>
      <c r="S994" s="213">
        <v>0</v>
      </c>
      <c r="T994" s="214">
        <f>S994*H994</f>
        <v>0</v>
      </c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R994" s="215" t="s">
        <v>203</v>
      </c>
      <c r="AT994" s="215" t="s">
        <v>146</v>
      </c>
      <c r="AU994" s="215" t="s">
        <v>79</v>
      </c>
      <c r="AY994" s="17" t="s">
        <v>144</v>
      </c>
      <c r="BE994" s="216">
        <f>IF(N994="základní",J994,0)</f>
        <v>0</v>
      </c>
      <c r="BF994" s="216">
        <f>IF(N994="snížená",J994,0)</f>
        <v>0</v>
      </c>
      <c r="BG994" s="216">
        <f>IF(N994="zákl. přenesená",J994,0)</f>
        <v>0</v>
      </c>
      <c r="BH994" s="216">
        <f>IF(N994="sníž. přenesená",J994,0)</f>
        <v>0</v>
      </c>
      <c r="BI994" s="216">
        <f>IF(N994="nulová",J994,0)</f>
        <v>0</v>
      </c>
      <c r="BJ994" s="17" t="s">
        <v>77</v>
      </c>
      <c r="BK994" s="216">
        <f>ROUND(I994*H994,2)</f>
        <v>0</v>
      </c>
      <c r="BL994" s="17" t="s">
        <v>203</v>
      </c>
      <c r="BM994" s="215" t="s">
        <v>14</v>
      </c>
    </row>
    <row r="995" s="2" customFormat="1">
      <c r="A995" s="38"/>
      <c r="B995" s="39"/>
      <c r="C995" s="40"/>
      <c r="D995" s="217" t="s">
        <v>152</v>
      </c>
      <c r="E995" s="40"/>
      <c r="F995" s="218" t="s">
        <v>968</v>
      </c>
      <c r="G995" s="40"/>
      <c r="H995" s="40"/>
      <c r="I995" s="219"/>
      <c r="J995" s="40"/>
      <c r="K995" s="40"/>
      <c r="L995" s="44"/>
      <c r="M995" s="220"/>
      <c r="N995" s="221"/>
      <c r="O995" s="84"/>
      <c r="P995" s="84"/>
      <c r="Q995" s="84"/>
      <c r="R995" s="84"/>
      <c r="S995" s="84"/>
      <c r="T995" s="85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T995" s="17" t="s">
        <v>152</v>
      </c>
      <c r="AU995" s="17" t="s">
        <v>79</v>
      </c>
    </row>
    <row r="996" s="14" customFormat="1">
      <c r="A996" s="14"/>
      <c r="B996" s="234"/>
      <c r="C996" s="235"/>
      <c r="D996" s="217" t="s">
        <v>156</v>
      </c>
      <c r="E996" s="236" t="s">
        <v>19</v>
      </c>
      <c r="F996" s="237" t="s">
        <v>179</v>
      </c>
      <c r="G996" s="235"/>
      <c r="H996" s="238">
        <v>8</v>
      </c>
      <c r="I996" s="239"/>
      <c r="J996" s="235"/>
      <c r="K996" s="235"/>
      <c r="L996" s="240"/>
      <c r="M996" s="241"/>
      <c r="N996" s="242"/>
      <c r="O996" s="242"/>
      <c r="P996" s="242"/>
      <c r="Q996" s="242"/>
      <c r="R996" s="242"/>
      <c r="S996" s="242"/>
      <c r="T996" s="243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44" t="s">
        <v>156</v>
      </c>
      <c r="AU996" s="244" t="s">
        <v>79</v>
      </c>
      <c r="AV996" s="14" t="s">
        <v>79</v>
      </c>
      <c r="AW996" s="14" t="s">
        <v>31</v>
      </c>
      <c r="AX996" s="14" t="s">
        <v>69</v>
      </c>
      <c r="AY996" s="244" t="s">
        <v>144</v>
      </c>
    </row>
    <row r="997" s="15" customFormat="1">
      <c r="A997" s="15"/>
      <c r="B997" s="245"/>
      <c r="C997" s="246"/>
      <c r="D997" s="217" t="s">
        <v>156</v>
      </c>
      <c r="E997" s="247" t="s">
        <v>19</v>
      </c>
      <c r="F997" s="248" t="s">
        <v>163</v>
      </c>
      <c r="G997" s="246"/>
      <c r="H997" s="249">
        <v>8</v>
      </c>
      <c r="I997" s="250"/>
      <c r="J997" s="246"/>
      <c r="K997" s="246"/>
      <c r="L997" s="251"/>
      <c r="M997" s="252"/>
      <c r="N997" s="253"/>
      <c r="O997" s="253"/>
      <c r="P997" s="253"/>
      <c r="Q997" s="253"/>
      <c r="R997" s="253"/>
      <c r="S997" s="253"/>
      <c r="T997" s="254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T997" s="255" t="s">
        <v>156</v>
      </c>
      <c r="AU997" s="255" t="s">
        <v>79</v>
      </c>
      <c r="AV997" s="15" t="s">
        <v>151</v>
      </c>
      <c r="AW997" s="15" t="s">
        <v>31</v>
      </c>
      <c r="AX997" s="15" t="s">
        <v>77</v>
      </c>
      <c r="AY997" s="255" t="s">
        <v>144</v>
      </c>
    </row>
    <row r="998" s="2" customFormat="1" ht="24.15" customHeight="1">
      <c r="A998" s="38"/>
      <c r="B998" s="39"/>
      <c r="C998" s="204" t="s">
        <v>570</v>
      </c>
      <c r="D998" s="204" t="s">
        <v>146</v>
      </c>
      <c r="E998" s="205" t="s">
        <v>969</v>
      </c>
      <c r="F998" s="206" t="s">
        <v>970</v>
      </c>
      <c r="G998" s="207" t="s">
        <v>964</v>
      </c>
      <c r="H998" s="208">
        <v>7</v>
      </c>
      <c r="I998" s="209"/>
      <c r="J998" s="210">
        <f>ROUND(I998*H998,2)</f>
        <v>0</v>
      </c>
      <c r="K998" s="206" t="s">
        <v>150</v>
      </c>
      <c r="L998" s="44"/>
      <c r="M998" s="211" t="s">
        <v>19</v>
      </c>
      <c r="N998" s="212" t="s">
        <v>40</v>
      </c>
      <c r="O998" s="84"/>
      <c r="P998" s="213">
        <f>O998*H998</f>
        <v>0</v>
      </c>
      <c r="Q998" s="213">
        <v>0.00051820000000000002</v>
      </c>
      <c r="R998" s="213">
        <f>Q998*H998</f>
        <v>0.0036274000000000002</v>
      </c>
      <c r="S998" s="213">
        <v>0</v>
      </c>
      <c r="T998" s="214">
        <f>S998*H998</f>
        <v>0</v>
      </c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R998" s="215" t="s">
        <v>203</v>
      </c>
      <c r="AT998" s="215" t="s">
        <v>146</v>
      </c>
      <c r="AU998" s="215" t="s">
        <v>79</v>
      </c>
      <c r="AY998" s="17" t="s">
        <v>144</v>
      </c>
      <c r="BE998" s="216">
        <f>IF(N998="základní",J998,0)</f>
        <v>0</v>
      </c>
      <c r="BF998" s="216">
        <f>IF(N998="snížená",J998,0)</f>
        <v>0</v>
      </c>
      <c r="BG998" s="216">
        <f>IF(N998="zákl. přenesená",J998,0)</f>
        <v>0</v>
      </c>
      <c r="BH998" s="216">
        <f>IF(N998="sníž. přenesená",J998,0)</f>
        <v>0</v>
      </c>
      <c r="BI998" s="216">
        <f>IF(N998="nulová",J998,0)</f>
        <v>0</v>
      </c>
      <c r="BJ998" s="17" t="s">
        <v>77</v>
      </c>
      <c r="BK998" s="216">
        <f>ROUND(I998*H998,2)</f>
        <v>0</v>
      </c>
      <c r="BL998" s="17" t="s">
        <v>203</v>
      </c>
      <c r="BM998" s="215" t="s">
        <v>971</v>
      </c>
    </row>
    <row r="999" s="2" customFormat="1">
      <c r="A999" s="38"/>
      <c r="B999" s="39"/>
      <c r="C999" s="40"/>
      <c r="D999" s="217" t="s">
        <v>152</v>
      </c>
      <c r="E999" s="40"/>
      <c r="F999" s="218" t="s">
        <v>972</v>
      </c>
      <c r="G999" s="40"/>
      <c r="H999" s="40"/>
      <c r="I999" s="219"/>
      <c r="J999" s="40"/>
      <c r="K999" s="40"/>
      <c r="L999" s="44"/>
      <c r="M999" s="220"/>
      <c r="N999" s="221"/>
      <c r="O999" s="84"/>
      <c r="P999" s="84"/>
      <c r="Q999" s="84"/>
      <c r="R999" s="84"/>
      <c r="S999" s="84"/>
      <c r="T999" s="85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T999" s="17" t="s">
        <v>152</v>
      </c>
      <c r="AU999" s="17" t="s">
        <v>79</v>
      </c>
    </row>
    <row r="1000" s="2" customFormat="1">
      <c r="A1000" s="38"/>
      <c r="B1000" s="39"/>
      <c r="C1000" s="40"/>
      <c r="D1000" s="222" t="s">
        <v>154</v>
      </c>
      <c r="E1000" s="40"/>
      <c r="F1000" s="223" t="s">
        <v>973</v>
      </c>
      <c r="G1000" s="40"/>
      <c r="H1000" s="40"/>
      <c r="I1000" s="219"/>
      <c r="J1000" s="40"/>
      <c r="K1000" s="40"/>
      <c r="L1000" s="44"/>
      <c r="M1000" s="220"/>
      <c r="N1000" s="221"/>
      <c r="O1000" s="84"/>
      <c r="P1000" s="84"/>
      <c r="Q1000" s="84"/>
      <c r="R1000" s="84"/>
      <c r="S1000" s="84"/>
      <c r="T1000" s="85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T1000" s="17" t="s">
        <v>154</v>
      </c>
      <c r="AU1000" s="17" t="s">
        <v>79</v>
      </c>
    </row>
    <row r="1001" s="14" customFormat="1">
      <c r="A1001" s="14"/>
      <c r="B1001" s="234"/>
      <c r="C1001" s="235"/>
      <c r="D1001" s="217" t="s">
        <v>156</v>
      </c>
      <c r="E1001" s="236" t="s">
        <v>19</v>
      </c>
      <c r="F1001" s="237" t="s">
        <v>194</v>
      </c>
      <c r="G1001" s="235"/>
      <c r="H1001" s="238">
        <v>7</v>
      </c>
      <c r="I1001" s="239"/>
      <c r="J1001" s="235"/>
      <c r="K1001" s="235"/>
      <c r="L1001" s="240"/>
      <c r="M1001" s="241"/>
      <c r="N1001" s="242"/>
      <c r="O1001" s="242"/>
      <c r="P1001" s="242"/>
      <c r="Q1001" s="242"/>
      <c r="R1001" s="242"/>
      <c r="S1001" s="242"/>
      <c r="T1001" s="243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44" t="s">
        <v>156</v>
      </c>
      <c r="AU1001" s="244" t="s">
        <v>79</v>
      </c>
      <c r="AV1001" s="14" t="s">
        <v>79</v>
      </c>
      <c r="AW1001" s="14" t="s">
        <v>31</v>
      </c>
      <c r="AX1001" s="14" t="s">
        <v>69</v>
      </c>
      <c r="AY1001" s="244" t="s">
        <v>144</v>
      </c>
    </row>
    <row r="1002" s="15" customFormat="1">
      <c r="A1002" s="15"/>
      <c r="B1002" s="245"/>
      <c r="C1002" s="246"/>
      <c r="D1002" s="217" t="s">
        <v>156</v>
      </c>
      <c r="E1002" s="247" t="s">
        <v>19</v>
      </c>
      <c r="F1002" s="248" t="s">
        <v>163</v>
      </c>
      <c r="G1002" s="246"/>
      <c r="H1002" s="249">
        <v>7</v>
      </c>
      <c r="I1002" s="250"/>
      <c r="J1002" s="246"/>
      <c r="K1002" s="246"/>
      <c r="L1002" s="251"/>
      <c r="M1002" s="252"/>
      <c r="N1002" s="253"/>
      <c r="O1002" s="253"/>
      <c r="P1002" s="253"/>
      <c r="Q1002" s="253"/>
      <c r="R1002" s="253"/>
      <c r="S1002" s="253"/>
      <c r="T1002" s="254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T1002" s="255" t="s">
        <v>156</v>
      </c>
      <c r="AU1002" s="255" t="s">
        <v>79</v>
      </c>
      <c r="AV1002" s="15" t="s">
        <v>151</v>
      </c>
      <c r="AW1002" s="15" t="s">
        <v>31</v>
      </c>
      <c r="AX1002" s="15" t="s">
        <v>77</v>
      </c>
      <c r="AY1002" s="255" t="s">
        <v>144</v>
      </c>
    </row>
    <row r="1003" s="2" customFormat="1" ht="24.15" customHeight="1">
      <c r="A1003" s="38"/>
      <c r="B1003" s="39"/>
      <c r="C1003" s="204" t="s">
        <v>974</v>
      </c>
      <c r="D1003" s="204" t="s">
        <v>146</v>
      </c>
      <c r="E1003" s="205" t="s">
        <v>975</v>
      </c>
      <c r="F1003" s="206" t="s">
        <v>976</v>
      </c>
      <c r="G1003" s="207" t="s">
        <v>964</v>
      </c>
      <c r="H1003" s="208">
        <v>8</v>
      </c>
      <c r="I1003" s="209"/>
      <c r="J1003" s="210">
        <f>ROUND(I1003*H1003,2)</f>
        <v>0</v>
      </c>
      <c r="K1003" s="206" t="s">
        <v>150</v>
      </c>
      <c r="L1003" s="44"/>
      <c r="M1003" s="211" t="s">
        <v>19</v>
      </c>
      <c r="N1003" s="212" t="s">
        <v>40</v>
      </c>
      <c r="O1003" s="84"/>
      <c r="P1003" s="213">
        <f>O1003*H1003</f>
        <v>0</v>
      </c>
      <c r="Q1003" s="213">
        <v>0.00051820000000000002</v>
      </c>
      <c r="R1003" s="213">
        <f>Q1003*H1003</f>
        <v>0.0041456000000000002</v>
      </c>
      <c r="S1003" s="213">
        <v>0</v>
      </c>
      <c r="T1003" s="214">
        <f>S1003*H1003</f>
        <v>0</v>
      </c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R1003" s="215" t="s">
        <v>203</v>
      </c>
      <c r="AT1003" s="215" t="s">
        <v>146</v>
      </c>
      <c r="AU1003" s="215" t="s">
        <v>79</v>
      </c>
      <c r="AY1003" s="17" t="s">
        <v>144</v>
      </c>
      <c r="BE1003" s="216">
        <f>IF(N1003="základní",J1003,0)</f>
        <v>0</v>
      </c>
      <c r="BF1003" s="216">
        <f>IF(N1003="snížená",J1003,0)</f>
        <v>0</v>
      </c>
      <c r="BG1003" s="216">
        <f>IF(N1003="zákl. přenesená",J1003,0)</f>
        <v>0</v>
      </c>
      <c r="BH1003" s="216">
        <f>IF(N1003="sníž. přenesená",J1003,0)</f>
        <v>0</v>
      </c>
      <c r="BI1003" s="216">
        <f>IF(N1003="nulová",J1003,0)</f>
        <v>0</v>
      </c>
      <c r="BJ1003" s="17" t="s">
        <v>77</v>
      </c>
      <c r="BK1003" s="216">
        <f>ROUND(I1003*H1003,2)</f>
        <v>0</v>
      </c>
      <c r="BL1003" s="17" t="s">
        <v>203</v>
      </c>
      <c r="BM1003" s="215" t="s">
        <v>977</v>
      </c>
    </row>
    <row r="1004" s="2" customFormat="1">
      <c r="A1004" s="38"/>
      <c r="B1004" s="39"/>
      <c r="C1004" s="40"/>
      <c r="D1004" s="217" t="s">
        <v>152</v>
      </c>
      <c r="E1004" s="40"/>
      <c r="F1004" s="218" t="s">
        <v>976</v>
      </c>
      <c r="G1004" s="40"/>
      <c r="H1004" s="40"/>
      <c r="I1004" s="219"/>
      <c r="J1004" s="40"/>
      <c r="K1004" s="40"/>
      <c r="L1004" s="44"/>
      <c r="M1004" s="220"/>
      <c r="N1004" s="221"/>
      <c r="O1004" s="84"/>
      <c r="P1004" s="84"/>
      <c r="Q1004" s="84"/>
      <c r="R1004" s="84"/>
      <c r="S1004" s="84"/>
      <c r="T1004" s="85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T1004" s="17" t="s">
        <v>152</v>
      </c>
      <c r="AU1004" s="17" t="s">
        <v>79</v>
      </c>
    </row>
    <row r="1005" s="2" customFormat="1">
      <c r="A1005" s="38"/>
      <c r="B1005" s="39"/>
      <c r="C1005" s="40"/>
      <c r="D1005" s="222" t="s">
        <v>154</v>
      </c>
      <c r="E1005" s="40"/>
      <c r="F1005" s="223" t="s">
        <v>978</v>
      </c>
      <c r="G1005" s="40"/>
      <c r="H1005" s="40"/>
      <c r="I1005" s="219"/>
      <c r="J1005" s="40"/>
      <c r="K1005" s="40"/>
      <c r="L1005" s="44"/>
      <c r="M1005" s="220"/>
      <c r="N1005" s="221"/>
      <c r="O1005" s="84"/>
      <c r="P1005" s="84"/>
      <c r="Q1005" s="84"/>
      <c r="R1005" s="84"/>
      <c r="S1005" s="84"/>
      <c r="T1005" s="85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T1005" s="17" t="s">
        <v>154</v>
      </c>
      <c r="AU1005" s="17" t="s">
        <v>79</v>
      </c>
    </row>
    <row r="1006" s="14" customFormat="1">
      <c r="A1006" s="14"/>
      <c r="B1006" s="234"/>
      <c r="C1006" s="235"/>
      <c r="D1006" s="217" t="s">
        <v>156</v>
      </c>
      <c r="E1006" s="236" t="s">
        <v>19</v>
      </c>
      <c r="F1006" s="237" t="s">
        <v>179</v>
      </c>
      <c r="G1006" s="235"/>
      <c r="H1006" s="238">
        <v>8</v>
      </c>
      <c r="I1006" s="239"/>
      <c r="J1006" s="235"/>
      <c r="K1006" s="235"/>
      <c r="L1006" s="240"/>
      <c r="M1006" s="241"/>
      <c r="N1006" s="242"/>
      <c r="O1006" s="242"/>
      <c r="P1006" s="242"/>
      <c r="Q1006" s="242"/>
      <c r="R1006" s="242"/>
      <c r="S1006" s="242"/>
      <c r="T1006" s="243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44" t="s">
        <v>156</v>
      </c>
      <c r="AU1006" s="244" t="s">
        <v>79</v>
      </c>
      <c r="AV1006" s="14" t="s">
        <v>79</v>
      </c>
      <c r="AW1006" s="14" t="s">
        <v>31</v>
      </c>
      <c r="AX1006" s="14" t="s">
        <v>69</v>
      </c>
      <c r="AY1006" s="244" t="s">
        <v>144</v>
      </c>
    </row>
    <row r="1007" s="15" customFormat="1">
      <c r="A1007" s="15"/>
      <c r="B1007" s="245"/>
      <c r="C1007" s="246"/>
      <c r="D1007" s="217" t="s">
        <v>156</v>
      </c>
      <c r="E1007" s="247" t="s">
        <v>19</v>
      </c>
      <c r="F1007" s="248" t="s">
        <v>163</v>
      </c>
      <c r="G1007" s="246"/>
      <c r="H1007" s="249">
        <v>8</v>
      </c>
      <c r="I1007" s="250"/>
      <c r="J1007" s="246"/>
      <c r="K1007" s="246"/>
      <c r="L1007" s="251"/>
      <c r="M1007" s="252"/>
      <c r="N1007" s="253"/>
      <c r="O1007" s="253"/>
      <c r="P1007" s="253"/>
      <c r="Q1007" s="253"/>
      <c r="R1007" s="253"/>
      <c r="S1007" s="253"/>
      <c r="T1007" s="254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T1007" s="255" t="s">
        <v>156</v>
      </c>
      <c r="AU1007" s="255" t="s">
        <v>79</v>
      </c>
      <c r="AV1007" s="15" t="s">
        <v>151</v>
      </c>
      <c r="AW1007" s="15" t="s">
        <v>31</v>
      </c>
      <c r="AX1007" s="15" t="s">
        <v>77</v>
      </c>
      <c r="AY1007" s="255" t="s">
        <v>144</v>
      </c>
    </row>
    <row r="1008" s="2" customFormat="1" ht="24.15" customHeight="1">
      <c r="A1008" s="38"/>
      <c r="B1008" s="39"/>
      <c r="C1008" s="204" t="s">
        <v>578</v>
      </c>
      <c r="D1008" s="204" t="s">
        <v>146</v>
      </c>
      <c r="E1008" s="205" t="s">
        <v>979</v>
      </c>
      <c r="F1008" s="206" t="s">
        <v>980</v>
      </c>
      <c r="G1008" s="207" t="s">
        <v>964</v>
      </c>
      <c r="H1008" s="208">
        <v>6</v>
      </c>
      <c r="I1008" s="209"/>
      <c r="J1008" s="210">
        <f>ROUND(I1008*H1008,2)</f>
        <v>0</v>
      </c>
      <c r="K1008" s="206" t="s">
        <v>19</v>
      </c>
      <c r="L1008" s="44"/>
      <c r="M1008" s="211" t="s">
        <v>19</v>
      </c>
      <c r="N1008" s="212" t="s">
        <v>40</v>
      </c>
      <c r="O1008" s="84"/>
      <c r="P1008" s="213">
        <f>O1008*H1008</f>
        <v>0</v>
      </c>
      <c r="Q1008" s="213">
        <v>0</v>
      </c>
      <c r="R1008" s="213">
        <f>Q1008*H1008</f>
        <v>0</v>
      </c>
      <c r="S1008" s="213">
        <v>0</v>
      </c>
      <c r="T1008" s="214">
        <f>S1008*H1008</f>
        <v>0</v>
      </c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R1008" s="215" t="s">
        <v>203</v>
      </c>
      <c r="AT1008" s="215" t="s">
        <v>146</v>
      </c>
      <c r="AU1008" s="215" t="s">
        <v>79</v>
      </c>
      <c r="AY1008" s="17" t="s">
        <v>144</v>
      </c>
      <c r="BE1008" s="216">
        <f>IF(N1008="základní",J1008,0)</f>
        <v>0</v>
      </c>
      <c r="BF1008" s="216">
        <f>IF(N1008="snížená",J1008,0)</f>
        <v>0</v>
      </c>
      <c r="BG1008" s="216">
        <f>IF(N1008="zákl. přenesená",J1008,0)</f>
        <v>0</v>
      </c>
      <c r="BH1008" s="216">
        <f>IF(N1008="sníž. přenesená",J1008,0)</f>
        <v>0</v>
      </c>
      <c r="BI1008" s="216">
        <f>IF(N1008="nulová",J1008,0)</f>
        <v>0</v>
      </c>
      <c r="BJ1008" s="17" t="s">
        <v>77</v>
      </c>
      <c r="BK1008" s="216">
        <f>ROUND(I1008*H1008,2)</f>
        <v>0</v>
      </c>
      <c r="BL1008" s="17" t="s">
        <v>203</v>
      </c>
      <c r="BM1008" s="215" t="s">
        <v>981</v>
      </c>
    </row>
    <row r="1009" s="2" customFormat="1">
      <c r="A1009" s="38"/>
      <c r="B1009" s="39"/>
      <c r="C1009" s="40"/>
      <c r="D1009" s="217" t="s">
        <v>152</v>
      </c>
      <c r="E1009" s="40"/>
      <c r="F1009" s="218" t="s">
        <v>980</v>
      </c>
      <c r="G1009" s="40"/>
      <c r="H1009" s="40"/>
      <c r="I1009" s="219"/>
      <c r="J1009" s="40"/>
      <c r="K1009" s="40"/>
      <c r="L1009" s="44"/>
      <c r="M1009" s="220"/>
      <c r="N1009" s="221"/>
      <c r="O1009" s="84"/>
      <c r="P1009" s="84"/>
      <c r="Q1009" s="84"/>
      <c r="R1009" s="84"/>
      <c r="S1009" s="84"/>
      <c r="T1009" s="85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T1009" s="17" t="s">
        <v>152</v>
      </c>
      <c r="AU1009" s="17" t="s">
        <v>79</v>
      </c>
    </row>
    <row r="1010" s="13" customFormat="1">
      <c r="A1010" s="13"/>
      <c r="B1010" s="224"/>
      <c r="C1010" s="225"/>
      <c r="D1010" s="217" t="s">
        <v>156</v>
      </c>
      <c r="E1010" s="226" t="s">
        <v>19</v>
      </c>
      <c r="F1010" s="227" t="s">
        <v>982</v>
      </c>
      <c r="G1010" s="225"/>
      <c r="H1010" s="226" t="s">
        <v>19</v>
      </c>
      <c r="I1010" s="228"/>
      <c r="J1010" s="225"/>
      <c r="K1010" s="225"/>
      <c r="L1010" s="229"/>
      <c r="M1010" s="230"/>
      <c r="N1010" s="231"/>
      <c r="O1010" s="231"/>
      <c r="P1010" s="231"/>
      <c r="Q1010" s="231"/>
      <c r="R1010" s="231"/>
      <c r="S1010" s="231"/>
      <c r="T1010" s="232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33" t="s">
        <v>156</v>
      </c>
      <c r="AU1010" s="233" t="s">
        <v>79</v>
      </c>
      <c r="AV1010" s="13" t="s">
        <v>77</v>
      </c>
      <c r="AW1010" s="13" t="s">
        <v>31</v>
      </c>
      <c r="AX1010" s="13" t="s">
        <v>69</v>
      </c>
      <c r="AY1010" s="233" t="s">
        <v>144</v>
      </c>
    </row>
    <row r="1011" s="14" customFormat="1">
      <c r="A1011" s="14"/>
      <c r="B1011" s="234"/>
      <c r="C1011" s="235"/>
      <c r="D1011" s="217" t="s">
        <v>156</v>
      </c>
      <c r="E1011" s="236" t="s">
        <v>19</v>
      </c>
      <c r="F1011" s="237" t="s">
        <v>151</v>
      </c>
      <c r="G1011" s="235"/>
      <c r="H1011" s="238">
        <v>4</v>
      </c>
      <c r="I1011" s="239"/>
      <c r="J1011" s="235"/>
      <c r="K1011" s="235"/>
      <c r="L1011" s="240"/>
      <c r="M1011" s="241"/>
      <c r="N1011" s="242"/>
      <c r="O1011" s="242"/>
      <c r="P1011" s="242"/>
      <c r="Q1011" s="242"/>
      <c r="R1011" s="242"/>
      <c r="S1011" s="242"/>
      <c r="T1011" s="243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44" t="s">
        <v>156</v>
      </c>
      <c r="AU1011" s="244" t="s">
        <v>79</v>
      </c>
      <c r="AV1011" s="14" t="s">
        <v>79</v>
      </c>
      <c r="AW1011" s="14" t="s">
        <v>31</v>
      </c>
      <c r="AX1011" s="14" t="s">
        <v>69</v>
      </c>
      <c r="AY1011" s="244" t="s">
        <v>144</v>
      </c>
    </row>
    <row r="1012" s="13" customFormat="1">
      <c r="A1012" s="13"/>
      <c r="B1012" s="224"/>
      <c r="C1012" s="225"/>
      <c r="D1012" s="217" t="s">
        <v>156</v>
      </c>
      <c r="E1012" s="226" t="s">
        <v>19</v>
      </c>
      <c r="F1012" s="227" t="s">
        <v>983</v>
      </c>
      <c r="G1012" s="225"/>
      <c r="H1012" s="226" t="s">
        <v>19</v>
      </c>
      <c r="I1012" s="228"/>
      <c r="J1012" s="225"/>
      <c r="K1012" s="225"/>
      <c r="L1012" s="229"/>
      <c r="M1012" s="230"/>
      <c r="N1012" s="231"/>
      <c r="O1012" s="231"/>
      <c r="P1012" s="231"/>
      <c r="Q1012" s="231"/>
      <c r="R1012" s="231"/>
      <c r="S1012" s="231"/>
      <c r="T1012" s="232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33" t="s">
        <v>156</v>
      </c>
      <c r="AU1012" s="233" t="s">
        <v>79</v>
      </c>
      <c r="AV1012" s="13" t="s">
        <v>77</v>
      </c>
      <c r="AW1012" s="13" t="s">
        <v>31</v>
      </c>
      <c r="AX1012" s="13" t="s">
        <v>69</v>
      </c>
      <c r="AY1012" s="233" t="s">
        <v>144</v>
      </c>
    </row>
    <row r="1013" s="14" customFormat="1">
      <c r="A1013" s="14"/>
      <c r="B1013" s="234"/>
      <c r="C1013" s="235"/>
      <c r="D1013" s="217" t="s">
        <v>156</v>
      </c>
      <c r="E1013" s="236" t="s">
        <v>19</v>
      </c>
      <c r="F1013" s="237" t="s">
        <v>79</v>
      </c>
      <c r="G1013" s="235"/>
      <c r="H1013" s="238">
        <v>2</v>
      </c>
      <c r="I1013" s="239"/>
      <c r="J1013" s="235"/>
      <c r="K1013" s="235"/>
      <c r="L1013" s="240"/>
      <c r="M1013" s="241"/>
      <c r="N1013" s="242"/>
      <c r="O1013" s="242"/>
      <c r="P1013" s="242"/>
      <c r="Q1013" s="242"/>
      <c r="R1013" s="242"/>
      <c r="S1013" s="242"/>
      <c r="T1013" s="243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44" t="s">
        <v>156</v>
      </c>
      <c r="AU1013" s="244" t="s">
        <v>79</v>
      </c>
      <c r="AV1013" s="14" t="s">
        <v>79</v>
      </c>
      <c r="AW1013" s="14" t="s">
        <v>31</v>
      </c>
      <c r="AX1013" s="14" t="s">
        <v>69</v>
      </c>
      <c r="AY1013" s="244" t="s">
        <v>144</v>
      </c>
    </row>
    <row r="1014" s="15" customFormat="1">
      <c r="A1014" s="15"/>
      <c r="B1014" s="245"/>
      <c r="C1014" s="246"/>
      <c r="D1014" s="217" t="s">
        <v>156</v>
      </c>
      <c r="E1014" s="247" t="s">
        <v>19</v>
      </c>
      <c r="F1014" s="248" t="s">
        <v>163</v>
      </c>
      <c r="G1014" s="246"/>
      <c r="H1014" s="249">
        <v>6</v>
      </c>
      <c r="I1014" s="250"/>
      <c r="J1014" s="246"/>
      <c r="K1014" s="246"/>
      <c r="L1014" s="251"/>
      <c r="M1014" s="252"/>
      <c r="N1014" s="253"/>
      <c r="O1014" s="253"/>
      <c r="P1014" s="253"/>
      <c r="Q1014" s="253"/>
      <c r="R1014" s="253"/>
      <c r="S1014" s="253"/>
      <c r="T1014" s="254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T1014" s="255" t="s">
        <v>156</v>
      </c>
      <c r="AU1014" s="255" t="s">
        <v>79</v>
      </c>
      <c r="AV1014" s="15" t="s">
        <v>151</v>
      </c>
      <c r="AW1014" s="15" t="s">
        <v>31</v>
      </c>
      <c r="AX1014" s="15" t="s">
        <v>77</v>
      </c>
      <c r="AY1014" s="255" t="s">
        <v>144</v>
      </c>
    </row>
    <row r="1015" s="2" customFormat="1" ht="24.15" customHeight="1">
      <c r="A1015" s="38"/>
      <c r="B1015" s="39"/>
      <c r="C1015" s="204" t="s">
        <v>984</v>
      </c>
      <c r="D1015" s="204" t="s">
        <v>146</v>
      </c>
      <c r="E1015" s="205" t="s">
        <v>985</v>
      </c>
      <c r="F1015" s="206" t="s">
        <v>986</v>
      </c>
      <c r="G1015" s="207" t="s">
        <v>934</v>
      </c>
      <c r="H1015" s="266"/>
      <c r="I1015" s="209"/>
      <c r="J1015" s="210">
        <f>ROUND(I1015*H1015,2)</f>
        <v>0</v>
      </c>
      <c r="K1015" s="206" t="s">
        <v>150</v>
      </c>
      <c r="L1015" s="44"/>
      <c r="M1015" s="211" t="s">
        <v>19</v>
      </c>
      <c r="N1015" s="212" t="s">
        <v>40</v>
      </c>
      <c r="O1015" s="84"/>
      <c r="P1015" s="213">
        <f>O1015*H1015</f>
        <v>0</v>
      </c>
      <c r="Q1015" s="213">
        <v>0</v>
      </c>
      <c r="R1015" s="213">
        <f>Q1015*H1015</f>
        <v>0</v>
      </c>
      <c r="S1015" s="213">
        <v>0</v>
      </c>
      <c r="T1015" s="214">
        <f>S1015*H1015</f>
        <v>0</v>
      </c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R1015" s="215" t="s">
        <v>203</v>
      </c>
      <c r="AT1015" s="215" t="s">
        <v>146</v>
      </c>
      <c r="AU1015" s="215" t="s">
        <v>79</v>
      </c>
      <c r="AY1015" s="17" t="s">
        <v>144</v>
      </c>
      <c r="BE1015" s="216">
        <f>IF(N1015="základní",J1015,0)</f>
        <v>0</v>
      </c>
      <c r="BF1015" s="216">
        <f>IF(N1015="snížená",J1015,0)</f>
        <v>0</v>
      </c>
      <c r="BG1015" s="216">
        <f>IF(N1015="zákl. přenesená",J1015,0)</f>
        <v>0</v>
      </c>
      <c r="BH1015" s="216">
        <f>IF(N1015="sníž. přenesená",J1015,0)</f>
        <v>0</v>
      </c>
      <c r="BI1015" s="216">
        <f>IF(N1015="nulová",J1015,0)</f>
        <v>0</v>
      </c>
      <c r="BJ1015" s="17" t="s">
        <v>77</v>
      </c>
      <c r="BK1015" s="216">
        <f>ROUND(I1015*H1015,2)</f>
        <v>0</v>
      </c>
      <c r="BL1015" s="17" t="s">
        <v>203</v>
      </c>
      <c r="BM1015" s="215" t="s">
        <v>987</v>
      </c>
    </row>
    <row r="1016" s="2" customFormat="1">
      <c r="A1016" s="38"/>
      <c r="B1016" s="39"/>
      <c r="C1016" s="40"/>
      <c r="D1016" s="217" t="s">
        <v>152</v>
      </c>
      <c r="E1016" s="40"/>
      <c r="F1016" s="218" t="s">
        <v>988</v>
      </c>
      <c r="G1016" s="40"/>
      <c r="H1016" s="40"/>
      <c r="I1016" s="219"/>
      <c r="J1016" s="40"/>
      <c r="K1016" s="40"/>
      <c r="L1016" s="44"/>
      <c r="M1016" s="220"/>
      <c r="N1016" s="221"/>
      <c r="O1016" s="84"/>
      <c r="P1016" s="84"/>
      <c r="Q1016" s="84"/>
      <c r="R1016" s="84"/>
      <c r="S1016" s="84"/>
      <c r="T1016" s="85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T1016" s="17" t="s">
        <v>152</v>
      </c>
      <c r="AU1016" s="17" t="s">
        <v>79</v>
      </c>
    </row>
    <row r="1017" s="2" customFormat="1">
      <c r="A1017" s="38"/>
      <c r="B1017" s="39"/>
      <c r="C1017" s="40"/>
      <c r="D1017" s="222" t="s">
        <v>154</v>
      </c>
      <c r="E1017" s="40"/>
      <c r="F1017" s="223" t="s">
        <v>989</v>
      </c>
      <c r="G1017" s="40"/>
      <c r="H1017" s="40"/>
      <c r="I1017" s="219"/>
      <c r="J1017" s="40"/>
      <c r="K1017" s="40"/>
      <c r="L1017" s="44"/>
      <c r="M1017" s="220"/>
      <c r="N1017" s="221"/>
      <c r="O1017" s="84"/>
      <c r="P1017" s="84"/>
      <c r="Q1017" s="84"/>
      <c r="R1017" s="84"/>
      <c r="S1017" s="84"/>
      <c r="T1017" s="85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T1017" s="17" t="s">
        <v>154</v>
      </c>
      <c r="AU1017" s="17" t="s">
        <v>79</v>
      </c>
    </row>
    <row r="1018" s="12" customFormat="1" ht="22.8" customHeight="1">
      <c r="A1018" s="12"/>
      <c r="B1018" s="188"/>
      <c r="C1018" s="189"/>
      <c r="D1018" s="190" t="s">
        <v>68</v>
      </c>
      <c r="E1018" s="202" t="s">
        <v>990</v>
      </c>
      <c r="F1018" s="202" t="s">
        <v>991</v>
      </c>
      <c r="G1018" s="189"/>
      <c r="H1018" s="189"/>
      <c r="I1018" s="192"/>
      <c r="J1018" s="203">
        <f>BK1018</f>
        <v>0</v>
      </c>
      <c r="K1018" s="189"/>
      <c r="L1018" s="194"/>
      <c r="M1018" s="195"/>
      <c r="N1018" s="196"/>
      <c r="O1018" s="196"/>
      <c r="P1018" s="197">
        <f>SUM(P1019:P1074)</f>
        <v>0</v>
      </c>
      <c r="Q1018" s="196"/>
      <c r="R1018" s="197">
        <f>SUM(R1019:R1074)</f>
        <v>4.5475161829950004</v>
      </c>
      <c r="S1018" s="196"/>
      <c r="T1018" s="198">
        <f>SUM(T1019:T1074)</f>
        <v>0</v>
      </c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R1018" s="199" t="s">
        <v>79</v>
      </c>
      <c r="AT1018" s="200" t="s">
        <v>68</v>
      </c>
      <c r="AU1018" s="200" t="s">
        <v>77</v>
      </c>
      <c r="AY1018" s="199" t="s">
        <v>144</v>
      </c>
      <c r="BK1018" s="201">
        <f>SUM(BK1019:BK1074)</f>
        <v>0</v>
      </c>
    </row>
    <row r="1019" s="2" customFormat="1" ht="24.15" customHeight="1">
      <c r="A1019" s="38"/>
      <c r="B1019" s="39"/>
      <c r="C1019" s="204" t="s">
        <v>581</v>
      </c>
      <c r="D1019" s="204" t="s">
        <v>146</v>
      </c>
      <c r="E1019" s="205" t="s">
        <v>992</v>
      </c>
      <c r="F1019" s="206" t="s">
        <v>993</v>
      </c>
      <c r="G1019" s="207" t="s">
        <v>202</v>
      </c>
      <c r="H1019" s="208">
        <v>246.55000000000001</v>
      </c>
      <c r="I1019" s="209"/>
      <c r="J1019" s="210">
        <f>ROUND(I1019*H1019,2)</f>
        <v>0</v>
      </c>
      <c r="K1019" s="206" t="s">
        <v>150</v>
      </c>
      <c r="L1019" s="44"/>
      <c r="M1019" s="211" t="s">
        <v>19</v>
      </c>
      <c r="N1019" s="212" t="s">
        <v>40</v>
      </c>
      <c r="O1019" s="84"/>
      <c r="P1019" s="213">
        <f>O1019*H1019</f>
        <v>0</v>
      </c>
      <c r="Q1019" s="213">
        <v>0.012201490900000001</v>
      </c>
      <c r="R1019" s="213">
        <f>Q1019*H1019</f>
        <v>3.0082775813950002</v>
      </c>
      <c r="S1019" s="213">
        <v>0</v>
      </c>
      <c r="T1019" s="214">
        <f>S1019*H1019</f>
        <v>0</v>
      </c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R1019" s="215" t="s">
        <v>203</v>
      </c>
      <c r="AT1019" s="215" t="s">
        <v>146</v>
      </c>
      <c r="AU1019" s="215" t="s">
        <v>79</v>
      </c>
      <c r="AY1019" s="17" t="s">
        <v>144</v>
      </c>
      <c r="BE1019" s="216">
        <f>IF(N1019="základní",J1019,0)</f>
        <v>0</v>
      </c>
      <c r="BF1019" s="216">
        <f>IF(N1019="snížená",J1019,0)</f>
        <v>0</v>
      </c>
      <c r="BG1019" s="216">
        <f>IF(N1019="zákl. přenesená",J1019,0)</f>
        <v>0</v>
      </c>
      <c r="BH1019" s="216">
        <f>IF(N1019="sníž. přenesená",J1019,0)</f>
        <v>0</v>
      </c>
      <c r="BI1019" s="216">
        <f>IF(N1019="nulová",J1019,0)</f>
        <v>0</v>
      </c>
      <c r="BJ1019" s="17" t="s">
        <v>77</v>
      </c>
      <c r="BK1019" s="216">
        <f>ROUND(I1019*H1019,2)</f>
        <v>0</v>
      </c>
      <c r="BL1019" s="17" t="s">
        <v>203</v>
      </c>
      <c r="BM1019" s="215" t="s">
        <v>994</v>
      </c>
    </row>
    <row r="1020" s="2" customFormat="1">
      <c r="A1020" s="38"/>
      <c r="B1020" s="39"/>
      <c r="C1020" s="40"/>
      <c r="D1020" s="217" t="s">
        <v>152</v>
      </c>
      <c r="E1020" s="40"/>
      <c r="F1020" s="218" t="s">
        <v>995</v>
      </c>
      <c r="G1020" s="40"/>
      <c r="H1020" s="40"/>
      <c r="I1020" s="219"/>
      <c r="J1020" s="40"/>
      <c r="K1020" s="40"/>
      <c r="L1020" s="44"/>
      <c r="M1020" s="220"/>
      <c r="N1020" s="221"/>
      <c r="O1020" s="84"/>
      <c r="P1020" s="84"/>
      <c r="Q1020" s="84"/>
      <c r="R1020" s="84"/>
      <c r="S1020" s="84"/>
      <c r="T1020" s="85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T1020" s="17" t="s">
        <v>152</v>
      </c>
      <c r="AU1020" s="17" t="s">
        <v>79</v>
      </c>
    </row>
    <row r="1021" s="2" customFormat="1">
      <c r="A1021" s="38"/>
      <c r="B1021" s="39"/>
      <c r="C1021" s="40"/>
      <c r="D1021" s="222" t="s">
        <v>154</v>
      </c>
      <c r="E1021" s="40"/>
      <c r="F1021" s="223" t="s">
        <v>996</v>
      </c>
      <c r="G1021" s="40"/>
      <c r="H1021" s="40"/>
      <c r="I1021" s="219"/>
      <c r="J1021" s="40"/>
      <c r="K1021" s="40"/>
      <c r="L1021" s="44"/>
      <c r="M1021" s="220"/>
      <c r="N1021" s="221"/>
      <c r="O1021" s="84"/>
      <c r="P1021" s="84"/>
      <c r="Q1021" s="84"/>
      <c r="R1021" s="84"/>
      <c r="S1021" s="84"/>
      <c r="T1021" s="85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T1021" s="17" t="s">
        <v>154</v>
      </c>
      <c r="AU1021" s="17" t="s">
        <v>79</v>
      </c>
    </row>
    <row r="1022" s="13" customFormat="1">
      <c r="A1022" s="13"/>
      <c r="B1022" s="224"/>
      <c r="C1022" s="225"/>
      <c r="D1022" s="217" t="s">
        <v>156</v>
      </c>
      <c r="E1022" s="226" t="s">
        <v>19</v>
      </c>
      <c r="F1022" s="227" t="s">
        <v>680</v>
      </c>
      <c r="G1022" s="225"/>
      <c r="H1022" s="226" t="s">
        <v>19</v>
      </c>
      <c r="I1022" s="228"/>
      <c r="J1022" s="225"/>
      <c r="K1022" s="225"/>
      <c r="L1022" s="229"/>
      <c r="M1022" s="230"/>
      <c r="N1022" s="231"/>
      <c r="O1022" s="231"/>
      <c r="P1022" s="231"/>
      <c r="Q1022" s="231"/>
      <c r="R1022" s="231"/>
      <c r="S1022" s="231"/>
      <c r="T1022" s="232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33" t="s">
        <v>156</v>
      </c>
      <c r="AU1022" s="233" t="s">
        <v>79</v>
      </c>
      <c r="AV1022" s="13" t="s">
        <v>77</v>
      </c>
      <c r="AW1022" s="13" t="s">
        <v>31</v>
      </c>
      <c r="AX1022" s="13" t="s">
        <v>69</v>
      </c>
      <c r="AY1022" s="233" t="s">
        <v>144</v>
      </c>
    </row>
    <row r="1023" s="14" customFormat="1">
      <c r="A1023" s="14"/>
      <c r="B1023" s="234"/>
      <c r="C1023" s="235"/>
      <c r="D1023" s="217" t="s">
        <v>156</v>
      </c>
      <c r="E1023" s="236" t="s">
        <v>19</v>
      </c>
      <c r="F1023" s="237" t="s">
        <v>997</v>
      </c>
      <c r="G1023" s="235"/>
      <c r="H1023" s="238">
        <v>165.25</v>
      </c>
      <c r="I1023" s="239"/>
      <c r="J1023" s="235"/>
      <c r="K1023" s="235"/>
      <c r="L1023" s="240"/>
      <c r="M1023" s="241"/>
      <c r="N1023" s="242"/>
      <c r="O1023" s="242"/>
      <c r="P1023" s="242"/>
      <c r="Q1023" s="242"/>
      <c r="R1023" s="242"/>
      <c r="S1023" s="242"/>
      <c r="T1023" s="243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44" t="s">
        <v>156</v>
      </c>
      <c r="AU1023" s="244" t="s">
        <v>79</v>
      </c>
      <c r="AV1023" s="14" t="s">
        <v>79</v>
      </c>
      <c r="AW1023" s="14" t="s">
        <v>31</v>
      </c>
      <c r="AX1023" s="14" t="s">
        <v>69</v>
      </c>
      <c r="AY1023" s="244" t="s">
        <v>144</v>
      </c>
    </row>
    <row r="1024" s="13" customFormat="1">
      <c r="A1024" s="13"/>
      <c r="B1024" s="224"/>
      <c r="C1024" s="225"/>
      <c r="D1024" s="217" t="s">
        <v>156</v>
      </c>
      <c r="E1024" s="226" t="s">
        <v>19</v>
      </c>
      <c r="F1024" s="227" t="s">
        <v>998</v>
      </c>
      <c r="G1024" s="225"/>
      <c r="H1024" s="226" t="s">
        <v>19</v>
      </c>
      <c r="I1024" s="228"/>
      <c r="J1024" s="225"/>
      <c r="K1024" s="225"/>
      <c r="L1024" s="229"/>
      <c r="M1024" s="230"/>
      <c r="N1024" s="231"/>
      <c r="O1024" s="231"/>
      <c r="P1024" s="231"/>
      <c r="Q1024" s="231"/>
      <c r="R1024" s="231"/>
      <c r="S1024" s="231"/>
      <c r="T1024" s="232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33" t="s">
        <v>156</v>
      </c>
      <c r="AU1024" s="233" t="s">
        <v>79</v>
      </c>
      <c r="AV1024" s="13" t="s">
        <v>77</v>
      </c>
      <c r="AW1024" s="13" t="s">
        <v>31</v>
      </c>
      <c r="AX1024" s="13" t="s">
        <v>69</v>
      </c>
      <c r="AY1024" s="233" t="s">
        <v>144</v>
      </c>
    </row>
    <row r="1025" s="14" customFormat="1">
      <c r="A1025" s="14"/>
      <c r="B1025" s="234"/>
      <c r="C1025" s="235"/>
      <c r="D1025" s="217" t="s">
        <v>156</v>
      </c>
      <c r="E1025" s="236" t="s">
        <v>19</v>
      </c>
      <c r="F1025" s="237" t="s">
        <v>999</v>
      </c>
      <c r="G1025" s="235"/>
      <c r="H1025" s="238">
        <v>59.979999999999997</v>
      </c>
      <c r="I1025" s="239"/>
      <c r="J1025" s="235"/>
      <c r="K1025" s="235"/>
      <c r="L1025" s="240"/>
      <c r="M1025" s="241"/>
      <c r="N1025" s="242"/>
      <c r="O1025" s="242"/>
      <c r="P1025" s="242"/>
      <c r="Q1025" s="242"/>
      <c r="R1025" s="242"/>
      <c r="S1025" s="242"/>
      <c r="T1025" s="243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44" t="s">
        <v>156</v>
      </c>
      <c r="AU1025" s="244" t="s">
        <v>79</v>
      </c>
      <c r="AV1025" s="14" t="s">
        <v>79</v>
      </c>
      <c r="AW1025" s="14" t="s">
        <v>31</v>
      </c>
      <c r="AX1025" s="14" t="s">
        <v>69</v>
      </c>
      <c r="AY1025" s="244" t="s">
        <v>144</v>
      </c>
    </row>
    <row r="1026" s="13" customFormat="1">
      <c r="A1026" s="13"/>
      <c r="B1026" s="224"/>
      <c r="C1026" s="225"/>
      <c r="D1026" s="217" t="s">
        <v>156</v>
      </c>
      <c r="E1026" s="226" t="s">
        <v>19</v>
      </c>
      <c r="F1026" s="227" t="s">
        <v>483</v>
      </c>
      <c r="G1026" s="225"/>
      <c r="H1026" s="226" t="s">
        <v>19</v>
      </c>
      <c r="I1026" s="228"/>
      <c r="J1026" s="225"/>
      <c r="K1026" s="225"/>
      <c r="L1026" s="229"/>
      <c r="M1026" s="230"/>
      <c r="N1026" s="231"/>
      <c r="O1026" s="231"/>
      <c r="P1026" s="231"/>
      <c r="Q1026" s="231"/>
      <c r="R1026" s="231"/>
      <c r="S1026" s="231"/>
      <c r="T1026" s="232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33" t="s">
        <v>156</v>
      </c>
      <c r="AU1026" s="233" t="s">
        <v>79</v>
      </c>
      <c r="AV1026" s="13" t="s">
        <v>77</v>
      </c>
      <c r="AW1026" s="13" t="s">
        <v>31</v>
      </c>
      <c r="AX1026" s="13" t="s">
        <v>69</v>
      </c>
      <c r="AY1026" s="233" t="s">
        <v>144</v>
      </c>
    </row>
    <row r="1027" s="14" customFormat="1">
      <c r="A1027" s="14"/>
      <c r="B1027" s="234"/>
      <c r="C1027" s="235"/>
      <c r="D1027" s="217" t="s">
        <v>156</v>
      </c>
      <c r="E1027" s="236" t="s">
        <v>19</v>
      </c>
      <c r="F1027" s="237" t="s">
        <v>1000</v>
      </c>
      <c r="G1027" s="235"/>
      <c r="H1027" s="238">
        <v>21.32</v>
      </c>
      <c r="I1027" s="239"/>
      <c r="J1027" s="235"/>
      <c r="K1027" s="235"/>
      <c r="L1027" s="240"/>
      <c r="M1027" s="241"/>
      <c r="N1027" s="242"/>
      <c r="O1027" s="242"/>
      <c r="P1027" s="242"/>
      <c r="Q1027" s="242"/>
      <c r="R1027" s="242"/>
      <c r="S1027" s="242"/>
      <c r="T1027" s="243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44" t="s">
        <v>156</v>
      </c>
      <c r="AU1027" s="244" t="s">
        <v>79</v>
      </c>
      <c r="AV1027" s="14" t="s">
        <v>79</v>
      </c>
      <c r="AW1027" s="14" t="s">
        <v>31</v>
      </c>
      <c r="AX1027" s="14" t="s">
        <v>69</v>
      </c>
      <c r="AY1027" s="244" t="s">
        <v>144</v>
      </c>
    </row>
    <row r="1028" s="15" customFormat="1">
      <c r="A1028" s="15"/>
      <c r="B1028" s="245"/>
      <c r="C1028" s="246"/>
      <c r="D1028" s="217" t="s">
        <v>156</v>
      </c>
      <c r="E1028" s="247" t="s">
        <v>19</v>
      </c>
      <c r="F1028" s="248" t="s">
        <v>163</v>
      </c>
      <c r="G1028" s="246"/>
      <c r="H1028" s="249">
        <v>246.54999999999998</v>
      </c>
      <c r="I1028" s="250"/>
      <c r="J1028" s="246"/>
      <c r="K1028" s="246"/>
      <c r="L1028" s="251"/>
      <c r="M1028" s="252"/>
      <c r="N1028" s="253"/>
      <c r="O1028" s="253"/>
      <c r="P1028" s="253"/>
      <c r="Q1028" s="253"/>
      <c r="R1028" s="253"/>
      <c r="S1028" s="253"/>
      <c r="T1028" s="254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T1028" s="255" t="s">
        <v>156</v>
      </c>
      <c r="AU1028" s="255" t="s">
        <v>79</v>
      </c>
      <c r="AV1028" s="15" t="s">
        <v>151</v>
      </c>
      <c r="AW1028" s="15" t="s">
        <v>31</v>
      </c>
      <c r="AX1028" s="15" t="s">
        <v>77</v>
      </c>
      <c r="AY1028" s="255" t="s">
        <v>144</v>
      </c>
    </row>
    <row r="1029" s="2" customFormat="1" ht="24.15" customHeight="1">
      <c r="A1029" s="38"/>
      <c r="B1029" s="39"/>
      <c r="C1029" s="204" t="s">
        <v>1001</v>
      </c>
      <c r="D1029" s="204" t="s">
        <v>146</v>
      </c>
      <c r="E1029" s="205" t="s">
        <v>1002</v>
      </c>
      <c r="F1029" s="206" t="s">
        <v>1003</v>
      </c>
      <c r="G1029" s="207" t="s">
        <v>202</v>
      </c>
      <c r="H1029" s="208">
        <v>50.479999999999997</v>
      </c>
      <c r="I1029" s="209"/>
      <c r="J1029" s="210">
        <f>ROUND(I1029*H1029,2)</f>
        <v>0</v>
      </c>
      <c r="K1029" s="206" t="s">
        <v>150</v>
      </c>
      <c r="L1029" s="44"/>
      <c r="M1029" s="211" t="s">
        <v>19</v>
      </c>
      <c r="N1029" s="212" t="s">
        <v>40</v>
      </c>
      <c r="O1029" s="84"/>
      <c r="P1029" s="213">
        <f>O1029*H1029</f>
        <v>0</v>
      </c>
      <c r="Q1029" s="213">
        <v>0.012588719999999999</v>
      </c>
      <c r="R1029" s="213">
        <f>Q1029*H1029</f>
        <v>0.63547858559999992</v>
      </c>
      <c r="S1029" s="213">
        <v>0</v>
      </c>
      <c r="T1029" s="214">
        <f>S1029*H1029</f>
        <v>0</v>
      </c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R1029" s="215" t="s">
        <v>203</v>
      </c>
      <c r="AT1029" s="215" t="s">
        <v>146</v>
      </c>
      <c r="AU1029" s="215" t="s">
        <v>79</v>
      </c>
      <c r="AY1029" s="17" t="s">
        <v>144</v>
      </c>
      <c r="BE1029" s="216">
        <f>IF(N1029="základní",J1029,0)</f>
        <v>0</v>
      </c>
      <c r="BF1029" s="216">
        <f>IF(N1029="snížená",J1029,0)</f>
        <v>0</v>
      </c>
      <c r="BG1029" s="216">
        <f>IF(N1029="zákl. přenesená",J1029,0)</f>
        <v>0</v>
      </c>
      <c r="BH1029" s="216">
        <f>IF(N1029="sníž. přenesená",J1029,0)</f>
        <v>0</v>
      </c>
      <c r="BI1029" s="216">
        <f>IF(N1029="nulová",J1029,0)</f>
        <v>0</v>
      </c>
      <c r="BJ1029" s="17" t="s">
        <v>77</v>
      </c>
      <c r="BK1029" s="216">
        <f>ROUND(I1029*H1029,2)</f>
        <v>0</v>
      </c>
      <c r="BL1029" s="17" t="s">
        <v>203</v>
      </c>
      <c r="BM1029" s="215" t="s">
        <v>1004</v>
      </c>
    </row>
    <row r="1030" s="2" customFormat="1">
      <c r="A1030" s="38"/>
      <c r="B1030" s="39"/>
      <c r="C1030" s="40"/>
      <c r="D1030" s="217" t="s">
        <v>152</v>
      </c>
      <c r="E1030" s="40"/>
      <c r="F1030" s="218" t="s">
        <v>1005</v>
      </c>
      <c r="G1030" s="40"/>
      <c r="H1030" s="40"/>
      <c r="I1030" s="219"/>
      <c r="J1030" s="40"/>
      <c r="K1030" s="40"/>
      <c r="L1030" s="44"/>
      <c r="M1030" s="220"/>
      <c r="N1030" s="221"/>
      <c r="O1030" s="84"/>
      <c r="P1030" s="84"/>
      <c r="Q1030" s="84"/>
      <c r="R1030" s="84"/>
      <c r="S1030" s="84"/>
      <c r="T1030" s="85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T1030" s="17" t="s">
        <v>152</v>
      </c>
      <c r="AU1030" s="17" t="s">
        <v>79</v>
      </c>
    </row>
    <row r="1031" s="2" customFormat="1">
      <c r="A1031" s="38"/>
      <c r="B1031" s="39"/>
      <c r="C1031" s="40"/>
      <c r="D1031" s="222" t="s">
        <v>154</v>
      </c>
      <c r="E1031" s="40"/>
      <c r="F1031" s="223" t="s">
        <v>1006</v>
      </c>
      <c r="G1031" s="40"/>
      <c r="H1031" s="40"/>
      <c r="I1031" s="219"/>
      <c r="J1031" s="40"/>
      <c r="K1031" s="40"/>
      <c r="L1031" s="44"/>
      <c r="M1031" s="220"/>
      <c r="N1031" s="221"/>
      <c r="O1031" s="84"/>
      <c r="P1031" s="84"/>
      <c r="Q1031" s="84"/>
      <c r="R1031" s="84"/>
      <c r="S1031" s="84"/>
      <c r="T1031" s="85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T1031" s="17" t="s">
        <v>154</v>
      </c>
      <c r="AU1031" s="17" t="s">
        <v>79</v>
      </c>
    </row>
    <row r="1032" s="13" customFormat="1">
      <c r="A1032" s="13"/>
      <c r="B1032" s="224"/>
      <c r="C1032" s="225"/>
      <c r="D1032" s="217" t="s">
        <v>156</v>
      </c>
      <c r="E1032" s="226" t="s">
        <v>19</v>
      </c>
      <c r="F1032" s="227" t="s">
        <v>680</v>
      </c>
      <c r="G1032" s="225"/>
      <c r="H1032" s="226" t="s">
        <v>19</v>
      </c>
      <c r="I1032" s="228"/>
      <c r="J1032" s="225"/>
      <c r="K1032" s="225"/>
      <c r="L1032" s="229"/>
      <c r="M1032" s="230"/>
      <c r="N1032" s="231"/>
      <c r="O1032" s="231"/>
      <c r="P1032" s="231"/>
      <c r="Q1032" s="231"/>
      <c r="R1032" s="231"/>
      <c r="S1032" s="231"/>
      <c r="T1032" s="232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33" t="s">
        <v>156</v>
      </c>
      <c r="AU1032" s="233" t="s">
        <v>79</v>
      </c>
      <c r="AV1032" s="13" t="s">
        <v>77</v>
      </c>
      <c r="AW1032" s="13" t="s">
        <v>31</v>
      </c>
      <c r="AX1032" s="13" t="s">
        <v>69</v>
      </c>
      <c r="AY1032" s="233" t="s">
        <v>144</v>
      </c>
    </row>
    <row r="1033" s="14" customFormat="1">
      <c r="A1033" s="14"/>
      <c r="B1033" s="234"/>
      <c r="C1033" s="235"/>
      <c r="D1033" s="217" t="s">
        <v>156</v>
      </c>
      <c r="E1033" s="236" t="s">
        <v>19</v>
      </c>
      <c r="F1033" s="237" t="s">
        <v>1007</v>
      </c>
      <c r="G1033" s="235"/>
      <c r="H1033" s="238">
        <v>48.549999999999997</v>
      </c>
      <c r="I1033" s="239"/>
      <c r="J1033" s="235"/>
      <c r="K1033" s="235"/>
      <c r="L1033" s="240"/>
      <c r="M1033" s="241"/>
      <c r="N1033" s="242"/>
      <c r="O1033" s="242"/>
      <c r="P1033" s="242"/>
      <c r="Q1033" s="242"/>
      <c r="R1033" s="242"/>
      <c r="S1033" s="242"/>
      <c r="T1033" s="243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44" t="s">
        <v>156</v>
      </c>
      <c r="AU1033" s="244" t="s">
        <v>79</v>
      </c>
      <c r="AV1033" s="14" t="s">
        <v>79</v>
      </c>
      <c r="AW1033" s="14" t="s">
        <v>31</v>
      </c>
      <c r="AX1033" s="14" t="s">
        <v>69</v>
      </c>
      <c r="AY1033" s="244" t="s">
        <v>144</v>
      </c>
    </row>
    <row r="1034" s="13" customFormat="1">
      <c r="A1034" s="13"/>
      <c r="B1034" s="224"/>
      <c r="C1034" s="225"/>
      <c r="D1034" s="217" t="s">
        <v>156</v>
      </c>
      <c r="E1034" s="226" t="s">
        <v>19</v>
      </c>
      <c r="F1034" s="227" t="s">
        <v>1008</v>
      </c>
      <c r="G1034" s="225"/>
      <c r="H1034" s="226" t="s">
        <v>19</v>
      </c>
      <c r="I1034" s="228"/>
      <c r="J1034" s="225"/>
      <c r="K1034" s="225"/>
      <c r="L1034" s="229"/>
      <c r="M1034" s="230"/>
      <c r="N1034" s="231"/>
      <c r="O1034" s="231"/>
      <c r="P1034" s="231"/>
      <c r="Q1034" s="231"/>
      <c r="R1034" s="231"/>
      <c r="S1034" s="231"/>
      <c r="T1034" s="232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33" t="s">
        <v>156</v>
      </c>
      <c r="AU1034" s="233" t="s">
        <v>79</v>
      </c>
      <c r="AV1034" s="13" t="s">
        <v>77</v>
      </c>
      <c r="AW1034" s="13" t="s">
        <v>31</v>
      </c>
      <c r="AX1034" s="13" t="s">
        <v>69</v>
      </c>
      <c r="AY1034" s="233" t="s">
        <v>144</v>
      </c>
    </row>
    <row r="1035" s="14" customFormat="1">
      <c r="A1035" s="14"/>
      <c r="B1035" s="234"/>
      <c r="C1035" s="235"/>
      <c r="D1035" s="217" t="s">
        <v>156</v>
      </c>
      <c r="E1035" s="236" t="s">
        <v>19</v>
      </c>
      <c r="F1035" s="237" t="s">
        <v>1009</v>
      </c>
      <c r="G1035" s="235"/>
      <c r="H1035" s="238">
        <v>1.9299999999999999</v>
      </c>
      <c r="I1035" s="239"/>
      <c r="J1035" s="235"/>
      <c r="K1035" s="235"/>
      <c r="L1035" s="240"/>
      <c r="M1035" s="241"/>
      <c r="N1035" s="242"/>
      <c r="O1035" s="242"/>
      <c r="P1035" s="242"/>
      <c r="Q1035" s="242"/>
      <c r="R1035" s="242"/>
      <c r="S1035" s="242"/>
      <c r="T1035" s="243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44" t="s">
        <v>156</v>
      </c>
      <c r="AU1035" s="244" t="s">
        <v>79</v>
      </c>
      <c r="AV1035" s="14" t="s">
        <v>79</v>
      </c>
      <c r="AW1035" s="14" t="s">
        <v>31</v>
      </c>
      <c r="AX1035" s="14" t="s">
        <v>69</v>
      </c>
      <c r="AY1035" s="244" t="s">
        <v>144</v>
      </c>
    </row>
    <row r="1036" s="15" customFormat="1">
      <c r="A1036" s="15"/>
      <c r="B1036" s="245"/>
      <c r="C1036" s="246"/>
      <c r="D1036" s="217" t="s">
        <v>156</v>
      </c>
      <c r="E1036" s="247" t="s">
        <v>19</v>
      </c>
      <c r="F1036" s="248" t="s">
        <v>163</v>
      </c>
      <c r="G1036" s="246"/>
      <c r="H1036" s="249">
        <v>50.479999999999997</v>
      </c>
      <c r="I1036" s="250"/>
      <c r="J1036" s="246"/>
      <c r="K1036" s="246"/>
      <c r="L1036" s="251"/>
      <c r="M1036" s="252"/>
      <c r="N1036" s="253"/>
      <c r="O1036" s="253"/>
      <c r="P1036" s="253"/>
      <c r="Q1036" s="253"/>
      <c r="R1036" s="253"/>
      <c r="S1036" s="253"/>
      <c r="T1036" s="254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T1036" s="255" t="s">
        <v>156</v>
      </c>
      <c r="AU1036" s="255" t="s">
        <v>79</v>
      </c>
      <c r="AV1036" s="15" t="s">
        <v>151</v>
      </c>
      <c r="AW1036" s="15" t="s">
        <v>31</v>
      </c>
      <c r="AX1036" s="15" t="s">
        <v>77</v>
      </c>
      <c r="AY1036" s="255" t="s">
        <v>144</v>
      </c>
    </row>
    <row r="1037" s="2" customFormat="1" ht="21.75" customHeight="1">
      <c r="A1037" s="38"/>
      <c r="B1037" s="39"/>
      <c r="C1037" s="204" t="s">
        <v>585</v>
      </c>
      <c r="D1037" s="204" t="s">
        <v>146</v>
      </c>
      <c r="E1037" s="205" t="s">
        <v>1010</v>
      </c>
      <c r="F1037" s="206" t="s">
        <v>1011</v>
      </c>
      <c r="G1037" s="207" t="s">
        <v>291</v>
      </c>
      <c r="H1037" s="208">
        <v>1.8</v>
      </c>
      <c r="I1037" s="209"/>
      <c r="J1037" s="210">
        <f>ROUND(I1037*H1037,2)</f>
        <v>0</v>
      </c>
      <c r="K1037" s="206" t="s">
        <v>150</v>
      </c>
      <c r="L1037" s="44"/>
      <c r="M1037" s="211" t="s">
        <v>19</v>
      </c>
      <c r="N1037" s="212" t="s">
        <v>40</v>
      </c>
      <c r="O1037" s="84"/>
      <c r="P1037" s="213">
        <f>O1037*H1037</f>
        <v>0</v>
      </c>
      <c r="Q1037" s="213">
        <v>0.0051500000000000001</v>
      </c>
      <c r="R1037" s="213">
        <f>Q1037*H1037</f>
        <v>0.0092700000000000005</v>
      </c>
      <c r="S1037" s="213">
        <v>0</v>
      </c>
      <c r="T1037" s="214">
        <f>S1037*H1037</f>
        <v>0</v>
      </c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R1037" s="215" t="s">
        <v>203</v>
      </c>
      <c r="AT1037" s="215" t="s">
        <v>146</v>
      </c>
      <c r="AU1037" s="215" t="s">
        <v>79</v>
      </c>
      <c r="AY1037" s="17" t="s">
        <v>144</v>
      </c>
      <c r="BE1037" s="216">
        <f>IF(N1037="základní",J1037,0)</f>
        <v>0</v>
      </c>
      <c r="BF1037" s="216">
        <f>IF(N1037="snížená",J1037,0)</f>
        <v>0</v>
      </c>
      <c r="BG1037" s="216">
        <f>IF(N1037="zákl. přenesená",J1037,0)</f>
        <v>0</v>
      </c>
      <c r="BH1037" s="216">
        <f>IF(N1037="sníž. přenesená",J1037,0)</f>
        <v>0</v>
      </c>
      <c r="BI1037" s="216">
        <f>IF(N1037="nulová",J1037,0)</f>
        <v>0</v>
      </c>
      <c r="BJ1037" s="17" t="s">
        <v>77</v>
      </c>
      <c r="BK1037" s="216">
        <f>ROUND(I1037*H1037,2)</f>
        <v>0</v>
      </c>
      <c r="BL1037" s="17" t="s">
        <v>203</v>
      </c>
      <c r="BM1037" s="215" t="s">
        <v>1012</v>
      </c>
    </row>
    <row r="1038" s="2" customFormat="1">
      <c r="A1038" s="38"/>
      <c r="B1038" s="39"/>
      <c r="C1038" s="40"/>
      <c r="D1038" s="217" t="s">
        <v>152</v>
      </c>
      <c r="E1038" s="40"/>
      <c r="F1038" s="218" t="s">
        <v>1013</v>
      </c>
      <c r="G1038" s="40"/>
      <c r="H1038" s="40"/>
      <c r="I1038" s="219"/>
      <c r="J1038" s="40"/>
      <c r="K1038" s="40"/>
      <c r="L1038" s="44"/>
      <c r="M1038" s="220"/>
      <c r="N1038" s="221"/>
      <c r="O1038" s="84"/>
      <c r="P1038" s="84"/>
      <c r="Q1038" s="84"/>
      <c r="R1038" s="84"/>
      <c r="S1038" s="84"/>
      <c r="T1038" s="85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T1038" s="17" t="s">
        <v>152</v>
      </c>
      <c r="AU1038" s="17" t="s">
        <v>79</v>
      </c>
    </row>
    <row r="1039" s="2" customFormat="1">
      <c r="A1039" s="38"/>
      <c r="B1039" s="39"/>
      <c r="C1039" s="40"/>
      <c r="D1039" s="222" t="s">
        <v>154</v>
      </c>
      <c r="E1039" s="40"/>
      <c r="F1039" s="223" t="s">
        <v>1014</v>
      </c>
      <c r="G1039" s="40"/>
      <c r="H1039" s="40"/>
      <c r="I1039" s="219"/>
      <c r="J1039" s="40"/>
      <c r="K1039" s="40"/>
      <c r="L1039" s="44"/>
      <c r="M1039" s="220"/>
      <c r="N1039" s="221"/>
      <c r="O1039" s="84"/>
      <c r="P1039" s="84"/>
      <c r="Q1039" s="84"/>
      <c r="R1039" s="84"/>
      <c r="S1039" s="84"/>
      <c r="T1039" s="85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T1039" s="17" t="s">
        <v>154</v>
      </c>
      <c r="AU1039" s="17" t="s">
        <v>79</v>
      </c>
    </row>
    <row r="1040" s="13" customFormat="1">
      <c r="A1040" s="13"/>
      <c r="B1040" s="224"/>
      <c r="C1040" s="225"/>
      <c r="D1040" s="217" t="s">
        <v>156</v>
      </c>
      <c r="E1040" s="226" t="s">
        <v>19</v>
      </c>
      <c r="F1040" s="227" t="s">
        <v>1015</v>
      </c>
      <c r="G1040" s="225"/>
      <c r="H1040" s="226" t="s">
        <v>19</v>
      </c>
      <c r="I1040" s="228"/>
      <c r="J1040" s="225"/>
      <c r="K1040" s="225"/>
      <c r="L1040" s="229"/>
      <c r="M1040" s="230"/>
      <c r="N1040" s="231"/>
      <c r="O1040" s="231"/>
      <c r="P1040" s="231"/>
      <c r="Q1040" s="231"/>
      <c r="R1040" s="231"/>
      <c r="S1040" s="231"/>
      <c r="T1040" s="232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33" t="s">
        <v>156</v>
      </c>
      <c r="AU1040" s="233" t="s">
        <v>79</v>
      </c>
      <c r="AV1040" s="13" t="s">
        <v>77</v>
      </c>
      <c r="AW1040" s="13" t="s">
        <v>31</v>
      </c>
      <c r="AX1040" s="13" t="s">
        <v>69</v>
      </c>
      <c r="AY1040" s="233" t="s">
        <v>144</v>
      </c>
    </row>
    <row r="1041" s="14" customFormat="1">
      <c r="A1041" s="14"/>
      <c r="B1041" s="234"/>
      <c r="C1041" s="235"/>
      <c r="D1041" s="217" t="s">
        <v>156</v>
      </c>
      <c r="E1041" s="236" t="s">
        <v>19</v>
      </c>
      <c r="F1041" s="237" t="s">
        <v>1016</v>
      </c>
      <c r="G1041" s="235"/>
      <c r="H1041" s="238">
        <v>1.8</v>
      </c>
      <c r="I1041" s="239"/>
      <c r="J1041" s="235"/>
      <c r="K1041" s="235"/>
      <c r="L1041" s="240"/>
      <c r="M1041" s="241"/>
      <c r="N1041" s="242"/>
      <c r="O1041" s="242"/>
      <c r="P1041" s="242"/>
      <c r="Q1041" s="242"/>
      <c r="R1041" s="242"/>
      <c r="S1041" s="242"/>
      <c r="T1041" s="243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44" t="s">
        <v>156</v>
      </c>
      <c r="AU1041" s="244" t="s">
        <v>79</v>
      </c>
      <c r="AV1041" s="14" t="s">
        <v>79</v>
      </c>
      <c r="AW1041" s="14" t="s">
        <v>31</v>
      </c>
      <c r="AX1041" s="14" t="s">
        <v>69</v>
      </c>
      <c r="AY1041" s="244" t="s">
        <v>144</v>
      </c>
    </row>
    <row r="1042" s="15" customFormat="1">
      <c r="A1042" s="15"/>
      <c r="B1042" s="245"/>
      <c r="C1042" s="246"/>
      <c r="D1042" s="217" t="s">
        <v>156</v>
      </c>
      <c r="E1042" s="247" t="s">
        <v>19</v>
      </c>
      <c r="F1042" s="248" t="s">
        <v>163</v>
      </c>
      <c r="G1042" s="246"/>
      <c r="H1042" s="249">
        <v>1.8</v>
      </c>
      <c r="I1042" s="250"/>
      <c r="J1042" s="246"/>
      <c r="K1042" s="246"/>
      <c r="L1042" s="251"/>
      <c r="M1042" s="252"/>
      <c r="N1042" s="253"/>
      <c r="O1042" s="253"/>
      <c r="P1042" s="253"/>
      <c r="Q1042" s="253"/>
      <c r="R1042" s="253"/>
      <c r="S1042" s="253"/>
      <c r="T1042" s="254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T1042" s="255" t="s">
        <v>156</v>
      </c>
      <c r="AU1042" s="255" t="s">
        <v>79</v>
      </c>
      <c r="AV1042" s="15" t="s">
        <v>151</v>
      </c>
      <c r="AW1042" s="15" t="s">
        <v>31</v>
      </c>
      <c r="AX1042" s="15" t="s">
        <v>77</v>
      </c>
      <c r="AY1042" s="255" t="s">
        <v>144</v>
      </c>
    </row>
    <row r="1043" s="2" customFormat="1" ht="21.75" customHeight="1">
      <c r="A1043" s="38"/>
      <c r="B1043" s="39"/>
      <c r="C1043" s="204" t="s">
        <v>1017</v>
      </c>
      <c r="D1043" s="204" t="s">
        <v>146</v>
      </c>
      <c r="E1043" s="205" t="s">
        <v>1018</v>
      </c>
      <c r="F1043" s="206" t="s">
        <v>1019</v>
      </c>
      <c r="G1043" s="207" t="s">
        <v>291</v>
      </c>
      <c r="H1043" s="208">
        <v>8.6999999999999993</v>
      </c>
      <c r="I1043" s="209"/>
      <c r="J1043" s="210">
        <f>ROUND(I1043*H1043,2)</f>
        <v>0</v>
      </c>
      <c r="K1043" s="206" t="s">
        <v>150</v>
      </c>
      <c r="L1043" s="44"/>
      <c r="M1043" s="211" t="s">
        <v>19</v>
      </c>
      <c r="N1043" s="212" t="s">
        <v>40</v>
      </c>
      <c r="O1043" s="84"/>
      <c r="P1043" s="213">
        <f>O1043*H1043</f>
        <v>0</v>
      </c>
      <c r="Q1043" s="213">
        <v>0.0130568</v>
      </c>
      <c r="R1043" s="213">
        <f>Q1043*H1043</f>
        <v>0.11359416</v>
      </c>
      <c r="S1043" s="213">
        <v>0</v>
      </c>
      <c r="T1043" s="214">
        <f>S1043*H1043</f>
        <v>0</v>
      </c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R1043" s="215" t="s">
        <v>203</v>
      </c>
      <c r="AT1043" s="215" t="s">
        <v>146</v>
      </c>
      <c r="AU1043" s="215" t="s">
        <v>79</v>
      </c>
      <c r="AY1043" s="17" t="s">
        <v>144</v>
      </c>
      <c r="BE1043" s="216">
        <f>IF(N1043="základní",J1043,0)</f>
        <v>0</v>
      </c>
      <c r="BF1043" s="216">
        <f>IF(N1043="snížená",J1043,0)</f>
        <v>0</v>
      </c>
      <c r="BG1043" s="216">
        <f>IF(N1043="zákl. přenesená",J1043,0)</f>
        <v>0</v>
      </c>
      <c r="BH1043" s="216">
        <f>IF(N1043="sníž. přenesená",J1043,0)</f>
        <v>0</v>
      </c>
      <c r="BI1043" s="216">
        <f>IF(N1043="nulová",J1043,0)</f>
        <v>0</v>
      </c>
      <c r="BJ1043" s="17" t="s">
        <v>77</v>
      </c>
      <c r="BK1043" s="216">
        <f>ROUND(I1043*H1043,2)</f>
        <v>0</v>
      </c>
      <c r="BL1043" s="17" t="s">
        <v>203</v>
      </c>
      <c r="BM1043" s="215" t="s">
        <v>1020</v>
      </c>
    </row>
    <row r="1044" s="2" customFormat="1">
      <c r="A1044" s="38"/>
      <c r="B1044" s="39"/>
      <c r="C1044" s="40"/>
      <c r="D1044" s="217" t="s">
        <v>152</v>
      </c>
      <c r="E1044" s="40"/>
      <c r="F1044" s="218" t="s">
        <v>1021</v>
      </c>
      <c r="G1044" s="40"/>
      <c r="H1044" s="40"/>
      <c r="I1044" s="219"/>
      <c r="J1044" s="40"/>
      <c r="K1044" s="40"/>
      <c r="L1044" s="44"/>
      <c r="M1044" s="220"/>
      <c r="N1044" s="221"/>
      <c r="O1044" s="84"/>
      <c r="P1044" s="84"/>
      <c r="Q1044" s="84"/>
      <c r="R1044" s="84"/>
      <c r="S1044" s="84"/>
      <c r="T1044" s="85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T1044" s="17" t="s">
        <v>152</v>
      </c>
      <c r="AU1044" s="17" t="s">
        <v>79</v>
      </c>
    </row>
    <row r="1045" s="2" customFormat="1">
      <c r="A1045" s="38"/>
      <c r="B1045" s="39"/>
      <c r="C1045" s="40"/>
      <c r="D1045" s="222" t="s">
        <v>154</v>
      </c>
      <c r="E1045" s="40"/>
      <c r="F1045" s="223" t="s">
        <v>1022</v>
      </c>
      <c r="G1045" s="40"/>
      <c r="H1045" s="40"/>
      <c r="I1045" s="219"/>
      <c r="J1045" s="40"/>
      <c r="K1045" s="40"/>
      <c r="L1045" s="44"/>
      <c r="M1045" s="220"/>
      <c r="N1045" s="221"/>
      <c r="O1045" s="84"/>
      <c r="P1045" s="84"/>
      <c r="Q1045" s="84"/>
      <c r="R1045" s="84"/>
      <c r="S1045" s="84"/>
      <c r="T1045" s="85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T1045" s="17" t="s">
        <v>154</v>
      </c>
      <c r="AU1045" s="17" t="s">
        <v>79</v>
      </c>
    </row>
    <row r="1046" s="13" customFormat="1">
      <c r="A1046" s="13"/>
      <c r="B1046" s="224"/>
      <c r="C1046" s="225"/>
      <c r="D1046" s="217" t="s">
        <v>156</v>
      </c>
      <c r="E1046" s="226" t="s">
        <v>19</v>
      </c>
      <c r="F1046" s="227" t="s">
        <v>1023</v>
      </c>
      <c r="G1046" s="225"/>
      <c r="H1046" s="226" t="s">
        <v>19</v>
      </c>
      <c r="I1046" s="228"/>
      <c r="J1046" s="225"/>
      <c r="K1046" s="225"/>
      <c r="L1046" s="229"/>
      <c r="M1046" s="230"/>
      <c r="N1046" s="231"/>
      <c r="O1046" s="231"/>
      <c r="P1046" s="231"/>
      <c r="Q1046" s="231"/>
      <c r="R1046" s="231"/>
      <c r="S1046" s="231"/>
      <c r="T1046" s="232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33" t="s">
        <v>156</v>
      </c>
      <c r="AU1046" s="233" t="s">
        <v>79</v>
      </c>
      <c r="AV1046" s="13" t="s">
        <v>77</v>
      </c>
      <c r="AW1046" s="13" t="s">
        <v>31</v>
      </c>
      <c r="AX1046" s="13" t="s">
        <v>69</v>
      </c>
      <c r="AY1046" s="233" t="s">
        <v>144</v>
      </c>
    </row>
    <row r="1047" s="14" customFormat="1">
      <c r="A1047" s="14"/>
      <c r="B1047" s="234"/>
      <c r="C1047" s="235"/>
      <c r="D1047" s="217" t="s">
        <v>156</v>
      </c>
      <c r="E1047" s="236" t="s">
        <v>19</v>
      </c>
      <c r="F1047" s="237" t="s">
        <v>1024</v>
      </c>
      <c r="G1047" s="235"/>
      <c r="H1047" s="238">
        <v>8.6999999999999993</v>
      </c>
      <c r="I1047" s="239"/>
      <c r="J1047" s="235"/>
      <c r="K1047" s="235"/>
      <c r="L1047" s="240"/>
      <c r="M1047" s="241"/>
      <c r="N1047" s="242"/>
      <c r="O1047" s="242"/>
      <c r="P1047" s="242"/>
      <c r="Q1047" s="242"/>
      <c r="R1047" s="242"/>
      <c r="S1047" s="242"/>
      <c r="T1047" s="243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44" t="s">
        <v>156</v>
      </c>
      <c r="AU1047" s="244" t="s">
        <v>79</v>
      </c>
      <c r="AV1047" s="14" t="s">
        <v>79</v>
      </c>
      <c r="AW1047" s="14" t="s">
        <v>31</v>
      </c>
      <c r="AX1047" s="14" t="s">
        <v>69</v>
      </c>
      <c r="AY1047" s="244" t="s">
        <v>144</v>
      </c>
    </row>
    <row r="1048" s="15" customFormat="1">
      <c r="A1048" s="15"/>
      <c r="B1048" s="245"/>
      <c r="C1048" s="246"/>
      <c r="D1048" s="217" t="s">
        <v>156</v>
      </c>
      <c r="E1048" s="247" t="s">
        <v>19</v>
      </c>
      <c r="F1048" s="248" t="s">
        <v>163</v>
      </c>
      <c r="G1048" s="246"/>
      <c r="H1048" s="249">
        <v>8.6999999999999993</v>
      </c>
      <c r="I1048" s="250"/>
      <c r="J1048" s="246"/>
      <c r="K1048" s="246"/>
      <c r="L1048" s="251"/>
      <c r="M1048" s="252"/>
      <c r="N1048" s="253"/>
      <c r="O1048" s="253"/>
      <c r="P1048" s="253"/>
      <c r="Q1048" s="253"/>
      <c r="R1048" s="253"/>
      <c r="S1048" s="253"/>
      <c r="T1048" s="254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T1048" s="255" t="s">
        <v>156</v>
      </c>
      <c r="AU1048" s="255" t="s">
        <v>79</v>
      </c>
      <c r="AV1048" s="15" t="s">
        <v>151</v>
      </c>
      <c r="AW1048" s="15" t="s">
        <v>31</v>
      </c>
      <c r="AX1048" s="15" t="s">
        <v>77</v>
      </c>
      <c r="AY1048" s="255" t="s">
        <v>144</v>
      </c>
    </row>
    <row r="1049" s="2" customFormat="1" ht="21.75" customHeight="1">
      <c r="A1049" s="38"/>
      <c r="B1049" s="39"/>
      <c r="C1049" s="204" t="s">
        <v>588</v>
      </c>
      <c r="D1049" s="204" t="s">
        <v>146</v>
      </c>
      <c r="E1049" s="205" t="s">
        <v>1025</v>
      </c>
      <c r="F1049" s="206" t="s">
        <v>1026</v>
      </c>
      <c r="G1049" s="207" t="s">
        <v>291</v>
      </c>
      <c r="H1049" s="208">
        <v>14.460000000000001</v>
      </c>
      <c r="I1049" s="209"/>
      <c r="J1049" s="210">
        <f>ROUND(I1049*H1049,2)</f>
        <v>0</v>
      </c>
      <c r="K1049" s="206" t="s">
        <v>150</v>
      </c>
      <c r="L1049" s="44"/>
      <c r="M1049" s="211" t="s">
        <v>19</v>
      </c>
      <c r="N1049" s="212" t="s">
        <v>40</v>
      </c>
      <c r="O1049" s="84"/>
      <c r="P1049" s="213">
        <f>O1049*H1049</f>
        <v>0</v>
      </c>
      <c r="Q1049" s="213">
        <v>0.018456799999999999</v>
      </c>
      <c r="R1049" s="213">
        <f>Q1049*H1049</f>
        <v>0.26688532799999998</v>
      </c>
      <c r="S1049" s="213">
        <v>0</v>
      </c>
      <c r="T1049" s="214">
        <f>S1049*H1049</f>
        <v>0</v>
      </c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R1049" s="215" t="s">
        <v>203</v>
      </c>
      <c r="AT1049" s="215" t="s">
        <v>146</v>
      </c>
      <c r="AU1049" s="215" t="s">
        <v>79</v>
      </c>
      <c r="AY1049" s="17" t="s">
        <v>144</v>
      </c>
      <c r="BE1049" s="216">
        <f>IF(N1049="základní",J1049,0)</f>
        <v>0</v>
      </c>
      <c r="BF1049" s="216">
        <f>IF(N1049="snížená",J1049,0)</f>
        <v>0</v>
      </c>
      <c r="BG1049" s="216">
        <f>IF(N1049="zákl. přenesená",J1049,0)</f>
        <v>0</v>
      </c>
      <c r="BH1049" s="216">
        <f>IF(N1049="sníž. přenesená",J1049,0)</f>
        <v>0</v>
      </c>
      <c r="BI1049" s="216">
        <f>IF(N1049="nulová",J1049,0)</f>
        <v>0</v>
      </c>
      <c r="BJ1049" s="17" t="s">
        <v>77</v>
      </c>
      <c r="BK1049" s="216">
        <f>ROUND(I1049*H1049,2)</f>
        <v>0</v>
      </c>
      <c r="BL1049" s="17" t="s">
        <v>203</v>
      </c>
      <c r="BM1049" s="215" t="s">
        <v>1027</v>
      </c>
    </row>
    <row r="1050" s="2" customFormat="1">
      <c r="A1050" s="38"/>
      <c r="B1050" s="39"/>
      <c r="C1050" s="40"/>
      <c r="D1050" s="217" t="s">
        <v>152</v>
      </c>
      <c r="E1050" s="40"/>
      <c r="F1050" s="218" t="s">
        <v>1028</v>
      </c>
      <c r="G1050" s="40"/>
      <c r="H1050" s="40"/>
      <c r="I1050" s="219"/>
      <c r="J1050" s="40"/>
      <c r="K1050" s="40"/>
      <c r="L1050" s="44"/>
      <c r="M1050" s="220"/>
      <c r="N1050" s="221"/>
      <c r="O1050" s="84"/>
      <c r="P1050" s="84"/>
      <c r="Q1050" s="84"/>
      <c r="R1050" s="84"/>
      <c r="S1050" s="84"/>
      <c r="T1050" s="85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T1050" s="17" t="s">
        <v>152</v>
      </c>
      <c r="AU1050" s="17" t="s">
        <v>79</v>
      </c>
    </row>
    <row r="1051" s="2" customFormat="1">
      <c r="A1051" s="38"/>
      <c r="B1051" s="39"/>
      <c r="C1051" s="40"/>
      <c r="D1051" s="222" t="s">
        <v>154</v>
      </c>
      <c r="E1051" s="40"/>
      <c r="F1051" s="223" t="s">
        <v>1029</v>
      </c>
      <c r="G1051" s="40"/>
      <c r="H1051" s="40"/>
      <c r="I1051" s="219"/>
      <c r="J1051" s="40"/>
      <c r="K1051" s="40"/>
      <c r="L1051" s="44"/>
      <c r="M1051" s="220"/>
      <c r="N1051" s="221"/>
      <c r="O1051" s="84"/>
      <c r="P1051" s="84"/>
      <c r="Q1051" s="84"/>
      <c r="R1051" s="84"/>
      <c r="S1051" s="84"/>
      <c r="T1051" s="85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T1051" s="17" t="s">
        <v>154</v>
      </c>
      <c r="AU1051" s="17" t="s">
        <v>79</v>
      </c>
    </row>
    <row r="1052" s="13" customFormat="1">
      <c r="A1052" s="13"/>
      <c r="B1052" s="224"/>
      <c r="C1052" s="225"/>
      <c r="D1052" s="217" t="s">
        <v>156</v>
      </c>
      <c r="E1052" s="226" t="s">
        <v>19</v>
      </c>
      <c r="F1052" s="227" t="s">
        <v>1030</v>
      </c>
      <c r="G1052" s="225"/>
      <c r="H1052" s="226" t="s">
        <v>19</v>
      </c>
      <c r="I1052" s="228"/>
      <c r="J1052" s="225"/>
      <c r="K1052" s="225"/>
      <c r="L1052" s="229"/>
      <c r="M1052" s="230"/>
      <c r="N1052" s="231"/>
      <c r="O1052" s="231"/>
      <c r="P1052" s="231"/>
      <c r="Q1052" s="231"/>
      <c r="R1052" s="231"/>
      <c r="S1052" s="231"/>
      <c r="T1052" s="232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33" t="s">
        <v>156</v>
      </c>
      <c r="AU1052" s="233" t="s">
        <v>79</v>
      </c>
      <c r="AV1052" s="13" t="s">
        <v>77</v>
      </c>
      <c r="AW1052" s="13" t="s">
        <v>31</v>
      </c>
      <c r="AX1052" s="13" t="s">
        <v>69</v>
      </c>
      <c r="AY1052" s="233" t="s">
        <v>144</v>
      </c>
    </row>
    <row r="1053" s="14" customFormat="1">
      <c r="A1053" s="14"/>
      <c r="B1053" s="234"/>
      <c r="C1053" s="235"/>
      <c r="D1053" s="217" t="s">
        <v>156</v>
      </c>
      <c r="E1053" s="236" t="s">
        <v>19</v>
      </c>
      <c r="F1053" s="237" t="s">
        <v>1031</v>
      </c>
      <c r="G1053" s="235"/>
      <c r="H1053" s="238">
        <v>14.460000000000001</v>
      </c>
      <c r="I1053" s="239"/>
      <c r="J1053" s="235"/>
      <c r="K1053" s="235"/>
      <c r="L1053" s="240"/>
      <c r="M1053" s="241"/>
      <c r="N1053" s="242"/>
      <c r="O1053" s="242"/>
      <c r="P1053" s="242"/>
      <c r="Q1053" s="242"/>
      <c r="R1053" s="242"/>
      <c r="S1053" s="242"/>
      <c r="T1053" s="243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44" t="s">
        <v>156</v>
      </c>
      <c r="AU1053" s="244" t="s">
        <v>79</v>
      </c>
      <c r="AV1053" s="14" t="s">
        <v>79</v>
      </c>
      <c r="AW1053" s="14" t="s">
        <v>31</v>
      </c>
      <c r="AX1053" s="14" t="s">
        <v>69</v>
      </c>
      <c r="AY1053" s="244" t="s">
        <v>144</v>
      </c>
    </row>
    <row r="1054" s="15" customFormat="1">
      <c r="A1054" s="15"/>
      <c r="B1054" s="245"/>
      <c r="C1054" s="246"/>
      <c r="D1054" s="217" t="s">
        <v>156</v>
      </c>
      <c r="E1054" s="247" t="s">
        <v>19</v>
      </c>
      <c r="F1054" s="248" t="s">
        <v>163</v>
      </c>
      <c r="G1054" s="246"/>
      <c r="H1054" s="249">
        <v>14.460000000000001</v>
      </c>
      <c r="I1054" s="250"/>
      <c r="J1054" s="246"/>
      <c r="K1054" s="246"/>
      <c r="L1054" s="251"/>
      <c r="M1054" s="252"/>
      <c r="N1054" s="253"/>
      <c r="O1054" s="253"/>
      <c r="P1054" s="253"/>
      <c r="Q1054" s="253"/>
      <c r="R1054" s="253"/>
      <c r="S1054" s="253"/>
      <c r="T1054" s="254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T1054" s="255" t="s">
        <v>156</v>
      </c>
      <c r="AU1054" s="255" t="s">
        <v>79</v>
      </c>
      <c r="AV1054" s="15" t="s">
        <v>151</v>
      </c>
      <c r="AW1054" s="15" t="s">
        <v>31</v>
      </c>
      <c r="AX1054" s="15" t="s">
        <v>77</v>
      </c>
      <c r="AY1054" s="255" t="s">
        <v>144</v>
      </c>
    </row>
    <row r="1055" s="2" customFormat="1" ht="21.75" customHeight="1">
      <c r="A1055" s="38"/>
      <c r="B1055" s="39"/>
      <c r="C1055" s="204" t="s">
        <v>1032</v>
      </c>
      <c r="D1055" s="204" t="s">
        <v>146</v>
      </c>
      <c r="E1055" s="205" t="s">
        <v>1033</v>
      </c>
      <c r="F1055" s="206" t="s">
        <v>1034</v>
      </c>
      <c r="G1055" s="207" t="s">
        <v>291</v>
      </c>
      <c r="H1055" s="208">
        <v>5.7000000000000002</v>
      </c>
      <c r="I1055" s="209"/>
      <c r="J1055" s="210">
        <f>ROUND(I1055*H1055,2)</f>
        <v>0</v>
      </c>
      <c r="K1055" s="206" t="s">
        <v>150</v>
      </c>
      <c r="L1055" s="44"/>
      <c r="M1055" s="211" t="s">
        <v>19</v>
      </c>
      <c r="N1055" s="212" t="s">
        <v>40</v>
      </c>
      <c r="O1055" s="84"/>
      <c r="P1055" s="213">
        <f>O1055*H1055</f>
        <v>0</v>
      </c>
      <c r="Q1055" s="213">
        <v>0.018456799999999999</v>
      </c>
      <c r="R1055" s="213">
        <f>Q1055*H1055</f>
        <v>0.10520375999999999</v>
      </c>
      <c r="S1055" s="213">
        <v>0</v>
      </c>
      <c r="T1055" s="214">
        <f>S1055*H1055</f>
        <v>0</v>
      </c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R1055" s="215" t="s">
        <v>203</v>
      </c>
      <c r="AT1055" s="215" t="s">
        <v>146</v>
      </c>
      <c r="AU1055" s="215" t="s">
        <v>79</v>
      </c>
      <c r="AY1055" s="17" t="s">
        <v>144</v>
      </c>
      <c r="BE1055" s="216">
        <f>IF(N1055="základní",J1055,0)</f>
        <v>0</v>
      </c>
      <c r="BF1055" s="216">
        <f>IF(N1055="snížená",J1055,0)</f>
        <v>0</v>
      </c>
      <c r="BG1055" s="216">
        <f>IF(N1055="zákl. přenesená",J1055,0)</f>
        <v>0</v>
      </c>
      <c r="BH1055" s="216">
        <f>IF(N1055="sníž. přenesená",J1055,0)</f>
        <v>0</v>
      </c>
      <c r="BI1055" s="216">
        <f>IF(N1055="nulová",J1055,0)</f>
        <v>0</v>
      </c>
      <c r="BJ1055" s="17" t="s">
        <v>77</v>
      </c>
      <c r="BK1055" s="216">
        <f>ROUND(I1055*H1055,2)</f>
        <v>0</v>
      </c>
      <c r="BL1055" s="17" t="s">
        <v>203</v>
      </c>
      <c r="BM1055" s="215" t="s">
        <v>1035</v>
      </c>
    </row>
    <row r="1056" s="2" customFormat="1">
      <c r="A1056" s="38"/>
      <c r="B1056" s="39"/>
      <c r="C1056" s="40"/>
      <c r="D1056" s="217" t="s">
        <v>152</v>
      </c>
      <c r="E1056" s="40"/>
      <c r="F1056" s="218" t="s">
        <v>1036</v>
      </c>
      <c r="G1056" s="40"/>
      <c r="H1056" s="40"/>
      <c r="I1056" s="219"/>
      <c r="J1056" s="40"/>
      <c r="K1056" s="40"/>
      <c r="L1056" s="44"/>
      <c r="M1056" s="220"/>
      <c r="N1056" s="221"/>
      <c r="O1056" s="84"/>
      <c r="P1056" s="84"/>
      <c r="Q1056" s="84"/>
      <c r="R1056" s="84"/>
      <c r="S1056" s="84"/>
      <c r="T1056" s="85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T1056" s="17" t="s">
        <v>152</v>
      </c>
      <c r="AU1056" s="17" t="s">
        <v>79</v>
      </c>
    </row>
    <row r="1057" s="2" customFormat="1">
      <c r="A1057" s="38"/>
      <c r="B1057" s="39"/>
      <c r="C1057" s="40"/>
      <c r="D1057" s="222" t="s">
        <v>154</v>
      </c>
      <c r="E1057" s="40"/>
      <c r="F1057" s="223" t="s">
        <v>1037</v>
      </c>
      <c r="G1057" s="40"/>
      <c r="H1057" s="40"/>
      <c r="I1057" s="219"/>
      <c r="J1057" s="40"/>
      <c r="K1057" s="40"/>
      <c r="L1057" s="44"/>
      <c r="M1057" s="220"/>
      <c r="N1057" s="221"/>
      <c r="O1057" s="84"/>
      <c r="P1057" s="84"/>
      <c r="Q1057" s="84"/>
      <c r="R1057" s="84"/>
      <c r="S1057" s="84"/>
      <c r="T1057" s="85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T1057" s="17" t="s">
        <v>154</v>
      </c>
      <c r="AU1057" s="17" t="s">
        <v>79</v>
      </c>
    </row>
    <row r="1058" s="13" customFormat="1">
      <c r="A1058" s="13"/>
      <c r="B1058" s="224"/>
      <c r="C1058" s="225"/>
      <c r="D1058" s="217" t="s">
        <v>156</v>
      </c>
      <c r="E1058" s="226" t="s">
        <v>19</v>
      </c>
      <c r="F1058" s="227" t="s">
        <v>1038</v>
      </c>
      <c r="G1058" s="225"/>
      <c r="H1058" s="226" t="s">
        <v>19</v>
      </c>
      <c r="I1058" s="228"/>
      <c r="J1058" s="225"/>
      <c r="K1058" s="225"/>
      <c r="L1058" s="229"/>
      <c r="M1058" s="230"/>
      <c r="N1058" s="231"/>
      <c r="O1058" s="231"/>
      <c r="P1058" s="231"/>
      <c r="Q1058" s="231"/>
      <c r="R1058" s="231"/>
      <c r="S1058" s="231"/>
      <c r="T1058" s="232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33" t="s">
        <v>156</v>
      </c>
      <c r="AU1058" s="233" t="s">
        <v>79</v>
      </c>
      <c r="AV1058" s="13" t="s">
        <v>77</v>
      </c>
      <c r="AW1058" s="13" t="s">
        <v>31</v>
      </c>
      <c r="AX1058" s="13" t="s">
        <v>69</v>
      </c>
      <c r="AY1058" s="233" t="s">
        <v>144</v>
      </c>
    </row>
    <row r="1059" s="14" customFormat="1">
      <c r="A1059" s="14"/>
      <c r="B1059" s="234"/>
      <c r="C1059" s="235"/>
      <c r="D1059" s="217" t="s">
        <v>156</v>
      </c>
      <c r="E1059" s="236" t="s">
        <v>19</v>
      </c>
      <c r="F1059" s="237" t="s">
        <v>1039</v>
      </c>
      <c r="G1059" s="235"/>
      <c r="H1059" s="238">
        <v>5.7000000000000002</v>
      </c>
      <c r="I1059" s="239"/>
      <c r="J1059" s="235"/>
      <c r="K1059" s="235"/>
      <c r="L1059" s="240"/>
      <c r="M1059" s="241"/>
      <c r="N1059" s="242"/>
      <c r="O1059" s="242"/>
      <c r="P1059" s="242"/>
      <c r="Q1059" s="242"/>
      <c r="R1059" s="242"/>
      <c r="S1059" s="242"/>
      <c r="T1059" s="243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44" t="s">
        <v>156</v>
      </c>
      <c r="AU1059" s="244" t="s">
        <v>79</v>
      </c>
      <c r="AV1059" s="14" t="s">
        <v>79</v>
      </c>
      <c r="AW1059" s="14" t="s">
        <v>31</v>
      </c>
      <c r="AX1059" s="14" t="s">
        <v>69</v>
      </c>
      <c r="AY1059" s="244" t="s">
        <v>144</v>
      </c>
    </row>
    <row r="1060" s="15" customFormat="1">
      <c r="A1060" s="15"/>
      <c r="B1060" s="245"/>
      <c r="C1060" s="246"/>
      <c r="D1060" s="217" t="s">
        <v>156</v>
      </c>
      <c r="E1060" s="247" t="s">
        <v>19</v>
      </c>
      <c r="F1060" s="248" t="s">
        <v>163</v>
      </c>
      <c r="G1060" s="246"/>
      <c r="H1060" s="249">
        <v>5.7000000000000002</v>
      </c>
      <c r="I1060" s="250"/>
      <c r="J1060" s="246"/>
      <c r="K1060" s="246"/>
      <c r="L1060" s="251"/>
      <c r="M1060" s="252"/>
      <c r="N1060" s="253"/>
      <c r="O1060" s="253"/>
      <c r="P1060" s="253"/>
      <c r="Q1060" s="253"/>
      <c r="R1060" s="253"/>
      <c r="S1060" s="253"/>
      <c r="T1060" s="254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T1060" s="255" t="s">
        <v>156</v>
      </c>
      <c r="AU1060" s="255" t="s">
        <v>79</v>
      </c>
      <c r="AV1060" s="15" t="s">
        <v>151</v>
      </c>
      <c r="AW1060" s="15" t="s">
        <v>31</v>
      </c>
      <c r="AX1060" s="15" t="s">
        <v>77</v>
      </c>
      <c r="AY1060" s="255" t="s">
        <v>144</v>
      </c>
    </row>
    <row r="1061" s="2" customFormat="1" ht="24.15" customHeight="1">
      <c r="A1061" s="38"/>
      <c r="B1061" s="39"/>
      <c r="C1061" s="204" t="s">
        <v>592</v>
      </c>
      <c r="D1061" s="204" t="s">
        <v>146</v>
      </c>
      <c r="E1061" s="205" t="s">
        <v>1040</v>
      </c>
      <c r="F1061" s="206" t="s">
        <v>1041</v>
      </c>
      <c r="G1061" s="207" t="s">
        <v>202</v>
      </c>
      <c r="H1061" s="208">
        <v>11.199999999999999</v>
      </c>
      <c r="I1061" s="209"/>
      <c r="J1061" s="210">
        <f>ROUND(I1061*H1061,2)</f>
        <v>0</v>
      </c>
      <c r="K1061" s="206" t="s">
        <v>150</v>
      </c>
      <c r="L1061" s="44"/>
      <c r="M1061" s="211" t="s">
        <v>19</v>
      </c>
      <c r="N1061" s="212" t="s">
        <v>40</v>
      </c>
      <c r="O1061" s="84"/>
      <c r="P1061" s="213">
        <f>O1061*H1061</f>
        <v>0</v>
      </c>
      <c r="Q1061" s="213">
        <v>0.020120389999999998</v>
      </c>
      <c r="R1061" s="213">
        <f>Q1061*H1061</f>
        <v>0.22534836799999997</v>
      </c>
      <c r="S1061" s="213">
        <v>0</v>
      </c>
      <c r="T1061" s="214">
        <f>S1061*H1061</f>
        <v>0</v>
      </c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R1061" s="215" t="s">
        <v>203</v>
      </c>
      <c r="AT1061" s="215" t="s">
        <v>146</v>
      </c>
      <c r="AU1061" s="215" t="s">
        <v>79</v>
      </c>
      <c r="AY1061" s="17" t="s">
        <v>144</v>
      </c>
      <c r="BE1061" s="216">
        <f>IF(N1061="základní",J1061,0)</f>
        <v>0</v>
      </c>
      <c r="BF1061" s="216">
        <f>IF(N1061="snížená",J1061,0)</f>
        <v>0</v>
      </c>
      <c r="BG1061" s="216">
        <f>IF(N1061="zákl. přenesená",J1061,0)</f>
        <v>0</v>
      </c>
      <c r="BH1061" s="216">
        <f>IF(N1061="sníž. přenesená",J1061,0)</f>
        <v>0</v>
      </c>
      <c r="BI1061" s="216">
        <f>IF(N1061="nulová",J1061,0)</f>
        <v>0</v>
      </c>
      <c r="BJ1061" s="17" t="s">
        <v>77</v>
      </c>
      <c r="BK1061" s="216">
        <f>ROUND(I1061*H1061,2)</f>
        <v>0</v>
      </c>
      <c r="BL1061" s="17" t="s">
        <v>203</v>
      </c>
      <c r="BM1061" s="215" t="s">
        <v>1042</v>
      </c>
    </row>
    <row r="1062" s="2" customFormat="1">
      <c r="A1062" s="38"/>
      <c r="B1062" s="39"/>
      <c r="C1062" s="40"/>
      <c r="D1062" s="217" t="s">
        <v>152</v>
      </c>
      <c r="E1062" s="40"/>
      <c r="F1062" s="218" t="s">
        <v>1043</v>
      </c>
      <c r="G1062" s="40"/>
      <c r="H1062" s="40"/>
      <c r="I1062" s="219"/>
      <c r="J1062" s="40"/>
      <c r="K1062" s="40"/>
      <c r="L1062" s="44"/>
      <c r="M1062" s="220"/>
      <c r="N1062" s="221"/>
      <c r="O1062" s="84"/>
      <c r="P1062" s="84"/>
      <c r="Q1062" s="84"/>
      <c r="R1062" s="84"/>
      <c r="S1062" s="84"/>
      <c r="T1062" s="85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T1062" s="17" t="s">
        <v>152</v>
      </c>
      <c r="AU1062" s="17" t="s">
        <v>79</v>
      </c>
    </row>
    <row r="1063" s="2" customFormat="1">
      <c r="A1063" s="38"/>
      <c r="B1063" s="39"/>
      <c r="C1063" s="40"/>
      <c r="D1063" s="222" t="s">
        <v>154</v>
      </c>
      <c r="E1063" s="40"/>
      <c r="F1063" s="223" t="s">
        <v>1044</v>
      </c>
      <c r="G1063" s="40"/>
      <c r="H1063" s="40"/>
      <c r="I1063" s="219"/>
      <c r="J1063" s="40"/>
      <c r="K1063" s="40"/>
      <c r="L1063" s="44"/>
      <c r="M1063" s="220"/>
      <c r="N1063" s="221"/>
      <c r="O1063" s="84"/>
      <c r="P1063" s="84"/>
      <c r="Q1063" s="84"/>
      <c r="R1063" s="84"/>
      <c r="S1063" s="84"/>
      <c r="T1063" s="85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T1063" s="17" t="s">
        <v>154</v>
      </c>
      <c r="AU1063" s="17" t="s">
        <v>79</v>
      </c>
    </row>
    <row r="1064" s="14" customFormat="1">
      <c r="A1064" s="14"/>
      <c r="B1064" s="234"/>
      <c r="C1064" s="235"/>
      <c r="D1064" s="217" t="s">
        <v>156</v>
      </c>
      <c r="E1064" s="236" t="s">
        <v>19</v>
      </c>
      <c r="F1064" s="237" t="s">
        <v>1045</v>
      </c>
      <c r="G1064" s="235"/>
      <c r="H1064" s="238">
        <v>18.399999999999999</v>
      </c>
      <c r="I1064" s="239"/>
      <c r="J1064" s="235"/>
      <c r="K1064" s="235"/>
      <c r="L1064" s="240"/>
      <c r="M1064" s="241"/>
      <c r="N1064" s="242"/>
      <c r="O1064" s="242"/>
      <c r="P1064" s="242"/>
      <c r="Q1064" s="242"/>
      <c r="R1064" s="242"/>
      <c r="S1064" s="242"/>
      <c r="T1064" s="243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44" t="s">
        <v>156</v>
      </c>
      <c r="AU1064" s="244" t="s">
        <v>79</v>
      </c>
      <c r="AV1064" s="14" t="s">
        <v>79</v>
      </c>
      <c r="AW1064" s="14" t="s">
        <v>31</v>
      </c>
      <c r="AX1064" s="14" t="s">
        <v>69</v>
      </c>
      <c r="AY1064" s="244" t="s">
        <v>144</v>
      </c>
    </row>
    <row r="1065" s="14" customFormat="1">
      <c r="A1065" s="14"/>
      <c r="B1065" s="234"/>
      <c r="C1065" s="235"/>
      <c r="D1065" s="217" t="s">
        <v>156</v>
      </c>
      <c r="E1065" s="236" t="s">
        <v>19</v>
      </c>
      <c r="F1065" s="237" t="s">
        <v>1046</v>
      </c>
      <c r="G1065" s="235"/>
      <c r="H1065" s="238">
        <v>-7.2000000000000002</v>
      </c>
      <c r="I1065" s="239"/>
      <c r="J1065" s="235"/>
      <c r="K1065" s="235"/>
      <c r="L1065" s="240"/>
      <c r="M1065" s="241"/>
      <c r="N1065" s="242"/>
      <c r="O1065" s="242"/>
      <c r="P1065" s="242"/>
      <c r="Q1065" s="242"/>
      <c r="R1065" s="242"/>
      <c r="S1065" s="242"/>
      <c r="T1065" s="243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44" t="s">
        <v>156</v>
      </c>
      <c r="AU1065" s="244" t="s">
        <v>79</v>
      </c>
      <c r="AV1065" s="14" t="s">
        <v>79</v>
      </c>
      <c r="AW1065" s="14" t="s">
        <v>31</v>
      </c>
      <c r="AX1065" s="14" t="s">
        <v>69</v>
      </c>
      <c r="AY1065" s="244" t="s">
        <v>144</v>
      </c>
    </row>
    <row r="1066" s="15" customFormat="1">
      <c r="A1066" s="15"/>
      <c r="B1066" s="245"/>
      <c r="C1066" s="246"/>
      <c r="D1066" s="217" t="s">
        <v>156</v>
      </c>
      <c r="E1066" s="247" t="s">
        <v>19</v>
      </c>
      <c r="F1066" s="248" t="s">
        <v>163</v>
      </c>
      <c r="G1066" s="246"/>
      <c r="H1066" s="249">
        <v>11.199999999999999</v>
      </c>
      <c r="I1066" s="250"/>
      <c r="J1066" s="246"/>
      <c r="K1066" s="246"/>
      <c r="L1066" s="251"/>
      <c r="M1066" s="252"/>
      <c r="N1066" s="253"/>
      <c r="O1066" s="253"/>
      <c r="P1066" s="253"/>
      <c r="Q1066" s="253"/>
      <c r="R1066" s="253"/>
      <c r="S1066" s="253"/>
      <c r="T1066" s="254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T1066" s="255" t="s">
        <v>156</v>
      </c>
      <c r="AU1066" s="255" t="s">
        <v>79</v>
      </c>
      <c r="AV1066" s="15" t="s">
        <v>151</v>
      </c>
      <c r="AW1066" s="15" t="s">
        <v>31</v>
      </c>
      <c r="AX1066" s="15" t="s">
        <v>77</v>
      </c>
      <c r="AY1066" s="255" t="s">
        <v>144</v>
      </c>
    </row>
    <row r="1067" s="2" customFormat="1" ht="24.15" customHeight="1">
      <c r="A1067" s="38"/>
      <c r="B1067" s="39"/>
      <c r="C1067" s="204" t="s">
        <v>1047</v>
      </c>
      <c r="D1067" s="204" t="s">
        <v>146</v>
      </c>
      <c r="E1067" s="205" t="s">
        <v>1048</v>
      </c>
      <c r="F1067" s="206" t="s">
        <v>1049</v>
      </c>
      <c r="G1067" s="207" t="s">
        <v>305</v>
      </c>
      <c r="H1067" s="208">
        <v>6</v>
      </c>
      <c r="I1067" s="209"/>
      <c r="J1067" s="210">
        <f>ROUND(I1067*H1067,2)</f>
        <v>0</v>
      </c>
      <c r="K1067" s="206" t="s">
        <v>150</v>
      </c>
      <c r="L1067" s="44"/>
      <c r="M1067" s="211" t="s">
        <v>19</v>
      </c>
      <c r="N1067" s="212" t="s">
        <v>40</v>
      </c>
      <c r="O1067" s="84"/>
      <c r="P1067" s="213">
        <f>O1067*H1067</f>
        <v>0</v>
      </c>
      <c r="Q1067" s="213">
        <v>0.0305764</v>
      </c>
      <c r="R1067" s="213">
        <f>Q1067*H1067</f>
        <v>0.18345839999999999</v>
      </c>
      <c r="S1067" s="213">
        <v>0</v>
      </c>
      <c r="T1067" s="214">
        <f>S1067*H1067</f>
        <v>0</v>
      </c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R1067" s="215" t="s">
        <v>203</v>
      </c>
      <c r="AT1067" s="215" t="s">
        <v>146</v>
      </c>
      <c r="AU1067" s="215" t="s">
        <v>79</v>
      </c>
      <c r="AY1067" s="17" t="s">
        <v>144</v>
      </c>
      <c r="BE1067" s="216">
        <f>IF(N1067="základní",J1067,0)</f>
        <v>0</v>
      </c>
      <c r="BF1067" s="216">
        <f>IF(N1067="snížená",J1067,0)</f>
        <v>0</v>
      </c>
      <c r="BG1067" s="216">
        <f>IF(N1067="zákl. přenesená",J1067,0)</f>
        <v>0</v>
      </c>
      <c r="BH1067" s="216">
        <f>IF(N1067="sníž. přenesená",J1067,0)</f>
        <v>0</v>
      </c>
      <c r="BI1067" s="216">
        <f>IF(N1067="nulová",J1067,0)</f>
        <v>0</v>
      </c>
      <c r="BJ1067" s="17" t="s">
        <v>77</v>
      </c>
      <c r="BK1067" s="216">
        <f>ROUND(I1067*H1067,2)</f>
        <v>0</v>
      </c>
      <c r="BL1067" s="17" t="s">
        <v>203</v>
      </c>
      <c r="BM1067" s="215" t="s">
        <v>1050</v>
      </c>
    </row>
    <row r="1068" s="2" customFormat="1">
      <c r="A1068" s="38"/>
      <c r="B1068" s="39"/>
      <c r="C1068" s="40"/>
      <c r="D1068" s="217" t="s">
        <v>152</v>
      </c>
      <c r="E1068" s="40"/>
      <c r="F1068" s="218" t="s">
        <v>1051</v>
      </c>
      <c r="G1068" s="40"/>
      <c r="H1068" s="40"/>
      <c r="I1068" s="219"/>
      <c r="J1068" s="40"/>
      <c r="K1068" s="40"/>
      <c r="L1068" s="44"/>
      <c r="M1068" s="220"/>
      <c r="N1068" s="221"/>
      <c r="O1068" s="84"/>
      <c r="P1068" s="84"/>
      <c r="Q1068" s="84"/>
      <c r="R1068" s="84"/>
      <c r="S1068" s="84"/>
      <c r="T1068" s="85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T1068" s="17" t="s">
        <v>152</v>
      </c>
      <c r="AU1068" s="17" t="s">
        <v>79</v>
      </c>
    </row>
    <row r="1069" s="2" customFormat="1">
      <c r="A1069" s="38"/>
      <c r="B1069" s="39"/>
      <c r="C1069" s="40"/>
      <c r="D1069" s="222" t="s">
        <v>154</v>
      </c>
      <c r="E1069" s="40"/>
      <c r="F1069" s="223" t="s">
        <v>1052</v>
      </c>
      <c r="G1069" s="40"/>
      <c r="H1069" s="40"/>
      <c r="I1069" s="219"/>
      <c r="J1069" s="40"/>
      <c r="K1069" s="40"/>
      <c r="L1069" s="44"/>
      <c r="M1069" s="220"/>
      <c r="N1069" s="221"/>
      <c r="O1069" s="84"/>
      <c r="P1069" s="84"/>
      <c r="Q1069" s="84"/>
      <c r="R1069" s="84"/>
      <c r="S1069" s="84"/>
      <c r="T1069" s="85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T1069" s="17" t="s">
        <v>154</v>
      </c>
      <c r="AU1069" s="17" t="s">
        <v>79</v>
      </c>
    </row>
    <row r="1070" s="14" customFormat="1">
      <c r="A1070" s="14"/>
      <c r="B1070" s="234"/>
      <c r="C1070" s="235"/>
      <c r="D1070" s="217" t="s">
        <v>156</v>
      </c>
      <c r="E1070" s="236" t="s">
        <v>19</v>
      </c>
      <c r="F1070" s="237" t="s">
        <v>1053</v>
      </c>
      <c r="G1070" s="235"/>
      <c r="H1070" s="238">
        <v>6</v>
      </c>
      <c r="I1070" s="239"/>
      <c r="J1070" s="235"/>
      <c r="K1070" s="235"/>
      <c r="L1070" s="240"/>
      <c r="M1070" s="241"/>
      <c r="N1070" s="242"/>
      <c r="O1070" s="242"/>
      <c r="P1070" s="242"/>
      <c r="Q1070" s="242"/>
      <c r="R1070" s="242"/>
      <c r="S1070" s="242"/>
      <c r="T1070" s="243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44" t="s">
        <v>156</v>
      </c>
      <c r="AU1070" s="244" t="s">
        <v>79</v>
      </c>
      <c r="AV1070" s="14" t="s">
        <v>79</v>
      </c>
      <c r="AW1070" s="14" t="s">
        <v>31</v>
      </c>
      <c r="AX1070" s="14" t="s">
        <v>69</v>
      </c>
      <c r="AY1070" s="244" t="s">
        <v>144</v>
      </c>
    </row>
    <row r="1071" s="15" customFormat="1">
      <c r="A1071" s="15"/>
      <c r="B1071" s="245"/>
      <c r="C1071" s="246"/>
      <c r="D1071" s="217" t="s">
        <v>156</v>
      </c>
      <c r="E1071" s="247" t="s">
        <v>19</v>
      </c>
      <c r="F1071" s="248" t="s">
        <v>163</v>
      </c>
      <c r="G1071" s="246"/>
      <c r="H1071" s="249">
        <v>6</v>
      </c>
      <c r="I1071" s="250"/>
      <c r="J1071" s="246"/>
      <c r="K1071" s="246"/>
      <c r="L1071" s="251"/>
      <c r="M1071" s="252"/>
      <c r="N1071" s="253"/>
      <c r="O1071" s="253"/>
      <c r="P1071" s="253"/>
      <c r="Q1071" s="253"/>
      <c r="R1071" s="253"/>
      <c r="S1071" s="253"/>
      <c r="T1071" s="254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T1071" s="255" t="s">
        <v>156</v>
      </c>
      <c r="AU1071" s="255" t="s">
        <v>79</v>
      </c>
      <c r="AV1071" s="15" t="s">
        <v>151</v>
      </c>
      <c r="AW1071" s="15" t="s">
        <v>31</v>
      </c>
      <c r="AX1071" s="15" t="s">
        <v>77</v>
      </c>
      <c r="AY1071" s="255" t="s">
        <v>144</v>
      </c>
    </row>
    <row r="1072" s="2" customFormat="1" ht="24.15" customHeight="1">
      <c r="A1072" s="38"/>
      <c r="B1072" s="39"/>
      <c r="C1072" s="204" t="s">
        <v>598</v>
      </c>
      <c r="D1072" s="204" t="s">
        <v>146</v>
      </c>
      <c r="E1072" s="205" t="s">
        <v>1054</v>
      </c>
      <c r="F1072" s="206" t="s">
        <v>1055</v>
      </c>
      <c r="G1072" s="207" t="s">
        <v>934</v>
      </c>
      <c r="H1072" s="266"/>
      <c r="I1072" s="209"/>
      <c r="J1072" s="210">
        <f>ROUND(I1072*H1072,2)</f>
        <v>0</v>
      </c>
      <c r="K1072" s="206" t="s">
        <v>150</v>
      </c>
      <c r="L1072" s="44"/>
      <c r="M1072" s="211" t="s">
        <v>19</v>
      </c>
      <c r="N1072" s="212" t="s">
        <v>40</v>
      </c>
      <c r="O1072" s="84"/>
      <c r="P1072" s="213">
        <f>O1072*H1072</f>
        <v>0</v>
      </c>
      <c r="Q1072" s="213">
        <v>0</v>
      </c>
      <c r="R1072" s="213">
        <f>Q1072*H1072</f>
        <v>0</v>
      </c>
      <c r="S1072" s="213">
        <v>0</v>
      </c>
      <c r="T1072" s="214">
        <f>S1072*H1072</f>
        <v>0</v>
      </c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R1072" s="215" t="s">
        <v>203</v>
      </c>
      <c r="AT1072" s="215" t="s">
        <v>146</v>
      </c>
      <c r="AU1072" s="215" t="s">
        <v>79</v>
      </c>
      <c r="AY1072" s="17" t="s">
        <v>144</v>
      </c>
      <c r="BE1072" s="216">
        <f>IF(N1072="základní",J1072,0)</f>
        <v>0</v>
      </c>
      <c r="BF1072" s="216">
        <f>IF(N1072="snížená",J1072,0)</f>
        <v>0</v>
      </c>
      <c r="BG1072" s="216">
        <f>IF(N1072="zákl. přenesená",J1072,0)</f>
        <v>0</v>
      </c>
      <c r="BH1072" s="216">
        <f>IF(N1072="sníž. přenesená",J1072,0)</f>
        <v>0</v>
      </c>
      <c r="BI1072" s="216">
        <f>IF(N1072="nulová",J1072,0)</f>
        <v>0</v>
      </c>
      <c r="BJ1072" s="17" t="s">
        <v>77</v>
      </c>
      <c r="BK1072" s="216">
        <f>ROUND(I1072*H1072,2)</f>
        <v>0</v>
      </c>
      <c r="BL1072" s="17" t="s">
        <v>203</v>
      </c>
      <c r="BM1072" s="215" t="s">
        <v>1056</v>
      </c>
    </row>
    <row r="1073" s="2" customFormat="1">
      <c r="A1073" s="38"/>
      <c r="B1073" s="39"/>
      <c r="C1073" s="40"/>
      <c r="D1073" s="217" t="s">
        <v>152</v>
      </c>
      <c r="E1073" s="40"/>
      <c r="F1073" s="218" t="s">
        <v>1057</v>
      </c>
      <c r="G1073" s="40"/>
      <c r="H1073" s="40"/>
      <c r="I1073" s="219"/>
      <c r="J1073" s="40"/>
      <c r="K1073" s="40"/>
      <c r="L1073" s="44"/>
      <c r="M1073" s="220"/>
      <c r="N1073" s="221"/>
      <c r="O1073" s="84"/>
      <c r="P1073" s="84"/>
      <c r="Q1073" s="84"/>
      <c r="R1073" s="84"/>
      <c r="S1073" s="84"/>
      <c r="T1073" s="85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T1073" s="17" t="s">
        <v>152</v>
      </c>
      <c r="AU1073" s="17" t="s">
        <v>79</v>
      </c>
    </row>
    <row r="1074" s="2" customFormat="1">
      <c r="A1074" s="38"/>
      <c r="B1074" s="39"/>
      <c r="C1074" s="40"/>
      <c r="D1074" s="222" t="s">
        <v>154</v>
      </c>
      <c r="E1074" s="40"/>
      <c r="F1074" s="223" t="s">
        <v>1058</v>
      </c>
      <c r="G1074" s="40"/>
      <c r="H1074" s="40"/>
      <c r="I1074" s="219"/>
      <c r="J1074" s="40"/>
      <c r="K1074" s="40"/>
      <c r="L1074" s="44"/>
      <c r="M1074" s="220"/>
      <c r="N1074" s="221"/>
      <c r="O1074" s="84"/>
      <c r="P1074" s="84"/>
      <c r="Q1074" s="84"/>
      <c r="R1074" s="84"/>
      <c r="S1074" s="84"/>
      <c r="T1074" s="85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T1074" s="17" t="s">
        <v>154</v>
      </c>
      <c r="AU1074" s="17" t="s">
        <v>79</v>
      </c>
    </row>
    <row r="1075" s="12" customFormat="1" ht="22.8" customHeight="1">
      <c r="A1075" s="12"/>
      <c r="B1075" s="188"/>
      <c r="C1075" s="189"/>
      <c r="D1075" s="190" t="s">
        <v>68</v>
      </c>
      <c r="E1075" s="202" t="s">
        <v>1059</v>
      </c>
      <c r="F1075" s="202" t="s">
        <v>1060</v>
      </c>
      <c r="G1075" s="189"/>
      <c r="H1075" s="189"/>
      <c r="I1075" s="192"/>
      <c r="J1075" s="203">
        <f>BK1075</f>
        <v>0</v>
      </c>
      <c r="K1075" s="189"/>
      <c r="L1075" s="194"/>
      <c r="M1075" s="195"/>
      <c r="N1075" s="196"/>
      <c r="O1075" s="196"/>
      <c r="P1075" s="197">
        <f>SUM(P1076:P1242)</f>
        <v>0</v>
      </c>
      <c r="Q1075" s="196"/>
      <c r="R1075" s="197">
        <f>SUM(R1076:R1242)</f>
        <v>0.49959000000000003</v>
      </c>
      <c r="S1075" s="196"/>
      <c r="T1075" s="198">
        <f>SUM(T1076:T1242)</f>
        <v>0.048000000000000001</v>
      </c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R1075" s="199" t="s">
        <v>79</v>
      </c>
      <c r="AT1075" s="200" t="s">
        <v>68</v>
      </c>
      <c r="AU1075" s="200" t="s">
        <v>77</v>
      </c>
      <c r="AY1075" s="199" t="s">
        <v>144</v>
      </c>
      <c r="BK1075" s="201">
        <f>SUM(BK1076:BK1242)</f>
        <v>0</v>
      </c>
    </row>
    <row r="1076" s="2" customFormat="1" ht="33" customHeight="1">
      <c r="A1076" s="38"/>
      <c r="B1076" s="39"/>
      <c r="C1076" s="204" t="s">
        <v>1061</v>
      </c>
      <c r="D1076" s="204" t="s">
        <v>146</v>
      </c>
      <c r="E1076" s="205" t="s">
        <v>1062</v>
      </c>
      <c r="F1076" s="206" t="s">
        <v>1063</v>
      </c>
      <c r="G1076" s="207" t="s">
        <v>305</v>
      </c>
      <c r="H1076" s="208">
        <v>1</v>
      </c>
      <c r="I1076" s="209"/>
      <c r="J1076" s="210">
        <f>ROUND(I1076*H1076,2)</f>
        <v>0</v>
      </c>
      <c r="K1076" s="206" t="s">
        <v>150</v>
      </c>
      <c r="L1076" s="44"/>
      <c r="M1076" s="211" t="s">
        <v>19</v>
      </c>
      <c r="N1076" s="212" t="s">
        <v>40</v>
      </c>
      <c r="O1076" s="84"/>
      <c r="P1076" s="213">
        <f>O1076*H1076</f>
        <v>0</v>
      </c>
      <c r="Q1076" s="213">
        <v>0</v>
      </c>
      <c r="R1076" s="213">
        <f>Q1076*H1076</f>
        <v>0</v>
      </c>
      <c r="S1076" s="213">
        <v>0.0030000000000000001</v>
      </c>
      <c r="T1076" s="214">
        <f>S1076*H1076</f>
        <v>0.0030000000000000001</v>
      </c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R1076" s="215" t="s">
        <v>203</v>
      </c>
      <c r="AT1076" s="215" t="s">
        <v>146</v>
      </c>
      <c r="AU1076" s="215" t="s">
        <v>79</v>
      </c>
      <c r="AY1076" s="17" t="s">
        <v>144</v>
      </c>
      <c r="BE1076" s="216">
        <f>IF(N1076="základní",J1076,0)</f>
        <v>0</v>
      </c>
      <c r="BF1076" s="216">
        <f>IF(N1076="snížená",J1076,0)</f>
        <v>0</v>
      </c>
      <c r="BG1076" s="216">
        <f>IF(N1076="zákl. přenesená",J1076,0)</f>
        <v>0</v>
      </c>
      <c r="BH1076" s="216">
        <f>IF(N1076="sníž. přenesená",J1076,0)</f>
        <v>0</v>
      </c>
      <c r="BI1076" s="216">
        <f>IF(N1076="nulová",J1076,0)</f>
        <v>0</v>
      </c>
      <c r="BJ1076" s="17" t="s">
        <v>77</v>
      </c>
      <c r="BK1076" s="216">
        <f>ROUND(I1076*H1076,2)</f>
        <v>0</v>
      </c>
      <c r="BL1076" s="17" t="s">
        <v>203</v>
      </c>
      <c r="BM1076" s="215" t="s">
        <v>1064</v>
      </c>
    </row>
    <row r="1077" s="2" customFormat="1">
      <c r="A1077" s="38"/>
      <c r="B1077" s="39"/>
      <c r="C1077" s="40"/>
      <c r="D1077" s="217" t="s">
        <v>152</v>
      </c>
      <c r="E1077" s="40"/>
      <c r="F1077" s="218" t="s">
        <v>1065</v>
      </c>
      <c r="G1077" s="40"/>
      <c r="H1077" s="40"/>
      <c r="I1077" s="219"/>
      <c r="J1077" s="40"/>
      <c r="K1077" s="40"/>
      <c r="L1077" s="44"/>
      <c r="M1077" s="220"/>
      <c r="N1077" s="221"/>
      <c r="O1077" s="84"/>
      <c r="P1077" s="84"/>
      <c r="Q1077" s="84"/>
      <c r="R1077" s="84"/>
      <c r="S1077" s="84"/>
      <c r="T1077" s="85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T1077" s="17" t="s">
        <v>152</v>
      </c>
      <c r="AU1077" s="17" t="s">
        <v>79</v>
      </c>
    </row>
    <row r="1078" s="2" customFormat="1">
      <c r="A1078" s="38"/>
      <c r="B1078" s="39"/>
      <c r="C1078" s="40"/>
      <c r="D1078" s="222" t="s">
        <v>154</v>
      </c>
      <c r="E1078" s="40"/>
      <c r="F1078" s="223" t="s">
        <v>1066</v>
      </c>
      <c r="G1078" s="40"/>
      <c r="H1078" s="40"/>
      <c r="I1078" s="219"/>
      <c r="J1078" s="40"/>
      <c r="K1078" s="40"/>
      <c r="L1078" s="44"/>
      <c r="M1078" s="220"/>
      <c r="N1078" s="221"/>
      <c r="O1078" s="84"/>
      <c r="P1078" s="84"/>
      <c r="Q1078" s="84"/>
      <c r="R1078" s="84"/>
      <c r="S1078" s="84"/>
      <c r="T1078" s="85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T1078" s="17" t="s">
        <v>154</v>
      </c>
      <c r="AU1078" s="17" t="s">
        <v>79</v>
      </c>
    </row>
    <row r="1079" s="14" customFormat="1">
      <c r="A1079" s="14"/>
      <c r="B1079" s="234"/>
      <c r="C1079" s="235"/>
      <c r="D1079" s="217" t="s">
        <v>156</v>
      </c>
      <c r="E1079" s="236" t="s">
        <v>19</v>
      </c>
      <c r="F1079" s="237" t="s">
        <v>77</v>
      </c>
      <c r="G1079" s="235"/>
      <c r="H1079" s="238">
        <v>1</v>
      </c>
      <c r="I1079" s="239"/>
      <c r="J1079" s="235"/>
      <c r="K1079" s="235"/>
      <c r="L1079" s="240"/>
      <c r="M1079" s="241"/>
      <c r="N1079" s="242"/>
      <c r="O1079" s="242"/>
      <c r="P1079" s="242"/>
      <c r="Q1079" s="242"/>
      <c r="R1079" s="242"/>
      <c r="S1079" s="242"/>
      <c r="T1079" s="243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44" t="s">
        <v>156</v>
      </c>
      <c r="AU1079" s="244" t="s">
        <v>79</v>
      </c>
      <c r="AV1079" s="14" t="s">
        <v>79</v>
      </c>
      <c r="AW1079" s="14" t="s">
        <v>31</v>
      </c>
      <c r="AX1079" s="14" t="s">
        <v>69</v>
      </c>
      <c r="AY1079" s="244" t="s">
        <v>144</v>
      </c>
    </row>
    <row r="1080" s="15" customFormat="1">
      <c r="A1080" s="15"/>
      <c r="B1080" s="245"/>
      <c r="C1080" s="246"/>
      <c r="D1080" s="217" t="s">
        <v>156</v>
      </c>
      <c r="E1080" s="247" t="s">
        <v>19</v>
      </c>
      <c r="F1080" s="248" t="s">
        <v>163</v>
      </c>
      <c r="G1080" s="246"/>
      <c r="H1080" s="249">
        <v>1</v>
      </c>
      <c r="I1080" s="250"/>
      <c r="J1080" s="246"/>
      <c r="K1080" s="246"/>
      <c r="L1080" s="251"/>
      <c r="M1080" s="252"/>
      <c r="N1080" s="253"/>
      <c r="O1080" s="253"/>
      <c r="P1080" s="253"/>
      <c r="Q1080" s="253"/>
      <c r="R1080" s="253"/>
      <c r="S1080" s="253"/>
      <c r="T1080" s="254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T1080" s="255" t="s">
        <v>156</v>
      </c>
      <c r="AU1080" s="255" t="s">
        <v>79</v>
      </c>
      <c r="AV1080" s="15" t="s">
        <v>151</v>
      </c>
      <c r="AW1080" s="15" t="s">
        <v>31</v>
      </c>
      <c r="AX1080" s="15" t="s">
        <v>77</v>
      </c>
      <c r="AY1080" s="255" t="s">
        <v>144</v>
      </c>
    </row>
    <row r="1081" s="2" customFormat="1" ht="33" customHeight="1">
      <c r="A1081" s="38"/>
      <c r="B1081" s="39"/>
      <c r="C1081" s="204" t="s">
        <v>603</v>
      </c>
      <c r="D1081" s="204" t="s">
        <v>146</v>
      </c>
      <c r="E1081" s="205" t="s">
        <v>1067</v>
      </c>
      <c r="F1081" s="206" t="s">
        <v>1068</v>
      </c>
      <c r="G1081" s="207" t="s">
        <v>305</v>
      </c>
      <c r="H1081" s="208">
        <v>9</v>
      </c>
      <c r="I1081" s="209"/>
      <c r="J1081" s="210">
        <f>ROUND(I1081*H1081,2)</f>
        <v>0</v>
      </c>
      <c r="K1081" s="206" t="s">
        <v>150</v>
      </c>
      <c r="L1081" s="44"/>
      <c r="M1081" s="211" t="s">
        <v>19</v>
      </c>
      <c r="N1081" s="212" t="s">
        <v>40</v>
      </c>
      <c r="O1081" s="84"/>
      <c r="P1081" s="213">
        <f>O1081*H1081</f>
        <v>0</v>
      </c>
      <c r="Q1081" s="213">
        <v>0</v>
      </c>
      <c r="R1081" s="213">
        <f>Q1081*H1081</f>
        <v>0</v>
      </c>
      <c r="S1081" s="213">
        <v>0.0050000000000000001</v>
      </c>
      <c r="T1081" s="214">
        <f>S1081*H1081</f>
        <v>0.044999999999999998</v>
      </c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R1081" s="215" t="s">
        <v>203</v>
      </c>
      <c r="AT1081" s="215" t="s">
        <v>146</v>
      </c>
      <c r="AU1081" s="215" t="s">
        <v>79</v>
      </c>
      <c r="AY1081" s="17" t="s">
        <v>144</v>
      </c>
      <c r="BE1081" s="216">
        <f>IF(N1081="základní",J1081,0)</f>
        <v>0</v>
      </c>
      <c r="BF1081" s="216">
        <f>IF(N1081="snížená",J1081,0)</f>
        <v>0</v>
      </c>
      <c r="BG1081" s="216">
        <f>IF(N1081="zákl. přenesená",J1081,0)</f>
        <v>0</v>
      </c>
      <c r="BH1081" s="216">
        <f>IF(N1081="sníž. přenesená",J1081,0)</f>
        <v>0</v>
      </c>
      <c r="BI1081" s="216">
        <f>IF(N1081="nulová",J1081,0)</f>
        <v>0</v>
      </c>
      <c r="BJ1081" s="17" t="s">
        <v>77</v>
      </c>
      <c r="BK1081" s="216">
        <f>ROUND(I1081*H1081,2)</f>
        <v>0</v>
      </c>
      <c r="BL1081" s="17" t="s">
        <v>203</v>
      </c>
      <c r="BM1081" s="215" t="s">
        <v>1069</v>
      </c>
    </row>
    <row r="1082" s="2" customFormat="1">
      <c r="A1082" s="38"/>
      <c r="B1082" s="39"/>
      <c r="C1082" s="40"/>
      <c r="D1082" s="217" t="s">
        <v>152</v>
      </c>
      <c r="E1082" s="40"/>
      <c r="F1082" s="218" t="s">
        <v>1070</v>
      </c>
      <c r="G1082" s="40"/>
      <c r="H1082" s="40"/>
      <c r="I1082" s="219"/>
      <c r="J1082" s="40"/>
      <c r="K1082" s="40"/>
      <c r="L1082" s="44"/>
      <c r="M1082" s="220"/>
      <c r="N1082" s="221"/>
      <c r="O1082" s="84"/>
      <c r="P1082" s="84"/>
      <c r="Q1082" s="84"/>
      <c r="R1082" s="84"/>
      <c r="S1082" s="84"/>
      <c r="T1082" s="85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T1082" s="17" t="s">
        <v>152</v>
      </c>
      <c r="AU1082" s="17" t="s">
        <v>79</v>
      </c>
    </row>
    <row r="1083" s="2" customFormat="1">
      <c r="A1083" s="38"/>
      <c r="B1083" s="39"/>
      <c r="C1083" s="40"/>
      <c r="D1083" s="222" t="s">
        <v>154</v>
      </c>
      <c r="E1083" s="40"/>
      <c r="F1083" s="223" t="s">
        <v>1071</v>
      </c>
      <c r="G1083" s="40"/>
      <c r="H1083" s="40"/>
      <c r="I1083" s="219"/>
      <c r="J1083" s="40"/>
      <c r="K1083" s="40"/>
      <c r="L1083" s="44"/>
      <c r="M1083" s="220"/>
      <c r="N1083" s="221"/>
      <c r="O1083" s="84"/>
      <c r="P1083" s="84"/>
      <c r="Q1083" s="84"/>
      <c r="R1083" s="84"/>
      <c r="S1083" s="84"/>
      <c r="T1083" s="85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T1083" s="17" t="s">
        <v>154</v>
      </c>
      <c r="AU1083" s="17" t="s">
        <v>79</v>
      </c>
    </row>
    <row r="1084" s="14" customFormat="1">
      <c r="A1084" s="14"/>
      <c r="B1084" s="234"/>
      <c r="C1084" s="235"/>
      <c r="D1084" s="217" t="s">
        <v>156</v>
      </c>
      <c r="E1084" s="236" t="s">
        <v>19</v>
      </c>
      <c r="F1084" s="237" t="s">
        <v>208</v>
      </c>
      <c r="G1084" s="235"/>
      <c r="H1084" s="238">
        <v>9</v>
      </c>
      <c r="I1084" s="239"/>
      <c r="J1084" s="235"/>
      <c r="K1084" s="235"/>
      <c r="L1084" s="240"/>
      <c r="M1084" s="241"/>
      <c r="N1084" s="242"/>
      <c r="O1084" s="242"/>
      <c r="P1084" s="242"/>
      <c r="Q1084" s="242"/>
      <c r="R1084" s="242"/>
      <c r="S1084" s="242"/>
      <c r="T1084" s="243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44" t="s">
        <v>156</v>
      </c>
      <c r="AU1084" s="244" t="s">
        <v>79</v>
      </c>
      <c r="AV1084" s="14" t="s">
        <v>79</v>
      </c>
      <c r="AW1084" s="14" t="s">
        <v>31</v>
      </c>
      <c r="AX1084" s="14" t="s">
        <v>69</v>
      </c>
      <c r="AY1084" s="244" t="s">
        <v>144</v>
      </c>
    </row>
    <row r="1085" s="15" customFormat="1">
      <c r="A1085" s="15"/>
      <c r="B1085" s="245"/>
      <c r="C1085" s="246"/>
      <c r="D1085" s="217" t="s">
        <v>156</v>
      </c>
      <c r="E1085" s="247" t="s">
        <v>19</v>
      </c>
      <c r="F1085" s="248" t="s">
        <v>163</v>
      </c>
      <c r="G1085" s="246"/>
      <c r="H1085" s="249">
        <v>9</v>
      </c>
      <c r="I1085" s="250"/>
      <c r="J1085" s="246"/>
      <c r="K1085" s="246"/>
      <c r="L1085" s="251"/>
      <c r="M1085" s="252"/>
      <c r="N1085" s="253"/>
      <c r="O1085" s="253"/>
      <c r="P1085" s="253"/>
      <c r="Q1085" s="253"/>
      <c r="R1085" s="253"/>
      <c r="S1085" s="253"/>
      <c r="T1085" s="254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T1085" s="255" t="s">
        <v>156</v>
      </c>
      <c r="AU1085" s="255" t="s">
        <v>79</v>
      </c>
      <c r="AV1085" s="15" t="s">
        <v>151</v>
      </c>
      <c r="AW1085" s="15" t="s">
        <v>31</v>
      </c>
      <c r="AX1085" s="15" t="s">
        <v>77</v>
      </c>
      <c r="AY1085" s="255" t="s">
        <v>144</v>
      </c>
    </row>
    <row r="1086" s="2" customFormat="1" ht="24.15" customHeight="1">
      <c r="A1086" s="38"/>
      <c r="B1086" s="39"/>
      <c r="C1086" s="204" t="s">
        <v>1072</v>
      </c>
      <c r="D1086" s="204" t="s">
        <v>146</v>
      </c>
      <c r="E1086" s="205" t="s">
        <v>1073</v>
      </c>
      <c r="F1086" s="206" t="s">
        <v>1074</v>
      </c>
      <c r="G1086" s="207" t="s">
        <v>305</v>
      </c>
      <c r="H1086" s="208">
        <v>21</v>
      </c>
      <c r="I1086" s="209"/>
      <c r="J1086" s="210">
        <f>ROUND(I1086*H1086,2)</f>
        <v>0</v>
      </c>
      <c r="K1086" s="206" t="s">
        <v>150</v>
      </c>
      <c r="L1086" s="44"/>
      <c r="M1086" s="211" t="s">
        <v>19</v>
      </c>
      <c r="N1086" s="212" t="s">
        <v>40</v>
      </c>
      <c r="O1086" s="84"/>
      <c r="P1086" s="213">
        <f>O1086*H1086</f>
        <v>0</v>
      </c>
      <c r="Q1086" s="213">
        <v>0</v>
      </c>
      <c r="R1086" s="213">
        <f>Q1086*H1086</f>
        <v>0</v>
      </c>
      <c r="S1086" s="213">
        <v>0</v>
      </c>
      <c r="T1086" s="214">
        <f>S1086*H1086</f>
        <v>0</v>
      </c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R1086" s="215" t="s">
        <v>203</v>
      </c>
      <c r="AT1086" s="215" t="s">
        <v>146</v>
      </c>
      <c r="AU1086" s="215" t="s">
        <v>79</v>
      </c>
      <c r="AY1086" s="17" t="s">
        <v>144</v>
      </c>
      <c r="BE1086" s="216">
        <f>IF(N1086="základní",J1086,0)</f>
        <v>0</v>
      </c>
      <c r="BF1086" s="216">
        <f>IF(N1086="snížená",J1086,0)</f>
        <v>0</v>
      </c>
      <c r="BG1086" s="216">
        <f>IF(N1086="zákl. přenesená",J1086,0)</f>
        <v>0</v>
      </c>
      <c r="BH1086" s="216">
        <f>IF(N1086="sníž. přenesená",J1086,0)</f>
        <v>0</v>
      </c>
      <c r="BI1086" s="216">
        <f>IF(N1086="nulová",J1086,0)</f>
        <v>0</v>
      </c>
      <c r="BJ1086" s="17" t="s">
        <v>77</v>
      </c>
      <c r="BK1086" s="216">
        <f>ROUND(I1086*H1086,2)</f>
        <v>0</v>
      </c>
      <c r="BL1086" s="17" t="s">
        <v>203</v>
      </c>
      <c r="BM1086" s="215" t="s">
        <v>1075</v>
      </c>
    </row>
    <row r="1087" s="2" customFormat="1">
      <c r="A1087" s="38"/>
      <c r="B1087" s="39"/>
      <c r="C1087" s="40"/>
      <c r="D1087" s="217" t="s">
        <v>152</v>
      </c>
      <c r="E1087" s="40"/>
      <c r="F1087" s="218" t="s">
        <v>1076</v>
      </c>
      <c r="G1087" s="40"/>
      <c r="H1087" s="40"/>
      <c r="I1087" s="219"/>
      <c r="J1087" s="40"/>
      <c r="K1087" s="40"/>
      <c r="L1087" s="44"/>
      <c r="M1087" s="220"/>
      <c r="N1087" s="221"/>
      <c r="O1087" s="84"/>
      <c r="P1087" s="84"/>
      <c r="Q1087" s="84"/>
      <c r="R1087" s="84"/>
      <c r="S1087" s="84"/>
      <c r="T1087" s="85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T1087" s="17" t="s">
        <v>152</v>
      </c>
      <c r="AU1087" s="17" t="s">
        <v>79</v>
      </c>
    </row>
    <row r="1088" s="2" customFormat="1">
      <c r="A1088" s="38"/>
      <c r="B1088" s="39"/>
      <c r="C1088" s="40"/>
      <c r="D1088" s="222" t="s">
        <v>154</v>
      </c>
      <c r="E1088" s="40"/>
      <c r="F1088" s="223" t="s">
        <v>1077</v>
      </c>
      <c r="G1088" s="40"/>
      <c r="H1088" s="40"/>
      <c r="I1088" s="219"/>
      <c r="J1088" s="40"/>
      <c r="K1088" s="40"/>
      <c r="L1088" s="44"/>
      <c r="M1088" s="220"/>
      <c r="N1088" s="221"/>
      <c r="O1088" s="84"/>
      <c r="P1088" s="84"/>
      <c r="Q1088" s="84"/>
      <c r="R1088" s="84"/>
      <c r="S1088" s="84"/>
      <c r="T1088" s="85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T1088" s="17" t="s">
        <v>154</v>
      </c>
      <c r="AU1088" s="17" t="s">
        <v>79</v>
      </c>
    </row>
    <row r="1089" s="13" customFormat="1">
      <c r="A1089" s="13"/>
      <c r="B1089" s="224"/>
      <c r="C1089" s="225"/>
      <c r="D1089" s="217" t="s">
        <v>156</v>
      </c>
      <c r="E1089" s="226" t="s">
        <v>19</v>
      </c>
      <c r="F1089" s="227" t="s">
        <v>573</v>
      </c>
      <c r="G1089" s="225"/>
      <c r="H1089" s="226" t="s">
        <v>19</v>
      </c>
      <c r="I1089" s="228"/>
      <c r="J1089" s="225"/>
      <c r="K1089" s="225"/>
      <c r="L1089" s="229"/>
      <c r="M1089" s="230"/>
      <c r="N1089" s="231"/>
      <c r="O1089" s="231"/>
      <c r="P1089" s="231"/>
      <c r="Q1089" s="231"/>
      <c r="R1089" s="231"/>
      <c r="S1089" s="231"/>
      <c r="T1089" s="232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33" t="s">
        <v>156</v>
      </c>
      <c r="AU1089" s="233" t="s">
        <v>79</v>
      </c>
      <c r="AV1089" s="13" t="s">
        <v>77</v>
      </c>
      <c r="AW1089" s="13" t="s">
        <v>31</v>
      </c>
      <c r="AX1089" s="13" t="s">
        <v>69</v>
      </c>
      <c r="AY1089" s="233" t="s">
        <v>144</v>
      </c>
    </row>
    <row r="1090" s="14" customFormat="1">
      <c r="A1090" s="14"/>
      <c r="B1090" s="234"/>
      <c r="C1090" s="235"/>
      <c r="D1090" s="217" t="s">
        <v>156</v>
      </c>
      <c r="E1090" s="236" t="s">
        <v>19</v>
      </c>
      <c r="F1090" s="237" t="s">
        <v>197</v>
      </c>
      <c r="G1090" s="235"/>
      <c r="H1090" s="238">
        <v>14</v>
      </c>
      <c r="I1090" s="239"/>
      <c r="J1090" s="235"/>
      <c r="K1090" s="235"/>
      <c r="L1090" s="240"/>
      <c r="M1090" s="241"/>
      <c r="N1090" s="242"/>
      <c r="O1090" s="242"/>
      <c r="P1090" s="242"/>
      <c r="Q1090" s="242"/>
      <c r="R1090" s="242"/>
      <c r="S1090" s="242"/>
      <c r="T1090" s="243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44" t="s">
        <v>156</v>
      </c>
      <c r="AU1090" s="244" t="s">
        <v>79</v>
      </c>
      <c r="AV1090" s="14" t="s">
        <v>79</v>
      </c>
      <c r="AW1090" s="14" t="s">
        <v>31</v>
      </c>
      <c r="AX1090" s="14" t="s">
        <v>69</v>
      </c>
      <c r="AY1090" s="244" t="s">
        <v>144</v>
      </c>
    </row>
    <row r="1091" s="13" customFormat="1">
      <c r="A1091" s="13"/>
      <c r="B1091" s="224"/>
      <c r="C1091" s="225"/>
      <c r="D1091" s="217" t="s">
        <v>156</v>
      </c>
      <c r="E1091" s="226" t="s">
        <v>19</v>
      </c>
      <c r="F1091" s="227" t="s">
        <v>574</v>
      </c>
      <c r="G1091" s="225"/>
      <c r="H1091" s="226" t="s">
        <v>19</v>
      </c>
      <c r="I1091" s="228"/>
      <c r="J1091" s="225"/>
      <c r="K1091" s="225"/>
      <c r="L1091" s="229"/>
      <c r="M1091" s="230"/>
      <c r="N1091" s="231"/>
      <c r="O1091" s="231"/>
      <c r="P1091" s="231"/>
      <c r="Q1091" s="231"/>
      <c r="R1091" s="231"/>
      <c r="S1091" s="231"/>
      <c r="T1091" s="232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33" t="s">
        <v>156</v>
      </c>
      <c r="AU1091" s="233" t="s">
        <v>79</v>
      </c>
      <c r="AV1091" s="13" t="s">
        <v>77</v>
      </c>
      <c r="AW1091" s="13" t="s">
        <v>31</v>
      </c>
      <c r="AX1091" s="13" t="s">
        <v>69</v>
      </c>
      <c r="AY1091" s="233" t="s">
        <v>144</v>
      </c>
    </row>
    <row r="1092" s="14" customFormat="1">
      <c r="A1092" s="14"/>
      <c r="B1092" s="234"/>
      <c r="C1092" s="235"/>
      <c r="D1092" s="217" t="s">
        <v>156</v>
      </c>
      <c r="E1092" s="236" t="s">
        <v>19</v>
      </c>
      <c r="F1092" s="237" t="s">
        <v>194</v>
      </c>
      <c r="G1092" s="235"/>
      <c r="H1092" s="238">
        <v>7</v>
      </c>
      <c r="I1092" s="239"/>
      <c r="J1092" s="235"/>
      <c r="K1092" s="235"/>
      <c r="L1092" s="240"/>
      <c r="M1092" s="241"/>
      <c r="N1092" s="242"/>
      <c r="O1092" s="242"/>
      <c r="P1092" s="242"/>
      <c r="Q1092" s="242"/>
      <c r="R1092" s="242"/>
      <c r="S1092" s="242"/>
      <c r="T1092" s="243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44" t="s">
        <v>156</v>
      </c>
      <c r="AU1092" s="244" t="s">
        <v>79</v>
      </c>
      <c r="AV1092" s="14" t="s">
        <v>79</v>
      </c>
      <c r="AW1092" s="14" t="s">
        <v>31</v>
      </c>
      <c r="AX1092" s="14" t="s">
        <v>69</v>
      </c>
      <c r="AY1092" s="244" t="s">
        <v>144</v>
      </c>
    </row>
    <row r="1093" s="15" customFormat="1">
      <c r="A1093" s="15"/>
      <c r="B1093" s="245"/>
      <c r="C1093" s="246"/>
      <c r="D1093" s="217" t="s">
        <v>156</v>
      </c>
      <c r="E1093" s="247" t="s">
        <v>19</v>
      </c>
      <c r="F1093" s="248" t="s">
        <v>163</v>
      </c>
      <c r="G1093" s="246"/>
      <c r="H1093" s="249">
        <v>21</v>
      </c>
      <c r="I1093" s="250"/>
      <c r="J1093" s="246"/>
      <c r="K1093" s="246"/>
      <c r="L1093" s="251"/>
      <c r="M1093" s="252"/>
      <c r="N1093" s="253"/>
      <c r="O1093" s="253"/>
      <c r="P1093" s="253"/>
      <c r="Q1093" s="253"/>
      <c r="R1093" s="253"/>
      <c r="S1093" s="253"/>
      <c r="T1093" s="254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T1093" s="255" t="s">
        <v>156</v>
      </c>
      <c r="AU1093" s="255" t="s">
        <v>79</v>
      </c>
      <c r="AV1093" s="15" t="s">
        <v>151</v>
      </c>
      <c r="AW1093" s="15" t="s">
        <v>31</v>
      </c>
      <c r="AX1093" s="15" t="s">
        <v>77</v>
      </c>
      <c r="AY1093" s="255" t="s">
        <v>144</v>
      </c>
    </row>
    <row r="1094" s="2" customFormat="1" ht="24.15" customHeight="1">
      <c r="A1094" s="38"/>
      <c r="B1094" s="39"/>
      <c r="C1094" s="256" t="s">
        <v>609</v>
      </c>
      <c r="D1094" s="256" t="s">
        <v>229</v>
      </c>
      <c r="E1094" s="257" t="s">
        <v>1078</v>
      </c>
      <c r="F1094" s="258" t="s">
        <v>1079</v>
      </c>
      <c r="G1094" s="259" t="s">
        <v>305</v>
      </c>
      <c r="H1094" s="260">
        <v>7</v>
      </c>
      <c r="I1094" s="261"/>
      <c r="J1094" s="262">
        <f>ROUND(I1094*H1094,2)</f>
        <v>0</v>
      </c>
      <c r="K1094" s="258" t="s">
        <v>150</v>
      </c>
      <c r="L1094" s="263"/>
      <c r="M1094" s="264" t="s">
        <v>19</v>
      </c>
      <c r="N1094" s="265" t="s">
        <v>40</v>
      </c>
      <c r="O1094" s="84"/>
      <c r="P1094" s="213">
        <f>O1094*H1094</f>
        <v>0</v>
      </c>
      <c r="Q1094" s="213">
        <v>0.016</v>
      </c>
      <c r="R1094" s="213">
        <f>Q1094*H1094</f>
        <v>0.112</v>
      </c>
      <c r="S1094" s="213">
        <v>0</v>
      </c>
      <c r="T1094" s="214">
        <f>S1094*H1094</f>
        <v>0</v>
      </c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R1094" s="215" t="s">
        <v>260</v>
      </c>
      <c r="AT1094" s="215" t="s">
        <v>229</v>
      </c>
      <c r="AU1094" s="215" t="s">
        <v>79</v>
      </c>
      <c r="AY1094" s="17" t="s">
        <v>144</v>
      </c>
      <c r="BE1094" s="216">
        <f>IF(N1094="základní",J1094,0)</f>
        <v>0</v>
      </c>
      <c r="BF1094" s="216">
        <f>IF(N1094="snížená",J1094,0)</f>
        <v>0</v>
      </c>
      <c r="BG1094" s="216">
        <f>IF(N1094="zákl. přenesená",J1094,0)</f>
        <v>0</v>
      </c>
      <c r="BH1094" s="216">
        <f>IF(N1094="sníž. přenesená",J1094,0)</f>
        <v>0</v>
      </c>
      <c r="BI1094" s="216">
        <f>IF(N1094="nulová",J1094,0)</f>
        <v>0</v>
      </c>
      <c r="BJ1094" s="17" t="s">
        <v>77</v>
      </c>
      <c r="BK1094" s="216">
        <f>ROUND(I1094*H1094,2)</f>
        <v>0</v>
      </c>
      <c r="BL1094" s="17" t="s">
        <v>203</v>
      </c>
      <c r="BM1094" s="215" t="s">
        <v>1080</v>
      </c>
    </row>
    <row r="1095" s="2" customFormat="1">
      <c r="A1095" s="38"/>
      <c r="B1095" s="39"/>
      <c r="C1095" s="40"/>
      <c r="D1095" s="217" t="s">
        <v>152</v>
      </c>
      <c r="E1095" s="40"/>
      <c r="F1095" s="218" t="s">
        <v>1079</v>
      </c>
      <c r="G1095" s="40"/>
      <c r="H1095" s="40"/>
      <c r="I1095" s="219"/>
      <c r="J1095" s="40"/>
      <c r="K1095" s="40"/>
      <c r="L1095" s="44"/>
      <c r="M1095" s="220"/>
      <c r="N1095" s="221"/>
      <c r="O1095" s="84"/>
      <c r="P1095" s="84"/>
      <c r="Q1095" s="84"/>
      <c r="R1095" s="84"/>
      <c r="S1095" s="84"/>
      <c r="T1095" s="85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T1095" s="17" t="s">
        <v>152</v>
      </c>
      <c r="AU1095" s="17" t="s">
        <v>79</v>
      </c>
    </row>
    <row r="1096" s="13" customFormat="1">
      <c r="A1096" s="13"/>
      <c r="B1096" s="224"/>
      <c r="C1096" s="225"/>
      <c r="D1096" s="217" t="s">
        <v>156</v>
      </c>
      <c r="E1096" s="226" t="s">
        <v>19</v>
      </c>
      <c r="F1096" s="227" t="s">
        <v>574</v>
      </c>
      <c r="G1096" s="225"/>
      <c r="H1096" s="226" t="s">
        <v>19</v>
      </c>
      <c r="I1096" s="228"/>
      <c r="J1096" s="225"/>
      <c r="K1096" s="225"/>
      <c r="L1096" s="229"/>
      <c r="M1096" s="230"/>
      <c r="N1096" s="231"/>
      <c r="O1096" s="231"/>
      <c r="P1096" s="231"/>
      <c r="Q1096" s="231"/>
      <c r="R1096" s="231"/>
      <c r="S1096" s="231"/>
      <c r="T1096" s="232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33" t="s">
        <v>156</v>
      </c>
      <c r="AU1096" s="233" t="s">
        <v>79</v>
      </c>
      <c r="AV1096" s="13" t="s">
        <v>77</v>
      </c>
      <c r="AW1096" s="13" t="s">
        <v>31</v>
      </c>
      <c r="AX1096" s="13" t="s">
        <v>69</v>
      </c>
      <c r="AY1096" s="233" t="s">
        <v>144</v>
      </c>
    </row>
    <row r="1097" s="14" customFormat="1">
      <c r="A1097" s="14"/>
      <c r="B1097" s="234"/>
      <c r="C1097" s="235"/>
      <c r="D1097" s="217" t="s">
        <v>156</v>
      </c>
      <c r="E1097" s="236" t="s">
        <v>19</v>
      </c>
      <c r="F1097" s="237" t="s">
        <v>194</v>
      </c>
      <c r="G1097" s="235"/>
      <c r="H1097" s="238">
        <v>7</v>
      </c>
      <c r="I1097" s="239"/>
      <c r="J1097" s="235"/>
      <c r="K1097" s="235"/>
      <c r="L1097" s="240"/>
      <c r="M1097" s="241"/>
      <c r="N1097" s="242"/>
      <c r="O1097" s="242"/>
      <c r="P1097" s="242"/>
      <c r="Q1097" s="242"/>
      <c r="R1097" s="242"/>
      <c r="S1097" s="242"/>
      <c r="T1097" s="243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44" t="s">
        <v>156</v>
      </c>
      <c r="AU1097" s="244" t="s">
        <v>79</v>
      </c>
      <c r="AV1097" s="14" t="s">
        <v>79</v>
      </c>
      <c r="AW1097" s="14" t="s">
        <v>31</v>
      </c>
      <c r="AX1097" s="14" t="s">
        <v>69</v>
      </c>
      <c r="AY1097" s="244" t="s">
        <v>144</v>
      </c>
    </row>
    <row r="1098" s="15" customFormat="1">
      <c r="A1098" s="15"/>
      <c r="B1098" s="245"/>
      <c r="C1098" s="246"/>
      <c r="D1098" s="217" t="s">
        <v>156</v>
      </c>
      <c r="E1098" s="247" t="s">
        <v>19</v>
      </c>
      <c r="F1098" s="248" t="s">
        <v>163</v>
      </c>
      <c r="G1098" s="246"/>
      <c r="H1098" s="249">
        <v>7</v>
      </c>
      <c r="I1098" s="250"/>
      <c r="J1098" s="246"/>
      <c r="K1098" s="246"/>
      <c r="L1098" s="251"/>
      <c r="M1098" s="252"/>
      <c r="N1098" s="253"/>
      <c r="O1098" s="253"/>
      <c r="P1098" s="253"/>
      <c r="Q1098" s="253"/>
      <c r="R1098" s="253"/>
      <c r="S1098" s="253"/>
      <c r="T1098" s="254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T1098" s="255" t="s">
        <v>156</v>
      </c>
      <c r="AU1098" s="255" t="s">
        <v>79</v>
      </c>
      <c r="AV1098" s="15" t="s">
        <v>151</v>
      </c>
      <c r="AW1098" s="15" t="s">
        <v>31</v>
      </c>
      <c r="AX1098" s="15" t="s">
        <v>77</v>
      </c>
      <c r="AY1098" s="255" t="s">
        <v>144</v>
      </c>
    </row>
    <row r="1099" s="2" customFormat="1" ht="24.15" customHeight="1">
      <c r="A1099" s="38"/>
      <c r="B1099" s="39"/>
      <c r="C1099" s="256" t="s">
        <v>1081</v>
      </c>
      <c r="D1099" s="256" t="s">
        <v>229</v>
      </c>
      <c r="E1099" s="257" t="s">
        <v>1082</v>
      </c>
      <c r="F1099" s="258" t="s">
        <v>1083</v>
      </c>
      <c r="G1099" s="259" t="s">
        <v>305</v>
      </c>
      <c r="H1099" s="260">
        <v>14</v>
      </c>
      <c r="I1099" s="261"/>
      <c r="J1099" s="262">
        <f>ROUND(I1099*H1099,2)</f>
        <v>0</v>
      </c>
      <c r="K1099" s="258" t="s">
        <v>150</v>
      </c>
      <c r="L1099" s="263"/>
      <c r="M1099" s="264" t="s">
        <v>19</v>
      </c>
      <c r="N1099" s="265" t="s">
        <v>40</v>
      </c>
      <c r="O1099" s="84"/>
      <c r="P1099" s="213">
        <f>O1099*H1099</f>
        <v>0</v>
      </c>
      <c r="Q1099" s="213">
        <v>0.0195</v>
      </c>
      <c r="R1099" s="213">
        <f>Q1099*H1099</f>
        <v>0.27300000000000002</v>
      </c>
      <c r="S1099" s="213">
        <v>0</v>
      </c>
      <c r="T1099" s="214">
        <f>S1099*H1099</f>
        <v>0</v>
      </c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R1099" s="215" t="s">
        <v>260</v>
      </c>
      <c r="AT1099" s="215" t="s">
        <v>229</v>
      </c>
      <c r="AU1099" s="215" t="s">
        <v>79</v>
      </c>
      <c r="AY1099" s="17" t="s">
        <v>144</v>
      </c>
      <c r="BE1099" s="216">
        <f>IF(N1099="základní",J1099,0)</f>
        <v>0</v>
      </c>
      <c r="BF1099" s="216">
        <f>IF(N1099="snížená",J1099,0)</f>
        <v>0</v>
      </c>
      <c r="BG1099" s="216">
        <f>IF(N1099="zákl. přenesená",J1099,0)</f>
        <v>0</v>
      </c>
      <c r="BH1099" s="216">
        <f>IF(N1099="sníž. přenesená",J1099,0)</f>
        <v>0</v>
      </c>
      <c r="BI1099" s="216">
        <f>IF(N1099="nulová",J1099,0)</f>
        <v>0</v>
      </c>
      <c r="BJ1099" s="17" t="s">
        <v>77</v>
      </c>
      <c r="BK1099" s="216">
        <f>ROUND(I1099*H1099,2)</f>
        <v>0</v>
      </c>
      <c r="BL1099" s="17" t="s">
        <v>203</v>
      </c>
      <c r="BM1099" s="215" t="s">
        <v>1084</v>
      </c>
    </row>
    <row r="1100" s="2" customFormat="1">
      <c r="A1100" s="38"/>
      <c r="B1100" s="39"/>
      <c r="C1100" s="40"/>
      <c r="D1100" s="217" t="s">
        <v>152</v>
      </c>
      <c r="E1100" s="40"/>
      <c r="F1100" s="218" t="s">
        <v>1083</v>
      </c>
      <c r="G1100" s="40"/>
      <c r="H1100" s="40"/>
      <c r="I1100" s="219"/>
      <c r="J1100" s="40"/>
      <c r="K1100" s="40"/>
      <c r="L1100" s="44"/>
      <c r="M1100" s="220"/>
      <c r="N1100" s="221"/>
      <c r="O1100" s="84"/>
      <c r="P1100" s="84"/>
      <c r="Q1100" s="84"/>
      <c r="R1100" s="84"/>
      <c r="S1100" s="84"/>
      <c r="T1100" s="85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T1100" s="17" t="s">
        <v>152</v>
      </c>
      <c r="AU1100" s="17" t="s">
        <v>79</v>
      </c>
    </row>
    <row r="1101" s="13" customFormat="1">
      <c r="A1101" s="13"/>
      <c r="B1101" s="224"/>
      <c r="C1101" s="225"/>
      <c r="D1101" s="217" t="s">
        <v>156</v>
      </c>
      <c r="E1101" s="226" t="s">
        <v>19</v>
      </c>
      <c r="F1101" s="227" t="s">
        <v>573</v>
      </c>
      <c r="G1101" s="225"/>
      <c r="H1101" s="226" t="s">
        <v>19</v>
      </c>
      <c r="I1101" s="228"/>
      <c r="J1101" s="225"/>
      <c r="K1101" s="225"/>
      <c r="L1101" s="229"/>
      <c r="M1101" s="230"/>
      <c r="N1101" s="231"/>
      <c r="O1101" s="231"/>
      <c r="P1101" s="231"/>
      <c r="Q1101" s="231"/>
      <c r="R1101" s="231"/>
      <c r="S1101" s="231"/>
      <c r="T1101" s="232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33" t="s">
        <v>156</v>
      </c>
      <c r="AU1101" s="233" t="s">
        <v>79</v>
      </c>
      <c r="AV1101" s="13" t="s">
        <v>77</v>
      </c>
      <c r="AW1101" s="13" t="s">
        <v>31</v>
      </c>
      <c r="AX1101" s="13" t="s">
        <v>69</v>
      </c>
      <c r="AY1101" s="233" t="s">
        <v>144</v>
      </c>
    </row>
    <row r="1102" s="14" customFormat="1">
      <c r="A1102" s="14"/>
      <c r="B1102" s="234"/>
      <c r="C1102" s="235"/>
      <c r="D1102" s="217" t="s">
        <v>156</v>
      </c>
      <c r="E1102" s="236" t="s">
        <v>19</v>
      </c>
      <c r="F1102" s="237" t="s">
        <v>197</v>
      </c>
      <c r="G1102" s="235"/>
      <c r="H1102" s="238">
        <v>14</v>
      </c>
      <c r="I1102" s="239"/>
      <c r="J1102" s="235"/>
      <c r="K1102" s="235"/>
      <c r="L1102" s="240"/>
      <c r="M1102" s="241"/>
      <c r="N1102" s="242"/>
      <c r="O1102" s="242"/>
      <c r="P1102" s="242"/>
      <c r="Q1102" s="242"/>
      <c r="R1102" s="242"/>
      <c r="S1102" s="242"/>
      <c r="T1102" s="243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44" t="s">
        <v>156</v>
      </c>
      <c r="AU1102" s="244" t="s">
        <v>79</v>
      </c>
      <c r="AV1102" s="14" t="s">
        <v>79</v>
      </c>
      <c r="AW1102" s="14" t="s">
        <v>31</v>
      </c>
      <c r="AX1102" s="14" t="s">
        <v>69</v>
      </c>
      <c r="AY1102" s="244" t="s">
        <v>144</v>
      </c>
    </row>
    <row r="1103" s="15" customFormat="1">
      <c r="A1103" s="15"/>
      <c r="B1103" s="245"/>
      <c r="C1103" s="246"/>
      <c r="D1103" s="217" t="s">
        <v>156</v>
      </c>
      <c r="E1103" s="247" t="s">
        <v>19</v>
      </c>
      <c r="F1103" s="248" t="s">
        <v>163</v>
      </c>
      <c r="G1103" s="246"/>
      <c r="H1103" s="249">
        <v>14</v>
      </c>
      <c r="I1103" s="250"/>
      <c r="J1103" s="246"/>
      <c r="K1103" s="246"/>
      <c r="L1103" s="251"/>
      <c r="M1103" s="252"/>
      <c r="N1103" s="253"/>
      <c r="O1103" s="253"/>
      <c r="P1103" s="253"/>
      <c r="Q1103" s="253"/>
      <c r="R1103" s="253"/>
      <c r="S1103" s="253"/>
      <c r="T1103" s="254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T1103" s="255" t="s">
        <v>156</v>
      </c>
      <c r="AU1103" s="255" t="s">
        <v>79</v>
      </c>
      <c r="AV1103" s="15" t="s">
        <v>151</v>
      </c>
      <c r="AW1103" s="15" t="s">
        <v>31</v>
      </c>
      <c r="AX1103" s="15" t="s">
        <v>77</v>
      </c>
      <c r="AY1103" s="255" t="s">
        <v>144</v>
      </c>
    </row>
    <row r="1104" s="2" customFormat="1" ht="24.15" customHeight="1">
      <c r="A1104" s="38"/>
      <c r="B1104" s="39"/>
      <c r="C1104" s="204" t="s">
        <v>618</v>
      </c>
      <c r="D1104" s="204" t="s">
        <v>146</v>
      </c>
      <c r="E1104" s="205" t="s">
        <v>1085</v>
      </c>
      <c r="F1104" s="206" t="s">
        <v>1086</v>
      </c>
      <c r="G1104" s="207" t="s">
        <v>305</v>
      </c>
      <c r="H1104" s="208">
        <v>1</v>
      </c>
      <c r="I1104" s="209"/>
      <c r="J1104" s="210">
        <f>ROUND(I1104*H1104,2)</f>
        <v>0</v>
      </c>
      <c r="K1104" s="206" t="s">
        <v>150</v>
      </c>
      <c r="L1104" s="44"/>
      <c r="M1104" s="211" t="s">
        <v>19</v>
      </c>
      <c r="N1104" s="212" t="s">
        <v>40</v>
      </c>
      <c r="O1104" s="84"/>
      <c r="P1104" s="213">
        <f>O1104*H1104</f>
        <v>0</v>
      </c>
      <c r="Q1104" s="213">
        <v>0</v>
      </c>
      <c r="R1104" s="213">
        <f>Q1104*H1104</f>
        <v>0</v>
      </c>
      <c r="S1104" s="213">
        <v>0</v>
      </c>
      <c r="T1104" s="214">
        <f>S1104*H1104</f>
        <v>0</v>
      </c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R1104" s="215" t="s">
        <v>203</v>
      </c>
      <c r="AT1104" s="215" t="s">
        <v>146</v>
      </c>
      <c r="AU1104" s="215" t="s">
        <v>79</v>
      </c>
      <c r="AY1104" s="17" t="s">
        <v>144</v>
      </c>
      <c r="BE1104" s="216">
        <f>IF(N1104="základní",J1104,0)</f>
        <v>0</v>
      </c>
      <c r="BF1104" s="216">
        <f>IF(N1104="snížená",J1104,0)</f>
        <v>0</v>
      </c>
      <c r="BG1104" s="216">
        <f>IF(N1104="zákl. přenesená",J1104,0)</f>
        <v>0</v>
      </c>
      <c r="BH1104" s="216">
        <f>IF(N1104="sníž. přenesená",J1104,0)</f>
        <v>0</v>
      </c>
      <c r="BI1104" s="216">
        <f>IF(N1104="nulová",J1104,0)</f>
        <v>0</v>
      </c>
      <c r="BJ1104" s="17" t="s">
        <v>77</v>
      </c>
      <c r="BK1104" s="216">
        <f>ROUND(I1104*H1104,2)</f>
        <v>0</v>
      </c>
      <c r="BL1104" s="17" t="s">
        <v>203</v>
      </c>
      <c r="BM1104" s="215" t="s">
        <v>1087</v>
      </c>
    </row>
    <row r="1105" s="2" customFormat="1">
      <c r="A1105" s="38"/>
      <c r="B1105" s="39"/>
      <c r="C1105" s="40"/>
      <c r="D1105" s="217" t="s">
        <v>152</v>
      </c>
      <c r="E1105" s="40"/>
      <c r="F1105" s="218" t="s">
        <v>1088</v>
      </c>
      <c r="G1105" s="40"/>
      <c r="H1105" s="40"/>
      <c r="I1105" s="219"/>
      <c r="J1105" s="40"/>
      <c r="K1105" s="40"/>
      <c r="L1105" s="44"/>
      <c r="M1105" s="220"/>
      <c r="N1105" s="221"/>
      <c r="O1105" s="84"/>
      <c r="P1105" s="84"/>
      <c r="Q1105" s="84"/>
      <c r="R1105" s="84"/>
      <c r="S1105" s="84"/>
      <c r="T1105" s="85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T1105" s="17" t="s">
        <v>152</v>
      </c>
      <c r="AU1105" s="17" t="s">
        <v>79</v>
      </c>
    </row>
    <row r="1106" s="2" customFormat="1">
      <c r="A1106" s="38"/>
      <c r="B1106" s="39"/>
      <c r="C1106" s="40"/>
      <c r="D1106" s="222" t="s">
        <v>154</v>
      </c>
      <c r="E1106" s="40"/>
      <c r="F1106" s="223" t="s">
        <v>1089</v>
      </c>
      <c r="G1106" s="40"/>
      <c r="H1106" s="40"/>
      <c r="I1106" s="219"/>
      <c r="J1106" s="40"/>
      <c r="K1106" s="40"/>
      <c r="L1106" s="44"/>
      <c r="M1106" s="220"/>
      <c r="N1106" s="221"/>
      <c r="O1106" s="84"/>
      <c r="P1106" s="84"/>
      <c r="Q1106" s="84"/>
      <c r="R1106" s="84"/>
      <c r="S1106" s="84"/>
      <c r="T1106" s="85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T1106" s="17" t="s">
        <v>154</v>
      </c>
      <c r="AU1106" s="17" t="s">
        <v>79</v>
      </c>
    </row>
    <row r="1107" s="13" customFormat="1">
      <c r="A1107" s="13"/>
      <c r="B1107" s="224"/>
      <c r="C1107" s="225"/>
      <c r="D1107" s="217" t="s">
        <v>156</v>
      </c>
      <c r="E1107" s="226" t="s">
        <v>19</v>
      </c>
      <c r="F1107" s="227" t="s">
        <v>595</v>
      </c>
      <c r="G1107" s="225"/>
      <c r="H1107" s="226" t="s">
        <v>19</v>
      </c>
      <c r="I1107" s="228"/>
      <c r="J1107" s="225"/>
      <c r="K1107" s="225"/>
      <c r="L1107" s="229"/>
      <c r="M1107" s="230"/>
      <c r="N1107" s="231"/>
      <c r="O1107" s="231"/>
      <c r="P1107" s="231"/>
      <c r="Q1107" s="231"/>
      <c r="R1107" s="231"/>
      <c r="S1107" s="231"/>
      <c r="T1107" s="232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33" t="s">
        <v>156</v>
      </c>
      <c r="AU1107" s="233" t="s">
        <v>79</v>
      </c>
      <c r="AV1107" s="13" t="s">
        <v>77</v>
      </c>
      <c r="AW1107" s="13" t="s">
        <v>31</v>
      </c>
      <c r="AX1107" s="13" t="s">
        <v>69</v>
      </c>
      <c r="AY1107" s="233" t="s">
        <v>144</v>
      </c>
    </row>
    <row r="1108" s="14" customFormat="1">
      <c r="A1108" s="14"/>
      <c r="B1108" s="234"/>
      <c r="C1108" s="235"/>
      <c r="D1108" s="217" t="s">
        <v>156</v>
      </c>
      <c r="E1108" s="236" t="s">
        <v>19</v>
      </c>
      <c r="F1108" s="237" t="s">
        <v>77</v>
      </c>
      <c r="G1108" s="235"/>
      <c r="H1108" s="238">
        <v>1</v>
      </c>
      <c r="I1108" s="239"/>
      <c r="J1108" s="235"/>
      <c r="K1108" s="235"/>
      <c r="L1108" s="240"/>
      <c r="M1108" s="241"/>
      <c r="N1108" s="242"/>
      <c r="O1108" s="242"/>
      <c r="P1108" s="242"/>
      <c r="Q1108" s="242"/>
      <c r="R1108" s="242"/>
      <c r="S1108" s="242"/>
      <c r="T1108" s="243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44" t="s">
        <v>156</v>
      </c>
      <c r="AU1108" s="244" t="s">
        <v>79</v>
      </c>
      <c r="AV1108" s="14" t="s">
        <v>79</v>
      </c>
      <c r="AW1108" s="14" t="s">
        <v>31</v>
      </c>
      <c r="AX1108" s="14" t="s">
        <v>69</v>
      </c>
      <c r="AY1108" s="244" t="s">
        <v>144</v>
      </c>
    </row>
    <row r="1109" s="15" customFormat="1">
      <c r="A1109" s="15"/>
      <c r="B1109" s="245"/>
      <c r="C1109" s="246"/>
      <c r="D1109" s="217" t="s">
        <v>156</v>
      </c>
      <c r="E1109" s="247" t="s">
        <v>19</v>
      </c>
      <c r="F1109" s="248" t="s">
        <v>163</v>
      </c>
      <c r="G1109" s="246"/>
      <c r="H1109" s="249">
        <v>1</v>
      </c>
      <c r="I1109" s="250"/>
      <c r="J1109" s="246"/>
      <c r="K1109" s="246"/>
      <c r="L1109" s="251"/>
      <c r="M1109" s="252"/>
      <c r="N1109" s="253"/>
      <c r="O1109" s="253"/>
      <c r="P1109" s="253"/>
      <c r="Q1109" s="253"/>
      <c r="R1109" s="253"/>
      <c r="S1109" s="253"/>
      <c r="T1109" s="254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T1109" s="255" t="s">
        <v>156</v>
      </c>
      <c r="AU1109" s="255" t="s">
        <v>79</v>
      </c>
      <c r="AV1109" s="15" t="s">
        <v>151</v>
      </c>
      <c r="AW1109" s="15" t="s">
        <v>31</v>
      </c>
      <c r="AX1109" s="15" t="s">
        <v>77</v>
      </c>
      <c r="AY1109" s="255" t="s">
        <v>144</v>
      </c>
    </row>
    <row r="1110" s="2" customFormat="1" ht="33" customHeight="1">
      <c r="A1110" s="38"/>
      <c r="B1110" s="39"/>
      <c r="C1110" s="256" t="s">
        <v>1090</v>
      </c>
      <c r="D1110" s="256" t="s">
        <v>229</v>
      </c>
      <c r="E1110" s="257" t="s">
        <v>1091</v>
      </c>
      <c r="F1110" s="258" t="s">
        <v>1092</v>
      </c>
      <c r="G1110" s="259" t="s">
        <v>305</v>
      </c>
      <c r="H1110" s="260">
        <v>1</v>
      </c>
      <c r="I1110" s="261"/>
      <c r="J1110" s="262">
        <f>ROUND(I1110*H1110,2)</f>
        <v>0</v>
      </c>
      <c r="K1110" s="258" t="s">
        <v>150</v>
      </c>
      <c r="L1110" s="263"/>
      <c r="M1110" s="264" t="s">
        <v>19</v>
      </c>
      <c r="N1110" s="265" t="s">
        <v>40</v>
      </c>
      <c r="O1110" s="84"/>
      <c r="P1110" s="213">
        <f>O1110*H1110</f>
        <v>0</v>
      </c>
      <c r="Q1110" s="213">
        <v>0.0195</v>
      </c>
      <c r="R1110" s="213">
        <f>Q1110*H1110</f>
        <v>0.0195</v>
      </c>
      <c r="S1110" s="213">
        <v>0</v>
      </c>
      <c r="T1110" s="214">
        <f>S1110*H1110</f>
        <v>0</v>
      </c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R1110" s="215" t="s">
        <v>260</v>
      </c>
      <c r="AT1110" s="215" t="s">
        <v>229</v>
      </c>
      <c r="AU1110" s="215" t="s">
        <v>79</v>
      </c>
      <c r="AY1110" s="17" t="s">
        <v>144</v>
      </c>
      <c r="BE1110" s="216">
        <f>IF(N1110="základní",J1110,0)</f>
        <v>0</v>
      </c>
      <c r="BF1110" s="216">
        <f>IF(N1110="snížená",J1110,0)</f>
        <v>0</v>
      </c>
      <c r="BG1110" s="216">
        <f>IF(N1110="zákl. přenesená",J1110,0)</f>
        <v>0</v>
      </c>
      <c r="BH1110" s="216">
        <f>IF(N1110="sníž. přenesená",J1110,0)</f>
        <v>0</v>
      </c>
      <c r="BI1110" s="216">
        <f>IF(N1110="nulová",J1110,0)</f>
        <v>0</v>
      </c>
      <c r="BJ1110" s="17" t="s">
        <v>77</v>
      </c>
      <c r="BK1110" s="216">
        <f>ROUND(I1110*H1110,2)</f>
        <v>0</v>
      </c>
      <c r="BL1110" s="17" t="s">
        <v>203</v>
      </c>
      <c r="BM1110" s="215" t="s">
        <v>1093</v>
      </c>
    </row>
    <row r="1111" s="2" customFormat="1">
      <c r="A1111" s="38"/>
      <c r="B1111" s="39"/>
      <c r="C1111" s="40"/>
      <c r="D1111" s="217" t="s">
        <v>152</v>
      </c>
      <c r="E1111" s="40"/>
      <c r="F1111" s="218" t="s">
        <v>1092</v>
      </c>
      <c r="G1111" s="40"/>
      <c r="H1111" s="40"/>
      <c r="I1111" s="219"/>
      <c r="J1111" s="40"/>
      <c r="K1111" s="40"/>
      <c r="L1111" s="44"/>
      <c r="M1111" s="220"/>
      <c r="N1111" s="221"/>
      <c r="O1111" s="84"/>
      <c r="P1111" s="84"/>
      <c r="Q1111" s="84"/>
      <c r="R1111" s="84"/>
      <c r="S1111" s="84"/>
      <c r="T1111" s="85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T1111" s="17" t="s">
        <v>152</v>
      </c>
      <c r="AU1111" s="17" t="s">
        <v>79</v>
      </c>
    </row>
    <row r="1112" s="13" customFormat="1">
      <c r="A1112" s="13"/>
      <c r="B1112" s="224"/>
      <c r="C1112" s="225"/>
      <c r="D1112" s="217" t="s">
        <v>156</v>
      </c>
      <c r="E1112" s="226" t="s">
        <v>19</v>
      </c>
      <c r="F1112" s="227" t="s">
        <v>595</v>
      </c>
      <c r="G1112" s="225"/>
      <c r="H1112" s="226" t="s">
        <v>19</v>
      </c>
      <c r="I1112" s="228"/>
      <c r="J1112" s="225"/>
      <c r="K1112" s="225"/>
      <c r="L1112" s="229"/>
      <c r="M1112" s="230"/>
      <c r="N1112" s="231"/>
      <c r="O1112" s="231"/>
      <c r="P1112" s="231"/>
      <c r="Q1112" s="231"/>
      <c r="R1112" s="231"/>
      <c r="S1112" s="231"/>
      <c r="T1112" s="232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33" t="s">
        <v>156</v>
      </c>
      <c r="AU1112" s="233" t="s">
        <v>79</v>
      </c>
      <c r="AV1112" s="13" t="s">
        <v>77</v>
      </c>
      <c r="AW1112" s="13" t="s">
        <v>31</v>
      </c>
      <c r="AX1112" s="13" t="s">
        <v>69</v>
      </c>
      <c r="AY1112" s="233" t="s">
        <v>144</v>
      </c>
    </row>
    <row r="1113" s="14" customFormat="1">
      <c r="A1113" s="14"/>
      <c r="B1113" s="234"/>
      <c r="C1113" s="235"/>
      <c r="D1113" s="217" t="s">
        <v>156</v>
      </c>
      <c r="E1113" s="236" t="s">
        <v>19</v>
      </c>
      <c r="F1113" s="237" t="s">
        <v>77</v>
      </c>
      <c r="G1113" s="235"/>
      <c r="H1113" s="238">
        <v>1</v>
      </c>
      <c r="I1113" s="239"/>
      <c r="J1113" s="235"/>
      <c r="K1113" s="235"/>
      <c r="L1113" s="240"/>
      <c r="M1113" s="241"/>
      <c r="N1113" s="242"/>
      <c r="O1113" s="242"/>
      <c r="P1113" s="242"/>
      <c r="Q1113" s="242"/>
      <c r="R1113" s="242"/>
      <c r="S1113" s="242"/>
      <c r="T1113" s="243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44" t="s">
        <v>156</v>
      </c>
      <c r="AU1113" s="244" t="s">
        <v>79</v>
      </c>
      <c r="AV1113" s="14" t="s">
        <v>79</v>
      </c>
      <c r="AW1113" s="14" t="s">
        <v>31</v>
      </c>
      <c r="AX1113" s="14" t="s">
        <v>69</v>
      </c>
      <c r="AY1113" s="244" t="s">
        <v>144</v>
      </c>
    </row>
    <row r="1114" s="15" customFormat="1">
      <c r="A1114" s="15"/>
      <c r="B1114" s="245"/>
      <c r="C1114" s="246"/>
      <c r="D1114" s="217" t="s">
        <v>156</v>
      </c>
      <c r="E1114" s="247" t="s">
        <v>19</v>
      </c>
      <c r="F1114" s="248" t="s">
        <v>163</v>
      </c>
      <c r="G1114" s="246"/>
      <c r="H1114" s="249">
        <v>1</v>
      </c>
      <c r="I1114" s="250"/>
      <c r="J1114" s="246"/>
      <c r="K1114" s="246"/>
      <c r="L1114" s="251"/>
      <c r="M1114" s="252"/>
      <c r="N1114" s="253"/>
      <c r="O1114" s="253"/>
      <c r="P1114" s="253"/>
      <c r="Q1114" s="253"/>
      <c r="R1114" s="253"/>
      <c r="S1114" s="253"/>
      <c r="T1114" s="254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T1114" s="255" t="s">
        <v>156</v>
      </c>
      <c r="AU1114" s="255" t="s">
        <v>79</v>
      </c>
      <c r="AV1114" s="15" t="s">
        <v>151</v>
      </c>
      <c r="AW1114" s="15" t="s">
        <v>31</v>
      </c>
      <c r="AX1114" s="15" t="s">
        <v>77</v>
      </c>
      <c r="AY1114" s="255" t="s">
        <v>144</v>
      </c>
    </row>
    <row r="1115" s="2" customFormat="1" ht="16.5" customHeight="1">
      <c r="A1115" s="38"/>
      <c r="B1115" s="39"/>
      <c r="C1115" s="204" t="s">
        <v>623</v>
      </c>
      <c r="D1115" s="204" t="s">
        <v>146</v>
      </c>
      <c r="E1115" s="205" t="s">
        <v>1094</v>
      </c>
      <c r="F1115" s="206" t="s">
        <v>1095</v>
      </c>
      <c r="G1115" s="207" t="s">
        <v>305</v>
      </c>
      <c r="H1115" s="208">
        <v>44</v>
      </c>
      <c r="I1115" s="209"/>
      <c r="J1115" s="210">
        <f>ROUND(I1115*H1115,2)</f>
        <v>0</v>
      </c>
      <c r="K1115" s="206" t="s">
        <v>150</v>
      </c>
      <c r="L1115" s="44"/>
      <c r="M1115" s="211" t="s">
        <v>19</v>
      </c>
      <c r="N1115" s="212" t="s">
        <v>40</v>
      </c>
      <c r="O1115" s="84"/>
      <c r="P1115" s="213">
        <f>O1115*H1115</f>
        <v>0</v>
      </c>
      <c r="Q1115" s="213">
        <v>0</v>
      </c>
      <c r="R1115" s="213">
        <f>Q1115*H1115</f>
        <v>0</v>
      </c>
      <c r="S1115" s="213">
        <v>0</v>
      </c>
      <c r="T1115" s="214">
        <f>S1115*H1115</f>
        <v>0</v>
      </c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R1115" s="215" t="s">
        <v>203</v>
      </c>
      <c r="AT1115" s="215" t="s">
        <v>146</v>
      </c>
      <c r="AU1115" s="215" t="s">
        <v>79</v>
      </c>
      <c r="AY1115" s="17" t="s">
        <v>144</v>
      </c>
      <c r="BE1115" s="216">
        <f>IF(N1115="základní",J1115,0)</f>
        <v>0</v>
      </c>
      <c r="BF1115" s="216">
        <f>IF(N1115="snížená",J1115,0)</f>
        <v>0</v>
      </c>
      <c r="BG1115" s="216">
        <f>IF(N1115="zákl. přenesená",J1115,0)</f>
        <v>0</v>
      </c>
      <c r="BH1115" s="216">
        <f>IF(N1115="sníž. přenesená",J1115,0)</f>
        <v>0</v>
      </c>
      <c r="BI1115" s="216">
        <f>IF(N1115="nulová",J1115,0)</f>
        <v>0</v>
      </c>
      <c r="BJ1115" s="17" t="s">
        <v>77</v>
      </c>
      <c r="BK1115" s="216">
        <f>ROUND(I1115*H1115,2)</f>
        <v>0</v>
      </c>
      <c r="BL1115" s="17" t="s">
        <v>203</v>
      </c>
      <c r="BM1115" s="215" t="s">
        <v>1096</v>
      </c>
    </row>
    <row r="1116" s="2" customFormat="1">
      <c r="A1116" s="38"/>
      <c r="B1116" s="39"/>
      <c r="C1116" s="40"/>
      <c r="D1116" s="217" t="s">
        <v>152</v>
      </c>
      <c r="E1116" s="40"/>
      <c r="F1116" s="218" t="s">
        <v>1097</v>
      </c>
      <c r="G1116" s="40"/>
      <c r="H1116" s="40"/>
      <c r="I1116" s="219"/>
      <c r="J1116" s="40"/>
      <c r="K1116" s="40"/>
      <c r="L1116" s="44"/>
      <c r="M1116" s="220"/>
      <c r="N1116" s="221"/>
      <c r="O1116" s="84"/>
      <c r="P1116" s="84"/>
      <c r="Q1116" s="84"/>
      <c r="R1116" s="84"/>
      <c r="S1116" s="84"/>
      <c r="T1116" s="85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T1116" s="17" t="s">
        <v>152</v>
      </c>
      <c r="AU1116" s="17" t="s">
        <v>79</v>
      </c>
    </row>
    <row r="1117" s="2" customFormat="1">
      <c r="A1117" s="38"/>
      <c r="B1117" s="39"/>
      <c r="C1117" s="40"/>
      <c r="D1117" s="222" t="s">
        <v>154</v>
      </c>
      <c r="E1117" s="40"/>
      <c r="F1117" s="223" t="s">
        <v>1098</v>
      </c>
      <c r="G1117" s="40"/>
      <c r="H1117" s="40"/>
      <c r="I1117" s="219"/>
      <c r="J1117" s="40"/>
      <c r="K1117" s="40"/>
      <c r="L1117" s="44"/>
      <c r="M1117" s="220"/>
      <c r="N1117" s="221"/>
      <c r="O1117" s="84"/>
      <c r="P1117" s="84"/>
      <c r="Q1117" s="84"/>
      <c r="R1117" s="84"/>
      <c r="S1117" s="84"/>
      <c r="T1117" s="85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T1117" s="17" t="s">
        <v>154</v>
      </c>
      <c r="AU1117" s="17" t="s">
        <v>79</v>
      </c>
    </row>
    <row r="1118" s="13" customFormat="1">
      <c r="A1118" s="13"/>
      <c r="B1118" s="224"/>
      <c r="C1118" s="225"/>
      <c r="D1118" s="217" t="s">
        <v>156</v>
      </c>
      <c r="E1118" s="226" t="s">
        <v>19</v>
      </c>
      <c r="F1118" s="227" t="s">
        <v>573</v>
      </c>
      <c r="G1118" s="225"/>
      <c r="H1118" s="226" t="s">
        <v>19</v>
      </c>
      <c r="I1118" s="228"/>
      <c r="J1118" s="225"/>
      <c r="K1118" s="225"/>
      <c r="L1118" s="229"/>
      <c r="M1118" s="230"/>
      <c r="N1118" s="231"/>
      <c r="O1118" s="231"/>
      <c r="P1118" s="231"/>
      <c r="Q1118" s="231"/>
      <c r="R1118" s="231"/>
      <c r="S1118" s="231"/>
      <c r="T1118" s="232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33" t="s">
        <v>156</v>
      </c>
      <c r="AU1118" s="233" t="s">
        <v>79</v>
      </c>
      <c r="AV1118" s="13" t="s">
        <v>77</v>
      </c>
      <c r="AW1118" s="13" t="s">
        <v>31</v>
      </c>
      <c r="AX1118" s="13" t="s">
        <v>69</v>
      </c>
      <c r="AY1118" s="233" t="s">
        <v>144</v>
      </c>
    </row>
    <row r="1119" s="14" customFormat="1">
      <c r="A1119" s="14"/>
      <c r="B1119" s="234"/>
      <c r="C1119" s="235"/>
      <c r="D1119" s="217" t="s">
        <v>156</v>
      </c>
      <c r="E1119" s="236" t="s">
        <v>19</v>
      </c>
      <c r="F1119" s="237" t="s">
        <v>1099</v>
      </c>
      <c r="G1119" s="235"/>
      <c r="H1119" s="238">
        <v>28</v>
      </c>
      <c r="I1119" s="239"/>
      <c r="J1119" s="235"/>
      <c r="K1119" s="235"/>
      <c r="L1119" s="240"/>
      <c r="M1119" s="241"/>
      <c r="N1119" s="242"/>
      <c r="O1119" s="242"/>
      <c r="P1119" s="242"/>
      <c r="Q1119" s="242"/>
      <c r="R1119" s="242"/>
      <c r="S1119" s="242"/>
      <c r="T1119" s="243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44" t="s">
        <v>156</v>
      </c>
      <c r="AU1119" s="244" t="s">
        <v>79</v>
      </c>
      <c r="AV1119" s="14" t="s">
        <v>79</v>
      </c>
      <c r="AW1119" s="14" t="s">
        <v>31</v>
      </c>
      <c r="AX1119" s="14" t="s">
        <v>69</v>
      </c>
      <c r="AY1119" s="244" t="s">
        <v>144</v>
      </c>
    </row>
    <row r="1120" s="13" customFormat="1">
      <c r="A1120" s="13"/>
      <c r="B1120" s="224"/>
      <c r="C1120" s="225"/>
      <c r="D1120" s="217" t="s">
        <v>156</v>
      </c>
      <c r="E1120" s="226" t="s">
        <v>19</v>
      </c>
      <c r="F1120" s="227" t="s">
        <v>574</v>
      </c>
      <c r="G1120" s="225"/>
      <c r="H1120" s="226" t="s">
        <v>19</v>
      </c>
      <c r="I1120" s="228"/>
      <c r="J1120" s="225"/>
      <c r="K1120" s="225"/>
      <c r="L1120" s="229"/>
      <c r="M1120" s="230"/>
      <c r="N1120" s="231"/>
      <c r="O1120" s="231"/>
      <c r="P1120" s="231"/>
      <c r="Q1120" s="231"/>
      <c r="R1120" s="231"/>
      <c r="S1120" s="231"/>
      <c r="T1120" s="232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33" t="s">
        <v>156</v>
      </c>
      <c r="AU1120" s="233" t="s">
        <v>79</v>
      </c>
      <c r="AV1120" s="13" t="s">
        <v>77</v>
      </c>
      <c r="AW1120" s="13" t="s">
        <v>31</v>
      </c>
      <c r="AX1120" s="13" t="s">
        <v>69</v>
      </c>
      <c r="AY1120" s="233" t="s">
        <v>144</v>
      </c>
    </row>
    <row r="1121" s="14" customFormat="1">
      <c r="A1121" s="14"/>
      <c r="B1121" s="234"/>
      <c r="C1121" s="235"/>
      <c r="D1121" s="217" t="s">
        <v>156</v>
      </c>
      <c r="E1121" s="236" t="s">
        <v>19</v>
      </c>
      <c r="F1121" s="237" t="s">
        <v>1100</v>
      </c>
      <c r="G1121" s="235"/>
      <c r="H1121" s="238">
        <v>14</v>
      </c>
      <c r="I1121" s="239"/>
      <c r="J1121" s="235"/>
      <c r="K1121" s="235"/>
      <c r="L1121" s="240"/>
      <c r="M1121" s="241"/>
      <c r="N1121" s="242"/>
      <c r="O1121" s="242"/>
      <c r="P1121" s="242"/>
      <c r="Q1121" s="242"/>
      <c r="R1121" s="242"/>
      <c r="S1121" s="242"/>
      <c r="T1121" s="243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44" t="s">
        <v>156</v>
      </c>
      <c r="AU1121" s="244" t="s">
        <v>79</v>
      </c>
      <c r="AV1121" s="14" t="s">
        <v>79</v>
      </c>
      <c r="AW1121" s="14" t="s">
        <v>31</v>
      </c>
      <c r="AX1121" s="14" t="s">
        <v>69</v>
      </c>
      <c r="AY1121" s="244" t="s">
        <v>144</v>
      </c>
    </row>
    <row r="1122" s="13" customFormat="1">
      <c r="A1122" s="13"/>
      <c r="B1122" s="224"/>
      <c r="C1122" s="225"/>
      <c r="D1122" s="217" t="s">
        <v>156</v>
      </c>
      <c r="E1122" s="226" t="s">
        <v>19</v>
      </c>
      <c r="F1122" s="227" t="s">
        <v>595</v>
      </c>
      <c r="G1122" s="225"/>
      <c r="H1122" s="226" t="s">
        <v>19</v>
      </c>
      <c r="I1122" s="228"/>
      <c r="J1122" s="225"/>
      <c r="K1122" s="225"/>
      <c r="L1122" s="229"/>
      <c r="M1122" s="230"/>
      <c r="N1122" s="231"/>
      <c r="O1122" s="231"/>
      <c r="P1122" s="231"/>
      <c r="Q1122" s="231"/>
      <c r="R1122" s="231"/>
      <c r="S1122" s="231"/>
      <c r="T1122" s="232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33" t="s">
        <v>156</v>
      </c>
      <c r="AU1122" s="233" t="s">
        <v>79</v>
      </c>
      <c r="AV1122" s="13" t="s">
        <v>77</v>
      </c>
      <c r="AW1122" s="13" t="s">
        <v>31</v>
      </c>
      <c r="AX1122" s="13" t="s">
        <v>69</v>
      </c>
      <c r="AY1122" s="233" t="s">
        <v>144</v>
      </c>
    </row>
    <row r="1123" s="14" customFormat="1">
      <c r="A1123" s="14"/>
      <c r="B1123" s="234"/>
      <c r="C1123" s="235"/>
      <c r="D1123" s="217" t="s">
        <v>156</v>
      </c>
      <c r="E1123" s="236" t="s">
        <v>19</v>
      </c>
      <c r="F1123" s="237" t="s">
        <v>1101</v>
      </c>
      <c r="G1123" s="235"/>
      <c r="H1123" s="238">
        <v>2</v>
      </c>
      <c r="I1123" s="239"/>
      <c r="J1123" s="235"/>
      <c r="K1123" s="235"/>
      <c r="L1123" s="240"/>
      <c r="M1123" s="241"/>
      <c r="N1123" s="242"/>
      <c r="O1123" s="242"/>
      <c r="P1123" s="242"/>
      <c r="Q1123" s="242"/>
      <c r="R1123" s="242"/>
      <c r="S1123" s="242"/>
      <c r="T1123" s="243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44" t="s">
        <v>156</v>
      </c>
      <c r="AU1123" s="244" t="s">
        <v>79</v>
      </c>
      <c r="AV1123" s="14" t="s">
        <v>79</v>
      </c>
      <c r="AW1123" s="14" t="s">
        <v>31</v>
      </c>
      <c r="AX1123" s="14" t="s">
        <v>69</v>
      </c>
      <c r="AY1123" s="244" t="s">
        <v>144</v>
      </c>
    </row>
    <row r="1124" s="15" customFormat="1">
      <c r="A1124" s="15"/>
      <c r="B1124" s="245"/>
      <c r="C1124" s="246"/>
      <c r="D1124" s="217" t="s">
        <v>156</v>
      </c>
      <c r="E1124" s="247" t="s">
        <v>19</v>
      </c>
      <c r="F1124" s="248" t="s">
        <v>163</v>
      </c>
      <c r="G1124" s="246"/>
      <c r="H1124" s="249">
        <v>44</v>
      </c>
      <c r="I1124" s="250"/>
      <c r="J1124" s="246"/>
      <c r="K1124" s="246"/>
      <c r="L1124" s="251"/>
      <c r="M1124" s="252"/>
      <c r="N1124" s="253"/>
      <c r="O1124" s="253"/>
      <c r="P1124" s="253"/>
      <c r="Q1124" s="253"/>
      <c r="R1124" s="253"/>
      <c r="S1124" s="253"/>
      <c r="T1124" s="254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T1124" s="255" t="s">
        <v>156</v>
      </c>
      <c r="AU1124" s="255" t="s">
        <v>79</v>
      </c>
      <c r="AV1124" s="15" t="s">
        <v>151</v>
      </c>
      <c r="AW1124" s="15" t="s">
        <v>31</v>
      </c>
      <c r="AX1124" s="15" t="s">
        <v>77</v>
      </c>
      <c r="AY1124" s="255" t="s">
        <v>144</v>
      </c>
    </row>
    <row r="1125" s="2" customFormat="1" ht="16.5" customHeight="1">
      <c r="A1125" s="38"/>
      <c r="B1125" s="39"/>
      <c r="C1125" s="256" t="s">
        <v>1102</v>
      </c>
      <c r="D1125" s="256" t="s">
        <v>229</v>
      </c>
      <c r="E1125" s="257" t="s">
        <v>1103</v>
      </c>
      <c r="F1125" s="258" t="s">
        <v>1104</v>
      </c>
      <c r="G1125" s="259" t="s">
        <v>305</v>
      </c>
      <c r="H1125" s="260">
        <v>14</v>
      </c>
      <c r="I1125" s="261"/>
      <c r="J1125" s="262">
        <f>ROUND(I1125*H1125,2)</f>
        <v>0</v>
      </c>
      <c r="K1125" s="258" t="s">
        <v>150</v>
      </c>
      <c r="L1125" s="263"/>
      <c r="M1125" s="264" t="s">
        <v>19</v>
      </c>
      <c r="N1125" s="265" t="s">
        <v>40</v>
      </c>
      <c r="O1125" s="84"/>
      <c r="P1125" s="213">
        <f>O1125*H1125</f>
        <v>0</v>
      </c>
      <c r="Q1125" s="213">
        <v>0.00040000000000000002</v>
      </c>
      <c r="R1125" s="213">
        <f>Q1125*H1125</f>
        <v>0.0055999999999999999</v>
      </c>
      <c r="S1125" s="213">
        <v>0</v>
      </c>
      <c r="T1125" s="214">
        <f>S1125*H1125</f>
        <v>0</v>
      </c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R1125" s="215" t="s">
        <v>260</v>
      </c>
      <c r="AT1125" s="215" t="s">
        <v>229</v>
      </c>
      <c r="AU1125" s="215" t="s">
        <v>79</v>
      </c>
      <c r="AY1125" s="17" t="s">
        <v>144</v>
      </c>
      <c r="BE1125" s="216">
        <f>IF(N1125="základní",J1125,0)</f>
        <v>0</v>
      </c>
      <c r="BF1125" s="216">
        <f>IF(N1125="snížená",J1125,0)</f>
        <v>0</v>
      </c>
      <c r="BG1125" s="216">
        <f>IF(N1125="zákl. přenesená",J1125,0)</f>
        <v>0</v>
      </c>
      <c r="BH1125" s="216">
        <f>IF(N1125="sníž. přenesená",J1125,0)</f>
        <v>0</v>
      </c>
      <c r="BI1125" s="216">
        <f>IF(N1125="nulová",J1125,0)</f>
        <v>0</v>
      </c>
      <c r="BJ1125" s="17" t="s">
        <v>77</v>
      </c>
      <c r="BK1125" s="216">
        <f>ROUND(I1125*H1125,2)</f>
        <v>0</v>
      </c>
      <c r="BL1125" s="17" t="s">
        <v>203</v>
      </c>
      <c r="BM1125" s="215" t="s">
        <v>1105</v>
      </c>
    </row>
    <row r="1126" s="2" customFormat="1">
      <c r="A1126" s="38"/>
      <c r="B1126" s="39"/>
      <c r="C1126" s="40"/>
      <c r="D1126" s="217" t="s">
        <v>152</v>
      </c>
      <c r="E1126" s="40"/>
      <c r="F1126" s="218" t="s">
        <v>1104</v>
      </c>
      <c r="G1126" s="40"/>
      <c r="H1126" s="40"/>
      <c r="I1126" s="219"/>
      <c r="J1126" s="40"/>
      <c r="K1126" s="40"/>
      <c r="L1126" s="44"/>
      <c r="M1126" s="220"/>
      <c r="N1126" s="221"/>
      <c r="O1126" s="84"/>
      <c r="P1126" s="84"/>
      <c r="Q1126" s="84"/>
      <c r="R1126" s="84"/>
      <c r="S1126" s="84"/>
      <c r="T1126" s="85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T1126" s="17" t="s">
        <v>152</v>
      </c>
      <c r="AU1126" s="17" t="s">
        <v>79</v>
      </c>
    </row>
    <row r="1127" s="13" customFormat="1">
      <c r="A1127" s="13"/>
      <c r="B1127" s="224"/>
      <c r="C1127" s="225"/>
      <c r="D1127" s="217" t="s">
        <v>156</v>
      </c>
      <c r="E1127" s="226" t="s">
        <v>19</v>
      </c>
      <c r="F1127" s="227" t="s">
        <v>574</v>
      </c>
      <c r="G1127" s="225"/>
      <c r="H1127" s="226" t="s">
        <v>19</v>
      </c>
      <c r="I1127" s="228"/>
      <c r="J1127" s="225"/>
      <c r="K1127" s="225"/>
      <c r="L1127" s="229"/>
      <c r="M1127" s="230"/>
      <c r="N1127" s="231"/>
      <c r="O1127" s="231"/>
      <c r="P1127" s="231"/>
      <c r="Q1127" s="231"/>
      <c r="R1127" s="231"/>
      <c r="S1127" s="231"/>
      <c r="T1127" s="232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33" t="s">
        <v>156</v>
      </c>
      <c r="AU1127" s="233" t="s">
        <v>79</v>
      </c>
      <c r="AV1127" s="13" t="s">
        <v>77</v>
      </c>
      <c r="AW1127" s="13" t="s">
        <v>31</v>
      </c>
      <c r="AX1127" s="13" t="s">
        <v>69</v>
      </c>
      <c r="AY1127" s="233" t="s">
        <v>144</v>
      </c>
    </row>
    <row r="1128" s="14" customFormat="1">
      <c r="A1128" s="14"/>
      <c r="B1128" s="234"/>
      <c r="C1128" s="235"/>
      <c r="D1128" s="217" t="s">
        <v>156</v>
      </c>
      <c r="E1128" s="236" t="s">
        <v>19</v>
      </c>
      <c r="F1128" s="237" t="s">
        <v>1100</v>
      </c>
      <c r="G1128" s="235"/>
      <c r="H1128" s="238">
        <v>14</v>
      </c>
      <c r="I1128" s="239"/>
      <c r="J1128" s="235"/>
      <c r="K1128" s="235"/>
      <c r="L1128" s="240"/>
      <c r="M1128" s="241"/>
      <c r="N1128" s="242"/>
      <c r="O1128" s="242"/>
      <c r="P1128" s="242"/>
      <c r="Q1128" s="242"/>
      <c r="R1128" s="242"/>
      <c r="S1128" s="242"/>
      <c r="T1128" s="243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44" t="s">
        <v>156</v>
      </c>
      <c r="AU1128" s="244" t="s">
        <v>79</v>
      </c>
      <c r="AV1128" s="14" t="s">
        <v>79</v>
      </c>
      <c r="AW1128" s="14" t="s">
        <v>31</v>
      </c>
      <c r="AX1128" s="14" t="s">
        <v>69</v>
      </c>
      <c r="AY1128" s="244" t="s">
        <v>144</v>
      </c>
    </row>
    <row r="1129" s="15" customFormat="1">
      <c r="A1129" s="15"/>
      <c r="B1129" s="245"/>
      <c r="C1129" s="246"/>
      <c r="D1129" s="217" t="s">
        <v>156</v>
      </c>
      <c r="E1129" s="247" t="s">
        <v>19</v>
      </c>
      <c r="F1129" s="248" t="s">
        <v>163</v>
      </c>
      <c r="G1129" s="246"/>
      <c r="H1129" s="249">
        <v>14</v>
      </c>
      <c r="I1129" s="250"/>
      <c r="J1129" s="246"/>
      <c r="K1129" s="246"/>
      <c r="L1129" s="251"/>
      <c r="M1129" s="252"/>
      <c r="N1129" s="253"/>
      <c r="O1129" s="253"/>
      <c r="P1129" s="253"/>
      <c r="Q1129" s="253"/>
      <c r="R1129" s="253"/>
      <c r="S1129" s="253"/>
      <c r="T1129" s="254"/>
      <c r="U1129" s="15"/>
      <c r="V1129" s="15"/>
      <c r="W1129" s="15"/>
      <c r="X1129" s="15"/>
      <c r="Y1129" s="15"/>
      <c r="Z1129" s="15"/>
      <c r="AA1129" s="15"/>
      <c r="AB1129" s="15"/>
      <c r="AC1129" s="15"/>
      <c r="AD1129" s="15"/>
      <c r="AE1129" s="15"/>
      <c r="AT1129" s="255" t="s">
        <v>156</v>
      </c>
      <c r="AU1129" s="255" t="s">
        <v>79</v>
      </c>
      <c r="AV1129" s="15" t="s">
        <v>151</v>
      </c>
      <c r="AW1129" s="15" t="s">
        <v>31</v>
      </c>
      <c r="AX1129" s="15" t="s">
        <v>77</v>
      </c>
      <c r="AY1129" s="255" t="s">
        <v>144</v>
      </c>
    </row>
    <row r="1130" s="2" customFormat="1" ht="16.5" customHeight="1">
      <c r="A1130" s="38"/>
      <c r="B1130" s="39"/>
      <c r="C1130" s="256" t="s">
        <v>629</v>
      </c>
      <c r="D1130" s="256" t="s">
        <v>229</v>
      </c>
      <c r="E1130" s="257" t="s">
        <v>1106</v>
      </c>
      <c r="F1130" s="258" t="s">
        <v>1107</v>
      </c>
      <c r="G1130" s="259" t="s">
        <v>305</v>
      </c>
      <c r="H1130" s="260">
        <v>30</v>
      </c>
      <c r="I1130" s="261"/>
      <c r="J1130" s="262">
        <f>ROUND(I1130*H1130,2)</f>
        <v>0</v>
      </c>
      <c r="K1130" s="258" t="s">
        <v>150</v>
      </c>
      <c r="L1130" s="263"/>
      <c r="M1130" s="264" t="s">
        <v>19</v>
      </c>
      <c r="N1130" s="265" t="s">
        <v>40</v>
      </c>
      <c r="O1130" s="84"/>
      <c r="P1130" s="213">
        <f>O1130*H1130</f>
        <v>0</v>
      </c>
      <c r="Q1130" s="213">
        <v>0.00050000000000000001</v>
      </c>
      <c r="R1130" s="213">
        <f>Q1130*H1130</f>
        <v>0.014999999999999999</v>
      </c>
      <c r="S1130" s="213">
        <v>0</v>
      </c>
      <c r="T1130" s="214">
        <f>S1130*H1130</f>
        <v>0</v>
      </c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R1130" s="215" t="s">
        <v>260</v>
      </c>
      <c r="AT1130" s="215" t="s">
        <v>229</v>
      </c>
      <c r="AU1130" s="215" t="s">
        <v>79</v>
      </c>
      <c r="AY1130" s="17" t="s">
        <v>144</v>
      </c>
      <c r="BE1130" s="216">
        <f>IF(N1130="základní",J1130,0)</f>
        <v>0</v>
      </c>
      <c r="BF1130" s="216">
        <f>IF(N1130="snížená",J1130,0)</f>
        <v>0</v>
      </c>
      <c r="BG1130" s="216">
        <f>IF(N1130="zákl. přenesená",J1130,0)</f>
        <v>0</v>
      </c>
      <c r="BH1130" s="216">
        <f>IF(N1130="sníž. přenesená",J1130,0)</f>
        <v>0</v>
      </c>
      <c r="BI1130" s="216">
        <f>IF(N1130="nulová",J1130,0)</f>
        <v>0</v>
      </c>
      <c r="BJ1130" s="17" t="s">
        <v>77</v>
      </c>
      <c r="BK1130" s="216">
        <f>ROUND(I1130*H1130,2)</f>
        <v>0</v>
      </c>
      <c r="BL1130" s="17" t="s">
        <v>203</v>
      </c>
      <c r="BM1130" s="215" t="s">
        <v>1108</v>
      </c>
    </row>
    <row r="1131" s="2" customFormat="1">
      <c r="A1131" s="38"/>
      <c r="B1131" s="39"/>
      <c r="C1131" s="40"/>
      <c r="D1131" s="217" t="s">
        <v>152</v>
      </c>
      <c r="E1131" s="40"/>
      <c r="F1131" s="218" t="s">
        <v>1107</v>
      </c>
      <c r="G1131" s="40"/>
      <c r="H1131" s="40"/>
      <c r="I1131" s="219"/>
      <c r="J1131" s="40"/>
      <c r="K1131" s="40"/>
      <c r="L1131" s="44"/>
      <c r="M1131" s="220"/>
      <c r="N1131" s="221"/>
      <c r="O1131" s="84"/>
      <c r="P1131" s="84"/>
      <c r="Q1131" s="84"/>
      <c r="R1131" s="84"/>
      <c r="S1131" s="84"/>
      <c r="T1131" s="85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T1131" s="17" t="s">
        <v>152</v>
      </c>
      <c r="AU1131" s="17" t="s">
        <v>79</v>
      </c>
    </row>
    <row r="1132" s="13" customFormat="1">
      <c r="A1132" s="13"/>
      <c r="B1132" s="224"/>
      <c r="C1132" s="225"/>
      <c r="D1132" s="217" t="s">
        <v>156</v>
      </c>
      <c r="E1132" s="226" t="s">
        <v>19</v>
      </c>
      <c r="F1132" s="227" t="s">
        <v>573</v>
      </c>
      <c r="G1132" s="225"/>
      <c r="H1132" s="226" t="s">
        <v>19</v>
      </c>
      <c r="I1132" s="228"/>
      <c r="J1132" s="225"/>
      <c r="K1132" s="225"/>
      <c r="L1132" s="229"/>
      <c r="M1132" s="230"/>
      <c r="N1132" s="231"/>
      <c r="O1132" s="231"/>
      <c r="P1132" s="231"/>
      <c r="Q1132" s="231"/>
      <c r="R1132" s="231"/>
      <c r="S1132" s="231"/>
      <c r="T1132" s="232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33" t="s">
        <v>156</v>
      </c>
      <c r="AU1132" s="233" t="s">
        <v>79</v>
      </c>
      <c r="AV1132" s="13" t="s">
        <v>77</v>
      </c>
      <c r="AW1132" s="13" t="s">
        <v>31</v>
      </c>
      <c r="AX1132" s="13" t="s">
        <v>69</v>
      </c>
      <c r="AY1132" s="233" t="s">
        <v>144</v>
      </c>
    </row>
    <row r="1133" s="14" customFormat="1">
      <c r="A1133" s="14"/>
      <c r="B1133" s="234"/>
      <c r="C1133" s="235"/>
      <c r="D1133" s="217" t="s">
        <v>156</v>
      </c>
      <c r="E1133" s="236" t="s">
        <v>19</v>
      </c>
      <c r="F1133" s="237" t="s">
        <v>1099</v>
      </c>
      <c r="G1133" s="235"/>
      <c r="H1133" s="238">
        <v>28</v>
      </c>
      <c r="I1133" s="239"/>
      <c r="J1133" s="235"/>
      <c r="K1133" s="235"/>
      <c r="L1133" s="240"/>
      <c r="M1133" s="241"/>
      <c r="N1133" s="242"/>
      <c r="O1133" s="242"/>
      <c r="P1133" s="242"/>
      <c r="Q1133" s="242"/>
      <c r="R1133" s="242"/>
      <c r="S1133" s="242"/>
      <c r="T1133" s="243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44" t="s">
        <v>156</v>
      </c>
      <c r="AU1133" s="244" t="s">
        <v>79</v>
      </c>
      <c r="AV1133" s="14" t="s">
        <v>79</v>
      </c>
      <c r="AW1133" s="14" t="s">
        <v>31</v>
      </c>
      <c r="AX1133" s="14" t="s">
        <v>69</v>
      </c>
      <c r="AY1133" s="244" t="s">
        <v>144</v>
      </c>
    </row>
    <row r="1134" s="13" customFormat="1">
      <c r="A1134" s="13"/>
      <c r="B1134" s="224"/>
      <c r="C1134" s="225"/>
      <c r="D1134" s="217" t="s">
        <v>156</v>
      </c>
      <c r="E1134" s="226" t="s">
        <v>19</v>
      </c>
      <c r="F1134" s="227" t="s">
        <v>595</v>
      </c>
      <c r="G1134" s="225"/>
      <c r="H1134" s="226" t="s">
        <v>19</v>
      </c>
      <c r="I1134" s="228"/>
      <c r="J1134" s="225"/>
      <c r="K1134" s="225"/>
      <c r="L1134" s="229"/>
      <c r="M1134" s="230"/>
      <c r="N1134" s="231"/>
      <c r="O1134" s="231"/>
      <c r="P1134" s="231"/>
      <c r="Q1134" s="231"/>
      <c r="R1134" s="231"/>
      <c r="S1134" s="231"/>
      <c r="T1134" s="232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33" t="s">
        <v>156</v>
      </c>
      <c r="AU1134" s="233" t="s">
        <v>79</v>
      </c>
      <c r="AV1134" s="13" t="s">
        <v>77</v>
      </c>
      <c r="AW1134" s="13" t="s">
        <v>31</v>
      </c>
      <c r="AX1134" s="13" t="s">
        <v>69</v>
      </c>
      <c r="AY1134" s="233" t="s">
        <v>144</v>
      </c>
    </row>
    <row r="1135" s="14" customFormat="1">
      <c r="A1135" s="14"/>
      <c r="B1135" s="234"/>
      <c r="C1135" s="235"/>
      <c r="D1135" s="217" t="s">
        <v>156</v>
      </c>
      <c r="E1135" s="236" t="s">
        <v>19</v>
      </c>
      <c r="F1135" s="237" t="s">
        <v>1101</v>
      </c>
      <c r="G1135" s="235"/>
      <c r="H1135" s="238">
        <v>2</v>
      </c>
      <c r="I1135" s="239"/>
      <c r="J1135" s="235"/>
      <c r="K1135" s="235"/>
      <c r="L1135" s="240"/>
      <c r="M1135" s="241"/>
      <c r="N1135" s="242"/>
      <c r="O1135" s="242"/>
      <c r="P1135" s="242"/>
      <c r="Q1135" s="242"/>
      <c r="R1135" s="242"/>
      <c r="S1135" s="242"/>
      <c r="T1135" s="243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44" t="s">
        <v>156</v>
      </c>
      <c r="AU1135" s="244" t="s">
        <v>79</v>
      </c>
      <c r="AV1135" s="14" t="s">
        <v>79</v>
      </c>
      <c r="AW1135" s="14" t="s">
        <v>31</v>
      </c>
      <c r="AX1135" s="14" t="s">
        <v>69</v>
      </c>
      <c r="AY1135" s="244" t="s">
        <v>144</v>
      </c>
    </row>
    <row r="1136" s="15" customFormat="1">
      <c r="A1136" s="15"/>
      <c r="B1136" s="245"/>
      <c r="C1136" s="246"/>
      <c r="D1136" s="217" t="s">
        <v>156</v>
      </c>
      <c r="E1136" s="247" t="s">
        <v>19</v>
      </c>
      <c r="F1136" s="248" t="s">
        <v>163</v>
      </c>
      <c r="G1136" s="246"/>
      <c r="H1136" s="249">
        <v>30</v>
      </c>
      <c r="I1136" s="250"/>
      <c r="J1136" s="246"/>
      <c r="K1136" s="246"/>
      <c r="L1136" s="251"/>
      <c r="M1136" s="252"/>
      <c r="N1136" s="253"/>
      <c r="O1136" s="253"/>
      <c r="P1136" s="253"/>
      <c r="Q1136" s="253"/>
      <c r="R1136" s="253"/>
      <c r="S1136" s="253"/>
      <c r="T1136" s="254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T1136" s="255" t="s">
        <v>156</v>
      </c>
      <c r="AU1136" s="255" t="s">
        <v>79</v>
      </c>
      <c r="AV1136" s="15" t="s">
        <v>151</v>
      </c>
      <c r="AW1136" s="15" t="s">
        <v>31</v>
      </c>
      <c r="AX1136" s="15" t="s">
        <v>77</v>
      </c>
      <c r="AY1136" s="255" t="s">
        <v>144</v>
      </c>
    </row>
    <row r="1137" s="2" customFormat="1" ht="21.75" customHeight="1">
      <c r="A1137" s="38"/>
      <c r="B1137" s="39"/>
      <c r="C1137" s="204" t="s">
        <v>1109</v>
      </c>
      <c r="D1137" s="204" t="s">
        <v>146</v>
      </c>
      <c r="E1137" s="205" t="s">
        <v>1110</v>
      </c>
      <c r="F1137" s="206" t="s">
        <v>1111</v>
      </c>
      <c r="G1137" s="207" t="s">
        <v>305</v>
      </c>
      <c r="H1137" s="208">
        <v>21</v>
      </c>
      <c r="I1137" s="209"/>
      <c r="J1137" s="210">
        <f>ROUND(I1137*H1137,2)</f>
        <v>0</v>
      </c>
      <c r="K1137" s="206" t="s">
        <v>150</v>
      </c>
      <c r="L1137" s="44"/>
      <c r="M1137" s="211" t="s">
        <v>19</v>
      </c>
      <c r="N1137" s="212" t="s">
        <v>40</v>
      </c>
      <c r="O1137" s="84"/>
      <c r="P1137" s="213">
        <f>O1137*H1137</f>
        <v>0</v>
      </c>
      <c r="Q1137" s="213">
        <v>0</v>
      </c>
      <c r="R1137" s="213">
        <f>Q1137*H1137</f>
        <v>0</v>
      </c>
      <c r="S1137" s="213">
        <v>0</v>
      </c>
      <c r="T1137" s="214">
        <f>S1137*H1137</f>
        <v>0</v>
      </c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R1137" s="215" t="s">
        <v>203</v>
      </c>
      <c r="AT1137" s="215" t="s">
        <v>146</v>
      </c>
      <c r="AU1137" s="215" t="s">
        <v>79</v>
      </c>
      <c r="AY1137" s="17" t="s">
        <v>144</v>
      </c>
      <c r="BE1137" s="216">
        <f>IF(N1137="základní",J1137,0)</f>
        <v>0</v>
      </c>
      <c r="BF1137" s="216">
        <f>IF(N1137="snížená",J1137,0)</f>
        <v>0</v>
      </c>
      <c r="BG1137" s="216">
        <f>IF(N1137="zákl. přenesená",J1137,0)</f>
        <v>0</v>
      </c>
      <c r="BH1137" s="216">
        <f>IF(N1137="sníž. přenesená",J1137,0)</f>
        <v>0</v>
      </c>
      <c r="BI1137" s="216">
        <f>IF(N1137="nulová",J1137,0)</f>
        <v>0</v>
      </c>
      <c r="BJ1137" s="17" t="s">
        <v>77</v>
      </c>
      <c r="BK1137" s="216">
        <f>ROUND(I1137*H1137,2)</f>
        <v>0</v>
      </c>
      <c r="BL1137" s="17" t="s">
        <v>203</v>
      </c>
      <c r="BM1137" s="215" t="s">
        <v>1112</v>
      </c>
    </row>
    <row r="1138" s="2" customFormat="1">
      <c r="A1138" s="38"/>
      <c r="B1138" s="39"/>
      <c r="C1138" s="40"/>
      <c r="D1138" s="217" t="s">
        <v>152</v>
      </c>
      <c r="E1138" s="40"/>
      <c r="F1138" s="218" t="s">
        <v>1113</v>
      </c>
      <c r="G1138" s="40"/>
      <c r="H1138" s="40"/>
      <c r="I1138" s="219"/>
      <c r="J1138" s="40"/>
      <c r="K1138" s="40"/>
      <c r="L1138" s="44"/>
      <c r="M1138" s="220"/>
      <c r="N1138" s="221"/>
      <c r="O1138" s="84"/>
      <c r="P1138" s="84"/>
      <c r="Q1138" s="84"/>
      <c r="R1138" s="84"/>
      <c r="S1138" s="84"/>
      <c r="T1138" s="85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T1138" s="17" t="s">
        <v>152</v>
      </c>
      <c r="AU1138" s="17" t="s">
        <v>79</v>
      </c>
    </row>
    <row r="1139" s="2" customFormat="1">
      <c r="A1139" s="38"/>
      <c r="B1139" s="39"/>
      <c r="C1139" s="40"/>
      <c r="D1139" s="222" t="s">
        <v>154</v>
      </c>
      <c r="E1139" s="40"/>
      <c r="F1139" s="223" t="s">
        <v>1114</v>
      </c>
      <c r="G1139" s="40"/>
      <c r="H1139" s="40"/>
      <c r="I1139" s="219"/>
      <c r="J1139" s="40"/>
      <c r="K1139" s="40"/>
      <c r="L1139" s="44"/>
      <c r="M1139" s="220"/>
      <c r="N1139" s="221"/>
      <c r="O1139" s="84"/>
      <c r="P1139" s="84"/>
      <c r="Q1139" s="84"/>
      <c r="R1139" s="84"/>
      <c r="S1139" s="84"/>
      <c r="T1139" s="85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T1139" s="17" t="s">
        <v>154</v>
      </c>
      <c r="AU1139" s="17" t="s">
        <v>79</v>
      </c>
    </row>
    <row r="1140" s="13" customFormat="1">
      <c r="A1140" s="13"/>
      <c r="B1140" s="224"/>
      <c r="C1140" s="225"/>
      <c r="D1140" s="217" t="s">
        <v>156</v>
      </c>
      <c r="E1140" s="226" t="s">
        <v>19</v>
      </c>
      <c r="F1140" s="227" t="s">
        <v>573</v>
      </c>
      <c r="G1140" s="225"/>
      <c r="H1140" s="226" t="s">
        <v>19</v>
      </c>
      <c r="I1140" s="228"/>
      <c r="J1140" s="225"/>
      <c r="K1140" s="225"/>
      <c r="L1140" s="229"/>
      <c r="M1140" s="230"/>
      <c r="N1140" s="231"/>
      <c r="O1140" s="231"/>
      <c r="P1140" s="231"/>
      <c r="Q1140" s="231"/>
      <c r="R1140" s="231"/>
      <c r="S1140" s="231"/>
      <c r="T1140" s="232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33" t="s">
        <v>156</v>
      </c>
      <c r="AU1140" s="233" t="s">
        <v>79</v>
      </c>
      <c r="AV1140" s="13" t="s">
        <v>77</v>
      </c>
      <c r="AW1140" s="13" t="s">
        <v>31</v>
      </c>
      <c r="AX1140" s="13" t="s">
        <v>69</v>
      </c>
      <c r="AY1140" s="233" t="s">
        <v>144</v>
      </c>
    </row>
    <row r="1141" s="14" customFormat="1">
      <c r="A1141" s="14"/>
      <c r="B1141" s="234"/>
      <c r="C1141" s="235"/>
      <c r="D1141" s="217" t="s">
        <v>156</v>
      </c>
      <c r="E1141" s="236" t="s">
        <v>19</v>
      </c>
      <c r="F1141" s="237" t="s">
        <v>197</v>
      </c>
      <c r="G1141" s="235"/>
      <c r="H1141" s="238">
        <v>14</v>
      </c>
      <c r="I1141" s="239"/>
      <c r="J1141" s="235"/>
      <c r="K1141" s="235"/>
      <c r="L1141" s="240"/>
      <c r="M1141" s="241"/>
      <c r="N1141" s="242"/>
      <c r="O1141" s="242"/>
      <c r="P1141" s="242"/>
      <c r="Q1141" s="242"/>
      <c r="R1141" s="242"/>
      <c r="S1141" s="242"/>
      <c r="T1141" s="243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44" t="s">
        <v>156</v>
      </c>
      <c r="AU1141" s="244" t="s">
        <v>79</v>
      </c>
      <c r="AV1141" s="14" t="s">
        <v>79</v>
      </c>
      <c r="AW1141" s="14" t="s">
        <v>31</v>
      </c>
      <c r="AX1141" s="14" t="s">
        <v>69</v>
      </c>
      <c r="AY1141" s="244" t="s">
        <v>144</v>
      </c>
    </row>
    <row r="1142" s="13" customFormat="1">
      <c r="A1142" s="13"/>
      <c r="B1142" s="224"/>
      <c r="C1142" s="225"/>
      <c r="D1142" s="217" t="s">
        <v>156</v>
      </c>
      <c r="E1142" s="226" t="s">
        <v>19</v>
      </c>
      <c r="F1142" s="227" t="s">
        <v>574</v>
      </c>
      <c r="G1142" s="225"/>
      <c r="H1142" s="226" t="s">
        <v>19</v>
      </c>
      <c r="I1142" s="228"/>
      <c r="J1142" s="225"/>
      <c r="K1142" s="225"/>
      <c r="L1142" s="229"/>
      <c r="M1142" s="230"/>
      <c r="N1142" s="231"/>
      <c r="O1142" s="231"/>
      <c r="P1142" s="231"/>
      <c r="Q1142" s="231"/>
      <c r="R1142" s="231"/>
      <c r="S1142" s="231"/>
      <c r="T1142" s="232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33" t="s">
        <v>156</v>
      </c>
      <c r="AU1142" s="233" t="s">
        <v>79</v>
      </c>
      <c r="AV1142" s="13" t="s">
        <v>77</v>
      </c>
      <c r="AW1142" s="13" t="s">
        <v>31</v>
      </c>
      <c r="AX1142" s="13" t="s">
        <v>69</v>
      </c>
      <c r="AY1142" s="233" t="s">
        <v>144</v>
      </c>
    </row>
    <row r="1143" s="14" customFormat="1">
      <c r="A1143" s="14"/>
      <c r="B1143" s="234"/>
      <c r="C1143" s="235"/>
      <c r="D1143" s="217" t="s">
        <v>156</v>
      </c>
      <c r="E1143" s="236" t="s">
        <v>19</v>
      </c>
      <c r="F1143" s="237" t="s">
        <v>194</v>
      </c>
      <c r="G1143" s="235"/>
      <c r="H1143" s="238">
        <v>7</v>
      </c>
      <c r="I1143" s="239"/>
      <c r="J1143" s="235"/>
      <c r="K1143" s="235"/>
      <c r="L1143" s="240"/>
      <c r="M1143" s="241"/>
      <c r="N1143" s="242"/>
      <c r="O1143" s="242"/>
      <c r="P1143" s="242"/>
      <c r="Q1143" s="242"/>
      <c r="R1143" s="242"/>
      <c r="S1143" s="242"/>
      <c r="T1143" s="243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44" t="s">
        <v>156</v>
      </c>
      <c r="AU1143" s="244" t="s">
        <v>79</v>
      </c>
      <c r="AV1143" s="14" t="s">
        <v>79</v>
      </c>
      <c r="AW1143" s="14" t="s">
        <v>31</v>
      </c>
      <c r="AX1143" s="14" t="s">
        <v>69</v>
      </c>
      <c r="AY1143" s="244" t="s">
        <v>144</v>
      </c>
    </row>
    <row r="1144" s="15" customFormat="1">
      <c r="A1144" s="15"/>
      <c r="B1144" s="245"/>
      <c r="C1144" s="246"/>
      <c r="D1144" s="217" t="s">
        <v>156</v>
      </c>
      <c r="E1144" s="247" t="s">
        <v>19</v>
      </c>
      <c r="F1144" s="248" t="s">
        <v>163</v>
      </c>
      <c r="G1144" s="246"/>
      <c r="H1144" s="249">
        <v>21</v>
      </c>
      <c r="I1144" s="250"/>
      <c r="J1144" s="246"/>
      <c r="K1144" s="246"/>
      <c r="L1144" s="251"/>
      <c r="M1144" s="252"/>
      <c r="N1144" s="253"/>
      <c r="O1144" s="253"/>
      <c r="P1144" s="253"/>
      <c r="Q1144" s="253"/>
      <c r="R1144" s="253"/>
      <c r="S1144" s="253"/>
      <c r="T1144" s="254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T1144" s="255" t="s">
        <v>156</v>
      </c>
      <c r="AU1144" s="255" t="s">
        <v>79</v>
      </c>
      <c r="AV1144" s="15" t="s">
        <v>151</v>
      </c>
      <c r="AW1144" s="15" t="s">
        <v>31</v>
      </c>
      <c r="AX1144" s="15" t="s">
        <v>77</v>
      </c>
      <c r="AY1144" s="255" t="s">
        <v>144</v>
      </c>
    </row>
    <row r="1145" s="2" customFormat="1" ht="16.5" customHeight="1">
      <c r="A1145" s="38"/>
      <c r="B1145" s="39"/>
      <c r="C1145" s="256" t="s">
        <v>634</v>
      </c>
      <c r="D1145" s="256" t="s">
        <v>229</v>
      </c>
      <c r="E1145" s="257" t="s">
        <v>1115</v>
      </c>
      <c r="F1145" s="258" t="s">
        <v>1116</v>
      </c>
      <c r="G1145" s="259" t="s">
        <v>305</v>
      </c>
      <c r="H1145" s="260">
        <v>21</v>
      </c>
      <c r="I1145" s="261"/>
      <c r="J1145" s="262">
        <f>ROUND(I1145*H1145,2)</f>
        <v>0</v>
      </c>
      <c r="K1145" s="258" t="s">
        <v>150</v>
      </c>
      <c r="L1145" s="263"/>
      <c r="M1145" s="264" t="s">
        <v>19</v>
      </c>
      <c r="N1145" s="265" t="s">
        <v>40</v>
      </c>
      <c r="O1145" s="84"/>
      <c r="P1145" s="213">
        <f>O1145*H1145</f>
        <v>0</v>
      </c>
      <c r="Q1145" s="213">
        <v>0.0022000000000000001</v>
      </c>
      <c r="R1145" s="213">
        <f>Q1145*H1145</f>
        <v>0.046200000000000005</v>
      </c>
      <c r="S1145" s="213">
        <v>0</v>
      </c>
      <c r="T1145" s="214">
        <f>S1145*H1145</f>
        <v>0</v>
      </c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R1145" s="215" t="s">
        <v>260</v>
      </c>
      <c r="AT1145" s="215" t="s">
        <v>229</v>
      </c>
      <c r="AU1145" s="215" t="s">
        <v>79</v>
      </c>
      <c r="AY1145" s="17" t="s">
        <v>144</v>
      </c>
      <c r="BE1145" s="216">
        <f>IF(N1145="základní",J1145,0)</f>
        <v>0</v>
      </c>
      <c r="BF1145" s="216">
        <f>IF(N1145="snížená",J1145,0)</f>
        <v>0</v>
      </c>
      <c r="BG1145" s="216">
        <f>IF(N1145="zákl. přenesená",J1145,0)</f>
        <v>0</v>
      </c>
      <c r="BH1145" s="216">
        <f>IF(N1145="sníž. přenesená",J1145,0)</f>
        <v>0</v>
      </c>
      <c r="BI1145" s="216">
        <f>IF(N1145="nulová",J1145,0)</f>
        <v>0</v>
      </c>
      <c r="BJ1145" s="17" t="s">
        <v>77</v>
      </c>
      <c r="BK1145" s="216">
        <f>ROUND(I1145*H1145,2)</f>
        <v>0</v>
      </c>
      <c r="BL1145" s="17" t="s">
        <v>203</v>
      </c>
      <c r="BM1145" s="215" t="s">
        <v>1117</v>
      </c>
    </row>
    <row r="1146" s="2" customFormat="1">
      <c r="A1146" s="38"/>
      <c r="B1146" s="39"/>
      <c r="C1146" s="40"/>
      <c r="D1146" s="217" t="s">
        <v>152</v>
      </c>
      <c r="E1146" s="40"/>
      <c r="F1146" s="218" t="s">
        <v>1116</v>
      </c>
      <c r="G1146" s="40"/>
      <c r="H1146" s="40"/>
      <c r="I1146" s="219"/>
      <c r="J1146" s="40"/>
      <c r="K1146" s="40"/>
      <c r="L1146" s="44"/>
      <c r="M1146" s="220"/>
      <c r="N1146" s="221"/>
      <c r="O1146" s="84"/>
      <c r="P1146" s="84"/>
      <c r="Q1146" s="84"/>
      <c r="R1146" s="84"/>
      <c r="S1146" s="84"/>
      <c r="T1146" s="85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T1146" s="17" t="s">
        <v>152</v>
      </c>
      <c r="AU1146" s="17" t="s">
        <v>79</v>
      </c>
    </row>
    <row r="1147" s="13" customFormat="1">
      <c r="A1147" s="13"/>
      <c r="B1147" s="224"/>
      <c r="C1147" s="225"/>
      <c r="D1147" s="217" t="s">
        <v>156</v>
      </c>
      <c r="E1147" s="226" t="s">
        <v>19</v>
      </c>
      <c r="F1147" s="227" t="s">
        <v>573</v>
      </c>
      <c r="G1147" s="225"/>
      <c r="H1147" s="226" t="s">
        <v>19</v>
      </c>
      <c r="I1147" s="228"/>
      <c r="J1147" s="225"/>
      <c r="K1147" s="225"/>
      <c r="L1147" s="229"/>
      <c r="M1147" s="230"/>
      <c r="N1147" s="231"/>
      <c r="O1147" s="231"/>
      <c r="P1147" s="231"/>
      <c r="Q1147" s="231"/>
      <c r="R1147" s="231"/>
      <c r="S1147" s="231"/>
      <c r="T1147" s="232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33" t="s">
        <v>156</v>
      </c>
      <c r="AU1147" s="233" t="s">
        <v>79</v>
      </c>
      <c r="AV1147" s="13" t="s">
        <v>77</v>
      </c>
      <c r="AW1147" s="13" t="s">
        <v>31</v>
      </c>
      <c r="AX1147" s="13" t="s">
        <v>69</v>
      </c>
      <c r="AY1147" s="233" t="s">
        <v>144</v>
      </c>
    </row>
    <row r="1148" s="14" customFormat="1">
      <c r="A1148" s="14"/>
      <c r="B1148" s="234"/>
      <c r="C1148" s="235"/>
      <c r="D1148" s="217" t="s">
        <v>156</v>
      </c>
      <c r="E1148" s="236" t="s">
        <v>19</v>
      </c>
      <c r="F1148" s="237" t="s">
        <v>197</v>
      </c>
      <c r="G1148" s="235"/>
      <c r="H1148" s="238">
        <v>14</v>
      </c>
      <c r="I1148" s="239"/>
      <c r="J1148" s="235"/>
      <c r="K1148" s="235"/>
      <c r="L1148" s="240"/>
      <c r="M1148" s="241"/>
      <c r="N1148" s="242"/>
      <c r="O1148" s="242"/>
      <c r="P1148" s="242"/>
      <c r="Q1148" s="242"/>
      <c r="R1148" s="242"/>
      <c r="S1148" s="242"/>
      <c r="T1148" s="243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44" t="s">
        <v>156</v>
      </c>
      <c r="AU1148" s="244" t="s">
        <v>79</v>
      </c>
      <c r="AV1148" s="14" t="s">
        <v>79</v>
      </c>
      <c r="AW1148" s="14" t="s">
        <v>31</v>
      </c>
      <c r="AX1148" s="14" t="s">
        <v>69</v>
      </c>
      <c r="AY1148" s="244" t="s">
        <v>144</v>
      </c>
    </row>
    <row r="1149" s="13" customFormat="1">
      <c r="A1149" s="13"/>
      <c r="B1149" s="224"/>
      <c r="C1149" s="225"/>
      <c r="D1149" s="217" t="s">
        <v>156</v>
      </c>
      <c r="E1149" s="226" t="s">
        <v>19</v>
      </c>
      <c r="F1149" s="227" t="s">
        <v>574</v>
      </c>
      <c r="G1149" s="225"/>
      <c r="H1149" s="226" t="s">
        <v>19</v>
      </c>
      <c r="I1149" s="228"/>
      <c r="J1149" s="225"/>
      <c r="K1149" s="225"/>
      <c r="L1149" s="229"/>
      <c r="M1149" s="230"/>
      <c r="N1149" s="231"/>
      <c r="O1149" s="231"/>
      <c r="P1149" s="231"/>
      <c r="Q1149" s="231"/>
      <c r="R1149" s="231"/>
      <c r="S1149" s="231"/>
      <c r="T1149" s="232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33" t="s">
        <v>156</v>
      </c>
      <c r="AU1149" s="233" t="s">
        <v>79</v>
      </c>
      <c r="AV1149" s="13" t="s">
        <v>77</v>
      </c>
      <c r="AW1149" s="13" t="s">
        <v>31</v>
      </c>
      <c r="AX1149" s="13" t="s">
        <v>69</v>
      </c>
      <c r="AY1149" s="233" t="s">
        <v>144</v>
      </c>
    </row>
    <row r="1150" s="14" customFormat="1">
      <c r="A1150" s="14"/>
      <c r="B1150" s="234"/>
      <c r="C1150" s="235"/>
      <c r="D1150" s="217" t="s">
        <v>156</v>
      </c>
      <c r="E1150" s="236" t="s">
        <v>19</v>
      </c>
      <c r="F1150" s="237" t="s">
        <v>194</v>
      </c>
      <c r="G1150" s="235"/>
      <c r="H1150" s="238">
        <v>7</v>
      </c>
      <c r="I1150" s="239"/>
      <c r="J1150" s="235"/>
      <c r="K1150" s="235"/>
      <c r="L1150" s="240"/>
      <c r="M1150" s="241"/>
      <c r="N1150" s="242"/>
      <c r="O1150" s="242"/>
      <c r="P1150" s="242"/>
      <c r="Q1150" s="242"/>
      <c r="R1150" s="242"/>
      <c r="S1150" s="242"/>
      <c r="T1150" s="243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44" t="s">
        <v>156</v>
      </c>
      <c r="AU1150" s="244" t="s">
        <v>79</v>
      </c>
      <c r="AV1150" s="14" t="s">
        <v>79</v>
      </c>
      <c r="AW1150" s="14" t="s">
        <v>31</v>
      </c>
      <c r="AX1150" s="14" t="s">
        <v>69</v>
      </c>
      <c r="AY1150" s="244" t="s">
        <v>144</v>
      </c>
    </row>
    <row r="1151" s="15" customFormat="1">
      <c r="A1151" s="15"/>
      <c r="B1151" s="245"/>
      <c r="C1151" s="246"/>
      <c r="D1151" s="217" t="s">
        <v>156</v>
      </c>
      <c r="E1151" s="247" t="s">
        <v>19</v>
      </c>
      <c r="F1151" s="248" t="s">
        <v>163</v>
      </c>
      <c r="G1151" s="246"/>
      <c r="H1151" s="249">
        <v>21</v>
      </c>
      <c r="I1151" s="250"/>
      <c r="J1151" s="246"/>
      <c r="K1151" s="246"/>
      <c r="L1151" s="251"/>
      <c r="M1151" s="252"/>
      <c r="N1151" s="253"/>
      <c r="O1151" s="253"/>
      <c r="P1151" s="253"/>
      <c r="Q1151" s="253"/>
      <c r="R1151" s="253"/>
      <c r="S1151" s="253"/>
      <c r="T1151" s="254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T1151" s="255" t="s">
        <v>156</v>
      </c>
      <c r="AU1151" s="255" t="s">
        <v>79</v>
      </c>
      <c r="AV1151" s="15" t="s">
        <v>151</v>
      </c>
      <c r="AW1151" s="15" t="s">
        <v>31</v>
      </c>
      <c r="AX1151" s="15" t="s">
        <v>77</v>
      </c>
      <c r="AY1151" s="255" t="s">
        <v>144</v>
      </c>
    </row>
    <row r="1152" s="2" customFormat="1" ht="16.5" customHeight="1">
      <c r="A1152" s="38"/>
      <c r="B1152" s="39"/>
      <c r="C1152" s="204" t="s">
        <v>1118</v>
      </c>
      <c r="D1152" s="204" t="s">
        <v>146</v>
      </c>
      <c r="E1152" s="205" t="s">
        <v>1119</v>
      </c>
      <c r="F1152" s="206" t="s">
        <v>1120</v>
      </c>
      <c r="G1152" s="207" t="s">
        <v>305</v>
      </c>
      <c r="H1152" s="208">
        <v>8</v>
      </c>
      <c r="I1152" s="209"/>
      <c r="J1152" s="210">
        <f>ROUND(I1152*H1152,2)</f>
        <v>0</v>
      </c>
      <c r="K1152" s="206" t="s">
        <v>150</v>
      </c>
      <c r="L1152" s="44"/>
      <c r="M1152" s="211" t="s">
        <v>19</v>
      </c>
      <c r="N1152" s="212" t="s">
        <v>40</v>
      </c>
      <c r="O1152" s="84"/>
      <c r="P1152" s="213">
        <f>O1152*H1152</f>
        <v>0</v>
      </c>
      <c r="Q1152" s="213">
        <v>0</v>
      </c>
      <c r="R1152" s="213">
        <f>Q1152*H1152</f>
        <v>0</v>
      </c>
      <c r="S1152" s="213">
        <v>0</v>
      </c>
      <c r="T1152" s="214">
        <f>S1152*H1152</f>
        <v>0</v>
      </c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R1152" s="215" t="s">
        <v>203</v>
      </c>
      <c r="AT1152" s="215" t="s">
        <v>146</v>
      </c>
      <c r="AU1152" s="215" t="s">
        <v>79</v>
      </c>
      <c r="AY1152" s="17" t="s">
        <v>144</v>
      </c>
      <c r="BE1152" s="216">
        <f>IF(N1152="základní",J1152,0)</f>
        <v>0</v>
      </c>
      <c r="BF1152" s="216">
        <f>IF(N1152="snížená",J1152,0)</f>
        <v>0</v>
      </c>
      <c r="BG1152" s="216">
        <f>IF(N1152="zákl. přenesená",J1152,0)</f>
        <v>0</v>
      </c>
      <c r="BH1152" s="216">
        <f>IF(N1152="sníž. přenesená",J1152,0)</f>
        <v>0</v>
      </c>
      <c r="BI1152" s="216">
        <f>IF(N1152="nulová",J1152,0)</f>
        <v>0</v>
      </c>
      <c r="BJ1152" s="17" t="s">
        <v>77</v>
      </c>
      <c r="BK1152" s="216">
        <f>ROUND(I1152*H1152,2)</f>
        <v>0</v>
      </c>
      <c r="BL1152" s="17" t="s">
        <v>203</v>
      </c>
      <c r="BM1152" s="215" t="s">
        <v>1121</v>
      </c>
    </row>
    <row r="1153" s="2" customFormat="1">
      <c r="A1153" s="38"/>
      <c r="B1153" s="39"/>
      <c r="C1153" s="40"/>
      <c r="D1153" s="217" t="s">
        <v>152</v>
      </c>
      <c r="E1153" s="40"/>
      <c r="F1153" s="218" t="s">
        <v>1122</v>
      </c>
      <c r="G1153" s="40"/>
      <c r="H1153" s="40"/>
      <c r="I1153" s="219"/>
      <c r="J1153" s="40"/>
      <c r="K1153" s="40"/>
      <c r="L1153" s="44"/>
      <c r="M1153" s="220"/>
      <c r="N1153" s="221"/>
      <c r="O1153" s="84"/>
      <c r="P1153" s="84"/>
      <c r="Q1153" s="84"/>
      <c r="R1153" s="84"/>
      <c r="S1153" s="84"/>
      <c r="T1153" s="85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T1153" s="17" t="s">
        <v>152</v>
      </c>
      <c r="AU1153" s="17" t="s">
        <v>79</v>
      </c>
    </row>
    <row r="1154" s="2" customFormat="1">
      <c r="A1154" s="38"/>
      <c r="B1154" s="39"/>
      <c r="C1154" s="40"/>
      <c r="D1154" s="222" t="s">
        <v>154</v>
      </c>
      <c r="E1154" s="40"/>
      <c r="F1154" s="223" t="s">
        <v>1123</v>
      </c>
      <c r="G1154" s="40"/>
      <c r="H1154" s="40"/>
      <c r="I1154" s="219"/>
      <c r="J1154" s="40"/>
      <c r="K1154" s="40"/>
      <c r="L1154" s="44"/>
      <c r="M1154" s="220"/>
      <c r="N1154" s="221"/>
      <c r="O1154" s="84"/>
      <c r="P1154" s="84"/>
      <c r="Q1154" s="84"/>
      <c r="R1154" s="84"/>
      <c r="S1154" s="84"/>
      <c r="T1154" s="85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T1154" s="17" t="s">
        <v>154</v>
      </c>
      <c r="AU1154" s="17" t="s">
        <v>79</v>
      </c>
    </row>
    <row r="1155" s="13" customFormat="1">
      <c r="A1155" s="13"/>
      <c r="B1155" s="224"/>
      <c r="C1155" s="225"/>
      <c r="D1155" s="217" t="s">
        <v>156</v>
      </c>
      <c r="E1155" s="226" t="s">
        <v>19</v>
      </c>
      <c r="F1155" s="227" t="s">
        <v>595</v>
      </c>
      <c r="G1155" s="225"/>
      <c r="H1155" s="226" t="s">
        <v>19</v>
      </c>
      <c r="I1155" s="228"/>
      <c r="J1155" s="225"/>
      <c r="K1155" s="225"/>
      <c r="L1155" s="229"/>
      <c r="M1155" s="230"/>
      <c r="N1155" s="231"/>
      <c r="O1155" s="231"/>
      <c r="P1155" s="231"/>
      <c r="Q1155" s="231"/>
      <c r="R1155" s="231"/>
      <c r="S1155" s="231"/>
      <c r="T1155" s="232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33" t="s">
        <v>156</v>
      </c>
      <c r="AU1155" s="233" t="s">
        <v>79</v>
      </c>
      <c r="AV1155" s="13" t="s">
        <v>77</v>
      </c>
      <c r="AW1155" s="13" t="s">
        <v>31</v>
      </c>
      <c r="AX1155" s="13" t="s">
        <v>69</v>
      </c>
      <c r="AY1155" s="233" t="s">
        <v>144</v>
      </c>
    </row>
    <row r="1156" s="14" customFormat="1">
      <c r="A1156" s="14"/>
      <c r="B1156" s="234"/>
      <c r="C1156" s="235"/>
      <c r="D1156" s="217" t="s">
        <v>156</v>
      </c>
      <c r="E1156" s="236" t="s">
        <v>19</v>
      </c>
      <c r="F1156" s="237" t="s">
        <v>77</v>
      </c>
      <c r="G1156" s="235"/>
      <c r="H1156" s="238">
        <v>1</v>
      </c>
      <c r="I1156" s="239"/>
      <c r="J1156" s="235"/>
      <c r="K1156" s="235"/>
      <c r="L1156" s="240"/>
      <c r="M1156" s="241"/>
      <c r="N1156" s="242"/>
      <c r="O1156" s="242"/>
      <c r="P1156" s="242"/>
      <c r="Q1156" s="242"/>
      <c r="R1156" s="242"/>
      <c r="S1156" s="242"/>
      <c r="T1156" s="243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44" t="s">
        <v>156</v>
      </c>
      <c r="AU1156" s="244" t="s">
        <v>79</v>
      </c>
      <c r="AV1156" s="14" t="s">
        <v>79</v>
      </c>
      <c r="AW1156" s="14" t="s">
        <v>31</v>
      </c>
      <c r="AX1156" s="14" t="s">
        <v>69</v>
      </c>
      <c r="AY1156" s="244" t="s">
        <v>144</v>
      </c>
    </row>
    <row r="1157" s="13" customFormat="1">
      <c r="A1157" s="13"/>
      <c r="B1157" s="224"/>
      <c r="C1157" s="225"/>
      <c r="D1157" s="217" t="s">
        <v>156</v>
      </c>
      <c r="E1157" s="226" t="s">
        <v>19</v>
      </c>
      <c r="F1157" s="227" t="s">
        <v>1124</v>
      </c>
      <c r="G1157" s="225"/>
      <c r="H1157" s="226" t="s">
        <v>19</v>
      </c>
      <c r="I1157" s="228"/>
      <c r="J1157" s="225"/>
      <c r="K1157" s="225"/>
      <c r="L1157" s="229"/>
      <c r="M1157" s="230"/>
      <c r="N1157" s="231"/>
      <c r="O1157" s="231"/>
      <c r="P1157" s="231"/>
      <c r="Q1157" s="231"/>
      <c r="R1157" s="231"/>
      <c r="S1157" s="231"/>
      <c r="T1157" s="232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33" t="s">
        <v>156</v>
      </c>
      <c r="AU1157" s="233" t="s">
        <v>79</v>
      </c>
      <c r="AV1157" s="13" t="s">
        <v>77</v>
      </c>
      <c r="AW1157" s="13" t="s">
        <v>31</v>
      </c>
      <c r="AX1157" s="13" t="s">
        <v>69</v>
      </c>
      <c r="AY1157" s="233" t="s">
        <v>144</v>
      </c>
    </row>
    <row r="1158" s="14" customFormat="1">
      <c r="A1158" s="14"/>
      <c r="B1158" s="234"/>
      <c r="C1158" s="235"/>
      <c r="D1158" s="217" t="s">
        <v>156</v>
      </c>
      <c r="E1158" s="236" t="s">
        <v>19</v>
      </c>
      <c r="F1158" s="237" t="s">
        <v>194</v>
      </c>
      <c r="G1158" s="235"/>
      <c r="H1158" s="238">
        <v>7</v>
      </c>
      <c r="I1158" s="239"/>
      <c r="J1158" s="235"/>
      <c r="K1158" s="235"/>
      <c r="L1158" s="240"/>
      <c r="M1158" s="241"/>
      <c r="N1158" s="242"/>
      <c r="O1158" s="242"/>
      <c r="P1158" s="242"/>
      <c r="Q1158" s="242"/>
      <c r="R1158" s="242"/>
      <c r="S1158" s="242"/>
      <c r="T1158" s="243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44" t="s">
        <v>156</v>
      </c>
      <c r="AU1158" s="244" t="s">
        <v>79</v>
      </c>
      <c r="AV1158" s="14" t="s">
        <v>79</v>
      </c>
      <c r="AW1158" s="14" t="s">
        <v>31</v>
      </c>
      <c r="AX1158" s="14" t="s">
        <v>69</v>
      </c>
      <c r="AY1158" s="244" t="s">
        <v>144</v>
      </c>
    </row>
    <row r="1159" s="15" customFormat="1">
      <c r="A1159" s="15"/>
      <c r="B1159" s="245"/>
      <c r="C1159" s="246"/>
      <c r="D1159" s="217" t="s">
        <v>156</v>
      </c>
      <c r="E1159" s="247" t="s">
        <v>19</v>
      </c>
      <c r="F1159" s="248" t="s">
        <v>163</v>
      </c>
      <c r="G1159" s="246"/>
      <c r="H1159" s="249">
        <v>8</v>
      </c>
      <c r="I1159" s="250"/>
      <c r="J1159" s="246"/>
      <c r="K1159" s="246"/>
      <c r="L1159" s="251"/>
      <c r="M1159" s="252"/>
      <c r="N1159" s="253"/>
      <c r="O1159" s="253"/>
      <c r="P1159" s="253"/>
      <c r="Q1159" s="253"/>
      <c r="R1159" s="253"/>
      <c r="S1159" s="253"/>
      <c r="T1159" s="254"/>
      <c r="U1159" s="15"/>
      <c r="V1159" s="15"/>
      <c r="W1159" s="15"/>
      <c r="X1159" s="15"/>
      <c r="Y1159" s="15"/>
      <c r="Z1159" s="15"/>
      <c r="AA1159" s="15"/>
      <c r="AB1159" s="15"/>
      <c r="AC1159" s="15"/>
      <c r="AD1159" s="15"/>
      <c r="AE1159" s="15"/>
      <c r="AT1159" s="255" t="s">
        <v>156</v>
      </c>
      <c r="AU1159" s="255" t="s">
        <v>79</v>
      </c>
      <c r="AV1159" s="15" t="s">
        <v>151</v>
      </c>
      <c r="AW1159" s="15" t="s">
        <v>31</v>
      </c>
      <c r="AX1159" s="15" t="s">
        <v>77</v>
      </c>
      <c r="AY1159" s="255" t="s">
        <v>144</v>
      </c>
    </row>
    <row r="1160" s="2" customFormat="1" ht="16.5" customHeight="1">
      <c r="A1160" s="38"/>
      <c r="B1160" s="39"/>
      <c r="C1160" s="256" t="s">
        <v>638</v>
      </c>
      <c r="D1160" s="256" t="s">
        <v>229</v>
      </c>
      <c r="E1160" s="257" t="s">
        <v>1125</v>
      </c>
      <c r="F1160" s="258" t="s">
        <v>1126</v>
      </c>
      <c r="G1160" s="259" t="s">
        <v>305</v>
      </c>
      <c r="H1160" s="260">
        <v>8</v>
      </c>
      <c r="I1160" s="261"/>
      <c r="J1160" s="262">
        <f>ROUND(I1160*H1160,2)</f>
        <v>0</v>
      </c>
      <c r="K1160" s="258" t="s">
        <v>150</v>
      </c>
      <c r="L1160" s="263"/>
      <c r="M1160" s="264" t="s">
        <v>19</v>
      </c>
      <c r="N1160" s="265" t="s">
        <v>40</v>
      </c>
      <c r="O1160" s="84"/>
      <c r="P1160" s="213">
        <f>O1160*H1160</f>
        <v>0</v>
      </c>
      <c r="Q1160" s="213">
        <v>0.00014999999999999999</v>
      </c>
      <c r="R1160" s="213">
        <f>Q1160*H1160</f>
        <v>0.0011999999999999999</v>
      </c>
      <c r="S1160" s="213">
        <v>0</v>
      </c>
      <c r="T1160" s="214">
        <f>S1160*H1160</f>
        <v>0</v>
      </c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R1160" s="215" t="s">
        <v>260</v>
      </c>
      <c r="AT1160" s="215" t="s">
        <v>229</v>
      </c>
      <c r="AU1160" s="215" t="s">
        <v>79</v>
      </c>
      <c r="AY1160" s="17" t="s">
        <v>144</v>
      </c>
      <c r="BE1160" s="216">
        <f>IF(N1160="základní",J1160,0)</f>
        <v>0</v>
      </c>
      <c r="BF1160" s="216">
        <f>IF(N1160="snížená",J1160,0)</f>
        <v>0</v>
      </c>
      <c r="BG1160" s="216">
        <f>IF(N1160="zákl. přenesená",J1160,0)</f>
        <v>0</v>
      </c>
      <c r="BH1160" s="216">
        <f>IF(N1160="sníž. přenesená",J1160,0)</f>
        <v>0</v>
      </c>
      <c r="BI1160" s="216">
        <f>IF(N1160="nulová",J1160,0)</f>
        <v>0</v>
      </c>
      <c r="BJ1160" s="17" t="s">
        <v>77</v>
      </c>
      <c r="BK1160" s="216">
        <f>ROUND(I1160*H1160,2)</f>
        <v>0</v>
      </c>
      <c r="BL1160" s="17" t="s">
        <v>203</v>
      </c>
      <c r="BM1160" s="215" t="s">
        <v>1127</v>
      </c>
    </row>
    <row r="1161" s="2" customFormat="1">
      <c r="A1161" s="38"/>
      <c r="B1161" s="39"/>
      <c r="C1161" s="40"/>
      <c r="D1161" s="217" t="s">
        <v>152</v>
      </c>
      <c r="E1161" s="40"/>
      <c r="F1161" s="218" t="s">
        <v>1126</v>
      </c>
      <c r="G1161" s="40"/>
      <c r="H1161" s="40"/>
      <c r="I1161" s="219"/>
      <c r="J1161" s="40"/>
      <c r="K1161" s="40"/>
      <c r="L1161" s="44"/>
      <c r="M1161" s="220"/>
      <c r="N1161" s="221"/>
      <c r="O1161" s="84"/>
      <c r="P1161" s="84"/>
      <c r="Q1161" s="84"/>
      <c r="R1161" s="84"/>
      <c r="S1161" s="84"/>
      <c r="T1161" s="85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T1161" s="17" t="s">
        <v>152</v>
      </c>
      <c r="AU1161" s="17" t="s">
        <v>79</v>
      </c>
    </row>
    <row r="1162" s="13" customFormat="1">
      <c r="A1162" s="13"/>
      <c r="B1162" s="224"/>
      <c r="C1162" s="225"/>
      <c r="D1162" s="217" t="s">
        <v>156</v>
      </c>
      <c r="E1162" s="226" t="s">
        <v>19</v>
      </c>
      <c r="F1162" s="227" t="s">
        <v>595</v>
      </c>
      <c r="G1162" s="225"/>
      <c r="H1162" s="226" t="s">
        <v>19</v>
      </c>
      <c r="I1162" s="228"/>
      <c r="J1162" s="225"/>
      <c r="K1162" s="225"/>
      <c r="L1162" s="229"/>
      <c r="M1162" s="230"/>
      <c r="N1162" s="231"/>
      <c r="O1162" s="231"/>
      <c r="P1162" s="231"/>
      <c r="Q1162" s="231"/>
      <c r="R1162" s="231"/>
      <c r="S1162" s="231"/>
      <c r="T1162" s="232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33" t="s">
        <v>156</v>
      </c>
      <c r="AU1162" s="233" t="s">
        <v>79</v>
      </c>
      <c r="AV1162" s="13" t="s">
        <v>77</v>
      </c>
      <c r="AW1162" s="13" t="s">
        <v>31</v>
      </c>
      <c r="AX1162" s="13" t="s">
        <v>69</v>
      </c>
      <c r="AY1162" s="233" t="s">
        <v>144</v>
      </c>
    </row>
    <row r="1163" s="14" customFormat="1">
      <c r="A1163" s="14"/>
      <c r="B1163" s="234"/>
      <c r="C1163" s="235"/>
      <c r="D1163" s="217" t="s">
        <v>156</v>
      </c>
      <c r="E1163" s="236" t="s">
        <v>19</v>
      </c>
      <c r="F1163" s="237" t="s">
        <v>77</v>
      </c>
      <c r="G1163" s="235"/>
      <c r="H1163" s="238">
        <v>1</v>
      </c>
      <c r="I1163" s="239"/>
      <c r="J1163" s="235"/>
      <c r="K1163" s="235"/>
      <c r="L1163" s="240"/>
      <c r="M1163" s="241"/>
      <c r="N1163" s="242"/>
      <c r="O1163" s="242"/>
      <c r="P1163" s="242"/>
      <c r="Q1163" s="242"/>
      <c r="R1163" s="242"/>
      <c r="S1163" s="242"/>
      <c r="T1163" s="243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44" t="s">
        <v>156</v>
      </c>
      <c r="AU1163" s="244" t="s">
        <v>79</v>
      </c>
      <c r="AV1163" s="14" t="s">
        <v>79</v>
      </c>
      <c r="AW1163" s="14" t="s">
        <v>31</v>
      </c>
      <c r="AX1163" s="14" t="s">
        <v>69</v>
      </c>
      <c r="AY1163" s="244" t="s">
        <v>144</v>
      </c>
    </row>
    <row r="1164" s="13" customFormat="1">
      <c r="A1164" s="13"/>
      <c r="B1164" s="224"/>
      <c r="C1164" s="225"/>
      <c r="D1164" s="217" t="s">
        <v>156</v>
      </c>
      <c r="E1164" s="226" t="s">
        <v>19</v>
      </c>
      <c r="F1164" s="227" t="s">
        <v>1124</v>
      </c>
      <c r="G1164" s="225"/>
      <c r="H1164" s="226" t="s">
        <v>19</v>
      </c>
      <c r="I1164" s="228"/>
      <c r="J1164" s="225"/>
      <c r="K1164" s="225"/>
      <c r="L1164" s="229"/>
      <c r="M1164" s="230"/>
      <c r="N1164" s="231"/>
      <c r="O1164" s="231"/>
      <c r="P1164" s="231"/>
      <c r="Q1164" s="231"/>
      <c r="R1164" s="231"/>
      <c r="S1164" s="231"/>
      <c r="T1164" s="232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33" t="s">
        <v>156</v>
      </c>
      <c r="AU1164" s="233" t="s">
        <v>79</v>
      </c>
      <c r="AV1164" s="13" t="s">
        <v>77</v>
      </c>
      <c r="AW1164" s="13" t="s">
        <v>31</v>
      </c>
      <c r="AX1164" s="13" t="s">
        <v>69</v>
      </c>
      <c r="AY1164" s="233" t="s">
        <v>144</v>
      </c>
    </row>
    <row r="1165" s="14" customFormat="1">
      <c r="A1165" s="14"/>
      <c r="B1165" s="234"/>
      <c r="C1165" s="235"/>
      <c r="D1165" s="217" t="s">
        <v>156</v>
      </c>
      <c r="E1165" s="236" t="s">
        <v>19</v>
      </c>
      <c r="F1165" s="237" t="s">
        <v>194</v>
      </c>
      <c r="G1165" s="235"/>
      <c r="H1165" s="238">
        <v>7</v>
      </c>
      <c r="I1165" s="239"/>
      <c r="J1165" s="235"/>
      <c r="K1165" s="235"/>
      <c r="L1165" s="240"/>
      <c r="M1165" s="241"/>
      <c r="N1165" s="242"/>
      <c r="O1165" s="242"/>
      <c r="P1165" s="242"/>
      <c r="Q1165" s="242"/>
      <c r="R1165" s="242"/>
      <c r="S1165" s="242"/>
      <c r="T1165" s="243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44" t="s">
        <v>156</v>
      </c>
      <c r="AU1165" s="244" t="s">
        <v>79</v>
      </c>
      <c r="AV1165" s="14" t="s">
        <v>79</v>
      </c>
      <c r="AW1165" s="14" t="s">
        <v>31</v>
      </c>
      <c r="AX1165" s="14" t="s">
        <v>69</v>
      </c>
      <c r="AY1165" s="244" t="s">
        <v>144</v>
      </c>
    </row>
    <row r="1166" s="15" customFormat="1">
      <c r="A1166" s="15"/>
      <c r="B1166" s="245"/>
      <c r="C1166" s="246"/>
      <c r="D1166" s="217" t="s">
        <v>156</v>
      </c>
      <c r="E1166" s="247" t="s">
        <v>19</v>
      </c>
      <c r="F1166" s="248" t="s">
        <v>163</v>
      </c>
      <c r="G1166" s="246"/>
      <c r="H1166" s="249">
        <v>8</v>
      </c>
      <c r="I1166" s="250"/>
      <c r="J1166" s="246"/>
      <c r="K1166" s="246"/>
      <c r="L1166" s="251"/>
      <c r="M1166" s="252"/>
      <c r="N1166" s="253"/>
      <c r="O1166" s="253"/>
      <c r="P1166" s="253"/>
      <c r="Q1166" s="253"/>
      <c r="R1166" s="253"/>
      <c r="S1166" s="253"/>
      <c r="T1166" s="254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T1166" s="255" t="s">
        <v>156</v>
      </c>
      <c r="AU1166" s="255" t="s">
        <v>79</v>
      </c>
      <c r="AV1166" s="15" t="s">
        <v>151</v>
      </c>
      <c r="AW1166" s="15" t="s">
        <v>31</v>
      </c>
      <c r="AX1166" s="15" t="s">
        <v>77</v>
      </c>
      <c r="AY1166" s="255" t="s">
        <v>144</v>
      </c>
    </row>
    <row r="1167" s="2" customFormat="1" ht="21.75" customHeight="1">
      <c r="A1167" s="38"/>
      <c r="B1167" s="39"/>
      <c r="C1167" s="204" t="s">
        <v>1128</v>
      </c>
      <c r="D1167" s="204" t="s">
        <v>146</v>
      </c>
      <c r="E1167" s="205" t="s">
        <v>1129</v>
      </c>
      <c r="F1167" s="206" t="s">
        <v>1130</v>
      </c>
      <c r="G1167" s="207" t="s">
        <v>305</v>
      </c>
      <c r="H1167" s="208">
        <v>1</v>
      </c>
      <c r="I1167" s="209"/>
      <c r="J1167" s="210">
        <f>ROUND(I1167*H1167,2)</f>
        <v>0</v>
      </c>
      <c r="K1167" s="206" t="s">
        <v>150</v>
      </c>
      <c r="L1167" s="44"/>
      <c r="M1167" s="211" t="s">
        <v>19</v>
      </c>
      <c r="N1167" s="212" t="s">
        <v>40</v>
      </c>
      <c r="O1167" s="84"/>
      <c r="P1167" s="213">
        <f>O1167*H1167</f>
        <v>0</v>
      </c>
      <c r="Q1167" s="213">
        <v>0</v>
      </c>
      <c r="R1167" s="213">
        <f>Q1167*H1167</f>
        <v>0</v>
      </c>
      <c r="S1167" s="213">
        <v>0</v>
      </c>
      <c r="T1167" s="214">
        <f>S1167*H1167</f>
        <v>0</v>
      </c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R1167" s="215" t="s">
        <v>203</v>
      </c>
      <c r="AT1167" s="215" t="s">
        <v>146</v>
      </c>
      <c r="AU1167" s="215" t="s">
        <v>79</v>
      </c>
      <c r="AY1167" s="17" t="s">
        <v>144</v>
      </c>
      <c r="BE1167" s="216">
        <f>IF(N1167="základní",J1167,0)</f>
        <v>0</v>
      </c>
      <c r="BF1167" s="216">
        <f>IF(N1167="snížená",J1167,0)</f>
        <v>0</v>
      </c>
      <c r="BG1167" s="216">
        <f>IF(N1167="zákl. přenesená",J1167,0)</f>
        <v>0</v>
      </c>
      <c r="BH1167" s="216">
        <f>IF(N1167="sníž. přenesená",J1167,0)</f>
        <v>0</v>
      </c>
      <c r="BI1167" s="216">
        <f>IF(N1167="nulová",J1167,0)</f>
        <v>0</v>
      </c>
      <c r="BJ1167" s="17" t="s">
        <v>77</v>
      </c>
      <c r="BK1167" s="216">
        <f>ROUND(I1167*H1167,2)</f>
        <v>0</v>
      </c>
      <c r="BL1167" s="17" t="s">
        <v>203</v>
      </c>
      <c r="BM1167" s="215" t="s">
        <v>1131</v>
      </c>
    </row>
    <row r="1168" s="2" customFormat="1">
      <c r="A1168" s="38"/>
      <c r="B1168" s="39"/>
      <c r="C1168" s="40"/>
      <c r="D1168" s="217" t="s">
        <v>152</v>
      </c>
      <c r="E1168" s="40"/>
      <c r="F1168" s="218" t="s">
        <v>1132</v>
      </c>
      <c r="G1168" s="40"/>
      <c r="H1168" s="40"/>
      <c r="I1168" s="219"/>
      <c r="J1168" s="40"/>
      <c r="K1168" s="40"/>
      <c r="L1168" s="44"/>
      <c r="M1168" s="220"/>
      <c r="N1168" s="221"/>
      <c r="O1168" s="84"/>
      <c r="P1168" s="84"/>
      <c r="Q1168" s="84"/>
      <c r="R1168" s="84"/>
      <c r="S1168" s="84"/>
      <c r="T1168" s="85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T1168" s="17" t="s">
        <v>152</v>
      </c>
      <c r="AU1168" s="17" t="s">
        <v>79</v>
      </c>
    </row>
    <row r="1169" s="2" customFormat="1">
      <c r="A1169" s="38"/>
      <c r="B1169" s="39"/>
      <c r="C1169" s="40"/>
      <c r="D1169" s="222" t="s">
        <v>154</v>
      </c>
      <c r="E1169" s="40"/>
      <c r="F1169" s="223" t="s">
        <v>1133</v>
      </c>
      <c r="G1169" s="40"/>
      <c r="H1169" s="40"/>
      <c r="I1169" s="219"/>
      <c r="J1169" s="40"/>
      <c r="K1169" s="40"/>
      <c r="L1169" s="44"/>
      <c r="M1169" s="220"/>
      <c r="N1169" s="221"/>
      <c r="O1169" s="84"/>
      <c r="P1169" s="84"/>
      <c r="Q1169" s="84"/>
      <c r="R1169" s="84"/>
      <c r="S1169" s="84"/>
      <c r="T1169" s="85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T1169" s="17" t="s">
        <v>154</v>
      </c>
      <c r="AU1169" s="17" t="s">
        <v>79</v>
      </c>
    </row>
    <row r="1170" s="13" customFormat="1">
      <c r="A1170" s="13"/>
      <c r="B1170" s="224"/>
      <c r="C1170" s="225"/>
      <c r="D1170" s="217" t="s">
        <v>156</v>
      </c>
      <c r="E1170" s="226" t="s">
        <v>19</v>
      </c>
      <c r="F1170" s="227" t="s">
        <v>595</v>
      </c>
      <c r="G1170" s="225"/>
      <c r="H1170" s="226" t="s">
        <v>19</v>
      </c>
      <c r="I1170" s="228"/>
      <c r="J1170" s="225"/>
      <c r="K1170" s="225"/>
      <c r="L1170" s="229"/>
      <c r="M1170" s="230"/>
      <c r="N1170" s="231"/>
      <c r="O1170" s="231"/>
      <c r="P1170" s="231"/>
      <c r="Q1170" s="231"/>
      <c r="R1170" s="231"/>
      <c r="S1170" s="231"/>
      <c r="T1170" s="232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33" t="s">
        <v>156</v>
      </c>
      <c r="AU1170" s="233" t="s">
        <v>79</v>
      </c>
      <c r="AV1170" s="13" t="s">
        <v>77</v>
      </c>
      <c r="AW1170" s="13" t="s">
        <v>31</v>
      </c>
      <c r="AX1170" s="13" t="s">
        <v>69</v>
      </c>
      <c r="AY1170" s="233" t="s">
        <v>144</v>
      </c>
    </row>
    <row r="1171" s="14" customFormat="1">
      <c r="A1171" s="14"/>
      <c r="B1171" s="234"/>
      <c r="C1171" s="235"/>
      <c r="D1171" s="217" t="s">
        <v>156</v>
      </c>
      <c r="E1171" s="236" t="s">
        <v>19</v>
      </c>
      <c r="F1171" s="237" t="s">
        <v>77</v>
      </c>
      <c r="G1171" s="235"/>
      <c r="H1171" s="238">
        <v>1</v>
      </c>
      <c r="I1171" s="239"/>
      <c r="J1171" s="235"/>
      <c r="K1171" s="235"/>
      <c r="L1171" s="240"/>
      <c r="M1171" s="241"/>
      <c r="N1171" s="242"/>
      <c r="O1171" s="242"/>
      <c r="P1171" s="242"/>
      <c r="Q1171" s="242"/>
      <c r="R1171" s="242"/>
      <c r="S1171" s="242"/>
      <c r="T1171" s="243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44" t="s">
        <v>156</v>
      </c>
      <c r="AU1171" s="244" t="s">
        <v>79</v>
      </c>
      <c r="AV1171" s="14" t="s">
        <v>79</v>
      </c>
      <c r="AW1171" s="14" t="s">
        <v>31</v>
      </c>
      <c r="AX1171" s="14" t="s">
        <v>69</v>
      </c>
      <c r="AY1171" s="244" t="s">
        <v>144</v>
      </c>
    </row>
    <row r="1172" s="15" customFormat="1">
      <c r="A1172" s="15"/>
      <c r="B1172" s="245"/>
      <c r="C1172" s="246"/>
      <c r="D1172" s="217" t="s">
        <v>156</v>
      </c>
      <c r="E1172" s="247" t="s">
        <v>19</v>
      </c>
      <c r="F1172" s="248" t="s">
        <v>163</v>
      </c>
      <c r="G1172" s="246"/>
      <c r="H1172" s="249">
        <v>1</v>
      </c>
      <c r="I1172" s="250"/>
      <c r="J1172" s="246"/>
      <c r="K1172" s="246"/>
      <c r="L1172" s="251"/>
      <c r="M1172" s="252"/>
      <c r="N1172" s="253"/>
      <c r="O1172" s="253"/>
      <c r="P1172" s="253"/>
      <c r="Q1172" s="253"/>
      <c r="R1172" s="253"/>
      <c r="S1172" s="253"/>
      <c r="T1172" s="254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T1172" s="255" t="s">
        <v>156</v>
      </c>
      <c r="AU1172" s="255" t="s">
        <v>79</v>
      </c>
      <c r="AV1172" s="15" t="s">
        <v>151</v>
      </c>
      <c r="AW1172" s="15" t="s">
        <v>31</v>
      </c>
      <c r="AX1172" s="15" t="s">
        <v>77</v>
      </c>
      <c r="AY1172" s="255" t="s">
        <v>144</v>
      </c>
    </row>
    <row r="1173" s="2" customFormat="1" ht="16.5" customHeight="1">
      <c r="A1173" s="38"/>
      <c r="B1173" s="39"/>
      <c r="C1173" s="256" t="s">
        <v>643</v>
      </c>
      <c r="D1173" s="256" t="s">
        <v>229</v>
      </c>
      <c r="E1173" s="257" t="s">
        <v>1134</v>
      </c>
      <c r="F1173" s="258" t="s">
        <v>1135</v>
      </c>
      <c r="G1173" s="259" t="s">
        <v>305</v>
      </c>
      <c r="H1173" s="260">
        <v>1</v>
      </c>
      <c r="I1173" s="261"/>
      <c r="J1173" s="262">
        <f>ROUND(I1173*H1173,2)</f>
        <v>0</v>
      </c>
      <c r="K1173" s="258" t="s">
        <v>150</v>
      </c>
      <c r="L1173" s="263"/>
      <c r="M1173" s="264" t="s">
        <v>19</v>
      </c>
      <c r="N1173" s="265" t="s">
        <v>40</v>
      </c>
      <c r="O1173" s="84"/>
      <c r="P1173" s="213">
        <f>O1173*H1173</f>
        <v>0</v>
      </c>
      <c r="Q1173" s="213">
        <v>0.0022000000000000001</v>
      </c>
      <c r="R1173" s="213">
        <f>Q1173*H1173</f>
        <v>0.0022000000000000001</v>
      </c>
      <c r="S1173" s="213">
        <v>0</v>
      </c>
      <c r="T1173" s="214">
        <f>S1173*H1173</f>
        <v>0</v>
      </c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R1173" s="215" t="s">
        <v>260</v>
      </c>
      <c r="AT1173" s="215" t="s">
        <v>229</v>
      </c>
      <c r="AU1173" s="215" t="s">
        <v>79</v>
      </c>
      <c r="AY1173" s="17" t="s">
        <v>144</v>
      </c>
      <c r="BE1173" s="216">
        <f>IF(N1173="základní",J1173,0)</f>
        <v>0</v>
      </c>
      <c r="BF1173" s="216">
        <f>IF(N1173="snížená",J1173,0)</f>
        <v>0</v>
      </c>
      <c r="BG1173" s="216">
        <f>IF(N1173="zákl. přenesená",J1173,0)</f>
        <v>0</v>
      </c>
      <c r="BH1173" s="216">
        <f>IF(N1173="sníž. přenesená",J1173,0)</f>
        <v>0</v>
      </c>
      <c r="BI1173" s="216">
        <f>IF(N1173="nulová",J1173,0)</f>
        <v>0</v>
      </c>
      <c r="BJ1173" s="17" t="s">
        <v>77</v>
      </c>
      <c r="BK1173" s="216">
        <f>ROUND(I1173*H1173,2)</f>
        <v>0</v>
      </c>
      <c r="BL1173" s="17" t="s">
        <v>203</v>
      </c>
      <c r="BM1173" s="215" t="s">
        <v>1136</v>
      </c>
    </row>
    <row r="1174" s="2" customFormat="1">
      <c r="A1174" s="38"/>
      <c r="B1174" s="39"/>
      <c r="C1174" s="40"/>
      <c r="D1174" s="217" t="s">
        <v>152</v>
      </c>
      <c r="E1174" s="40"/>
      <c r="F1174" s="218" t="s">
        <v>1135</v>
      </c>
      <c r="G1174" s="40"/>
      <c r="H1174" s="40"/>
      <c r="I1174" s="219"/>
      <c r="J1174" s="40"/>
      <c r="K1174" s="40"/>
      <c r="L1174" s="44"/>
      <c r="M1174" s="220"/>
      <c r="N1174" s="221"/>
      <c r="O1174" s="84"/>
      <c r="P1174" s="84"/>
      <c r="Q1174" s="84"/>
      <c r="R1174" s="84"/>
      <c r="S1174" s="84"/>
      <c r="T1174" s="85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T1174" s="17" t="s">
        <v>152</v>
      </c>
      <c r="AU1174" s="17" t="s">
        <v>79</v>
      </c>
    </row>
    <row r="1175" s="13" customFormat="1">
      <c r="A1175" s="13"/>
      <c r="B1175" s="224"/>
      <c r="C1175" s="225"/>
      <c r="D1175" s="217" t="s">
        <v>156</v>
      </c>
      <c r="E1175" s="226" t="s">
        <v>19</v>
      </c>
      <c r="F1175" s="227" t="s">
        <v>595</v>
      </c>
      <c r="G1175" s="225"/>
      <c r="H1175" s="226" t="s">
        <v>19</v>
      </c>
      <c r="I1175" s="228"/>
      <c r="J1175" s="225"/>
      <c r="K1175" s="225"/>
      <c r="L1175" s="229"/>
      <c r="M1175" s="230"/>
      <c r="N1175" s="231"/>
      <c r="O1175" s="231"/>
      <c r="P1175" s="231"/>
      <c r="Q1175" s="231"/>
      <c r="R1175" s="231"/>
      <c r="S1175" s="231"/>
      <c r="T1175" s="232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33" t="s">
        <v>156</v>
      </c>
      <c r="AU1175" s="233" t="s">
        <v>79</v>
      </c>
      <c r="AV1175" s="13" t="s">
        <v>77</v>
      </c>
      <c r="AW1175" s="13" t="s">
        <v>31</v>
      </c>
      <c r="AX1175" s="13" t="s">
        <v>69</v>
      </c>
      <c r="AY1175" s="233" t="s">
        <v>144</v>
      </c>
    </row>
    <row r="1176" s="14" customFormat="1">
      <c r="A1176" s="14"/>
      <c r="B1176" s="234"/>
      <c r="C1176" s="235"/>
      <c r="D1176" s="217" t="s">
        <v>156</v>
      </c>
      <c r="E1176" s="236" t="s">
        <v>19</v>
      </c>
      <c r="F1176" s="237" t="s">
        <v>77</v>
      </c>
      <c r="G1176" s="235"/>
      <c r="H1176" s="238">
        <v>1</v>
      </c>
      <c r="I1176" s="239"/>
      <c r="J1176" s="235"/>
      <c r="K1176" s="235"/>
      <c r="L1176" s="240"/>
      <c r="M1176" s="241"/>
      <c r="N1176" s="242"/>
      <c r="O1176" s="242"/>
      <c r="P1176" s="242"/>
      <c r="Q1176" s="242"/>
      <c r="R1176" s="242"/>
      <c r="S1176" s="242"/>
      <c r="T1176" s="243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44" t="s">
        <v>156</v>
      </c>
      <c r="AU1176" s="244" t="s">
        <v>79</v>
      </c>
      <c r="AV1176" s="14" t="s">
        <v>79</v>
      </c>
      <c r="AW1176" s="14" t="s">
        <v>31</v>
      </c>
      <c r="AX1176" s="14" t="s">
        <v>69</v>
      </c>
      <c r="AY1176" s="244" t="s">
        <v>144</v>
      </c>
    </row>
    <row r="1177" s="15" customFormat="1">
      <c r="A1177" s="15"/>
      <c r="B1177" s="245"/>
      <c r="C1177" s="246"/>
      <c r="D1177" s="217" t="s">
        <v>156</v>
      </c>
      <c r="E1177" s="247" t="s">
        <v>19</v>
      </c>
      <c r="F1177" s="248" t="s">
        <v>163</v>
      </c>
      <c r="G1177" s="246"/>
      <c r="H1177" s="249">
        <v>1</v>
      </c>
      <c r="I1177" s="250"/>
      <c r="J1177" s="246"/>
      <c r="K1177" s="246"/>
      <c r="L1177" s="251"/>
      <c r="M1177" s="252"/>
      <c r="N1177" s="253"/>
      <c r="O1177" s="253"/>
      <c r="P1177" s="253"/>
      <c r="Q1177" s="253"/>
      <c r="R1177" s="253"/>
      <c r="S1177" s="253"/>
      <c r="T1177" s="254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T1177" s="255" t="s">
        <v>156</v>
      </c>
      <c r="AU1177" s="255" t="s">
        <v>79</v>
      </c>
      <c r="AV1177" s="15" t="s">
        <v>151</v>
      </c>
      <c r="AW1177" s="15" t="s">
        <v>31</v>
      </c>
      <c r="AX1177" s="15" t="s">
        <v>77</v>
      </c>
      <c r="AY1177" s="255" t="s">
        <v>144</v>
      </c>
    </row>
    <row r="1178" s="2" customFormat="1" ht="21.75" customHeight="1">
      <c r="A1178" s="38"/>
      <c r="B1178" s="39"/>
      <c r="C1178" s="204" t="s">
        <v>1137</v>
      </c>
      <c r="D1178" s="204" t="s">
        <v>146</v>
      </c>
      <c r="E1178" s="205" t="s">
        <v>1138</v>
      </c>
      <c r="F1178" s="206" t="s">
        <v>1139</v>
      </c>
      <c r="G1178" s="207" t="s">
        <v>305</v>
      </c>
      <c r="H1178" s="208">
        <v>1</v>
      </c>
      <c r="I1178" s="209"/>
      <c r="J1178" s="210">
        <f>ROUND(I1178*H1178,2)</f>
        <v>0</v>
      </c>
      <c r="K1178" s="206" t="s">
        <v>150</v>
      </c>
      <c r="L1178" s="44"/>
      <c r="M1178" s="211" t="s">
        <v>19</v>
      </c>
      <c r="N1178" s="212" t="s">
        <v>40</v>
      </c>
      <c r="O1178" s="84"/>
      <c r="P1178" s="213">
        <f>O1178*H1178</f>
        <v>0</v>
      </c>
      <c r="Q1178" s="213">
        <v>0</v>
      </c>
      <c r="R1178" s="213">
        <f>Q1178*H1178</f>
        <v>0</v>
      </c>
      <c r="S1178" s="213">
        <v>0</v>
      </c>
      <c r="T1178" s="214">
        <f>S1178*H1178</f>
        <v>0</v>
      </c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R1178" s="215" t="s">
        <v>203</v>
      </c>
      <c r="AT1178" s="215" t="s">
        <v>146</v>
      </c>
      <c r="AU1178" s="215" t="s">
        <v>79</v>
      </c>
      <c r="AY1178" s="17" t="s">
        <v>144</v>
      </c>
      <c r="BE1178" s="216">
        <f>IF(N1178="základní",J1178,0)</f>
        <v>0</v>
      </c>
      <c r="BF1178" s="216">
        <f>IF(N1178="snížená",J1178,0)</f>
        <v>0</v>
      </c>
      <c r="BG1178" s="216">
        <f>IF(N1178="zákl. přenesená",J1178,0)</f>
        <v>0</v>
      </c>
      <c r="BH1178" s="216">
        <f>IF(N1178="sníž. přenesená",J1178,0)</f>
        <v>0</v>
      </c>
      <c r="BI1178" s="216">
        <f>IF(N1178="nulová",J1178,0)</f>
        <v>0</v>
      </c>
      <c r="BJ1178" s="17" t="s">
        <v>77</v>
      </c>
      <c r="BK1178" s="216">
        <f>ROUND(I1178*H1178,2)</f>
        <v>0</v>
      </c>
      <c r="BL1178" s="17" t="s">
        <v>203</v>
      </c>
      <c r="BM1178" s="215" t="s">
        <v>1140</v>
      </c>
    </row>
    <row r="1179" s="2" customFormat="1">
      <c r="A1179" s="38"/>
      <c r="B1179" s="39"/>
      <c r="C1179" s="40"/>
      <c r="D1179" s="217" t="s">
        <v>152</v>
      </c>
      <c r="E1179" s="40"/>
      <c r="F1179" s="218" t="s">
        <v>1141</v>
      </c>
      <c r="G1179" s="40"/>
      <c r="H1179" s="40"/>
      <c r="I1179" s="219"/>
      <c r="J1179" s="40"/>
      <c r="K1179" s="40"/>
      <c r="L1179" s="44"/>
      <c r="M1179" s="220"/>
      <c r="N1179" s="221"/>
      <c r="O1179" s="84"/>
      <c r="P1179" s="84"/>
      <c r="Q1179" s="84"/>
      <c r="R1179" s="84"/>
      <c r="S1179" s="84"/>
      <c r="T1179" s="85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T1179" s="17" t="s">
        <v>152</v>
      </c>
      <c r="AU1179" s="17" t="s">
        <v>79</v>
      </c>
    </row>
    <row r="1180" s="2" customFormat="1">
      <c r="A1180" s="38"/>
      <c r="B1180" s="39"/>
      <c r="C1180" s="40"/>
      <c r="D1180" s="222" t="s">
        <v>154</v>
      </c>
      <c r="E1180" s="40"/>
      <c r="F1180" s="223" t="s">
        <v>1142</v>
      </c>
      <c r="G1180" s="40"/>
      <c r="H1180" s="40"/>
      <c r="I1180" s="219"/>
      <c r="J1180" s="40"/>
      <c r="K1180" s="40"/>
      <c r="L1180" s="44"/>
      <c r="M1180" s="220"/>
      <c r="N1180" s="221"/>
      <c r="O1180" s="84"/>
      <c r="P1180" s="84"/>
      <c r="Q1180" s="84"/>
      <c r="R1180" s="84"/>
      <c r="S1180" s="84"/>
      <c r="T1180" s="85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T1180" s="17" t="s">
        <v>154</v>
      </c>
      <c r="AU1180" s="17" t="s">
        <v>79</v>
      </c>
    </row>
    <row r="1181" s="13" customFormat="1">
      <c r="A1181" s="13"/>
      <c r="B1181" s="224"/>
      <c r="C1181" s="225"/>
      <c r="D1181" s="217" t="s">
        <v>156</v>
      </c>
      <c r="E1181" s="226" t="s">
        <v>19</v>
      </c>
      <c r="F1181" s="227" t="s">
        <v>1143</v>
      </c>
      <c r="G1181" s="225"/>
      <c r="H1181" s="226" t="s">
        <v>19</v>
      </c>
      <c r="I1181" s="228"/>
      <c r="J1181" s="225"/>
      <c r="K1181" s="225"/>
      <c r="L1181" s="229"/>
      <c r="M1181" s="230"/>
      <c r="N1181" s="231"/>
      <c r="O1181" s="231"/>
      <c r="P1181" s="231"/>
      <c r="Q1181" s="231"/>
      <c r="R1181" s="231"/>
      <c r="S1181" s="231"/>
      <c r="T1181" s="232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33" t="s">
        <v>156</v>
      </c>
      <c r="AU1181" s="233" t="s">
        <v>79</v>
      </c>
      <c r="AV1181" s="13" t="s">
        <v>77</v>
      </c>
      <c r="AW1181" s="13" t="s">
        <v>31</v>
      </c>
      <c r="AX1181" s="13" t="s">
        <v>69</v>
      </c>
      <c r="AY1181" s="233" t="s">
        <v>144</v>
      </c>
    </row>
    <row r="1182" s="14" customFormat="1">
      <c r="A1182" s="14"/>
      <c r="B1182" s="234"/>
      <c r="C1182" s="235"/>
      <c r="D1182" s="217" t="s">
        <v>156</v>
      </c>
      <c r="E1182" s="236" t="s">
        <v>19</v>
      </c>
      <c r="F1182" s="237" t="s">
        <v>77</v>
      </c>
      <c r="G1182" s="235"/>
      <c r="H1182" s="238">
        <v>1</v>
      </c>
      <c r="I1182" s="239"/>
      <c r="J1182" s="235"/>
      <c r="K1182" s="235"/>
      <c r="L1182" s="240"/>
      <c r="M1182" s="241"/>
      <c r="N1182" s="242"/>
      <c r="O1182" s="242"/>
      <c r="P1182" s="242"/>
      <c r="Q1182" s="242"/>
      <c r="R1182" s="242"/>
      <c r="S1182" s="242"/>
      <c r="T1182" s="243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44" t="s">
        <v>156</v>
      </c>
      <c r="AU1182" s="244" t="s">
        <v>79</v>
      </c>
      <c r="AV1182" s="14" t="s">
        <v>79</v>
      </c>
      <c r="AW1182" s="14" t="s">
        <v>31</v>
      </c>
      <c r="AX1182" s="14" t="s">
        <v>69</v>
      </c>
      <c r="AY1182" s="244" t="s">
        <v>144</v>
      </c>
    </row>
    <row r="1183" s="15" customFormat="1">
      <c r="A1183" s="15"/>
      <c r="B1183" s="245"/>
      <c r="C1183" s="246"/>
      <c r="D1183" s="217" t="s">
        <v>156</v>
      </c>
      <c r="E1183" s="247" t="s">
        <v>19</v>
      </c>
      <c r="F1183" s="248" t="s">
        <v>163</v>
      </c>
      <c r="G1183" s="246"/>
      <c r="H1183" s="249">
        <v>1</v>
      </c>
      <c r="I1183" s="250"/>
      <c r="J1183" s="246"/>
      <c r="K1183" s="246"/>
      <c r="L1183" s="251"/>
      <c r="M1183" s="252"/>
      <c r="N1183" s="253"/>
      <c r="O1183" s="253"/>
      <c r="P1183" s="253"/>
      <c r="Q1183" s="253"/>
      <c r="R1183" s="253"/>
      <c r="S1183" s="253"/>
      <c r="T1183" s="254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T1183" s="255" t="s">
        <v>156</v>
      </c>
      <c r="AU1183" s="255" t="s">
        <v>79</v>
      </c>
      <c r="AV1183" s="15" t="s">
        <v>151</v>
      </c>
      <c r="AW1183" s="15" t="s">
        <v>31</v>
      </c>
      <c r="AX1183" s="15" t="s">
        <v>77</v>
      </c>
      <c r="AY1183" s="255" t="s">
        <v>144</v>
      </c>
    </row>
    <row r="1184" s="2" customFormat="1" ht="24.15" customHeight="1">
      <c r="A1184" s="38"/>
      <c r="B1184" s="39"/>
      <c r="C1184" s="256" t="s">
        <v>647</v>
      </c>
      <c r="D1184" s="256" t="s">
        <v>229</v>
      </c>
      <c r="E1184" s="257" t="s">
        <v>1144</v>
      </c>
      <c r="F1184" s="258" t="s">
        <v>1145</v>
      </c>
      <c r="G1184" s="259" t="s">
        <v>305</v>
      </c>
      <c r="H1184" s="260">
        <v>1</v>
      </c>
      <c r="I1184" s="261"/>
      <c r="J1184" s="262">
        <f>ROUND(I1184*H1184,2)</f>
        <v>0</v>
      </c>
      <c r="K1184" s="258" t="s">
        <v>19</v>
      </c>
      <c r="L1184" s="263"/>
      <c r="M1184" s="264" t="s">
        <v>19</v>
      </c>
      <c r="N1184" s="265" t="s">
        <v>40</v>
      </c>
      <c r="O1184" s="84"/>
      <c r="P1184" s="213">
        <f>O1184*H1184</f>
        <v>0</v>
      </c>
      <c r="Q1184" s="213">
        <v>0</v>
      </c>
      <c r="R1184" s="213">
        <f>Q1184*H1184</f>
        <v>0</v>
      </c>
      <c r="S1184" s="213">
        <v>0</v>
      </c>
      <c r="T1184" s="214">
        <f>S1184*H1184</f>
        <v>0</v>
      </c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R1184" s="215" t="s">
        <v>260</v>
      </c>
      <c r="AT1184" s="215" t="s">
        <v>229</v>
      </c>
      <c r="AU1184" s="215" t="s">
        <v>79</v>
      </c>
      <c r="AY1184" s="17" t="s">
        <v>144</v>
      </c>
      <c r="BE1184" s="216">
        <f>IF(N1184="základní",J1184,0)</f>
        <v>0</v>
      </c>
      <c r="BF1184" s="216">
        <f>IF(N1184="snížená",J1184,0)</f>
        <v>0</v>
      </c>
      <c r="BG1184" s="216">
        <f>IF(N1184="zákl. přenesená",J1184,0)</f>
        <v>0</v>
      </c>
      <c r="BH1184" s="216">
        <f>IF(N1184="sníž. přenesená",J1184,0)</f>
        <v>0</v>
      </c>
      <c r="BI1184" s="216">
        <f>IF(N1184="nulová",J1184,0)</f>
        <v>0</v>
      </c>
      <c r="BJ1184" s="17" t="s">
        <v>77</v>
      </c>
      <c r="BK1184" s="216">
        <f>ROUND(I1184*H1184,2)</f>
        <v>0</v>
      </c>
      <c r="BL1184" s="17" t="s">
        <v>203</v>
      </c>
      <c r="BM1184" s="215" t="s">
        <v>1146</v>
      </c>
    </row>
    <row r="1185" s="2" customFormat="1">
      <c r="A1185" s="38"/>
      <c r="B1185" s="39"/>
      <c r="C1185" s="40"/>
      <c r="D1185" s="217" t="s">
        <v>152</v>
      </c>
      <c r="E1185" s="40"/>
      <c r="F1185" s="218" t="s">
        <v>1145</v>
      </c>
      <c r="G1185" s="40"/>
      <c r="H1185" s="40"/>
      <c r="I1185" s="219"/>
      <c r="J1185" s="40"/>
      <c r="K1185" s="40"/>
      <c r="L1185" s="44"/>
      <c r="M1185" s="220"/>
      <c r="N1185" s="221"/>
      <c r="O1185" s="84"/>
      <c r="P1185" s="84"/>
      <c r="Q1185" s="84"/>
      <c r="R1185" s="84"/>
      <c r="S1185" s="84"/>
      <c r="T1185" s="85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  <c r="AE1185" s="38"/>
      <c r="AT1185" s="17" t="s">
        <v>152</v>
      </c>
      <c r="AU1185" s="17" t="s">
        <v>79</v>
      </c>
    </row>
    <row r="1186" s="13" customFormat="1">
      <c r="A1186" s="13"/>
      <c r="B1186" s="224"/>
      <c r="C1186" s="225"/>
      <c r="D1186" s="217" t="s">
        <v>156</v>
      </c>
      <c r="E1186" s="226" t="s">
        <v>19</v>
      </c>
      <c r="F1186" s="227" t="s">
        <v>1143</v>
      </c>
      <c r="G1186" s="225"/>
      <c r="H1186" s="226" t="s">
        <v>19</v>
      </c>
      <c r="I1186" s="228"/>
      <c r="J1186" s="225"/>
      <c r="K1186" s="225"/>
      <c r="L1186" s="229"/>
      <c r="M1186" s="230"/>
      <c r="N1186" s="231"/>
      <c r="O1186" s="231"/>
      <c r="P1186" s="231"/>
      <c r="Q1186" s="231"/>
      <c r="R1186" s="231"/>
      <c r="S1186" s="231"/>
      <c r="T1186" s="232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33" t="s">
        <v>156</v>
      </c>
      <c r="AU1186" s="233" t="s">
        <v>79</v>
      </c>
      <c r="AV1186" s="13" t="s">
        <v>77</v>
      </c>
      <c r="AW1186" s="13" t="s">
        <v>31</v>
      </c>
      <c r="AX1186" s="13" t="s">
        <v>69</v>
      </c>
      <c r="AY1186" s="233" t="s">
        <v>144</v>
      </c>
    </row>
    <row r="1187" s="14" customFormat="1">
      <c r="A1187" s="14"/>
      <c r="B1187" s="234"/>
      <c r="C1187" s="235"/>
      <c r="D1187" s="217" t="s">
        <v>156</v>
      </c>
      <c r="E1187" s="236" t="s">
        <v>19</v>
      </c>
      <c r="F1187" s="237" t="s">
        <v>77</v>
      </c>
      <c r="G1187" s="235"/>
      <c r="H1187" s="238">
        <v>1</v>
      </c>
      <c r="I1187" s="239"/>
      <c r="J1187" s="235"/>
      <c r="K1187" s="235"/>
      <c r="L1187" s="240"/>
      <c r="M1187" s="241"/>
      <c r="N1187" s="242"/>
      <c r="O1187" s="242"/>
      <c r="P1187" s="242"/>
      <c r="Q1187" s="242"/>
      <c r="R1187" s="242"/>
      <c r="S1187" s="242"/>
      <c r="T1187" s="243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T1187" s="244" t="s">
        <v>156</v>
      </c>
      <c r="AU1187" s="244" t="s">
        <v>79</v>
      </c>
      <c r="AV1187" s="14" t="s">
        <v>79</v>
      </c>
      <c r="AW1187" s="14" t="s">
        <v>31</v>
      </c>
      <c r="AX1187" s="14" t="s">
        <v>69</v>
      </c>
      <c r="AY1187" s="244" t="s">
        <v>144</v>
      </c>
    </row>
    <row r="1188" s="15" customFormat="1">
      <c r="A1188" s="15"/>
      <c r="B1188" s="245"/>
      <c r="C1188" s="246"/>
      <c r="D1188" s="217" t="s">
        <v>156</v>
      </c>
      <c r="E1188" s="247" t="s">
        <v>19</v>
      </c>
      <c r="F1188" s="248" t="s">
        <v>163</v>
      </c>
      <c r="G1188" s="246"/>
      <c r="H1188" s="249">
        <v>1</v>
      </c>
      <c r="I1188" s="250"/>
      <c r="J1188" s="246"/>
      <c r="K1188" s="246"/>
      <c r="L1188" s="251"/>
      <c r="M1188" s="252"/>
      <c r="N1188" s="253"/>
      <c r="O1188" s="253"/>
      <c r="P1188" s="253"/>
      <c r="Q1188" s="253"/>
      <c r="R1188" s="253"/>
      <c r="S1188" s="253"/>
      <c r="T1188" s="254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T1188" s="255" t="s">
        <v>156</v>
      </c>
      <c r="AU1188" s="255" t="s">
        <v>79</v>
      </c>
      <c r="AV1188" s="15" t="s">
        <v>151</v>
      </c>
      <c r="AW1188" s="15" t="s">
        <v>31</v>
      </c>
      <c r="AX1188" s="15" t="s">
        <v>77</v>
      </c>
      <c r="AY1188" s="255" t="s">
        <v>144</v>
      </c>
    </row>
    <row r="1189" s="2" customFormat="1" ht="37.8" customHeight="1">
      <c r="A1189" s="38"/>
      <c r="B1189" s="39"/>
      <c r="C1189" s="204" t="s">
        <v>1147</v>
      </c>
      <c r="D1189" s="204" t="s">
        <v>146</v>
      </c>
      <c r="E1189" s="205" t="s">
        <v>1148</v>
      </c>
      <c r="F1189" s="206" t="s">
        <v>1149</v>
      </c>
      <c r="G1189" s="207" t="s">
        <v>305</v>
      </c>
      <c r="H1189" s="208">
        <v>1</v>
      </c>
      <c r="I1189" s="209"/>
      <c r="J1189" s="210">
        <f>ROUND(I1189*H1189,2)</f>
        <v>0</v>
      </c>
      <c r="K1189" s="206" t="s">
        <v>150</v>
      </c>
      <c r="L1189" s="44"/>
      <c r="M1189" s="211" t="s">
        <v>19</v>
      </c>
      <c r="N1189" s="212" t="s">
        <v>40</v>
      </c>
      <c r="O1189" s="84"/>
      <c r="P1189" s="213">
        <f>O1189*H1189</f>
        <v>0</v>
      </c>
      <c r="Q1189" s="213">
        <v>0</v>
      </c>
      <c r="R1189" s="213">
        <f>Q1189*H1189</f>
        <v>0</v>
      </c>
      <c r="S1189" s="213">
        <v>0</v>
      </c>
      <c r="T1189" s="214">
        <f>S1189*H1189</f>
        <v>0</v>
      </c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38"/>
      <c r="AR1189" s="215" t="s">
        <v>203</v>
      </c>
      <c r="AT1189" s="215" t="s">
        <v>146</v>
      </c>
      <c r="AU1189" s="215" t="s">
        <v>79</v>
      </c>
      <c r="AY1189" s="17" t="s">
        <v>144</v>
      </c>
      <c r="BE1189" s="216">
        <f>IF(N1189="základní",J1189,0)</f>
        <v>0</v>
      </c>
      <c r="BF1189" s="216">
        <f>IF(N1189="snížená",J1189,0)</f>
        <v>0</v>
      </c>
      <c r="BG1189" s="216">
        <f>IF(N1189="zákl. přenesená",J1189,0)</f>
        <v>0</v>
      </c>
      <c r="BH1189" s="216">
        <f>IF(N1189="sníž. přenesená",J1189,0)</f>
        <v>0</v>
      </c>
      <c r="BI1189" s="216">
        <f>IF(N1189="nulová",J1189,0)</f>
        <v>0</v>
      </c>
      <c r="BJ1189" s="17" t="s">
        <v>77</v>
      </c>
      <c r="BK1189" s="216">
        <f>ROUND(I1189*H1189,2)</f>
        <v>0</v>
      </c>
      <c r="BL1189" s="17" t="s">
        <v>203</v>
      </c>
      <c r="BM1189" s="215" t="s">
        <v>1150</v>
      </c>
    </row>
    <row r="1190" s="2" customFormat="1">
      <c r="A1190" s="38"/>
      <c r="B1190" s="39"/>
      <c r="C1190" s="40"/>
      <c r="D1190" s="217" t="s">
        <v>152</v>
      </c>
      <c r="E1190" s="40"/>
      <c r="F1190" s="218" t="s">
        <v>1149</v>
      </c>
      <c r="G1190" s="40"/>
      <c r="H1190" s="40"/>
      <c r="I1190" s="219"/>
      <c r="J1190" s="40"/>
      <c r="K1190" s="40"/>
      <c r="L1190" s="44"/>
      <c r="M1190" s="220"/>
      <c r="N1190" s="221"/>
      <c r="O1190" s="84"/>
      <c r="P1190" s="84"/>
      <c r="Q1190" s="84"/>
      <c r="R1190" s="84"/>
      <c r="S1190" s="84"/>
      <c r="T1190" s="85"/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  <c r="AE1190" s="38"/>
      <c r="AT1190" s="17" t="s">
        <v>152</v>
      </c>
      <c r="AU1190" s="17" t="s">
        <v>79</v>
      </c>
    </row>
    <row r="1191" s="2" customFormat="1">
      <c r="A1191" s="38"/>
      <c r="B1191" s="39"/>
      <c r="C1191" s="40"/>
      <c r="D1191" s="222" t="s">
        <v>154</v>
      </c>
      <c r="E1191" s="40"/>
      <c r="F1191" s="223" t="s">
        <v>1151</v>
      </c>
      <c r="G1191" s="40"/>
      <c r="H1191" s="40"/>
      <c r="I1191" s="219"/>
      <c r="J1191" s="40"/>
      <c r="K1191" s="40"/>
      <c r="L1191" s="44"/>
      <c r="M1191" s="220"/>
      <c r="N1191" s="221"/>
      <c r="O1191" s="84"/>
      <c r="P1191" s="84"/>
      <c r="Q1191" s="84"/>
      <c r="R1191" s="84"/>
      <c r="S1191" s="84"/>
      <c r="T1191" s="85"/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  <c r="AE1191" s="38"/>
      <c r="AT1191" s="17" t="s">
        <v>154</v>
      </c>
      <c r="AU1191" s="17" t="s">
        <v>79</v>
      </c>
    </row>
    <row r="1192" s="13" customFormat="1">
      <c r="A1192" s="13"/>
      <c r="B1192" s="224"/>
      <c r="C1192" s="225"/>
      <c r="D1192" s="217" t="s">
        <v>156</v>
      </c>
      <c r="E1192" s="226" t="s">
        <v>19</v>
      </c>
      <c r="F1192" s="227" t="s">
        <v>1152</v>
      </c>
      <c r="G1192" s="225"/>
      <c r="H1192" s="226" t="s">
        <v>19</v>
      </c>
      <c r="I1192" s="228"/>
      <c r="J1192" s="225"/>
      <c r="K1192" s="225"/>
      <c r="L1192" s="229"/>
      <c r="M1192" s="230"/>
      <c r="N1192" s="231"/>
      <c r="O1192" s="231"/>
      <c r="P1192" s="231"/>
      <c r="Q1192" s="231"/>
      <c r="R1192" s="231"/>
      <c r="S1192" s="231"/>
      <c r="T1192" s="232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33" t="s">
        <v>156</v>
      </c>
      <c r="AU1192" s="233" t="s">
        <v>79</v>
      </c>
      <c r="AV1192" s="13" t="s">
        <v>77</v>
      </c>
      <c r="AW1192" s="13" t="s">
        <v>31</v>
      </c>
      <c r="AX1192" s="13" t="s">
        <v>69</v>
      </c>
      <c r="AY1192" s="233" t="s">
        <v>144</v>
      </c>
    </row>
    <row r="1193" s="14" customFormat="1">
      <c r="A1193" s="14"/>
      <c r="B1193" s="234"/>
      <c r="C1193" s="235"/>
      <c r="D1193" s="217" t="s">
        <v>156</v>
      </c>
      <c r="E1193" s="236" t="s">
        <v>19</v>
      </c>
      <c r="F1193" s="237" t="s">
        <v>77</v>
      </c>
      <c r="G1193" s="235"/>
      <c r="H1193" s="238">
        <v>1</v>
      </c>
      <c r="I1193" s="239"/>
      <c r="J1193" s="235"/>
      <c r="K1193" s="235"/>
      <c r="L1193" s="240"/>
      <c r="M1193" s="241"/>
      <c r="N1193" s="242"/>
      <c r="O1193" s="242"/>
      <c r="P1193" s="242"/>
      <c r="Q1193" s="242"/>
      <c r="R1193" s="242"/>
      <c r="S1193" s="242"/>
      <c r="T1193" s="243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44" t="s">
        <v>156</v>
      </c>
      <c r="AU1193" s="244" t="s">
        <v>79</v>
      </c>
      <c r="AV1193" s="14" t="s">
        <v>79</v>
      </c>
      <c r="AW1193" s="14" t="s">
        <v>31</v>
      </c>
      <c r="AX1193" s="14" t="s">
        <v>69</v>
      </c>
      <c r="AY1193" s="244" t="s">
        <v>144</v>
      </c>
    </row>
    <row r="1194" s="15" customFormat="1">
      <c r="A1194" s="15"/>
      <c r="B1194" s="245"/>
      <c r="C1194" s="246"/>
      <c r="D1194" s="217" t="s">
        <v>156</v>
      </c>
      <c r="E1194" s="247" t="s">
        <v>19</v>
      </c>
      <c r="F1194" s="248" t="s">
        <v>163</v>
      </c>
      <c r="G1194" s="246"/>
      <c r="H1194" s="249">
        <v>1</v>
      </c>
      <c r="I1194" s="250"/>
      <c r="J1194" s="246"/>
      <c r="K1194" s="246"/>
      <c r="L1194" s="251"/>
      <c r="M1194" s="252"/>
      <c r="N1194" s="253"/>
      <c r="O1194" s="253"/>
      <c r="P1194" s="253"/>
      <c r="Q1194" s="253"/>
      <c r="R1194" s="253"/>
      <c r="S1194" s="253"/>
      <c r="T1194" s="254"/>
      <c r="U1194" s="15"/>
      <c r="V1194" s="15"/>
      <c r="W1194" s="15"/>
      <c r="X1194" s="15"/>
      <c r="Y1194" s="15"/>
      <c r="Z1194" s="15"/>
      <c r="AA1194" s="15"/>
      <c r="AB1194" s="15"/>
      <c r="AC1194" s="15"/>
      <c r="AD1194" s="15"/>
      <c r="AE1194" s="15"/>
      <c r="AT1194" s="255" t="s">
        <v>156</v>
      </c>
      <c r="AU1194" s="255" t="s">
        <v>79</v>
      </c>
      <c r="AV1194" s="15" t="s">
        <v>151</v>
      </c>
      <c r="AW1194" s="15" t="s">
        <v>31</v>
      </c>
      <c r="AX1194" s="15" t="s">
        <v>77</v>
      </c>
      <c r="AY1194" s="255" t="s">
        <v>144</v>
      </c>
    </row>
    <row r="1195" s="2" customFormat="1" ht="44.25" customHeight="1">
      <c r="A1195" s="38"/>
      <c r="B1195" s="39"/>
      <c r="C1195" s="204" t="s">
        <v>658</v>
      </c>
      <c r="D1195" s="204" t="s">
        <v>146</v>
      </c>
      <c r="E1195" s="205" t="s">
        <v>1153</v>
      </c>
      <c r="F1195" s="206" t="s">
        <v>1154</v>
      </c>
      <c r="G1195" s="207" t="s">
        <v>305</v>
      </c>
      <c r="H1195" s="208">
        <v>9</v>
      </c>
      <c r="I1195" s="209"/>
      <c r="J1195" s="210">
        <f>ROUND(I1195*H1195,2)</f>
        <v>0</v>
      </c>
      <c r="K1195" s="206" t="s">
        <v>150</v>
      </c>
      <c r="L1195" s="44"/>
      <c r="M1195" s="211" t="s">
        <v>19</v>
      </c>
      <c r="N1195" s="212" t="s">
        <v>40</v>
      </c>
      <c r="O1195" s="84"/>
      <c r="P1195" s="213">
        <f>O1195*H1195</f>
        <v>0</v>
      </c>
      <c r="Q1195" s="213">
        <v>0</v>
      </c>
      <c r="R1195" s="213">
        <f>Q1195*H1195</f>
        <v>0</v>
      </c>
      <c r="S1195" s="213">
        <v>0</v>
      </c>
      <c r="T1195" s="214">
        <f>S1195*H1195</f>
        <v>0</v>
      </c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38"/>
      <c r="AR1195" s="215" t="s">
        <v>203</v>
      </c>
      <c r="AT1195" s="215" t="s">
        <v>146</v>
      </c>
      <c r="AU1195" s="215" t="s">
        <v>79</v>
      </c>
      <c r="AY1195" s="17" t="s">
        <v>144</v>
      </c>
      <c r="BE1195" s="216">
        <f>IF(N1195="základní",J1195,0)</f>
        <v>0</v>
      </c>
      <c r="BF1195" s="216">
        <f>IF(N1195="snížená",J1195,0)</f>
        <v>0</v>
      </c>
      <c r="BG1195" s="216">
        <f>IF(N1195="zákl. přenesená",J1195,0)</f>
        <v>0</v>
      </c>
      <c r="BH1195" s="216">
        <f>IF(N1195="sníž. přenesená",J1195,0)</f>
        <v>0</v>
      </c>
      <c r="BI1195" s="216">
        <f>IF(N1195="nulová",J1195,0)</f>
        <v>0</v>
      </c>
      <c r="BJ1195" s="17" t="s">
        <v>77</v>
      </c>
      <c r="BK1195" s="216">
        <f>ROUND(I1195*H1195,2)</f>
        <v>0</v>
      </c>
      <c r="BL1195" s="17" t="s">
        <v>203</v>
      </c>
      <c r="BM1195" s="215" t="s">
        <v>1155</v>
      </c>
    </row>
    <row r="1196" s="2" customFormat="1">
      <c r="A1196" s="38"/>
      <c r="B1196" s="39"/>
      <c r="C1196" s="40"/>
      <c r="D1196" s="217" t="s">
        <v>152</v>
      </c>
      <c r="E1196" s="40"/>
      <c r="F1196" s="218" t="s">
        <v>1154</v>
      </c>
      <c r="G1196" s="40"/>
      <c r="H1196" s="40"/>
      <c r="I1196" s="219"/>
      <c r="J1196" s="40"/>
      <c r="K1196" s="40"/>
      <c r="L1196" s="44"/>
      <c r="M1196" s="220"/>
      <c r="N1196" s="221"/>
      <c r="O1196" s="84"/>
      <c r="P1196" s="84"/>
      <c r="Q1196" s="84"/>
      <c r="R1196" s="84"/>
      <c r="S1196" s="84"/>
      <c r="T1196" s="85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38"/>
      <c r="AT1196" s="17" t="s">
        <v>152</v>
      </c>
      <c r="AU1196" s="17" t="s">
        <v>79</v>
      </c>
    </row>
    <row r="1197" s="2" customFormat="1">
      <c r="A1197" s="38"/>
      <c r="B1197" s="39"/>
      <c r="C1197" s="40"/>
      <c r="D1197" s="222" t="s">
        <v>154</v>
      </c>
      <c r="E1197" s="40"/>
      <c r="F1197" s="223" t="s">
        <v>1156</v>
      </c>
      <c r="G1197" s="40"/>
      <c r="H1197" s="40"/>
      <c r="I1197" s="219"/>
      <c r="J1197" s="40"/>
      <c r="K1197" s="40"/>
      <c r="L1197" s="44"/>
      <c r="M1197" s="220"/>
      <c r="N1197" s="221"/>
      <c r="O1197" s="84"/>
      <c r="P1197" s="84"/>
      <c r="Q1197" s="84"/>
      <c r="R1197" s="84"/>
      <c r="S1197" s="84"/>
      <c r="T1197" s="85"/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  <c r="AE1197" s="38"/>
      <c r="AT1197" s="17" t="s">
        <v>154</v>
      </c>
      <c r="AU1197" s="17" t="s">
        <v>79</v>
      </c>
    </row>
    <row r="1198" s="13" customFormat="1">
      <c r="A1198" s="13"/>
      <c r="B1198" s="224"/>
      <c r="C1198" s="225"/>
      <c r="D1198" s="217" t="s">
        <v>156</v>
      </c>
      <c r="E1198" s="226" t="s">
        <v>19</v>
      </c>
      <c r="F1198" s="227" t="s">
        <v>1152</v>
      </c>
      <c r="G1198" s="225"/>
      <c r="H1198" s="226" t="s">
        <v>19</v>
      </c>
      <c r="I1198" s="228"/>
      <c r="J1198" s="225"/>
      <c r="K1198" s="225"/>
      <c r="L1198" s="229"/>
      <c r="M1198" s="230"/>
      <c r="N1198" s="231"/>
      <c r="O1198" s="231"/>
      <c r="P1198" s="231"/>
      <c r="Q1198" s="231"/>
      <c r="R1198" s="231"/>
      <c r="S1198" s="231"/>
      <c r="T1198" s="232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33" t="s">
        <v>156</v>
      </c>
      <c r="AU1198" s="233" t="s">
        <v>79</v>
      </c>
      <c r="AV1198" s="13" t="s">
        <v>77</v>
      </c>
      <c r="AW1198" s="13" t="s">
        <v>31</v>
      </c>
      <c r="AX1198" s="13" t="s">
        <v>69</v>
      </c>
      <c r="AY1198" s="233" t="s">
        <v>144</v>
      </c>
    </row>
    <row r="1199" s="14" customFormat="1">
      <c r="A1199" s="14"/>
      <c r="B1199" s="234"/>
      <c r="C1199" s="235"/>
      <c r="D1199" s="217" t="s">
        <v>156</v>
      </c>
      <c r="E1199" s="236" t="s">
        <v>19</v>
      </c>
      <c r="F1199" s="237" t="s">
        <v>208</v>
      </c>
      <c r="G1199" s="235"/>
      <c r="H1199" s="238">
        <v>9</v>
      </c>
      <c r="I1199" s="239"/>
      <c r="J1199" s="235"/>
      <c r="K1199" s="235"/>
      <c r="L1199" s="240"/>
      <c r="M1199" s="241"/>
      <c r="N1199" s="242"/>
      <c r="O1199" s="242"/>
      <c r="P1199" s="242"/>
      <c r="Q1199" s="242"/>
      <c r="R1199" s="242"/>
      <c r="S1199" s="242"/>
      <c r="T1199" s="243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44" t="s">
        <v>156</v>
      </c>
      <c r="AU1199" s="244" t="s">
        <v>79</v>
      </c>
      <c r="AV1199" s="14" t="s">
        <v>79</v>
      </c>
      <c r="AW1199" s="14" t="s">
        <v>31</v>
      </c>
      <c r="AX1199" s="14" t="s">
        <v>69</v>
      </c>
      <c r="AY1199" s="244" t="s">
        <v>144</v>
      </c>
    </row>
    <row r="1200" s="15" customFormat="1">
      <c r="A1200" s="15"/>
      <c r="B1200" s="245"/>
      <c r="C1200" s="246"/>
      <c r="D1200" s="217" t="s">
        <v>156</v>
      </c>
      <c r="E1200" s="247" t="s">
        <v>19</v>
      </c>
      <c r="F1200" s="248" t="s">
        <v>163</v>
      </c>
      <c r="G1200" s="246"/>
      <c r="H1200" s="249">
        <v>9</v>
      </c>
      <c r="I1200" s="250"/>
      <c r="J1200" s="246"/>
      <c r="K1200" s="246"/>
      <c r="L1200" s="251"/>
      <c r="M1200" s="252"/>
      <c r="N1200" s="253"/>
      <c r="O1200" s="253"/>
      <c r="P1200" s="253"/>
      <c r="Q1200" s="253"/>
      <c r="R1200" s="253"/>
      <c r="S1200" s="253"/>
      <c r="T1200" s="254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5"/>
      <c r="AT1200" s="255" t="s">
        <v>156</v>
      </c>
      <c r="AU1200" s="255" t="s">
        <v>79</v>
      </c>
      <c r="AV1200" s="15" t="s">
        <v>151</v>
      </c>
      <c r="AW1200" s="15" t="s">
        <v>31</v>
      </c>
      <c r="AX1200" s="15" t="s">
        <v>77</v>
      </c>
      <c r="AY1200" s="255" t="s">
        <v>144</v>
      </c>
    </row>
    <row r="1201" s="2" customFormat="1" ht="24.15" customHeight="1">
      <c r="A1201" s="38"/>
      <c r="B1201" s="39"/>
      <c r="C1201" s="204" t="s">
        <v>1157</v>
      </c>
      <c r="D1201" s="204" t="s">
        <v>146</v>
      </c>
      <c r="E1201" s="205" t="s">
        <v>1158</v>
      </c>
      <c r="F1201" s="206" t="s">
        <v>1159</v>
      </c>
      <c r="G1201" s="207" t="s">
        <v>305</v>
      </c>
      <c r="H1201" s="208">
        <v>22</v>
      </c>
      <c r="I1201" s="209"/>
      <c r="J1201" s="210">
        <f>ROUND(I1201*H1201,2)</f>
        <v>0</v>
      </c>
      <c r="K1201" s="206" t="s">
        <v>150</v>
      </c>
      <c r="L1201" s="44"/>
      <c r="M1201" s="211" t="s">
        <v>19</v>
      </c>
      <c r="N1201" s="212" t="s">
        <v>40</v>
      </c>
      <c r="O1201" s="84"/>
      <c r="P1201" s="213">
        <f>O1201*H1201</f>
        <v>0</v>
      </c>
      <c r="Q1201" s="213">
        <v>0</v>
      </c>
      <c r="R1201" s="213">
        <f>Q1201*H1201</f>
        <v>0</v>
      </c>
      <c r="S1201" s="213">
        <v>0</v>
      </c>
      <c r="T1201" s="214">
        <f>S1201*H1201</f>
        <v>0</v>
      </c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  <c r="AE1201" s="38"/>
      <c r="AR1201" s="215" t="s">
        <v>203</v>
      </c>
      <c r="AT1201" s="215" t="s">
        <v>146</v>
      </c>
      <c r="AU1201" s="215" t="s">
        <v>79</v>
      </c>
      <c r="AY1201" s="17" t="s">
        <v>144</v>
      </c>
      <c r="BE1201" s="216">
        <f>IF(N1201="základní",J1201,0)</f>
        <v>0</v>
      </c>
      <c r="BF1201" s="216">
        <f>IF(N1201="snížená",J1201,0)</f>
        <v>0</v>
      </c>
      <c r="BG1201" s="216">
        <f>IF(N1201="zákl. přenesená",J1201,0)</f>
        <v>0</v>
      </c>
      <c r="BH1201" s="216">
        <f>IF(N1201="sníž. přenesená",J1201,0)</f>
        <v>0</v>
      </c>
      <c r="BI1201" s="216">
        <f>IF(N1201="nulová",J1201,0)</f>
        <v>0</v>
      </c>
      <c r="BJ1201" s="17" t="s">
        <v>77</v>
      </c>
      <c r="BK1201" s="216">
        <f>ROUND(I1201*H1201,2)</f>
        <v>0</v>
      </c>
      <c r="BL1201" s="17" t="s">
        <v>203</v>
      </c>
      <c r="BM1201" s="215" t="s">
        <v>1160</v>
      </c>
    </row>
    <row r="1202" s="2" customFormat="1">
      <c r="A1202" s="38"/>
      <c r="B1202" s="39"/>
      <c r="C1202" s="40"/>
      <c r="D1202" s="217" t="s">
        <v>152</v>
      </c>
      <c r="E1202" s="40"/>
      <c r="F1202" s="218" t="s">
        <v>1161</v>
      </c>
      <c r="G1202" s="40"/>
      <c r="H1202" s="40"/>
      <c r="I1202" s="219"/>
      <c r="J1202" s="40"/>
      <c r="K1202" s="40"/>
      <c r="L1202" s="44"/>
      <c r="M1202" s="220"/>
      <c r="N1202" s="221"/>
      <c r="O1202" s="84"/>
      <c r="P1202" s="84"/>
      <c r="Q1202" s="84"/>
      <c r="R1202" s="84"/>
      <c r="S1202" s="84"/>
      <c r="T1202" s="85"/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  <c r="AE1202" s="38"/>
      <c r="AT1202" s="17" t="s">
        <v>152</v>
      </c>
      <c r="AU1202" s="17" t="s">
        <v>79</v>
      </c>
    </row>
    <row r="1203" s="2" customFormat="1">
      <c r="A1203" s="38"/>
      <c r="B1203" s="39"/>
      <c r="C1203" s="40"/>
      <c r="D1203" s="222" t="s">
        <v>154</v>
      </c>
      <c r="E1203" s="40"/>
      <c r="F1203" s="223" t="s">
        <v>1162</v>
      </c>
      <c r="G1203" s="40"/>
      <c r="H1203" s="40"/>
      <c r="I1203" s="219"/>
      <c r="J1203" s="40"/>
      <c r="K1203" s="40"/>
      <c r="L1203" s="44"/>
      <c r="M1203" s="220"/>
      <c r="N1203" s="221"/>
      <c r="O1203" s="84"/>
      <c r="P1203" s="84"/>
      <c r="Q1203" s="84"/>
      <c r="R1203" s="84"/>
      <c r="S1203" s="84"/>
      <c r="T1203" s="85"/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  <c r="AE1203" s="38"/>
      <c r="AT1203" s="17" t="s">
        <v>154</v>
      </c>
      <c r="AU1203" s="17" t="s">
        <v>79</v>
      </c>
    </row>
    <row r="1204" s="13" customFormat="1">
      <c r="A1204" s="13"/>
      <c r="B1204" s="224"/>
      <c r="C1204" s="225"/>
      <c r="D1204" s="217" t="s">
        <v>156</v>
      </c>
      <c r="E1204" s="226" t="s">
        <v>19</v>
      </c>
      <c r="F1204" s="227" t="s">
        <v>573</v>
      </c>
      <c r="G1204" s="225"/>
      <c r="H1204" s="226" t="s">
        <v>19</v>
      </c>
      <c r="I1204" s="228"/>
      <c r="J1204" s="225"/>
      <c r="K1204" s="225"/>
      <c r="L1204" s="229"/>
      <c r="M1204" s="230"/>
      <c r="N1204" s="231"/>
      <c r="O1204" s="231"/>
      <c r="P1204" s="231"/>
      <c r="Q1204" s="231"/>
      <c r="R1204" s="231"/>
      <c r="S1204" s="231"/>
      <c r="T1204" s="232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33" t="s">
        <v>156</v>
      </c>
      <c r="AU1204" s="233" t="s">
        <v>79</v>
      </c>
      <c r="AV1204" s="13" t="s">
        <v>77</v>
      </c>
      <c r="AW1204" s="13" t="s">
        <v>31</v>
      </c>
      <c r="AX1204" s="13" t="s">
        <v>69</v>
      </c>
      <c r="AY1204" s="233" t="s">
        <v>144</v>
      </c>
    </row>
    <row r="1205" s="14" customFormat="1">
      <c r="A1205" s="14"/>
      <c r="B1205" s="234"/>
      <c r="C1205" s="235"/>
      <c r="D1205" s="217" t="s">
        <v>156</v>
      </c>
      <c r="E1205" s="236" t="s">
        <v>19</v>
      </c>
      <c r="F1205" s="237" t="s">
        <v>197</v>
      </c>
      <c r="G1205" s="235"/>
      <c r="H1205" s="238">
        <v>14</v>
      </c>
      <c r="I1205" s="239"/>
      <c r="J1205" s="235"/>
      <c r="K1205" s="235"/>
      <c r="L1205" s="240"/>
      <c r="M1205" s="241"/>
      <c r="N1205" s="242"/>
      <c r="O1205" s="242"/>
      <c r="P1205" s="242"/>
      <c r="Q1205" s="242"/>
      <c r="R1205" s="242"/>
      <c r="S1205" s="242"/>
      <c r="T1205" s="243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44" t="s">
        <v>156</v>
      </c>
      <c r="AU1205" s="244" t="s">
        <v>79</v>
      </c>
      <c r="AV1205" s="14" t="s">
        <v>79</v>
      </c>
      <c r="AW1205" s="14" t="s">
        <v>31</v>
      </c>
      <c r="AX1205" s="14" t="s">
        <v>69</v>
      </c>
      <c r="AY1205" s="244" t="s">
        <v>144</v>
      </c>
    </row>
    <row r="1206" s="13" customFormat="1">
      <c r="A1206" s="13"/>
      <c r="B1206" s="224"/>
      <c r="C1206" s="225"/>
      <c r="D1206" s="217" t="s">
        <v>156</v>
      </c>
      <c r="E1206" s="226" t="s">
        <v>19</v>
      </c>
      <c r="F1206" s="227" t="s">
        <v>574</v>
      </c>
      <c r="G1206" s="225"/>
      <c r="H1206" s="226" t="s">
        <v>19</v>
      </c>
      <c r="I1206" s="228"/>
      <c r="J1206" s="225"/>
      <c r="K1206" s="225"/>
      <c r="L1206" s="229"/>
      <c r="M1206" s="230"/>
      <c r="N1206" s="231"/>
      <c r="O1206" s="231"/>
      <c r="P1206" s="231"/>
      <c r="Q1206" s="231"/>
      <c r="R1206" s="231"/>
      <c r="S1206" s="231"/>
      <c r="T1206" s="232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33" t="s">
        <v>156</v>
      </c>
      <c r="AU1206" s="233" t="s">
        <v>79</v>
      </c>
      <c r="AV1206" s="13" t="s">
        <v>77</v>
      </c>
      <c r="AW1206" s="13" t="s">
        <v>31</v>
      </c>
      <c r="AX1206" s="13" t="s">
        <v>69</v>
      </c>
      <c r="AY1206" s="233" t="s">
        <v>144</v>
      </c>
    </row>
    <row r="1207" s="14" customFormat="1">
      <c r="A1207" s="14"/>
      <c r="B1207" s="234"/>
      <c r="C1207" s="235"/>
      <c r="D1207" s="217" t="s">
        <v>156</v>
      </c>
      <c r="E1207" s="236" t="s">
        <v>19</v>
      </c>
      <c r="F1207" s="237" t="s">
        <v>194</v>
      </c>
      <c r="G1207" s="235"/>
      <c r="H1207" s="238">
        <v>7</v>
      </c>
      <c r="I1207" s="239"/>
      <c r="J1207" s="235"/>
      <c r="K1207" s="235"/>
      <c r="L1207" s="240"/>
      <c r="M1207" s="241"/>
      <c r="N1207" s="242"/>
      <c r="O1207" s="242"/>
      <c r="P1207" s="242"/>
      <c r="Q1207" s="242"/>
      <c r="R1207" s="242"/>
      <c r="S1207" s="242"/>
      <c r="T1207" s="243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44" t="s">
        <v>156</v>
      </c>
      <c r="AU1207" s="244" t="s">
        <v>79</v>
      </c>
      <c r="AV1207" s="14" t="s">
        <v>79</v>
      </c>
      <c r="AW1207" s="14" t="s">
        <v>31</v>
      </c>
      <c r="AX1207" s="14" t="s">
        <v>69</v>
      </c>
      <c r="AY1207" s="244" t="s">
        <v>144</v>
      </c>
    </row>
    <row r="1208" s="13" customFormat="1">
      <c r="A1208" s="13"/>
      <c r="B1208" s="224"/>
      <c r="C1208" s="225"/>
      <c r="D1208" s="217" t="s">
        <v>156</v>
      </c>
      <c r="E1208" s="226" t="s">
        <v>19</v>
      </c>
      <c r="F1208" s="227" t="s">
        <v>595</v>
      </c>
      <c r="G1208" s="225"/>
      <c r="H1208" s="226" t="s">
        <v>19</v>
      </c>
      <c r="I1208" s="228"/>
      <c r="J1208" s="225"/>
      <c r="K1208" s="225"/>
      <c r="L1208" s="229"/>
      <c r="M1208" s="230"/>
      <c r="N1208" s="231"/>
      <c r="O1208" s="231"/>
      <c r="P1208" s="231"/>
      <c r="Q1208" s="231"/>
      <c r="R1208" s="231"/>
      <c r="S1208" s="231"/>
      <c r="T1208" s="232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33" t="s">
        <v>156</v>
      </c>
      <c r="AU1208" s="233" t="s">
        <v>79</v>
      </c>
      <c r="AV1208" s="13" t="s">
        <v>77</v>
      </c>
      <c r="AW1208" s="13" t="s">
        <v>31</v>
      </c>
      <c r="AX1208" s="13" t="s">
        <v>69</v>
      </c>
      <c r="AY1208" s="233" t="s">
        <v>144</v>
      </c>
    </row>
    <row r="1209" s="14" customFormat="1">
      <c r="A1209" s="14"/>
      <c r="B1209" s="234"/>
      <c r="C1209" s="235"/>
      <c r="D1209" s="217" t="s">
        <v>156</v>
      </c>
      <c r="E1209" s="236" t="s">
        <v>19</v>
      </c>
      <c r="F1209" s="237" t="s">
        <v>77</v>
      </c>
      <c r="G1209" s="235"/>
      <c r="H1209" s="238">
        <v>1</v>
      </c>
      <c r="I1209" s="239"/>
      <c r="J1209" s="235"/>
      <c r="K1209" s="235"/>
      <c r="L1209" s="240"/>
      <c r="M1209" s="241"/>
      <c r="N1209" s="242"/>
      <c r="O1209" s="242"/>
      <c r="P1209" s="242"/>
      <c r="Q1209" s="242"/>
      <c r="R1209" s="242"/>
      <c r="S1209" s="242"/>
      <c r="T1209" s="243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T1209" s="244" t="s">
        <v>156</v>
      </c>
      <c r="AU1209" s="244" t="s">
        <v>79</v>
      </c>
      <c r="AV1209" s="14" t="s">
        <v>79</v>
      </c>
      <c r="AW1209" s="14" t="s">
        <v>31</v>
      </c>
      <c r="AX1209" s="14" t="s">
        <v>69</v>
      </c>
      <c r="AY1209" s="244" t="s">
        <v>144</v>
      </c>
    </row>
    <row r="1210" s="15" customFormat="1">
      <c r="A1210" s="15"/>
      <c r="B1210" s="245"/>
      <c r="C1210" s="246"/>
      <c r="D1210" s="217" t="s">
        <v>156</v>
      </c>
      <c r="E1210" s="247" t="s">
        <v>19</v>
      </c>
      <c r="F1210" s="248" t="s">
        <v>163</v>
      </c>
      <c r="G1210" s="246"/>
      <c r="H1210" s="249">
        <v>22</v>
      </c>
      <c r="I1210" s="250"/>
      <c r="J1210" s="246"/>
      <c r="K1210" s="246"/>
      <c r="L1210" s="251"/>
      <c r="M1210" s="252"/>
      <c r="N1210" s="253"/>
      <c r="O1210" s="253"/>
      <c r="P1210" s="253"/>
      <c r="Q1210" s="253"/>
      <c r="R1210" s="253"/>
      <c r="S1210" s="253"/>
      <c r="T1210" s="254"/>
      <c r="U1210" s="15"/>
      <c r="V1210" s="15"/>
      <c r="W1210" s="15"/>
      <c r="X1210" s="15"/>
      <c r="Y1210" s="15"/>
      <c r="Z1210" s="15"/>
      <c r="AA1210" s="15"/>
      <c r="AB1210" s="15"/>
      <c r="AC1210" s="15"/>
      <c r="AD1210" s="15"/>
      <c r="AE1210" s="15"/>
      <c r="AT1210" s="255" t="s">
        <v>156</v>
      </c>
      <c r="AU1210" s="255" t="s">
        <v>79</v>
      </c>
      <c r="AV1210" s="15" t="s">
        <v>151</v>
      </c>
      <c r="AW1210" s="15" t="s">
        <v>31</v>
      </c>
      <c r="AX1210" s="15" t="s">
        <v>77</v>
      </c>
      <c r="AY1210" s="255" t="s">
        <v>144</v>
      </c>
    </row>
    <row r="1211" s="2" customFormat="1" ht="24.15" customHeight="1">
      <c r="A1211" s="38"/>
      <c r="B1211" s="39"/>
      <c r="C1211" s="256" t="s">
        <v>668</v>
      </c>
      <c r="D1211" s="256" t="s">
        <v>229</v>
      </c>
      <c r="E1211" s="257" t="s">
        <v>1163</v>
      </c>
      <c r="F1211" s="258" t="s">
        <v>1164</v>
      </c>
      <c r="G1211" s="259" t="s">
        <v>305</v>
      </c>
      <c r="H1211" s="260">
        <v>7</v>
      </c>
      <c r="I1211" s="261"/>
      <c r="J1211" s="262">
        <f>ROUND(I1211*H1211,2)</f>
        <v>0</v>
      </c>
      <c r="K1211" s="258" t="s">
        <v>150</v>
      </c>
      <c r="L1211" s="263"/>
      <c r="M1211" s="264" t="s">
        <v>19</v>
      </c>
      <c r="N1211" s="265" t="s">
        <v>40</v>
      </c>
      <c r="O1211" s="84"/>
      <c r="P1211" s="213">
        <f>O1211*H1211</f>
        <v>0</v>
      </c>
      <c r="Q1211" s="213">
        <v>0.00092000000000000003</v>
      </c>
      <c r="R1211" s="213">
        <f>Q1211*H1211</f>
        <v>0.0064400000000000004</v>
      </c>
      <c r="S1211" s="213">
        <v>0</v>
      </c>
      <c r="T1211" s="214">
        <f>S1211*H1211</f>
        <v>0</v>
      </c>
      <c r="U1211" s="38"/>
      <c r="V1211" s="38"/>
      <c r="W1211" s="38"/>
      <c r="X1211" s="38"/>
      <c r="Y1211" s="38"/>
      <c r="Z1211" s="38"/>
      <c r="AA1211" s="38"/>
      <c r="AB1211" s="38"/>
      <c r="AC1211" s="38"/>
      <c r="AD1211" s="38"/>
      <c r="AE1211" s="38"/>
      <c r="AR1211" s="215" t="s">
        <v>260</v>
      </c>
      <c r="AT1211" s="215" t="s">
        <v>229</v>
      </c>
      <c r="AU1211" s="215" t="s">
        <v>79</v>
      </c>
      <c r="AY1211" s="17" t="s">
        <v>144</v>
      </c>
      <c r="BE1211" s="216">
        <f>IF(N1211="základní",J1211,0)</f>
        <v>0</v>
      </c>
      <c r="BF1211" s="216">
        <f>IF(N1211="snížená",J1211,0)</f>
        <v>0</v>
      </c>
      <c r="BG1211" s="216">
        <f>IF(N1211="zákl. přenesená",J1211,0)</f>
        <v>0</v>
      </c>
      <c r="BH1211" s="216">
        <f>IF(N1211="sníž. přenesená",J1211,0)</f>
        <v>0</v>
      </c>
      <c r="BI1211" s="216">
        <f>IF(N1211="nulová",J1211,0)</f>
        <v>0</v>
      </c>
      <c r="BJ1211" s="17" t="s">
        <v>77</v>
      </c>
      <c r="BK1211" s="216">
        <f>ROUND(I1211*H1211,2)</f>
        <v>0</v>
      </c>
      <c r="BL1211" s="17" t="s">
        <v>203</v>
      </c>
      <c r="BM1211" s="215" t="s">
        <v>1165</v>
      </c>
    </row>
    <row r="1212" s="2" customFormat="1">
      <c r="A1212" s="38"/>
      <c r="B1212" s="39"/>
      <c r="C1212" s="40"/>
      <c r="D1212" s="217" t="s">
        <v>152</v>
      </c>
      <c r="E1212" s="40"/>
      <c r="F1212" s="218" t="s">
        <v>1164</v>
      </c>
      <c r="G1212" s="40"/>
      <c r="H1212" s="40"/>
      <c r="I1212" s="219"/>
      <c r="J1212" s="40"/>
      <c r="K1212" s="40"/>
      <c r="L1212" s="44"/>
      <c r="M1212" s="220"/>
      <c r="N1212" s="221"/>
      <c r="O1212" s="84"/>
      <c r="P1212" s="84"/>
      <c r="Q1212" s="84"/>
      <c r="R1212" s="84"/>
      <c r="S1212" s="84"/>
      <c r="T1212" s="85"/>
      <c r="U1212" s="38"/>
      <c r="V1212" s="38"/>
      <c r="W1212" s="38"/>
      <c r="X1212" s="38"/>
      <c r="Y1212" s="38"/>
      <c r="Z1212" s="38"/>
      <c r="AA1212" s="38"/>
      <c r="AB1212" s="38"/>
      <c r="AC1212" s="38"/>
      <c r="AD1212" s="38"/>
      <c r="AE1212" s="38"/>
      <c r="AT1212" s="17" t="s">
        <v>152</v>
      </c>
      <c r="AU1212" s="17" t="s">
        <v>79</v>
      </c>
    </row>
    <row r="1213" s="13" customFormat="1">
      <c r="A1213" s="13"/>
      <c r="B1213" s="224"/>
      <c r="C1213" s="225"/>
      <c r="D1213" s="217" t="s">
        <v>156</v>
      </c>
      <c r="E1213" s="226" t="s">
        <v>19</v>
      </c>
      <c r="F1213" s="227" t="s">
        <v>574</v>
      </c>
      <c r="G1213" s="225"/>
      <c r="H1213" s="226" t="s">
        <v>19</v>
      </c>
      <c r="I1213" s="228"/>
      <c r="J1213" s="225"/>
      <c r="K1213" s="225"/>
      <c r="L1213" s="229"/>
      <c r="M1213" s="230"/>
      <c r="N1213" s="231"/>
      <c r="O1213" s="231"/>
      <c r="P1213" s="231"/>
      <c r="Q1213" s="231"/>
      <c r="R1213" s="231"/>
      <c r="S1213" s="231"/>
      <c r="T1213" s="232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33" t="s">
        <v>156</v>
      </c>
      <c r="AU1213" s="233" t="s">
        <v>79</v>
      </c>
      <c r="AV1213" s="13" t="s">
        <v>77</v>
      </c>
      <c r="AW1213" s="13" t="s">
        <v>31</v>
      </c>
      <c r="AX1213" s="13" t="s">
        <v>69</v>
      </c>
      <c r="AY1213" s="233" t="s">
        <v>144</v>
      </c>
    </row>
    <row r="1214" s="14" customFormat="1">
      <c r="A1214" s="14"/>
      <c r="B1214" s="234"/>
      <c r="C1214" s="235"/>
      <c r="D1214" s="217" t="s">
        <v>156</v>
      </c>
      <c r="E1214" s="236" t="s">
        <v>19</v>
      </c>
      <c r="F1214" s="237" t="s">
        <v>194</v>
      </c>
      <c r="G1214" s="235"/>
      <c r="H1214" s="238">
        <v>7</v>
      </c>
      <c r="I1214" s="239"/>
      <c r="J1214" s="235"/>
      <c r="K1214" s="235"/>
      <c r="L1214" s="240"/>
      <c r="M1214" s="241"/>
      <c r="N1214" s="242"/>
      <c r="O1214" s="242"/>
      <c r="P1214" s="242"/>
      <c r="Q1214" s="242"/>
      <c r="R1214" s="242"/>
      <c r="S1214" s="242"/>
      <c r="T1214" s="243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44" t="s">
        <v>156</v>
      </c>
      <c r="AU1214" s="244" t="s">
        <v>79</v>
      </c>
      <c r="AV1214" s="14" t="s">
        <v>79</v>
      </c>
      <c r="AW1214" s="14" t="s">
        <v>31</v>
      </c>
      <c r="AX1214" s="14" t="s">
        <v>69</v>
      </c>
      <c r="AY1214" s="244" t="s">
        <v>144</v>
      </c>
    </row>
    <row r="1215" s="15" customFormat="1">
      <c r="A1215" s="15"/>
      <c r="B1215" s="245"/>
      <c r="C1215" s="246"/>
      <c r="D1215" s="217" t="s">
        <v>156</v>
      </c>
      <c r="E1215" s="247" t="s">
        <v>19</v>
      </c>
      <c r="F1215" s="248" t="s">
        <v>163</v>
      </c>
      <c r="G1215" s="246"/>
      <c r="H1215" s="249">
        <v>7</v>
      </c>
      <c r="I1215" s="250"/>
      <c r="J1215" s="246"/>
      <c r="K1215" s="246"/>
      <c r="L1215" s="251"/>
      <c r="M1215" s="252"/>
      <c r="N1215" s="253"/>
      <c r="O1215" s="253"/>
      <c r="P1215" s="253"/>
      <c r="Q1215" s="253"/>
      <c r="R1215" s="253"/>
      <c r="S1215" s="253"/>
      <c r="T1215" s="254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T1215" s="255" t="s">
        <v>156</v>
      </c>
      <c r="AU1215" s="255" t="s">
        <v>79</v>
      </c>
      <c r="AV1215" s="15" t="s">
        <v>151</v>
      </c>
      <c r="AW1215" s="15" t="s">
        <v>31</v>
      </c>
      <c r="AX1215" s="15" t="s">
        <v>77</v>
      </c>
      <c r="AY1215" s="255" t="s">
        <v>144</v>
      </c>
    </row>
    <row r="1216" s="2" customFormat="1" ht="24.15" customHeight="1">
      <c r="A1216" s="38"/>
      <c r="B1216" s="39"/>
      <c r="C1216" s="256" t="s">
        <v>1166</v>
      </c>
      <c r="D1216" s="256" t="s">
        <v>229</v>
      </c>
      <c r="E1216" s="257" t="s">
        <v>1167</v>
      </c>
      <c r="F1216" s="258" t="s">
        <v>1168</v>
      </c>
      <c r="G1216" s="259" t="s">
        <v>305</v>
      </c>
      <c r="H1216" s="260">
        <v>15</v>
      </c>
      <c r="I1216" s="261"/>
      <c r="J1216" s="262">
        <f>ROUND(I1216*H1216,2)</f>
        <v>0</v>
      </c>
      <c r="K1216" s="258" t="s">
        <v>150</v>
      </c>
      <c r="L1216" s="263"/>
      <c r="M1216" s="264" t="s">
        <v>19</v>
      </c>
      <c r="N1216" s="265" t="s">
        <v>40</v>
      </c>
      <c r="O1216" s="84"/>
      <c r="P1216" s="213">
        <f>O1216*H1216</f>
        <v>0</v>
      </c>
      <c r="Q1216" s="213">
        <v>0.00123</v>
      </c>
      <c r="R1216" s="213">
        <f>Q1216*H1216</f>
        <v>0.018450000000000001</v>
      </c>
      <c r="S1216" s="213">
        <v>0</v>
      </c>
      <c r="T1216" s="214">
        <f>S1216*H1216</f>
        <v>0</v>
      </c>
      <c r="U1216" s="38"/>
      <c r="V1216" s="38"/>
      <c r="W1216" s="38"/>
      <c r="X1216" s="38"/>
      <c r="Y1216" s="38"/>
      <c r="Z1216" s="38"/>
      <c r="AA1216" s="38"/>
      <c r="AB1216" s="38"/>
      <c r="AC1216" s="38"/>
      <c r="AD1216" s="38"/>
      <c r="AE1216" s="38"/>
      <c r="AR1216" s="215" t="s">
        <v>260</v>
      </c>
      <c r="AT1216" s="215" t="s">
        <v>229</v>
      </c>
      <c r="AU1216" s="215" t="s">
        <v>79</v>
      </c>
      <c r="AY1216" s="17" t="s">
        <v>144</v>
      </c>
      <c r="BE1216" s="216">
        <f>IF(N1216="základní",J1216,0)</f>
        <v>0</v>
      </c>
      <c r="BF1216" s="216">
        <f>IF(N1216="snížená",J1216,0)</f>
        <v>0</v>
      </c>
      <c r="BG1216" s="216">
        <f>IF(N1216="zákl. přenesená",J1216,0)</f>
        <v>0</v>
      </c>
      <c r="BH1216" s="216">
        <f>IF(N1216="sníž. přenesená",J1216,0)</f>
        <v>0</v>
      </c>
      <c r="BI1216" s="216">
        <f>IF(N1216="nulová",J1216,0)</f>
        <v>0</v>
      </c>
      <c r="BJ1216" s="17" t="s">
        <v>77</v>
      </c>
      <c r="BK1216" s="216">
        <f>ROUND(I1216*H1216,2)</f>
        <v>0</v>
      </c>
      <c r="BL1216" s="17" t="s">
        <v>203</v>
      </c>
      <c r="BM1216" s="215" t="s">
        <v>1169</v>
      </c>
    </row>
    <row r="1217" s="2" customFormat="1">
      <c r="A1217" s="38"/>
      <c r="B1217" s="39"/>
      <c r="C1217" s="40"/>
      <c r="D1217" s="217" t="s">
        <v>152</v>
      </c>
      <c r="E1217" s="40"/>
      <c r="F1217" s="218" t="s">
        <v>1168</v>
      </c>
      <c r="G1217" s="40"/>
      <c r="H1217" s="40"/>
      <c r="I1217" s="219"/>
      <c r="J1217" s="40"/>
      <c r="K1217" s="40"/>
      <c r="L1217" s="44"/>
      <c r="M1217" s="220"/>
      <c r="N1217" s="221"/>
      <c r="O1217" s="84"/>
      <c r="P1217" s="84"/>
      <c r="Q1217" s="84"/>
      <c r="R1217" s="84"/>
      <c r="S1217" s="84"/>
      <c r="T1217" s="85"/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  <c r="AE1217" s="38"/>
      <c r="AT1217" s="17" t="s">
        <v>152</v>
      </c>
      <c r="AU1217" s="17" t="s">
        <v>79</v>
      </c>
    </row>
    <row r="1218" s="13" customFormat="1">
      <c r="A1218" s="13"/>
      <c r="B1218" s="224"/>
      <c r="C1218" s="225"/>
      <c r="D1218" s="217" t="s">
        <v>156</v>
      </c>
      <c r="E1218" s="226" t="s">
        <v>19</v>
      </c>
      <c r="F1218" s="227" t="s">
        <v>573</v>
      </c>
      <c r="G1218" s="225"/>
      <c r="H1218" s="226" t="s">
        <v>19</v>
      </c>
      <c r="I1218" s="228"/>
      <c r="J1218" s="225"/>
      <c r="K1218" s="225"/>
      <c r="L1218" s="229"/>
      <c r="M1218" s="230"/>
      <c r="N1218" s="231"/>
      <c r="O1218" s="231"/>
      <c r="P1218" s="231"/>
      <c r="Q1218" s="231"/>
      <c r="R1218" s="231"/>
      <c r="S1218" s="231"/>
      <c r="T1218" s="232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33" t="s">
        <v>156</v>
      </c>
      <c r="AU1218" s="233" t="s">
        <v>79</v>
      </c>
      <c r="AV1218" s="13" t="s">
        <v>77</v>
      </c>
      <c r="AW1218" s="13" t="s">
        <v>31</v>
      </c>
      <c r="AX1218" s="13" t="s">
        <v>69</v>
      </c>
      <c r="AY1218" s="233" t="s">
        <v>144</v>
      </c>
    </row>
    <row r="1219" s="14" customFormat="1">
      <c r="A1219" s="14"/>
      <c r="B1219" s="234"/>
      <c r="C1219" s="235"/>
      <c r="D1219" s="217" t="s">
        <v>156</v>
      </c>
      <c r="E1219" s="236" t="s">
        <v>19</v>
      </c>
      <c r="F1219" s="237" t="s">
        <v>197</v>
      </c>
      <c r="G1219" s="235"/>
      <c r="H1219" s="238">
        <v>14</v>
      </c>
      <c r="I1219" s="239"/>
      <c r="J1219" s="235"/>
      <c r="K1219" s="235"/>
      <c r="L1219" s="240"/>
      <c r="M1219" s="241"/>
      <c r="N1219" s="242"/>
      <c r="O1219" s="242"/>
      <c r="P1219" s="242"/>
      <c r="Q1219" s="242"/>
      <c r="R1219" s="242"/>
      <c r="S1219" s="242"/>
      <c r="T1219" s="243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44" t="s">
        <v>156</v>
      </c>
      <c r="AU1219" s="244" t="s">
        <v>79</v>
      </c>
      <c r="AV1219" s="14" t="s">
        <v>79</v>
      </c>
      <c r="AW1219" s="14" t="s">
        <v>31</v>
      </c>
      <c r="AX1219" s="14" t="s">
        <v>69</v>
      </c>
      <c r="AY1219" s="244" t="s">
        <v>144</v>
      </c>
    </row>
    <row r="1220" s="13" customFormat="1">
      <c r="A1220" s="13"/>
      <c r="B1220" s="224"/>
      <c r="C1220" s="225"/>
      <c r="D1220" s="217" t="s">
        <v>156</v>
      </c>
      <c r="E1220" s="226" t="s">
        <v>19</v>
      </c>
      <c r="F1220" s="227" t="s">
        <v>595</v>
      </c>
      <c r="G1220" s="225"/>
      <c r="H1220" s="226" t="s">
        <v>19</v>
      </c>
      <c r="I1220" s="228"/>
      <c r="J1220" s="225"/>
      <c r="K1220" s="225"/>
      <c r="L1220" s="229"/>
      <c r="M1220" s="230"/>
      <c r="N1220" s="231"/>
      <c r="O1220" s="231"/>
      <c r="P1220" s="231"/>
      <c r="Q1220" s="231"/>
      <c r="R1220" s="231"/>
      <c r="S1220" s="231"/>
      <c r="T1220" s="232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33" t="s">
        <v>156</v>
      </c>
      <c r="AU1220" s="233" t="s">
        <v>79</v>
      </c>
      <c r="AV1220" s="13" t="s">
        <v>77</v>
      </c>
      <c r="AW1220" s="13" t="s">
        <v>31</v>
      </c>
      <c r="AX1220" s="13" t="s">
        <v>69</v>
      </c>
      <c r="AY1220" s="233" t="s">
        <v>144</v>
      </c>
    </row>
    <row r="1221" s="14" customFormat="1">
      <c r="A1221" s="14"/>
      <c r="B1221" s="234"/>
      <c r="C1221" s="235"/>
      <c r="D1221" s="217" t="s">
        <v>156</v>
      </c>
      <c r="E1221" s="236" t="s">
        <v>19</v>
      </c>
      <c r="F1221" s="237" t="s">
        <v>77</v>
      </c>
      <c r="G1221" s="235"/>
      <c r="H1221" s="238">
        <v>1</v>
      </c>
      <c r="I1221" s="239"/>
      <c r="J1221" s="235"/>
      <c r="K1221" s="235"/>
      <c r="L1221" s="240"/>
      <c r="M1221" s="241"/>
      <c r="N1221" s="242"/>
      <c r="O1221" s="242"/>
      <c r="P1221" s="242"/>
      <c r="Q1221" s="242"/>
      <c r="R1221" s="242"/>
      <c r="S1221" s="242"/>
      <c r="T1221" s="243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44" t="s">
        <v>156</v>
      </c>
      <c r="AU1221" s="244" t="s">
        <v>79</v>
      </c>
      <c r="AV1221" s="14" t="s">
        <v>79</v>
      </c>
      <c r="AW1221" s="14" t="s">
        <v>31</v>
      </c>
      <c r="AX1221" s="14" t="s">
        <v>69</v>
      </c>
      <c r="AY1221" s="244" t="s">
        <v>144</v>
      </c>
    </row>
    <row r="1222" s="15" customFormat="1">
      <c r="A1222" s="15"/>
      <c r="B1222" s="245"/>
      <c r="C1222" s="246"/>
      <c r="D1222" s="217" t="s">
        <v>156</v>
      </c>
      <c r="E1222" s="247" t="s">
        <v>19</v>
      </c>
      <c r="F1222" s="248" t="s">
        <v>163</v>
      </c>
      <c r="G1222" s="246"/>
      <c r="H1222" s="249">
        <v>15</v>
      </c>
      <c r="I1222" s="250"/>
      <c r="J1222" s="246"/>
      <c r="K1222" s="246"/>
      <c r="L1222" s="251"/>
      <c r="M1222" s="252"/>
      <c r="N1222" s="253"/>
      <c r="O1222" s="253"/>
      <c r="P1222" s="253"/>
      <c r="Q1222" s="253"/>
      <c r="R1222" s="253"/>
      <c r="S1222" s="253"/>
      <c r="T1222" s="254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T1222" s="255" t="s">
        <v>156</v>
      </c>
      <c r="AU1222" s="255" t="s">
        <v>79</v>
      </c>
      <c r="AV1222" s="15" t="s">
        <v>151</v>
      </c>
      <c r="AW1222" s="15" t="s">
        <v>31</v>
      </c>
      <c r="AX1222" s="15" t="s">
        <v>77</v>
      </c>
      <c r="AY1222" s="255" t="s">
        <v>144</v>
      </c>
    </row>
    <row r="1223" s="2" customFormat="1" ht="33" customHeight="1">
      <c r="A1223" s="38"/>
      <c r="B1223" s="39"/>
      <c r="C1223" s="204" t="s">
        <v>676</v>
      </c>
      <c r="D1223" s="204" t="s">
        <v>146</v>
      </c>
      <c r="E1223" s="205" t="s">
        <v>1170</v>
      </c>
      <c r="F1223" s="206" t="s">
        <v>1171</v>
      </c>
      <c r="G1223" s="207" t="s">
        <v>305</v>
      </c>
      <c r="H1223" s="208">
        <v>20</v>
      </c>
      <c r="I1223" s="209"/>
      <c r="J1223" s="210">
        <f>ROUND(I1223*H1223,2)</f>
        <v>0</v>
      </c>
      <c r="K1223" s="206" t="s">
        <v>19</v>
      </c>
      <c r="L1223" s="44"/>
      <c r="M1223" s="211" t="s">
        <v>19</v>
      </c>
      <c r="N1223" s="212" t="s">
        <v>40</v>
      </c>
      <c r="O1223" s="84"/>
      <c r="P1223" s="213">
        <f>O1223*H1223</f>
        <v>0</v>
      </c>
      <c r="Q1223" s="213">
        <v>0</v>
      </c>
      <c r="R1223" s="213">
        <f>Q1223*H1223</f>
        <v>0</v>
      </c>
      <c r="S1223" s="213">
        <v>0</v>
      </c>
      <c r="T1223" s="214">
        <f>S1223*H1223</f>
        <v>0</v>
      </c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  <c r="AE1223" s="38"/>
      <c r="AR1223" s="215" t="s">
        <v>203</v>
      </c>
      <c r="AT1223" s="215" t="s">
        <v>146</v>
      </c>
      <c r="AU1223" s="215" t="s">
        <v>79</v>
      </c>
      <c r="AY1223" s="17" t="s">
        <v>144</v>
      </c>
      <c r="BE1223" s="216">
        <f>IF(N1223="základní",J1223,0)</f>
        <v>0</v>
      </c>
      <c r="BF1223" s="216">
        <f>IF(N1223="snížená",J1223,0)</f>
        <v>0</v>
      </c>
      <c r="BG1223" s="216">
        <f>IF(N1223="zákl. přenesená",J1223,0)</f>
        <v>0</v>
      </c>
      <c r="BH1223" s="216">
        <f>IF(N1223="sníž. přenesená",J1223,0)</f>
        <v>0</v>
      </c>
      <c r="BI1223" s="216">
        <f>IF(N1223="nulová",J1223,0)</f>
        <v>0</v>
      </c>
      <c r="BJ1223" s="17" t="s">
        <v>77</v>
      </c>
      <c r="BK1223" s="216">
        <f>ROUND(I1223*H1223,2)</f>
        <v>0</v>
      </c>
      <c r="BL1223" s="17" t="s">
        <v>203</v>
      </c>
      <c r="BM1223" s="215" t="s">
        <v>1172</v>
      </c>
    </row>
    <row r="1224" s="2" customFormat="1">
      <c r="A1224" s="38"/>
      <c r="B1224" s="39"/>
      <c r="C1224" s="40"/>
      <c r="D1224" s="217" t="s">
        <v>152</v>
      </c>
      <c r="E1224" s="40"/>
      <c r="F1224" s="218" t="s">
        <v>1171</v>
      </c>
      <c r="G1224" s="40"/>
      <c r="H1224" s="40"/>
      <c r="I1224" s="219"/>
      <c r="J1224" s="40"/>
      <c r="K1224" s="40"/>
      <c r="L1224" s="44"/>
      <c r="M1224" s="220"/>
      <c r="N1224" s="221"/>
      <c r="O1224" s="84"/>
      <c r="P1224" s="84"/>
      <c r="Q1224" s="84"/>
      <c r="R1224" s="84"/>
      <c r="S1224" s="84"/>
      <c r="T1224" s="85"/>
      <c r="U1224" s="38"/>
      <c r="V1224" s="38"/>
      <c r="W1224" s="38"/>
      <c r="X1224" s="38"/>
      <c r="Y1224" s="38"/>
      <c r="Z1224" s="38"/>
      <c r="AA1224" s="38"/>
      <c r="AB1224" s="38"/>
      <c r="AC1224" s="38"/>
      <c r="AD1224" s="38"/>
      <c r="AE1224" s="38"/>
      <c r="AT1224" s="17" t="s">
        <v>152</v>
      </c>
      <c r="AU1224" s="17" t="s">
        <v>79</v>
      </c>
    </row>
    <row r="1225" s="13" customFormat="1">
      <c r="A1225" s="13"/>
      <c r="B1225" s="224"/>
      <c r="C1225" s="225"/>
      <c r="D1225" s="217" t="s">
        <v>156</v>
      </c>
      <c r="E1225" s="226" t="s">
        <v>19</v>
      </c>
      <c r="F1225" s="227" t="s">
        <v>1173</v>
      </c>
      <c r="G1225" s="225"/>
      <c r="H1225" s="226" t="s">
        <v>19</v>
      </c>
      <c r="I1225" s="228"/>
      <c r="J1225" s="225"/>
      <c r="K1225" s="225"/>
      <c r="L1225" s="229"/>
      <c r="M1225" s="230"/>
      <c r="N1225" s="231"/>
      <c r="O1225" s="231"/>
      <c r="P1225" s="231"/>
      <c r="Q1225" s="231"/>
      <c r="R1225" s="231"/>
      <c r="S1225" s="231"/>
      <c r="T1225" s="232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33" t="s">
        <v>156</v>
      </c>
      <c r="AU1225" s="233" t="s">
        <v>79</v>
      </c>
      <c r="AV1225" s="13" t="s">
        <v>77</v>
      </c>
      <c r="AW1225" s="13" t="s">
        <v>31</v>
      </c>
      <c r="AX1225" s="13" t="s">
        <v>69</v>
      </c>
      <c r="AY1225" s="233" t="s">
        <v>144</v>
      </c>
    </row>
    <row r="1226" s="14" customFormat="1">
      <c r="A1226" s="14"/>
      <c r="B1226" s="234"/>
      <c r="C1226" s="235"/>
      <c r="D1226" s="217" t="s">
        <v>156</v>
      </c>
      <c r="E1226" s="236" t="s">
        <v>19</v>
      </c>
      <c r="F1226" s="237" t="s">
        <v>182</v>
      </c>
      <c r="G1226" s="235"/>
      <c r="H1226" s="238">
        <v>5</v>
      </c>
      <c r="I1226" s="239"/>
      <c r="J1226" s="235"/>
      <c r="K1226" s="235"/>
      <c r="L1226" s="240"/>
      <c r="M1226" s="241"/>
      <c r="N1226" s="242"/>
      <c r="O1226" s="242"/>
      <c r="P1226" s="242"/>
      <c r="Q1226" s="242"/>
      <c r="R1226" s="242"/>
      <c r="S1226" s="242"/>
      <c r="T1226" s="243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44" t="s">
        <v>156</v>
      </c>
      <c r="AU1226" s="244" t="s">
        <v>79</v>
      </c>
      <c r="AV1226" s="14" t="s">
        <v>79</v>
      </c>
      <c r="AW1226" s="14" t="s">
        <v>31</v>
      </c>
      <c r="AX1226" s="14" t="s">
        <v>69</v>
      </c>
      <c r="AY1226" s="244" t="s">
        <v>144</v>
      </c>
    </row>
    <row r="1227" s="13" customFormat="1">
      <c r="A1227" s="13"/>
      <c r="B1227" s="224"/>
      <c r="C1227" s="225"/>
      <c r="D1227" s="217" t="s">
        <v>156</v>
      </c>
      <c r="E1227" s="226" t="s">
        <v>19</v>
      </c>
      <c r="F1227" s="227" t="s">
        <v>1174</v>
      </c>
      <c r="G1227" s="225"/>
      <c r="H1227" s="226" t="s">
        <v>19</v>
      </c>
      <c r="I1227" s="228"/>
      <c r="J1227" s="225"/>
      <c r="K1227" s="225"/>
      <c r="L1227" s="229"/>
      <c r="M1227" s="230"/>
      <c r="N1227" s="231"/>
      <c r="O1227" s="231"/>
      <c r="P1227" s="231"/>
      <c r="Q1227" s="231"/>
      <c r="R1227" s="231"/>
      <c r="S1227" s="231"/>
      <c r="T1227" s="232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33" t="s">
        <v>156</v>
      </c>
      <c r="AU1227" s="233" t="s">
        <v>79</v>
      </c>
      <c r="AV1227" s="13" t="s">
        <v>77</v>
      </c>
      <c r="AW1227" s="13" t="s">
        <v>31</v>
      </c>
      <c r="AX1227" s="13" t="s">
        <v>69</v>
      </c>
      <c r="AY1227" s="233" t="s">
        <v>144</v>
      </c>
    </row>
    <row r="1228" s="14" customFormat="1">
      <c r="A1228" s="14"/>
      <c r="B1228" s="234"/>
      <c r="C1228" s="235"/>
      <c r="D1228" s="217" t="s">
        <v>156</v>
      </c>
      <c r="E1228" s="236" t="s">
        <v>19</v>
      </c>
      <c r="F1228" s="237" t="s">
        <v>182</v>
      </c>
      <c r="G1228" s="235"/>
      <c r="H1228" s="238">
        <v>5</v>
      </c>
      <c r="I1228" s="239"/>
      <c r="J1228" s="235"/>
      <c r="K1228" s="235"/>
      <c r="L1228" s="240"/>
      <c r="M1228" s="241"/>
      <c r="N1228" s="242"/>
      <c r="O1228" s="242"/>
      <c r="P1228" s="242"/>
      <c r="Q1228" s="242"/>
      <c r="R1228" s="242"/>
      <c r="S1228" s="242"/>
      <c r="T1228" s="243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44" t="s">
        <v>156</v>
      </c>
      <c r="AU1228" s="244" t="s">
        <v>79</v>
      </c>
      <c r="AV1228" s="14" t="s">
        <v>79</v>
      </c>
      <c r="AW1228" s="14" t="s">
        <v>31</v>
      </c>
      <c r="AX1228" s="14" t="s">
        <v>69</v>
      </c>
      <c r="AY1228" s="244" t="s">
        <v>144</v>
      </c>
    </row>
    <row r="1229" s="13" customFormat="1">
      <c r="A1229" s="13"/>
      <c r="B1229" s="224"/>
      <c r="C1229" s="225"/>
      <c r="D1229" s="217" t="s">
        <v>156</v>
      </c>
      <c r="E1229" s="226" t="s">
        <v>19</v>
      </c>
      <c r="F1229" s="227" t="s">
        <v>783</v>
      </c>
      <c r="G1229" s="225"/>
      <c r="H1229" s="226" t="s">
        <v>19</v>
      </c>
      <c r="I1229" s="228"/>
      <c r="J1229" s="225"/>
      <c r="K1229" s="225"/>
      <c r="L1229" s="229"/>
      <c r="M1229" s="230"/>
      <c r="N1229" s="231"/>
      <c r="O1229" s="231"/>
      <c r="P1229" s="231"/>
      <c r="Q1229" s="231"/>
      <c r="R1229" s="231"/>
      <c r="S1229" s="231"/>
      <c r="T1229" s="232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33" t="s">
        <v>156</v>
      </c>
      <c r="AU1229" s="233" t="s">
        <v>79</v>
      </c>
      <c r="AV1229" s="13" t="s">
        <v>77</v>
      </c>
      <c r="AW1229" s="13" t="s">
        <v>31</v>
      </c>
      <c r="AX1229" s="13" t="s">
        <v>69</v>
      </c>
      <c r="AY1229" s="233" t="s">
        <v>144</v>
      </c>
    </row>
    <row r="1230" s="14" customFormat="1">
      <c r="A1230" s="14"/>
      <c r="B1230" s="234"/>
      <c r="C1230" s="235"/>
      <c r="D1230" s="217" t="s">
        <v>156</v>
      </c>
      <c r="E1230" s="236" t="s">
        <v>19</v>
      </c>
      <c r="F1230" s="237" t="s">
        <v>182</v>
      </c>
      <c r="G1230" s="235"/>
      <c r="H1230" s="238">
        <v>5</v>
      </c>
      <c r="I1230" s="239"/>
      <c r="J1230" s="235"/>
      <c r="K1230" s="235"/>
      <c r="L1230" s="240"/>
      <c r="M1230" s="241"/>
      <c r="N1230" s="242"/>
      <c r="O1230" s="242"/>
      <c r="P1230" s="242"/>
      <c r="Q1230" s="242"/>
      <c r="R1230" s="242"/>
      <c r="S1230" s="242"/>
      <c r="T1230" s="243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44" t="s">
        <v>156</v>
      </c>
      <c r="AU1230" s="244" t="s">
        <v>79</v>
      </c>
      <c r="AV1230" s="14" t="s">
        <v>79</v>
      </c>
      <c r="AW1230" s="14" t="s">
        <v>31</v>
      </c>
      <c r="AX1230" s="14" t="s">
        <v>69</v>
      </c>
      <c r="AY1230" s="244" t="s">
        <v>144</v>
      </c>
    </row>
    <row r="1231" s="13" customFormat="1">
      <c r="A1231" s="13"/>
      <c r="B1231" s="224"/>
      <c r="C1231" s="225"/>
      <c r="D1231" s="217" t="s">
        <v>156</v>
      </c>
      <c r="E1231" s="226" t="s">
        <v>19</v>
      </c>
      <c r="F1231" s="227" t="s">
        <v>1175</v>
      </c>
      <c r="G1231" s="225"/>
      <c r="H1231" s="226" t="s">
        <v>19</v>
      </c>
      <c r="I1231" s="228"/>
      <c r="J1231" s="225"/>
      <c r="K1231" s="225"/>
      <c r="L1231" s="229"/>
      <c r="M1231" s="230"/>
      <c r="N1231" s="231"/>
      <c r="O1231" s="231"/>
      <c r="P1231" s="231"/>
      <c r="Q1231" s="231"/>
      <c r="R1231" s="231"/>
      <c r="S1231" s="231"/>
      <c r="T1231" s="232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33" t="s">
        <v>156</v>
      </c>
      <c r="AU1231" s="233" t="s">
        <v>79</v>
      </c>
      <c r="AV1231" s="13" t="s">
        <v>77</v>
      </c>
      <c r="AW1231" s="13" t="s">
        <v>31</v>
      </c>
      <c r="AX1231" s="13" t="s">
        <v>69</v>
      </c>
      <c r="AY1231" s="233" t="s">
        <v>144</v>
      </c>
    </row>
    <row r="1232" s="14" customFormat="1">
      <c r="A1232" s="14"/>
      <c r="B1232" s="234"/>
      <c r="C1232" s="235"/>
      <c r="D1232" s="217" t="s">
        <v>156</v>
      </c>
      <c r="E1232" s="236" t="s">
        <v>19</v>
      </c>
      <c r="F1232" s="237" t="s">
        <v>182</v>
      </c>
      <c r="G1232" s="235"/>
      <c r="H1232" s="238">
        <v>5</v>
      </c>
      <c r="I1232" s="239"/>
      <c r="J1232" s="235"/>
      <c r="K1232" s="235"/>
      <c r="L1232" s="240"/>
      <c r="M1232" s="241"/>
      <c r="N1232" s="242"/>
      <c r="O1232" s="242"/>
      <c r="P1232" s="242"/>
      <c r="Q1232" s="242"/>
      <c r="R1232" s="242"/>
      <c r="S1232" s="242"/>
      <c r="T1232" s="243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44" t="s">
        <v>156</v>
      </c>
      <c r="AU1232" s="244" t="s">
        <v>79</v>
      </c>
      <c r="AV1232" s="14" t="s">
        <v>79</v>
      </c>
      <c r="AW1232" s="14" t="s">
        <v>31</v>
      </c>
      <c r="AX1232" s="14" t="s">
        <v>69</v>
      </c>
      <c r="AY1232" s="244" t="s">
        <v>144</v>
      </c>
    </row>
    <row r="1233" s="15" customFormat="1">
      <c r="A1233" s="15"/>
      <c r="B1233" s="245"/>
      <c r="C1233" s="246"/>
      <c r="D1233" s="217" t="s">
        <v>156</v>
      </c>
      <c r="E1233" s="247" t="s">
        <v>19</v>
      </c>
      <c r="F1233" s="248" t="s">
        <v>163</v>
      </c>
      <c r="G1233" s="246"/>
      <c r="H1233" s="249">
        <v>20</v>
      </c>
      <c r="I1233" s="250"/>
      <c r="J1233" s="246"/>
      <c r="K1233" s="246"/>
      <c r="L1233" s="251"/>
      <c r="M1233" s="252"/>
      <c r="N1233" s="253"/>
      <c r="O1233" s="253"/>
      <c r="P1233" s="253"/>
      <c r="Q1233" s="253"/>
      <c r="R1233" s="253"/>
      <c r="S1233" s="253"/>
      <c r="T1233" s="254"/>
      <c r="U1233" s="15"/>
      <c r="V1233" s="15"/>
      <c r="W1233" s="15"/>
      <c r="X1233" s="15"/>
      <c r="Y1233" s="15"/>
      <c r="Z1233" s="15"/>
      <c r="AA1233" s="15"/>
      <c r="AB1233" s="15"/>
      <c r="AC1233" s="15"/>
      <c r="AD1233" s="15"/>
      <c r="AE1233" s="15"/>
      <c r="AT1233" s="255" t="s">
        <v>156</v>
      </c>
      <c r="AU1233" s="255" t="s">
        <v>79</v>
      </c>
      <c r="AV1233" s="15" t="s">
        <v>151</v>
      </c>
      <c r="AW1233" s="15" t="s">
        <v>31</v>
      </c>
      <c r="AX1233" s="15" t="s">
        <v>77</v>
      </c>
      <c r="AY1233" s="255" t="s">
        <v>144</v>
      </c>
    </row>
    <row r="1234" s="2" customFormat="1" ht="24.15" customHeight="1">
      <c r="A1234" s="38"/>
      <c r="B1234" s="39"/>
      <c r="C1234" s="204" t="s">
        <v>1176</v>
      </c>
      <c r="D1234" s="204" t="s">
        <v>146</v>
      </c>
      <c r="E1234" s="205" t="s">
        <v>1177</v>
      </c>
      <c r="F1234" s="206" t="s">
        <v>1178</v>
      </c>
      <c r="G1234" s="207" t="s">
        <v>291</v>
      </c>
      <c r="H1234" s="208">
        <v>2</v>
      </c>
      <c r="I1234" s="209"/>
      <c r="J1234" s="210">
        <f>ROUND(I1234*H1234,2)</f>
        <v>0</v>
      </c>
      <c r="K1234" s="206" t="s">
        <v>1179</v>
      </c>
      <c r="L1234" s="44"/>
      <c r="M1234" s="211" t="s">
        <v>19</v>
      </c>
      <c r="N1234" s="212" t="s">
        <v>40</v>
      </c>
      <c r="O1234" s="84"/>
      <c r="P1234" s="213">
        <f>O1234*H1234</f>
        <v>0</v>
      </c>
      <c r="Q1234" s="213">
        <v>0</v>
      </c>
      <c r="R1234" s="213">
        <f>Q1234*H1234</f>
        <v>0</v>
      </c>
      <c r="S1234" s="213">
        <v>0</v>
      </c>
      <c r="T1234" s="214">
        <f>S1234*H1234</f>
        <v>0</v>
      </c>
      <c r="U1234" s="38"/>
      <c r="V1234" s="38"/>
      <c r="W1234" s="38"/>
      <c r="X1234" s="38"/>
      <c r="Y1234" s="38"/>
      <c r="Z1234" s="38"/>
      <c r="AA1234" s="38"/>
      <c r="AB1234" s="38"/>
      <c r="AC1234" s="38"/>
      <c r="AD1234" s="38"/>
      <c r="AE1234" s="38"/>
      <c r="AR1234" s="215" t="s">
        <v>203</v>
      </c>
      <c r="AT1234" s="215" t="s">
        <v>146</v>
      </c>
      <c r="AU1234" s="215" t="s">
        <v>79</v>
      </c>
      <c r="AY1234" s="17" t="s">
        <v>144</v>
      </c>
      <c r="BE1234" s="216">
        <f>IF(N1234="základní",J1234,0)</f>
        <v>0</v>
      </c>
      <c r="BF1234" s="216">
        <f>IF(N1234="snížená",J1234,0)</f>
        <v>0</v>
      </c>
      <c r="BG1234" s="216">
        <f>IF(N1234="zákl. přenesená",J1234,0)</f>
        <v>0</v>
      </c>
      <c r="BH1234" s="216">
        <f>IF(N1234="sníž. přenesená",J1234,0)</f>
        <v>0</v>
      </c>
      <c r="BI1234" s="216">
        <f>IF(N1234="nulová",J1234,0)</f>
        <v>0</v>
      </c>
      <c r="BJ1234" s="17" t="s">
        <v>77</v>
      </c>
      <c r="BK1234" s="216">
        <f>ROUND(I1234*H1234,2)</f>
        <v>0</v>
      </c>
      <c r="BL1234" s="17" t="s">
        <v>203</v>
      </c>
      <c r="BM1234" s="215" t="s">
        <v>1180</v>
      </c>
    </row>
    <row r="1235" s="2" customFormat="1">
      <c r="A1235" s="38"/>
      <c r="B1235" s="39"/>
      <c r="C1235" s="40"/>
      <c r="D1235" s="217" t="s">
        <v>152</v>
      </c>
      <c r="E1235" s="40"/>
      <c r="F1235" s="218" t="s">
        <v>1178</v>
      </c>
      <c r="G1235" s="40"/>
      <c r="H1235" s="40"/>
      <c r="I1235" s="219"/>
      <c r="J1235" s="40"/>
      <c r="K1235" s="40"/>
      <c r="L1235" s="44"/>
      <c r="M1235" s="220"/>
      <c r="N1235" s="221"/>
      <c r="O1235" s="84"/>
      <c r="P1235" s="84"/>
      <c r="Q1235" s="84"/>
      <c r="R1235" s="84"/>
      <c r="S1235" s="84"/>
      <c r="T1235" s="85"/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  <c r="AE1235" s="38"/>
      <c r="AT1235" s="17" t="s">
        <v>152</v>
      </c>
      <c r="AU1235" s="17" t="s">
        <v>79</v>
      </c>
    </row>
    <row r="1236" s="2" customFormat="1">
      <c r="A1236" s="38"/>
      <c r="B1236" s="39"/>
      <c r="C1236" s="40"/>
      <c r="D1236" s="222" t="s">
        <v>154</v>
      </c>
      <c r="E1236" s="40"/>
      <c r="F1236" s="223" t="s">
        <v>1181</v>
      </c>
      <c r="G1236" s="40"/>
      <c r="H1236" s="40"/>
      <c r="I1236" s="219"/>
      <c r="J1236" s="40"/>
      <c r="K1236" s="40"/>
      <c r="L1236" s="44"/>
      <c r="M1236" s="220"/>
      <c r="N1236" s="221"/>
      <c r="O1236" s="84"/>
      <c r="P1236" s="84"/>
      <c r="Q1236" s="84"/>
      <c r="R1236" s="84"/>
      <c r="S1236" s="84"/>
      <c r="T1236" s="85"/>
      <c r="U1236" s="38"/>
      <c r="V1236" s="38"/>
      <c r="W1236" s="38"/>
      <c r="X1236" s="38"/>
      <c r="Y1236" s="38"/>
      <c r="Z1236" s="38"/>
      <c r="AA1236" s="38"/>
      <c r="AB1236" s="38"/>
      <c r="AC1236" s="38"/>
      <c r="AD1236" s="38"/>
      <c r="AE1236" s="38"/>
      <c r="AT1236" s="17" t="s">
        <v>154</v>
      </c>
      <c r="AU1236" s="17" t="s">
        <v>79</v>
      </c>
    </row>
    <row r="1237" s="13" customFormat="1">
      <c r="A1237" s="13"/>
      <c r="B1237" s="224"/>
      <c r="C1237" s="225"/>
      <c r="D1237" s="217" t="s">
        <v>156</v>
      </c>
      <c r="E1237" s="226" t="s">
        <v>19</v>
      </c>
      <c r="F1237" s="227" t="s">
        <v>1182</v>
      </c>
      <c r="G1237" s="225"/>
      <c r="H1237" s="226" t="s">
        <v>19</v>
      </c>
      <c r="I1237" s="228"/>
      <c r="J1237" s="225"/>
      <c r="K1237" s="225"/>
      <c r="L1237" s="229"/>
      <c r="M1237" s="230"/>
      <c r="N1237" s="231"/>
      <c r="O1237" s="231"/>
      <c r="P1237" s="231"/>
      <c r="Q1237" s="231"/>
      <c r="R1237" s="231"/>
      <c r="S1237" s="231"/>
      <c r="T1237" s="232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33" t="s">
        <v>156</v>
      </c>
      <c r="AU1237" s="233" t="s">
        <v>79</v>
      </c>
      <c r="AV1237" s="13" t="s">
        <v>77</v>
      </c>
      <c r="AW1237" s="13" t="s">
        <v>31</v>
      </c>
      <c r="AX1237" s="13" t="s">
        <v>69</v>
      </c>
      <c r="AY1237" s="233" t="s">
        <v>144</v>
      </c>
    </row>
    <row r="1238" s="14" customFormat="1">
      <c r="A1238" s="14"/>
      <c r="B1238" s="234"/>
      <c r="C1238" s="235"/>
      <c r="D1238" s="217" t="s">
        <v>156</v>
      </c>
      <c r="E1238" s="236" t="s">
        <v>19</v>
      </c>
      <c r="F1238" s="237" t="s">
        <v>79</v>
      </c>
      <c r="G1238" s="235"/>
      <c r="H1238" s="238">
        <v>2</v>
      </c>
      <c r="I1238" s="239"/>
      <c r="J1238" s="235"/>
      <c r="K1238" s="235"/>
      <c r="L1238" s="240"/>
      <c r="M1238" s="241"/>
      <c r="N1238" s="242"/>
      <c r="O1238" s="242"/>
      <c r="P1238" s="242"/>
      <c r="Q1238" s="242"/>
      <c r="R1238" s="242"/>
      <c r="S1238" s="242"/>
      <c r="T1238" s="243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44" t="s">
        <v>156</v>
      </c>
      <c r="AU1238" s="244" t="s">
        <v>79</v>
      </c>
      <c r="AV1238" s="14" t="s">
        <v>79</v>
      </c>
      <c r="AW1238" s="14" t="s">
        <v>31</v>
      </c>
      <c r="AX1238" s="14" t="s">
        <v>69</v>
      </c>
      <c r="AY1238" s="244" t="s">
        <v>144</v>
      </c>
    </row>
    <row r="1239" s="15" customFormat="1">
      <c r="A1239" s="15"/>
      <c r="B1239" s="245"/>
      <c r="C1239" s="246"/>
      <c r="D1239" s="217" t="s">
        <v>156</v>
      </c>
      <c r="E1239" s="247" t="s">
        <v>19</v>
      </c>
      <c r="F1239" s="248" t="s">
        <v>163</v>
      </c>
      <c r="G1239" s="246"/>
      <c r="H1239" s="249">
        <v>2</v>
      </c>
      <c r="I1239" s="250"/>
      <c r="J1239" s="246"/>
      <c r="K1239" s="246"/>
      <c r="L1239" s="251"/>
      <c r="M1239" s="252"/>
      <c r="N1239" s="253"/>
      <c r="O1239" s="253"/>
      <c r="P1239" s="253"/>
      <c r="Q1239" s="253"/>
      <c r="R1239" s="253"/>
      <c r="S1239" s="253"/>
      <c r="T1239" s="254"/>
      <c r="U1239" s="15"/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5"/>
      <c r="AT1239" s="255" t="s">
        <v>156</v>
      </c>
      <c r="AU1239" s="255" t="s">
        <v>79</v>
      </c>
      <c r="AV1239" s="15" t="s">
        <v>151</v>
      </c>
      <c r="AW1239" s="15" t="s">
        <v>31</v>
      </c>
      <c r="AX1239" s="15" t="s">
        <v>77</v>
      </c>
      <c r="AY1239" s="255" t="s">
        <v>144</v>
      </c>
    </row>
    <row r="1240" s="2" customFormat="1" ht="24.15" customHeight="1">
      <c r="A1240" s="38"/>
      <c r="B1240" s="39"/>
      <c r="C1240" s="204" t="s">
        <v>691</v>
      </c>
      <c r="D1240" s="204" t="s">
        <v>146</v>
      </c>
      <c r="E1240" s="205" t="s">
        <v>1183</v>
      </c>
      <c r="F1240" s="206" t="s">
        <v>1184</v>
      </c>
      <c r="G1240" s="207" t="s">
        <v>934</v>
      </c>
      <c r="H1240" s="266"/>
      <c r="I1240" s="209"/>
      <c r="J1240" s="210">
        <f>ROUND(I1240*H1240,2)</f>
        <v>0</v>
      </c>
      <c r="K1240" s="206" t="s">
        <v>150</v>
      </c>
      <c r="L1240" s="44"/>
      <c r="M1240" s="211" t="s">
        <v>19</v>
      </c>
      <c r="N1240" s="212" t="s">
        <v>40</v>
      </c>
      <c r="O1240" s="84"/>
      <c r="P1240" s="213">
        <f>O1240*H1240</f>
        <v>0</v>
      </c>
      <c r="Q1240" s="213">
        <v>0</v>
      </c>
      <c r="R1240" s="213">
        <f>Q1240*H1240</f>
        <v>0</v>
      </c>
      <c r="S1240" s="213">
        <v>0</v>
      </c>
      <c r="T1240" s="214">
        <f>S1240*H1240</f>
        <v>0</v>
      </c>
      <c r="U1240" s="38"/>
      <c r="V1240" s="38"/>
      <c r="W1240" s="38"/>
      <c r="X1240" s="38"/>
      <c r="Y1240" s="38"/>
      <c r="Z1240" s="38"/>
      <c r="AA1240" s="38"/>
      <c r="AB1240" s="38"/>
      <c r="AC1240" s="38"/>
      <c r="AD1240" s="38"/>
      <c r="AE1240" s="38"/>
      <c r="AR1240" s="215" t="s">
        <v>203</v>
      </c>
      <c r="AT1240" s="215" t="s">
        <v>146</v>
      </c>
      <c r="AU1240" s="215" t="s">
        <v>79</v>
      </c>
      <c r="AY1240" s="17" t="s">
        <v>144</v>
      </c>
      <c r="BE1240" s="216">
        <f>IF(N1240="základní",J1240,0)</f>
        <v>0</v>
      </c>
      <c r="BF1240" s="216">
        <f>IF(N1240="snížená",J1240,0)</f>
        <v>0</v>
      </c>
      <c r="BG1240" s="216">
        <f>IF(N1240="zákl. přenesená",J1240,0)</f>
        <v>0</v>
      </c>
      <c r="BH1240" s="216">
        <f>IF(N1240="sníž. přenesená",J1240,0)</f>
        <v>0</v>
      </c>
      <c r="BI1240" s="216">
        <f>IF(N1240="nulová",J1240,0)</f>
        <v>0</v>
      </c>
      <c r="BJ1240" s="17" t="s">
        <v>77</v>
      </c>
      <c r="BK1240" s="216">
        <f>ROUND(I1240*H1240,2)</f>
        <v>0</v>
      </c>
      <c r="BL1240" s="17" t="s">
        <v>203</v>
      </c>
      <c r="BM1240" s="215" t="s">
        <v>1185</v>
      </c>
    </row>
    <row r="1241" s="2" customFormat="1">
      <c r="A1241" s="38"/>
      <c r="B1241" s="39"/>
      <c r="C1241" s="40"/>
      <c r="D1241" s="217" t="s">
        <v>152</v>
      </c>
      <c r="E1241" s="40"/>
      <c r="F1241" s="218" t="s">
        <v>1186</v>
      </c>
      <c r="G1241" s="40"/>
      <c r="H1241" s="40"/>
      <c r="I1241" s="219"/>
      <c r="J1241" s="40"/>
      <c r="K1241" s="40"/>
      <c r="L1241" s="44"/>
      <c r="M1241" s="220"/>
      <c r="N1241" s="221"/>
      <c r="O1241" s="84"/>
      <c r="P1241" s="84"/>
      <c r="Q1241" s="84"/>
      <c r="R1241" s="84"/>
      <c r="S1241" s="84"/>
      <c r="T1241" s="85"/>
      <c r="U1241" s="38"/>
      <c r="V1241" s="38"/>
      <c r="W1241" s="38"/>
      <c r="X1241" s="38"/>
      <c r="Y1241" s="38"/>
      <c r="Z1241" s="38"/>
      <c r="AA1241" s="38"/>
      <c r="AB1241" s="38"/>
      <c r="AC1241" s="38"/>
      <c r="AD1241" s="38"/>
      <c r="AE1241" s="38"/>
      <c r="AT1241" s="17" t="s">
        <v>152</v>
      </c>
      <c r="AU1241" s="17" t="s">
        <v>79</v>
      </c>
    </row>
    <row r="1242" s="2" customFormat="1">
      <c r="A1242" s="38"/>
      <c r="B1242" s="39"/>
      <c r="C1242" s="40"/>
      <c r="D1242" s="222" t="s">
        <v>154</v>
      </c>
      <c r="E1242" s="40"/>
      <c r="F1242" s="223" t="s">
        <v>1187</v>
      </c>
      <c r="G1242" s="40"/>
      <c r="H1242" s="40"/>
      <c r="I1242" s="219"/>
      <c r="J1242" s="40"/>
      <c r="K1242" s="40"/>
      <c r="L1242" s="44"/>
      <c r="M1242" s="220"/>
      <c r="N1242" s="221"/>
      <c r="O1242" s="84"/>
      <c r="P1242" s="84"/>
      <c r="Q1242" s="84"/>
      <c r="R1242" s="84"/>
      <c r="S1242" s="84"/>
      <c r="T1242" s="85"/>
      <c r="U1242" s="38"/>
      <c r="V1242" s="38"/>
      <c r="W1242" s="38"/>
      <c r="X1242" s="38"/>
      <c r="Y1242" s="38"/>
      <c r="Z1242" s="38"/>
      <c r="AA1242" s="38"/>
      <c r="AB1242" s="38"/>
      <c r="AC1242" s="38"/>
      <c r="AD1242" s="38"/>
      <c r="AE1242" s="38"/>
      <c r="AT1242" s="17" t="s">
        <v>154</v>
      </c>
      <c r="AU1242" s="17" t="s">
        <v>79</v>
      </c>
    </row>
    <row r="1243" s="12" customFormat="1" ht="22.8" customHeight="1">
      <c r="A1243" s="12"/>
      <c r="B1243" s="188"/>
      <c r="C1243" s="189"/>
      <c r="D1243" s="190" t="s">
        <v>68</v>
      </c>
      <c r="E1243" s="202" t="s">
        <v>1188</v>
      </c>
      <c r="F1243" s="202" t="s">
        <v>1189</v>
      </c>
      <c r="G1243" s="189"/>
      <c r="H1243" s="189"/>
      <c r="I1243" s="192"/>
      <c r="J1243" s="203">
        <f>BK1243</f>
        <v>0</v>
      </c>
      <c r="K1243" s="189"/>
      <c r="L1243" s="194"/>
      <c r="M1243" s="195"/>
      <c r="N1243" s="196"/>
      <c r="O1243" s="196"/>
      <c r="P1243" s="197">
        <f>SUM(P1244:P1272)</f>
        <v>0</v>
      </c>
      <c r="Q1243" s="196"/>
      <c r="R1243" s="197">
        <f>SUM(R1244:R1272)</f>
        <v>0.021880000000000004</v>
      </c>
      <c r="S1243" s="196"/>
      <c r="T1243" s="198">
        <f>SUM(T1244:T1272)</f>
        <v>0</v>
      </c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R1243" s="199" t="s">
        <v>79</v>
      </c>
      <c r="AT1243" s="200" t="s">
        <v>68</v>
      </c>
      <c r="AU1243" s="200" t="s">
        <v>77</v>
      </c>
      <c r="AY1243" s="199" t="s">
        <v>144</v>
      </c>
      <c r="BK1243" s="201">
        <f>SUM(BK1244:BK1272)</f>
        <v>0</v>
      </c>
    </row>
    <row r="1244" s="2" customFormat="1" ht="24.15" customHeight="1">
      <c r="A1244" s="38"/>
      <c r="B1244" s="39"/>
      <c r="C1244" s="204" t="s">
        <v>1190</v>
      </c>
      <c r="D1244" s="204" t="s">
        <v>146</v>
      </c>
      <c r="E1244" s="205" t="s">
        <v>1191</v>
      </c>
      <c r="F1244" s="206" t="s">
        <v>1192</v>
      </c>
      <c r="G1244" s="207" t="s">
        <v>202</v>
      </c>
      <c r="H1244" s="208">
        <v>2.1880000000000002</v>
      </c>
      <c r="I1244" s="209"/>
      <c r="J1244" s="210">
        <f>ROUND(I1244*H1244,2)</f>
        <v>0</v>
      </c>
      <c r="K1244" s="206" t="s">
        <v>150</v>
      </c>
      <c r="L1244" s="44"/>
      <c r="M1244" s="211" t="s">
        <v>19</v>
      </c>
      <c r="N1244" s="212" t="s">
        <v>40</v>
      </c>
      <c r="O1244" s="84"/>
      <c r="P1244" s="213">
        <f>O1244*H1244</f>
        <v>0</v>
      </c>
      <c r="Q1244" s="213">
        <v>0</v>
      </c>
      <c r="R1244" s="213">
        <f>Q1244*H1244</f>
        <v>0</v>
      </c>
      <c r="S1244" s="213">
        <v>0</v>
      </c>
      <c r="T1244" s="214">
        <f>S1244*H1244</f>
        <v>0</v>
      </c>
      <c r="U1244" s="38"/>
      <c r="V1244" s="38"/>
      <c r="W1244" s="38"/>
      <c r="X1244" s="38"/>
      <c r="Y1244" s="38"/>
      <c r="Z1244" s="38"/>
      <c r="AA1244" s="38"/>
      <c r="AB1244" s="38"/>
      <c r="AC1244" s="38"/>
      <c r="AD1244" s="38"/>
      <c r="AE1244" s="38"/>
      <c r="AR1244" s="215" t="s">
        <v>203</v>
      </c>
      <c r="AT1244" s="215" t="s">
        <v>146</v>
      </c>
      <c r="AU1244" s="215" t="s">
        <v>79</v>
      </c>
      <c r="AY1244" s="17" t="s">
        <v>144</v>
      </c>
      <c r="BE1244" s="216">
        <f>IF(N1244="základní",J1244,0)</f>
        <v>0</v>
      </c>
      <c r="BF1244" s="216">
        <f>IF(N1244="snížená",J1244,0)</f>
        <v>0</v>
      </c>
      <c r="BG1244" s="216">
        <f>IF(N1244="zákl. přenesená",J1244,0)</f>
        <v>0</v>
      </c>
      <c r="BH1244" s="216">
        <f>IF(N1244="sníž. přenesená",J1244,0)</f>
        <v>0</v>
      </c>
      <c r="BI1244" s="216">
        <f>IF(N1244="nulová",J1244,0)</f>
        <v>0</v>
      </c>
      <c r="BJ1244" s="17" t="s">
        <v>77</v>
      </c>
      <c r="BK1244" s="216">
        <f>ROUND(I1244*H1244,2)</f>
        <v>0</v>
      </c>
      <c r="BL1244" s="17" t="s">
        <v>203</v>
      </c>
      <c r="BM1244" s="215" t="s">
        <v>1193</v>
      </c>
    </row>
    <row r="1245" s="2" customFormat="1">
      <c r="A1245" s="38"/>
      <c r="B1245" s="39"/>
      <c r="C1245" s="40"/>
      <c r="D1245" s="217" t="s">
        <v>152</v>
      </c>
      <c r="E1245" s="40"/>
      <c r="F1245" s="218" t="s">
        <v>1194</v>
      </c>
      <c r="G1245" s="40"/>
      <c r="H1245" s="40"/>
      <c r="I1245" s="219"/>
      <c r="J1245" s="40"/>
      <c r="K1245" s="40"/>
      <c r="L1245" s="44"/>
      <c r="M1245" s="220"/>
      <c r="N1245" s="221"/>
      <c r="O1245" s="84"/>
      <c r="P1245" s="84"/>
      <c r="Q1245" s="84"/>
      <c r="R1245" s="84"/>
      <c r="S1245" s="84"/>
      <c r="T1245" s="85"/>
      <c r="U1245" s="38"/>
      <c r="V1245" s="38"/>
      <c r="W1245" s="38"/>
      <c r="X1245" s="38"/>
      <c r="Y1245" s="38"/>
      <c r="Z1245" s="38"/>
      <c r="AA1245" s="38"/>
      <c r="AB1245" s="38"/>
      <c r="AC1245" s="38"/>
      <c r="AD1245" s="38"/>
      <c r="AE1245" s="38"/>
      <c r="AT1245" s="17" t="s">
        <v>152</v>
      </c>
      <c r="AU1245" s="17" t="s">
        <v>79</v>
      </c>
    </row>
    <row r="1246" s="2" customFormat="1">
      <c r="A1246" s="38"/>
      <c r="B1246" s="39"/>
      <c r="C1246" s="40"/>
      <c r="D1246" s="222" t="s">
        <v>154</v>
      </c>
      <c r="E1246" s="40"/>
      <c r="F1246" s="223" t="s">
        <v>1195</v>
      </c>
      <c r="G1246" s="40"/>
      <c r="H1246" s="40"/>
      <c r="I1246" s="219"/>
      <c r="J1246" s="40"/>
      <c r="K1246" s="40"/>
      <c r="L1246" s="44"/>
      <c r="M1246" s="220"/>
      <c r="N1246" s="221"/>
      <c r="O1246" s="84"/>
      <c r="P1246" s="84"/>
      <c r="Q1246" s="84"/>
      <c r="R1246" s="84"/>
      <c r="S1246" s="84"/>
      <c r="T1246" s="85"/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  <c r="AE1246" s="38"/>
      <c r="AT1246" s="17" t="s">
        <v>154</v>
      </c>
      <c r="AU1246" s="17" t="s">
        <v>79</v>
      </c>
    </row>
    <row r="1247" s="13" customFormat="1">
      <c r="A1247" s="13"/>
      <c r="B1247" s="224"/>
      <c r="C1247" s="225"/>
      <c r="D1247" s="217" t="s">
        <v>156</v>
      </c>
      <c r="E1247" s="226" t="s">
        <v>19</v>
      </c>
      <c r="F1247" s="227" t="s">
        <v>1196</v>
      </c>
      <c r="G1247" s="225"/>
      <c r="H1247" s="226" t="s">
        <v>19</v>
      </c>
      <c r="I1247" s="228"/>
      <c r="J1247" s="225"/>
      <c r="K1247" s="225"/>
      <c r="L1247" s="229"/>
      <c r="M1247" s="230"/>
      <c r="N1247" s="231"/>
      <c r="O1247" s="231"/>
      <c r="P1247" s="231"/>
      <c r="Q1247" s="231"/>
      <c r="R1247" s="231"/>
      <c r="S1247" s="231"/>
      <c r="T1247" s="232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33" t="s">
        <v>156</v>
      </c>
      <c r="AU1247" s="233" t="s">
        <v>79</v>
      </c>
      <c r="AV1247" s="13" t="s">
        <v>77</v>
      </c>
      <c r="AW1247" s="13" t="s">
        <v>31</v>
      </c>
      <c r="AX1247" s="13" t="s">
        <v>69</v>
      </c>
      <c r="AY1247" s="233" t="s">
        <v>144</v>
      </c>
    </row>
    <row r="1248" s="14" customFormat="1">
      <c r="A1248" s="14"/>
      <c r="B1248" s="234"/>
      <c r="C1248" s="235"/>
      <c r="D1248" s="217" t="s">
        <v>156</v>
      </c>
      <c r="E1248" s="236" t="s">
        <v>19</v>
      </c>
      <c r="F1248" s="237" t="s">
        <v>1197</v>
      </c>
      <c r="G1248" s="235"/>
      <c r="H1248" s="238">
        <v>2.1880000000000002</v>
      </c>
      <c r="I1248" s="239"/>
      <c r="J1248" s="235"/>
      <c r="K1248" s="235"/>
      <c r="L1248" s="240"/>
      <c r="M1248" s="241"/>
      <c r="N1248" s="242"/>
      <c r="O1248" s="242"/>
      <c r="P1248" s="242"/>
      <c r="Q1248" s="242"/>
      <c r="R1248" s="242"/>
      <c r="S1248" s="242"/>
      <c r="T1248" s="243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44" t="s">
        <v>156</v>
      </c>
      <c r="AU1248" s="244" t="s">
        <v>79</v>
      </c>
      <c r="AV1248" s="14" t="s">
        <v>79</v>
      </c>
      <c r="AW1248" s="14" t="s">
        <v>31</v>
      </c>
      <c r="AX1248" s="14" t="s">
        <v>69</v>
      </c>
      <c r="AY1248" s="244" t="s">
        <v>144</v>
      </c>
    </row>
    <row r="1249" s="15" customFormat="1">
      <c r="A1249" s="15"/>
      <c r="B1249" s="245"/>
      <c r="C1249" s="246"/>
      <c r="D1249" s="217" t="s">
        <v>156</v>
      </c>
      <c r="E1249" s="247" t="s">
        <v>19</v>
      </c>
      <c r="F1249" s="248" t="s">
        <v>163</v>
      </c>
      <c r="G1249" s="246"/>
      <c r="H1249" s="249">
        <v>2.1880000000000002</v>
      </c>
      <c r="I1249" s="250"/>
      <c r="J1249" s="246"/>
      <c r="K1249" s="246"/>
      <c r="L1249" s="251"/>
      <c r="M1249" s="252"/>
      <c r="N1249" s="253"/>
      <c r="O1249" s="253"/>
      <c r="P1249" s="253"/>
      <c r="Q1249" s="253"/>
      <c r="R1249" s="253"/>
      <c r="S1249" s="253"/>
      <c r="T1249" s="254"/>
      <c r="U1249" s="15"/>
      <c r="V1249" s="15"/>
      <c r="W1249" s="15"/>
      <c r="X1249" s="15"/>
      <c r="Y1249" s="15"/>
      <c r="Z1249" s="15"/>
      <c r="AA1249" s="15"/>
      <c r="AB1249" s="15"/>
      <c r="AC1249" s="15"/>
      <c r="AD1249" s="15"/>
      <c r="AE1249" s="15"/>
      <c r="AT1249" s="255" t="s">
        <v>156</v>
      </c>
      <c r="AU1249" s="255" t="s">
        <v>79</v>
      </c>
      <c r="AV1249" s="15" t="s">
        <v>151</v>
      </c>
      <c r="AW1249" s="15" t="s">
        <v>31</v>
      </c>
      <c r="AX1249" s="15" t="s">
        <v>77</v>
      </c>
      <c r="AY1249" s="255" t="s">
        <v>144</v>
      </c>
    </row>
    <row r="1250" s="2" customFormat="1" ht="24.15" customHeight="1">
      <c r="A1250" s="38"/>
      <c r="B1250" s="39"/>
      <c r="C1250" s="256" t="s">
        <v>697</v>
      </c>
      <c r="D1250" s="256" t="s">
        <v>229</v>
      </c>
      <c r="E1250" s="257" t="s">
        <v>1198</v>
      </c>
      <c r="F1250" s="258" t="s">
        <v>1199</v>
      </c>
      <c r="G1250" s="259" t="s">
        <v>202</v>
      </c>
      <c r="H1250" s="260">
        <v>2.1880000000000002</v>
      </c>
      <c r="I1250" s="261"/>
      <c r="J1250" s="262">
        <f>ROUND(I1250*H1250,2)</f>
        <v>0</v>
      </c>
      <c r="K1250" s="258" t="s">
        <v>150</v>
      </c>
      <c r="L1250" s="263"/>
      <c r="M1250" s="264" t="s">
        <v>19</v>
      </c>
      <c r="N1250" s="265" t="s">
        <v>40</v>
      </c>
      <c r="O1250" s="84"/>
      <c r="P1250" s="213">
        <f>O1250*H1250</f>
        <v>0</v>
      </c>
      <c r="Q1250" s="213">
        <v>0.01</v>
      </c>
      <c r="R1250" s="213">
        <f>Q1250*H1250</f>
        <v>0.021880000000000004</v>
      </c>
      <c r="S1250" s="213">
        <v>0</v>
      </c>
      <c r="T1250" s="214">
        <f>S1250*H1250</f>
        <v>0</v>
      </c>
      <c r="U1250" s="38"/>
      <c r="V1250" s="38"/>
      <c r="W1250" s="38"/>
      <c r="X1250" s="38"/>
      <c r="Y1250" s="38"/>
      <c r="Z1250" s="38"/>
      <c r="AA1250" s="38"/>
      <c r="AB1250" s="38"/>
      <c r="AC1250" s="38"/>
      <c r="AD1250" s="38"/>
      <c r="AE1250" s="38"/>
      <c r="AR1250" s="215" t="s">
        <v>260</v>
      </c>
      <c r="AT1250" s="215" t="s">
        <v>229</v>
      </c>
      <c r="AU1250" s="215" t="s">
        <v>79</v>
      </c>
      <c r="AY1250" s="17" t="s">
        <v>144</v>
      </c>
      <c r="BE1250" s="216">
        <f>IF(N1250="základní",J1250,0)</f>
        <v>0</v>
      </c>
      <c r="BF1250" s="216">
        <f>IF(N1250="snížená",J1250,0)</f>
        <v>0</v>
      </c>
      <c r="BG1250" s="216">
        <f>IF(N1250="zákl. přenesená",J1250,0)</f>
        <v>0</v>
      </c>
      <c r="BH1250" s="216">
        <f>IF(N1250="sníž. přenesená",J1250,0)</f>
        <v>0</v>
      </c>
      <c r="BI1250" s="216">
        <f>IF(N1250="nulová",J1250,0)</f>
        <v>0</v>
      </c>
      <c r="BJ1250" s="17" t="s">
        <v>77</v>
      </c>
      <c r="BK1250" s="216">
        <f>ROUND(I1250*H1250,2)</f>
        <v>0</v>
      </c>
      <c r="BL1250" s="17" t="s">
        <v>203</v>
      </c>
      <c r="BM1250" s="215" t="s">
        <v>1200</v>
      </c>
    </row>
    <row r="1251" s="2" customFormat="1">
      <c r="A1251" s="38"/>
      <c r="B1251" s="39"/>
      <c r="C1251" s="40"/>
      <c r="D1251" s="217" t="s">
        <v>152</v>
      </c>
      <c r="E1251" s="40"/>
      <c r="F1251" s="218" t="s">
        <v>1199</v>
      </c>
      <c r="G1251" s="40"/>
      <c r="H1251" s="40"/>
      <c r="I1251" s="219"/>
      <c r="J1251" s="40"/>
      <c r="K1251" s="40"/>
      <c r="L1251" s="44"/>
      <c r="M1251" s="220"/>
      <c r="N1251" s="221"/>
      <c r="O1251" s="84"/>
      <c r="P1251" s="84"/>
      <c r="Q1251" s="84"/>
      <c r="R1251" s="84"/>
      <c r="S1251" s="84"/>
      <c r="T1251" s="85"/>
      <c r="U1251" s="38"/>
      <c r="V1251" s="38"/>
      <c r="W1251" s="38"/>
      <c r="X1251" s="38"/>
      <c r="Y1251" s="38"/>
      <c r="Z1251" s="38"/>
      <c r="AA1251" s="38"/>
      <c r="AB1251" s="38"/>
      <c r="AC1251" s="38"/>
      <c r="AD1251" s="38"/>
      <c r="AE1251" s="38"/>
      <c r="AT1251" s="17" t="s">
        <v>152</v>
      </c>
      <c r="AU1251" s="17" t="s">
        <v>79</v>
      </c>
    </row>
    <row r="1252" s="13" customFormat="1">
      <c r="A1252" s="13"/>
      <c r="B1252" s="224"/>
      <c r="C1252" s="225"/>
      <c r="D1252" s="217" t="s">
        <v>156</v>
      </c>
      <c r="E1252" s="226" t="s">
        <v>19</v>
      </c>
      <c r="F1252" s="227" t="s">
        <v>1196</v>
      </c>
      <c r="G1252" s="225"/>
      <c r="H1252" s="226" t="s">
        <v>19</v>
      </c>
      <c r="I1252" s="228"/>
      <c r="J1252" s="225"/>
      <c r="K1252" s="225"/>
      <c r="L1252" s="229"/>
      <c r="M1252" s="230"/>
      <c r="N1252" s="231"/>
      <c r="O1252" s="231"/>
      <c r="P1252" s="231"/>
      <c r="Q1252" s="231"/>
      <c r="R1252" s="231"/>
      <c r="S1252" s="231"/>
      <c r="T1252" s="232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33" t="s">
        <v>156</v>
      </c>
      <c r="AU1252" s="233" t="s">
        <v>79</v>
      </c>
      <c r="AV1252" s="13" t="s">
        <v>77</v>
      </c>
      <c r="AW1252" s="13" t="s">
        <v>31</v>
      </c>
      <c r="AX1252" s="13" t="s">
        <v>69</v>
      </c>
      <c r="AY1252" s="233" t="s">
        <v>144</v>
      </c>
    </row>
    <row r="1253" s="14" customFormat="1">
      <c r="A1253" s="14"/>
      <c r="B1253" s="234"/>
      <c r="C1253" s="235"/>
      <c r="D1253" s="217" t="s">
        <v>156</v>
      </c>
      <c r="E1253" s="236" t="s">
        <v>19</v>
      </c>
      <c r="F1253" s="237" t="s">
        <v>1197</v>
      </c>
      <c r="G1253" s="235"/>
      <c r="H1253" s="238">
        <v>2.1880000000000002</v>
      </c>
      <c r="I1253" s="239"/>
      <c r="J1253" s="235"/>
      <c r="K1253" s="235"/>
      <c r="L1253" s="240"/>
      <c r="M1253" s="241"/>
      <c r="N1253" s="242"/>
      <c r="O1253" s="242"/>
      <c r="P1253" s="242"/>
      <c r="Q1253" s="242"/>
      <c r="R1253" s="242"/>
      <c r="S1253" s="242"/>
      <c r="T1253" s="243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44" t="s">
        <v>156</v>
      </c>
      <c r="AU1253" s="244" t="s">
        <v>79</v>
      </c>
      <c r="AV1253" s="14" t="s">
        <v>79</v>
      </c>
      <c r="AW1253" s="14" t="s">
        <v>31</v>
      </c>
      <c r="AX1253" s="14" t="s">
        <v>69</v>
      </c>
      <c r="AY1253" s="244" t="s">
        <v>144</v>
      </c>
    </row>
    <row r="1254" s="15" customFormat="1">
      <c r="A1254" s="15"/>
      <c r="B1254" s="245"/>
      <c r="C1254" s="246"/>
      <c r="D1254" s="217" t="s">
        <v>156</v>
      </c>
      <c r="E1254" s="247" t="s">
        <v>19</v>
      </c>
      <c r="F1254" s="248" t="s">
        <v>163</v>
      </c>
      <c r="G1254" s="246"/>
      <c r="H1254" s="249">
        <v>2.1880000000000002</v>
      </c>
      <c r="I1254" s="250"/>
      <c r="J1254" s="246"/>
      <c r="K1254" s="246"/>
      <c r="L1254" s="251"/>
      <c r="M1254" s="252"/>
      <c r="N1254" s="253"/>
      <c r="O1254" s="253"/>
      <c r="P1254" s="253"/>
      <c r="Q1254" s="253"/>
      <c r="R1254" s="253"/>
      <c r="S1254" s="253"/>
      <c r="T1254" s="254"/>
      <c r="U1254" s="15"/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5"/>
      <c r="AT1254" s="255" t="s">
        <v>156</v>
      </c>
      <c r="AU1254" s="255" t="s">
        <v>79</v>
      </c>
      <c r="AV1254" s="15" t="s">
        <v>151</v>
      </c>
      <c r="AW1254" s="15" t="s">
        <v>31</v>
      </c>
      <c r="AX1254" s="15" t="s">
        <v>77</v>
      </c>
      <c r="AY1254" s="255" t="s">
        <v>144</v>
      </c>
    </row>
    <row r="1255" s="2" customFormat="1" ht="24.15" customHeight="1">
      <c r="A1255" s="38"/>
      <c r="B1255" s="39"/>
      <c r="C1255" s="204" t="s">
        <v>1201</v>
      </c>
      <c r="D1255" s="204" t="s">
        <v>146</v>
      </c>
      <c r="E1255" s="205" t="s">
        <v>1202</v>
      </c>
      <c r="F1255" s="206" t="s">
        <v>1203</v>
      </c>
      <c r="G1255" s="207" t="s">
        <v>291</v>
      </c>
      <c r="H1255" s="208">
        <v>6</v>
      </c>
      <c r="I1255" s="209"/>
      <c r="J1255" s="210">
        <f>ROUND(I1255*H1255,2)</f>
        <v>0</v>
      </c>
      <c r="K1255" s="206" t="s">
        <v>19</v>
      </c>
      <c r="L1255" s="44"/>
      <c r="M1255" s="211" t="s">
        <v>19</v>
      </c>
      <c r="N1255" s="212" t="s">
        <v>40</v>
      </c>
      <c r="O1255" s="84"/>
      <c r="P1255" s="213">
        <f>O1255*H1255</f>
        <v>0</v>
      </c>
      <c r="Q1255" s="213">
        <v>0</v>
      </c>
      <c r="R1255" s="213">
        <f>Q1255*H1255</f>
        <v>0</v>
      </c>
      <c r="S1255" s="213">
        <v>0</v>
      </c>
      <c r="T1255" s="214">
        <f>S1255*H1255</f>
        <v>0</v>
      </c>
      <c r="U1255" s="38"/>
      <c r="V1255" s="38"/>
      <c r="W1255" s="38"/>
      <c r="X1255" s="38"/>
      <c r="Y1255" s="38"/>
      <c r="Z1255" s="38"/>
      <c r="AA1255" s="38"/>
      <c r="AB1255" s="38"/>
      <c r="AC1255" s="38"/>
      <c r="AD1255" s="38"/>
      <c r="AE1255" s="38"/>
      <c r="AR1255" s="215" t="s">
        <v>203</v>
      </c>
      <c r="AT1255" s="215" t="s">
        <v>146</v>
      </c>
      <c r="AU1255" s="215" t="s">
        <v>79</v>
      </c>
      <c r="AY1255" s="17" t="s">
        <v>144</v>
      </c>
      <c r="BE1255" s="216">
        <f>IF(N1255="základní",J1255,0)</f>
        <v>0</v>
      </c>
      <c r="BF1255" s="216">
        <f>IF(N1255="snížená",J1255,0)</f>
        <v>0</v>
      </c>
      <c r="BG1255" s="216">
        <f>IF(N1255="zákl. přenesená",J1255,0)</f>
        <v>0</v>
      </c>
      <c r="BH1255" s="216">
        <f>IF(N1255="sníž. přenesená",J1255,0)</f>
        <v>0</v>
      </c>
      <c r="BI1255" s="216">
        <f>IF(N1255="nulová",J1255,0)</f>
        <v>0</v>
      </c>
      <c r="BJ1255" s="17" t="s">
        <v>77</v>
      </c>
      <c r="BK1255" s="216">
        <f>ROUND(I1255*H1255,2)</f>
        <v>0</v>
      </c>
      <c r="BL1255" s="17" t="s">
        <v>203</v>
      </c>
      <c r="BM1255" s="215" t="s">
        <v>1204</v>
      </c>
    </row>
    <row r="1256" s="2" customFormat="1">
      <c r="A1256" s="38"/>
      <c r="B1256" s="39"/>
      <c r="C1256" s="40"/>
      <c r="D1256" s="217" t="s">
        <v>152</v>
      </c>
      <c r="E1256" s="40"/>
      <c r="F1256" s="218" t="s">
        <v>1203</v>
      </c>
      <c r="G1256" s="40"/>
      <c r="H1256" s="40"/>
      <c r="I1256" s="219"/>
      <c r="J1256" s="40"/>
      <c r="K1256" s="40"/>
      <c r="L1256" s="44"/>
      <c r="M1256" s="220"/>
      <c r="N1256" s="221"/>
      <c r="O1256" s="84"/>
      <c r="P1256" s="84"/>
      <c r="Q1256" s="84"/>
      <c r="R1256" s="84"/>
      <c r="S1256" s="84"/>
      <c r="T1256" s="85"/>
      <c r="U1256" s="38"/>
      <c r="V1256" s="38"/>
      <c r="W1256" s="38"/>
      <c r="X1256" s="38"/>
      <c r="Y1256" s="38"/>
      <c r="Z1256" s="38"/>
      <c r="AA1256" s="38"/>
      <c r="AB1256" s="38"/>
      <c r="AC1256" s="38"/>
      <c r="AD1256" s="38"/>
      <c r="AE1256" s="38"/>
      <c r="AT1256" s="17" t="s">
        <v>152</v>
      </c>
      <c r="AU1256" s="17" t="s">
        <v>79</v>
      </c>
    </row>
    <row r="1257" s="13" customFormat="1">
      <c r="A1257" s="13"/>
      <c r="B1257" s="224"/>
      <c r="C1257" s="225"/>
      <c r="D1257" s="217" t="s">
        <v>156</v>
      </c>
      <c r="E1257" s="226" t="s">
        <v>19</v>
      </c>
      <c r="F1257" s="227" t="s">
        <v>1196</v>
      </c>
      <c r="G1257" s="225"/>
      <c r="H1257" s="226" t="s">
        <v>19</v>
      </c>
      <c r="I1257" s="228"/>
      <c r="J1257" s="225"/>
      <c r="K1257" s="225"/>
      <c r="L1257" s="229"/>
      <c r="M1257" s="230"/>
      <c r="N1257" s="231"/>
      <c r="O1257" s="231"/>
      <c r="P1257" s="231"/>
      <c r="Q1257" s="231"/>
      <c r="R1257" s="231"/>
      <c r="S1257" s="231"/>
      <c r="T1257" s="232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33" t="s">
        <v>156</v>
      </c>
      <c r="AU1257" s="233" t="s">
        <v>79</v>
      </c>
      <c r="AV1257" s="13" t="s">
        <v>77</v>
      </c>
      <c r="AW1257" s="13" t="s">
        <v>31</v>
      </c>
      <c r="AX1257" s="13" t="s">
        <v>69</v>
      </c>
      <c r="AY1257" s="233" t="s">
        <v>144</v>
      </c>
    </row>
    <row r="1258" s="14" customFormat="1">
      <c r="A1258" s="14"/>
      <c r="B1258" s="234"/>
      <c r="C1258" s="235"/>
      <c r="D1258" s="217" t="s">
        <v>156</v>
      </c>
      <c r="E1258" s="236" t="s">
        <v>19</v>
      </c>
      <c r="F1258" s="237" t="s">
        <v>1205</v>
      </c>
      <c r="G1258" s="235"/>
      <c r="H1258" s="238">
        <v>6</v>
      </c>
      <c r="I1258" s="239"/>
      <c r="J1258" s="235"/>
      <c r="K1258" s="235"/>
      <c r="L1258" s="240"/>
      <c r="M1258" s="241"/>
      <c r="N1258" s="242"/>
      <c r="O1258" s="242"/>
      <c r="P1258" s="242"/>
      <c r="Q1258" s="242"/>
      <c r="R1258" s="242"/>
      <c r="S1258" s="242"/>
      <c r="T1258" s="243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44" t="s">
        <v>156</v>
      </c>
      <c r="AU1258" s="244" t="s">
        <v>79</v>
      </c>
      <c r="AV1258" s="14" t="s">
        <v>79</v>
      </c>
      <c r="AW1258" s="14" t="s">
        <v>31</v>
      </c>
      <c r="AX1258" s="14" t="s">
        <v>69</v>
      </c>
      <c r="AY1258" s="244" t="s">
        <v>144</v>
      </c>
    </row>
    <row r="1259" s="15" customFormat="1">
      <c r="A1259" s="15"/>
      <c r="B1259" s="245"/>
      <c r="C1259" s="246"/>
      <c r="D1259" s="217" t="s">
        <v>156</v>
      </c>
      <c r="E1259" s="247" t="s">
        <v>19</v>
      </c>
      <c r="F1259" s="248" t="s">
        <v>163</v>
      </c>
      <c r="G1259" s="246"/>
      <c r="H1259" s="249">
        <v>6</v>
      </c>
      <c r="I1259" s="250"/>
      <c r="J1259" s="246"/>
      <c r="K1259" s="246"/>
      <c r="L1259" s="251"/>
      <c r="M1259" s="252"/>
      <c r="N1259" s="253"/>
      <c r="O1259" s="253"/>
      <c r="P1259" s="253"/>
      <c r="Q1259" s="253"/>
      <c r="R1259" s="253"/>
      <c r="S1259" s="253"/>
      <c r="T1259" s="254"/>
      <c r="U1259" s="15"/>
      <c r="V1259" s="15"/>
      <c r="W1259" s="15"/>
      <c r="X1259" s="15"/>
      <c r="Y1259" s="15"/>
      <c r="Z1259" s="15"/>
      <c r="AA1259" s="15"/>
      <c r="AB1259" s="15"/>
      <c r="AC1259" s="15"/>
      <c r="AD1259" s="15"/>
      <c r="AE1259" s="15"/>
      <c r="AT1259" s="255" t="s">
        <v>156</v>
      </c>
      <c r="AU1259" s="255" t="s">
        <v>79</v>
      </c>
      <c r="AV1259" s="15" t="s">
        <v>151</v>
      </c>
      <c r="AW1259" s="15" t="s">
        <v>31</v>
      </c>
      <c r="AX1259" s="15" t="s">
        <v>77</v>
      </c>
      <c r="AY1259" s="255" t="s">
        <v>144</v>
      </c>
    </row>
    <row r="1260" s="2" customFormat="1" ht="24.15" customHeight="1">
      <c r="A1260" s="38"/>
      <c r="B1260" s="39"/>
      <c r="C1260" s="256" t="s">
        <v>704</v>
      </c>
      <c r="D1260" s="256" t="s">
        <v>229</v>
      </c>
      <c r="E1260" s="257" t="s">
        <v>1206</v>
      </c>
      <c r="F1260" s="258" t="s">
        <v>1207</v>
      </c>
      <c r="G1260" s="259" t="s">
        <v>291</v>
      </c>
      <c r="H1260" s="260">
        <v>6</v>
      </c>
      <c r="I1260" s="261"/>
      <c r="J1260" s="262">
        <f>ROUND(I1260*H1260,2)</f>
        <v>0</v>
      </c>
      <c r="K1260" s="258" t="s">
        <v>19</v>
      </c>
      <c r="L1260" s="263"/>
      <c r="M1260" s="264" t="s">
        <v>19</v>
      </c>
      <c r="N1260" s="265" t="s">
        <v>40</v>
      </c>
      <c r="O1260" s="84"/>
      <c r="P1260" s="213">
        <f>O1260*H1260</f>
        <v>0</v>
      </c>
      <c r="Q1260" s="213">
        <v>0</v>
      </c>
      <c r="R1260" s="213">
        <f>Q1260*H1260</f>
        <v>0</v>
      </c>
      <c r="S1260" s="213">
        <v>0</v>
      </c>
      <c r="T1260" s="214">
        <f>S1260*H1260</f>
        <v>0</v>
      </c>
      <c r="U1260" s="38"/>
      <c r="V1260" s="38"/>
      <c r="W1260" s="38"/>
      <c r="X1260" s="38"/>
      <c r="Y1260" s="38"/>
      <c r="Z1260" s="38"/>
      <c r="AA1260" s="38"/>
      <c r="AB1260" s="38"/>
      <c r="AC1260" s="38"/>
      <c r="AD1260" s="38"/>
      <c r="AE1260" s="38"/>
      <c r="AR1260" s="215" t="s">
        <v>260</v>
      </c>
      <c r="AT1260" s="215" t="s">
        <v>229</v>
      </c>
      <c r="AU1260" s="215" t="s">
        <v>79</v>
      </c>
      <c r="AY1260" s="17" t="s">
        <v>144</v>
      </c>
      <c r="BE1260" s="216">
        <f>IF(N1260="základní",J1260,0)</f>
        <v>0</v>
      </c>
      <c r="BF1260" s="216">
        <f>IF(N1260="snížená",J1260,0)</f>
        <v>0</v>
      </c>
      <c r="BG1260" s="216">
        <f>IF(N1260="zákl. přenesená",J1260,0)</f>
        <v>0</v>
      </c>
      <c r="BH1260" s="216">
        <f>IF(N1260="sníž. přenesená",J1260,0)</f>
        <v>0</v>
      </c>
      <c r="BI1260" s="216">
        <f>IF(N1260="nulová",J1260,0)</f>
        <v>0</v>
      </c>
      <c r="BJ1260" s="17" t="s">
        <v>77</v>
      </c>
      <c r="BK1260" s="216">
        <f>ROUND(I1260*H1260,2)</f>
        <v>0</v>
      </c>
      <c r="BL1260" s="17" t="s">
        <v>203</v>
      </c>
      <c r="BM1260" s="215" t="s">
        <v>1208</v>
      </c>
    </row>
    <row r="1261" s="2" customFormat="1">
      <c r="A1261" s="38"/>
      <c r="B1261" s="39"/>
      <c r="C1261" s="40"/>
      <c r="D1261" s="217" t="s">
        <v>152</v>
      </c>
      <c r="E1261" s="40"/>
      <c r="F1261" s="218" t="s">
        <v>1207</v>
      </c>
      <c r="G1261" s="40"/>
      <c r="H1261" s="40"/>
      <c r="I1261" s="219"/>
      <c r="J1261" s="40"/>
      <c r="K1261" s="40"/>
      <c r="L1261" s="44"/>
      <c r="M1261" s="220"/>
      <c r="N1261" s="221"/>
      <c r="O1261" s="84"/>
      <c r="P1261" s="84"/>
      <c r="Q1261" s="84"/>
      <c r="R1261" s="84"/>
      <c r="S1261" s="84"/>
      <c r="T1261" s="85"/>
      <c r="U1261" s="38"/>
      <c r="V1261" s="38"/>
      <c r="W1261" s="38"/>
      <c r="X1261" s="38"/>
      <c r="Y1261" s="38"/>
      <c r="Z1261" s="38"/>
      <c r="AA1261" s="38"/>
      <c r="AB1261" s="38"/>
      <c r="AC1261" s="38"/>
      <c r="AD1261" s="38"/>
      <c r="AE1261" s="38"/>
      <c r="AT1261" s="17" t="s">
        <v>152</v>
      </c>
      <c r="AU1261" s="17" t="s">
        <v>79</v>
      </c>
    </row>
    <row r="1262" s="13" customFormat="1">
      <c r="A1262" s="13"/>
      <c r="B1262" s="224"/>
      <c r="C1262" s="225"/>
      <c r="D1262" s="217" t="s">
        <v>156</v>
      </c>
      <c r="E1262" s="226" t="s">
        <v>19</v>
      </c>
      <c r="F1262" s="227" t="s">
        <v>1196</v>
      </c>
      <c r="G1262" s="225"/>
      <c r="H1262" s="226" t="s">
        <v>19</v>
      </c>
      <c r="I1262" s="228"/>
      <c r="J1262" s="225"/>
      <c r="K1262" s="225"/>
      <c r="L1262" s="229"/>
      <c r="M1262" s="230"/>
      <c r="N1262" s="231"/>
      <c r="O1262" s="231"/>
      <c r="P1262" s="231"/>
      <c r="Q1262" s="231"/>
      <c r="R1262" s="231"/>
      <c r="S1262" s="231"/>
      <c r="T1262" s="232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33" t="s">
        <v>156</v>
      </c>
      <c r="AU1262" s="233" t="s">
        <v>79</v>
      </c>
      <c r="AV1262" s="13" t="s">
        <v>77</v>
      </c>
      <c r="AW1262" s="13" t="s">
        <v>31</v>
      </c>
      <c r="AX1262" s="13" t="s">
        <v>69</v>
      </c>
      <c r="AY1262" s="233" t="s">
        <v>144</v>
      </c>
    </row>
    <row r="1263" s="14" customFormat="1">
      <c r="A1263" s="14"/>
      <c r="B1263" s="234"/>
      <c r="C1263" s="235"/>
      <c r="D1263" s="217" t="s">
        <v>156</v>
      </c>
      <c r="E1263" s="236" t="s">
        <v>19</v>
      </c>
      <c r="F1263" s="237" t="s">
        <v>1205</v>
      </c>
      <c r="G1263" s="235"/>
      <c r="H1263" s="238">
        <v>6</v>
      </c>
      <c r="I1263" s="239"/>
      <c r="J1263" s="235"/>
      <c r="K1263" s="235"/>
      <c r="L1263" s="240"/>
      <c r="M1263" s="241"/>
      <c r="N1263" s="242"/>
      <c r="O1263" s="242"/>
      <c r="P1263" s="242"/>
      <c r="Q1263" s="242"/>
      <c r="R1263" s="242"/>
      <c r="S1263" s="242"/>
      <c r="T1263" s="243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44" t="s">
        <v>156</v>
      </c>
      <c r="AU1263" s="244" t="s">
        <v>79</v>
      </c>
      <c r="AV1263" s="14" t="s">
        <v>79</v>
      </c>
      <c r="AW1263" s="14" t="s">
        <v>31</v>
      </c>
      <c r="AX1263" s="14" t="s">
        <v>69</v>
      </c>
      <c r="AY1263" s="244" t="s">
        <v>144</v>
      </c>
    </row>
    <row r="1264" s="15" customFormat="1">
      <c r="A1264" s="15"/>
      <c r="B1264" s="245"/>
      <c r="C1264" s="246"/>
      <c r="D1264" s="217" t="s">
        <v>156</v>
      </c>
      <c r="E1264" s="247" t="s">
        <v>19</v>
      </c>
      <c r="F1264" s="248" t="s">
        <v>163</v>
      </c>
      <c r="G1264" s="246"/>
      <c r="H1264" s="249">
        <v>6</v>
      </c>
      <c r="I1264" s="250"/>
      <c r="J1264" s="246"/>
      <c r="K1264" s="246"/>
      <c r="L1264" s="251"/>
      <c r="M1264" s="252"/>
      <c r="N1264" s="253"/>
      <c r="O1264" s="253"/>
      <c r="P1264" s="253"/>
      <c r="Q1264" s="253"/>
      <c r="R1264" s="253"/>
      <c r="S1264" s="253"/>
      <c r="T1264" s="254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T1264" s="255" t="s">
        <v>156</v>
      </c>
      <c r="AU1264" s="255" t="s">
        <v>79</v>
      </c>
      <c r="AV1264" s="15" t="s">
        <v>151</v>
      </c>
      <c r="AW1264" s="15" t="s">
        <v>31</v>
      </c>
      <c r="AX1264" s="15" t="s">
        <v>77</v>
      </c>
      <c r="AY1264" s="255" t="s">
        <v>144</v>
      </c>
    </row>
    <row r="1265" s="2" customFormat="1" ht="33" customHeight="1">
      <c r="A1265" s="38"/>
      <c r="B1265" s="39"/>
      <c r="C1265" s="204" t="s">
        <v>1209</v>
      </c>
      <c r="D1265" s="204" t="s">
        <v>146</v>
      </c>
      <c r="E1265" s="205" t="s">
        <v>1210</v>
      </c>
      <c r="F1265" s="206" t="s">
        <v>1211</v>
      </c>
      <c r="G1265" s="207" t="s">
        <v>1212</v>
      </c>
      <c r="H1265" s="208">
        <v>8</v>
      </c>
      <c r="I1265" s="209"/>
      <c r="J1265" s="210">
        <f>ROUND(I1265*H1265,2)</f>
        <v>0</v>
      </c>
      <c r="K1265" s="206" t="s">
        <v>19</v>
      </c>
      <c r="L1265" s="44"/>
      <c r="M1265" s="211" t="s">
        <v>19</v>
      </c>
      <c r="N1265" s="212" t="s">
        <v>40</v>
      </c>
      <c r="O1265" s="84"/>
      <c r="P1265" s="213">
        <f>O1265*H1265</f>
        <v>0</v>
      </c>
      <c r="Q1265" s="213">
        <v>0</v>
      </c>
      <c r="R1265" s="213">
        <f>Q1265*H1265</f>
        <v>0</v>
      </c>
      <c r="S1265" s="213">
        <v>0</v>
      </c>
      <c r="T1265" s="214">
        <f>S1265*H1265</f>
        <v>0</v>
      </c>
      <c r="U1265" s="38"/>
      <c r="V1265" s="38"/>
      <c r="W1265" s="38"/>
      <c r="X1265" s="38"/>
      <c r="Y1265" s="38"/>
      <c r="Z1265" s="38"/>
      <c r="AA1265" s="38"/>
      <c r="AB1265" s="38"/>
      <c r="AC1265" s="38"/>
      <c r="AD1265" s="38"/>
      <c r="AE1265" s="38"/>
      <c r="AR1265" s="215" t="s">
        <v>203</v>
      </c>
      <c r="AT1265" s="215" t="s">
        <v>146</v>
      </c>
      <c r="AU1265" s="215" t="s">
        <v>79</v>
      </c>
      <c r="AY1265" s="17" t="s">
        <v>144</v>
      </c>
      <c r="BE1265" s="216">
        <f>IF(N1265="základní",J1265,0)</f>
        <v>0</v>
      </c>
      <c r="BF1265" s="216">
        <f>IF(N1265="snížená",J1265,0)</f>
        <v>0</v>
      </c>
      <c r="BG1265" s="216">
        <f>IF(N1265="zákl. přenesená",J1265,0)</f>
        <v>0</v>
      </c>
      <c r="BH1265" s="216">
        <f>IF(N1265="sníž. přenesená",J1265,0)</f>
        <v>0</v>
      </c>
      <c r="BI1265" s="216">
        <f>IF(N1265="nulová",J1265,0)</f>
        <v>0</v>
      </c>
      <c r="BJ1265" s="17" t="s">
        <v>77</v>
      </c>
      <c r="BK1265" s="216">
        <f>ROUND(I1265*H1265,2)</f>
        <v>0</v>
      </c>
      <c r="BL1265" s="17" t="s">
        <v>203</v>
      </c>
      <c r="BM1265" s="215" t="s">
        <v>606</v>
      </c>
    </row>
    <row r="1266" s="2" customFormat="1">
      <c r="A1266" s="38"/>
      <c r="B1266" s="39"/>
      <c r="C1266" s="40"/>
      <c r="D1266" s="217" t="s">
        <v>152</v>
      </c>
      <c r="E1266" s="40"/>
      <c r="F1266" s="218" t="s">
        <v>1211</v>
      </c>
      <c r="G1266" s="40"/>
      <c r="H1266" s="40"/>
      <c r="I1266" s="219"/>
      <c r="J1266" s="40"/>
      <c r="K1266" s="40"/>
      <c r="L1266" s="44"/>
      <c r="M1266" s="220"/>
      <c r="N1266" s="221"/>
      <c r="O1266" s="84"/>
      <c r="P1266" s="84"/>
      <c r="Q1266" s="84"/>
      <c r="R1266" s="84"/>
      <c r="S1266" s="84"/>
      <c r="T1266" s="85"/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  <c r="AE1266" s="38"/>
      <c r="AT1266" s="17" t="s">
        <v>152</v>
      </c>
      <c r="AU1266" s="17" t="s">
        <v>79</v>
      </c>
    </row>
    <row r="1267" s="13" customFormat="1">
      <c r="A1267" s="13"/>
      <c r="B1267" s="224"/>
      <c r="C1267" s="225"/>
      <c r="D1267" s="217" t="s">
        <v>156</v>
      </c>
      <c r="E1267" s="226" t="s">
        <v>19</v>
      </c>
      <c r="F1267" s="227" t="s">
        <v>1213</v>
      </c>
      <c r="G1267" s="225"/>
      <c r="H1267" s="226" t="s">
        <v>19</v>
      </c>
      <c r="I1267" s="228"/>
      <c r="J1267" s="225"/>
      <c r="K1267" s="225"/>
      <c r="L1267" s="229"/>
      <c r="M1267" s="230"/>
      <c r="N1267" s="231"/>
      <c r="O1267" s="231"/>
      <c r="P1267" s="231"/>
      <c r="Q1267" s="231"/>
      <c r="R1267" s="231"/>
      <c r="S1267" s="231"/>
      <c r="T1267" s="232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33" t="s">
        <v>156</v>
      </c>
      <c r="AU1267" s="233" t="s">
        <v>79</v>
      </c>
      <c r="AV1267" s="13" t="s">
        <v>77</v>
      </c>
      <c r="AW1267" s="13" t="s">
        <v>31</v>
      </c>
      <c r="AX1267" s="13" t="s">
        <v>69</v>
      </c>
      <c r="AY1267" s="233" t="s">
        <v>144</v>
      </c>
    </row>
    <row r="1268" s="14" customFormat="1">
      <c r="A1268" s="14"/>
      <c r="B1268" s="234"/>
      <c r="C1268" s="235"/>
      <c r="D1268" s="217" t="s">
        <v>156</v>
      </c>
      <c r="E1268" s="236" t="s">
        <v>19</v>
      </c>
      <c r="F1268" s="237" t="s">
        <v>1214</v>
      </c>
      <c r="G1268" s="235"/>
      <c r="H1268" s="238">
        <v>8</v>
      </c>
      <c r="I1268" s="239"/>
      <c r="J1268" s="235"/>
      <c r="K1268" s="235"/>
      <c r="L1268" s="240"/>
      <c r="M1268" s="241"/>
      <c r="N1268" s="242"/>
      <c r="O1268" s="242"/>
      <c r="P1268" s="242"/>
      <c r="Q1268" s="242"/>
      <c r="R1268" s="242"/>
      <c r="S1268" s="242"/>
      <c r="T1268" s="243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T1268" s="244" t="s">
        <v>156</v>
      </c>
      <c r="AU1268" s="244" t="s">
        <v>79</v>
      </c>
      <c r="AV1268" s="14" t="s">
        <v>79</v>
      </c>
      <c r="AW1268" s="14" t="s">
        <v>31</v>
      </c>
      <c r="AX1268" s="14" t="s">
        <v>69</v>
      </c>
      <c r="AY1268" s="244" t="s">
        <v>144</v>
      </c>
    </row>
    <row r="1269" s="15" customFormat="1">
      <c r="A1269" s="15"/>
      <c r="B1269" s="245"/>
      <c r="C1269" s="246"/>
      <c r="D1269" s="217" t="s">
        <v>156</v>
      </c>
      <c r="E1269" s="247" t="s">
        <v>19</v>
      </c>
      <c r="F1269" s="248" t="s">
        <v>163</v>
      </c>
      <c r="G1269" s="246"/>
      <c r="H1269" s="249">
        <v>8</v>
      </c>
      <c r="I1269" s="250"/>
      <c r="J1269" s="246"/>
      <c r="K1269" s="246"/>
      <c r="L1269" s="251"/>
      <c r="M1269" s="252"/>
      <c r="N1269" s="253"/>
      <c r="O1269" s="253"/>
      <c r="P1269" s="253"/>
      <c r="Q1269" s="253"/>
      <c r="R1269" s="253"/>
      <c r="S1269" s="253"/>
      <c r="T1269" s="254"/>
      <c r="U1269" s="15"/>
      <c r="V1269" s="15"/>
      <c r="W1269" s="15"/>
      <c r="X1269" s="15"/>
      <c r="Y1269" s="15"/>
      <c r="Z1269" s="15"/>
      <c r="AA1269" s="15"/>
      <c r="AB1269" s="15"/>
      <c r="AC1269" s="15"/>
      <c r="AD1269" s="15"/>
      <c r="AE1269" s="15"/>
      <c r="AT1269" s="255" t="s">
        <v>156</v>
      </c>
      <c r="AU1269" s="255" t="s">
        <v>79</v>
      </c>
      <c r="AV1269" s="15" t="s">
        <v>151</v>
      </c>
      <c r="AW1269" s="15" t="s">
        <v>31</v>
      </c>
      <c r="AX1269" s="15" t="s">
        <v>77</v>
      </c>
      <c r="AY1269" s="255" t="s">
        <v>144</v>
      </c>
    </row>
    <row r="1270" s="2" customFormat="1" ht="24.15" customHeight="1">
      <c r="A1270" s="38"/>
      <c r="B1270" s="39"/>
      <c r="C1270" s="204" t="s">
        <v>719</v>
      </c>
      <c r="D1270" s="204" t="s">
        <v>146</v>
      </c>
      <c r="E1270" s="205" t="s">
        <v>1215</v>
      </c>
      <c r="F1270" s="206" t="s">
        <v>1216</v>
      </c>
      <c r="G1270" s="207" t="s">
        <v>934</v>
      </c>
      <c r="H1270" s="266"/>
      <c r="I1270" s="209"/>
      <c r="J1270" s="210">
        <f>ROUND(I1270*H1270,2)</f>
        <v>0</v>
      </c>
      <c r="K1270" s="206" t="s">
        <v>150</v>
      </c>
      <c r="L1270" s="44"/>
      <c r="M1270" s="211" t="s">
        <v>19</v>
      </c>
      <c r="N1270" s="212" t="s">
        <v>40</v>
      </c>
      <c r="O1270" s="84"/>
      <c r="P1270" s="213">
        <f>O1270*H1270</f>
        <v>0</v>
      </c>
      <c r="Q1270" s="213">
        <v>0</v>
      </c>
      <c r="R1270" s="213">
        <f>Q1270*H1270</f>
        <v>0</v>
      </c>
      <c r="S1270" s="213">
        <v>0</v>
      </c>
      <c r="T1270" s="214">
        <f>S1270*H1270</f>
        <v>0</v>
      </c>
      <c r="U1270" s="38"/>
      <c r="V1270" s="38"/>
      <c r="W1270" s="38"/>
      <c r="X1270" s="38"/>
      <c r="Y1270" s="38"/>
      <c r="Z1270" s="38"/>
      <c r="AA1270" s="38"/>
      <c r="AB1270" s="38"/>
      <c r="AC1270" s="38"/>
      <c r="AD1270" s="38"/>
      <c r="AE1270" s="38"/>
      <c r="AR1270" s="215" t="s">
        <v>203</v>
      </c>
      <c r="AT1270" s="215" t="s">
        <v>146</v>
      </c>
      <c r="AU1270" s="215" t="s">
        <v>79</v>
      </c>
      <c r="AY1270" s="17" t="s">
        <v>144</v>
      </c>
      <c r="BE1270" s="216">
        <f>IF(N1270="základní",J1270,0)</f>
        <v>0</v>
      </c>
      <c r="BF1270" s="216">
        <f>IF(N1270="snížená",J1270,0)</f>
        <v>0</v>
      </c>
      <c r="BG1270" s="216">
        <f>IF(N1270="zákl. přenesená",J1270,0)</f>
        <v>0</v>
      </c>
      <c r="BH1270" s="216">
        <f>IF(N1270="sníž. přenesená",J1270,0)</f>
        <v>0</v>
      </c>
      <c r="BI1270" s="216">
        <f>IF(N1270="nulová",J1270,0)</f>
        <v>0</v>
      </c>
      <c r="BJ1270" s="17" t="s">
        <v>77</v>
      </c>
      <c r="BK1270" s="216">
        <f>ROUND(I1270*H1270,2)</f>
        <v>0</v>
      </c>
      <c r="BL1270" s="17" t="s">
        <v>203</v>
      </c>
      <c r="BM1270" s="215" t="s">
        <v>1217</v>
      </c>
    </row>
    <row r="1271" s="2" customFormat="1">
      <c r="A1271" s="38"/>
      <c r="B1271" s="39"/>
      <c r="C1271" s="40"/>
      <c r="D1271" s="217" t="s">
        <v>152</v>
      </c>
      <c r="E1271" s="40"/>
      <c r="F1271" s="218" t="s">
        <v>1218</v>
      </c>
      <c r="G1271" s="40"/>
      <c r="H1271" s="40"/>
      <c r="I1271" s="219"/>
      <c r="J1271" s="40"/>
      <c r="K1271" s="40"/>
      <c r="L1271" s="44"/>
      <c r="M1271" s="220"/>
      <c r="N1271" s="221"/>
      <c r="O1271" s="84"/>
      <c r="P1271" s="84"/>
      <c r="Q1271" s="84"/>
      <c r="R1271" s="84"/>
      <c r="S1271" s="84"/>
      <c r="T1271" s="85"/>
      <c r="U1271" s="38"/>
      <c r="V1271" s="38"/>
      <c r="W1271" s="38"/>
      <c r="X1271" s="38"/>
      <c r="Y1271" s="38"/>
      <c r="Z1271" s="38"/>
      <c r="AA1271" s="38"/>
      <c r="AB1271" s="38"/>
      <c r="AC1271" s="38"/>
      <c r="AD1271" s="38"/>
      <c r="AE1271" s="38"/>
      <c r="AT1271" s="17" t="s">
        <v>152</v>
      </c>
      <c r="AU1271" s="17" t="s">
        <v>79</v>
      </c>
    </row>
    <row r="1272" s="2" customFormat="1">
      <c r="A1272" s="38"/>
      <c r="B1272" s="39"/>
      <c r="C1272" s="40"/>
      <c r="D1272" s="222" t="s">
        <v>154</v>
      </c>
      <c r="E1272" s="40"/>
      <c r="F1272" s="223" t="s">
        <v>1219</v>
      </c>
      <c r="G1272" s="40"/>
      <c r="H1272" s="40"/>
      <c r="I1272" s="219"/>
      <c r="J1272" s="40"/>
      <c r="K1272" s="40"/>
      <c r="L1272" s="44"/>
      <c r="M1272" s="220"/>
      <c r="N1272" s="221"/>
      <c r="O1272" s="84"/>
      <c r="P1272" s="84"/>
      <c r="Q1272" s="84"/>
      <c r="R1272" s="84"/>
      <c r="S1272" s="84"/>
      <c r="T1272" s="85"/>
      <c r="U1272" s="38"/>
      <c r="V1272" s="38"/>
      <c r="W1272" s="38"/>
      <c r="X1272" s="38"/>
      <c r="Y1272" s="38"/>
      <c r="Z1272" s="38"/>
      <c r="AA1272" s="38"/>
      <c r="AB1272" s="38"/>
      <c r="AC1272" s="38"/>
      <c r="AD1272" s="38"/>
      <c r="AE1272" s="38"/>
      <c r="AT1272" s="17" t="s">
        <v>154</v>
      </c>
      <c r="AU1272" s="17" t="s">
        <v>79</v>
      </c>
    </row>
    <row r="1273" s="12" customFormat="1" ht="22.8" customHeight="1">
      <c r="A1273" s="12"/>
      <c r="B1273" s="188"/>
      <c r="C1273" s="189"/>
      <c r="D1273" s="190" t="s">
        <v>68</v>
      </c>
      <c r="E1273" s="202" t="s">
        <v>1220</v>
      </c>
      <c r="F1273" s="202" t="s">
        <v>1221</v>
      </c>
      <c r="G1273" s="189"/>
      <c r="H1273" s="189"/>
      <c r="I1273" s="192"/>
      <c r="J1273" s="203">
        <f>BK1273</f>
        <v>0</v>
      </c>
      <c r="K1273" s="189"/>
      <c r="L1273" s="194"/>
      <c r="M1273" s="195"/>
      <c r="N1273" s="196"/>
      <c r="O1273" s="196"/>
      <c r="P1273" s="197">
        <f>SUM(P1274:P1344)</f>
        <v>0</v>
      </c>
      <c r="Q1273" s="196"/>
      <c r="R1273" s="197">
        <f>SUM(R1274:R1344)</f>
        <v>6.1683416600000003</v>
      </c>
      <c r="S1273" s="196"/>
      <c r="T1273" s="198">
        <f>SUM(T1274:T1344)</f>
        <v>0</v>
      </c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R1273" s="199" t="s">
        <v>79</v>
      </c>
      <c r="AT1273" s="200" t="s">
        <v>68</v>
      </c>
      <c r="AU1273" s="200" t="s">
        <v>77</v>
      </c>
      <c r="AY1273" s="199" t="s">
        <v>144</v>
      </c>
      <c r="BK1273" s="201">
        <f>SUM(BK1274:BK1344)</f>
        <v>0</v>
      </c>
    </row>
    <row r="1274" s="2" customFormat="1" ht="16.5" customHeight="1">
      <c r="A1274" s="38"/>
      <c r="B1274" s="39"/>
      <c r="C1274" s="204" t="s">
        <v>1222</v>
      </c>
      <c r="D1274" s="204" t="s">
        <v>146</v>
      </c>
      <c r="E1274" s="205" t="s">
        <v>1223</v>
      </c>
      <c r="F1274" s="206" t="s">
        <v>1224</v>
      </c>
      <c r="G1274" s="207" t="s">
        <v>202</v>
      </c>
      <c r="H1274" s="208">
        <v>161.59999999999999</v>
      </c>
      <c r="I1274" s="209"/>
      <c r="J1274" s="210">
        <f>ROUND(I1274*H1274,2)</f>
        <v>0</v>
      </c>
      <c r="K1274" s="206" t="s">
        <v>150</v>
      </c>
      <c r="L1274" s="44"/>
      <c r="M1274" s="211" t="s">
        <v>19</v>
      </c>
      <c r="N1274" s="212" t="s">
        <v>40</v>
      </c>
      <c r="O1274" s="84"/>
      <c r="P1274" s="213">
        <f>O1274*H1274</f>
        <v>0</v>
      </c>
      <c r="Q1274" s="213">
        <v>0</v>
      </c>
      <c r="R1274" s="213">
        <f>Q1274*H1274</f>
        <v>0</v>
      </c>
      <c r="S1274" s="213">
        <v>0</v>
      </c>
      <c r="T1274" s="214">
        <f>S1274*H1274</f>
        <v>0</v>
      </c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  <c r="AE1274" s="38"/>
      <c r="AR1274" s="215" t="s">
        <v>203</v>
      </c>
      <c r="AT1274" s="215" t="s">
        <v>146</v>
      </c>
      <c r="AU1274" s="215" t="s">
        <v>79</v>
      </c>
      <c r="AY1274" s="17" t="s">
        <v>144</v>
      </c>
      <c r="BE1274" s="216">
        <f>IF(N1274="základní",J1274,0)</f>
        <v>0</v>
      </c>
      <c r="BF1274" s="216">
        <f>IF(N1274="snížená",J1274,0)</f>
        <v>0</v>
      </c>
      <c r="BG1274" s="216">
        <f>IF(N1274="zákl. přenesená",J1274,0)</f>
        <v>0</v>
      </c>
      <c r="BH1274" s="216">
        <f>IF(N1274="sníž. přenesená",J1274,0)</f>
        <v>0</v>
      </c>
      <c r="BI1274" s="216">
        <f>IF(N1274="nulová",J1274,0)</f>
        <v>0</v>
      </c>
      <c r="BJ1274" s="17" t="s">
        <v>77</v>
      </c>
      <c r="BK1274" s="216">
        <f>ROUND(I1274*H1274,2)</f>
        <v>0</v>
      </c>
      <c r="BL1274" s="17" t="s">
        <v>203</v>
      </c>
      <c r="BM1274" s="215" t="s">
        <v>1225</v>
      </c>
    </row>
    <row r="1275" s="2" customFormat="1">
      <c r="A1275" s="38"/>
      <c r="B1275" s="39"/>
      <c r="C1275" s="40"/>
      <c r="D1275" s="217" t="s">
        <v>152</v>
      </c>
      <c r="E1275" s="40"/>
      <c r="F1275" s="218" t="s">
        <v>1226</v>
      </c>
      <c r="G1275" s="40"/>
      <c r="H1275" s="40"/>
      <c r="I1275" s="219"/>
      <c r="J1275" s="40"/>
      <c r="K1275" s="40"/>
      <c r="L1275" s="44"/>
      <c r="M1275" s="220"/>
      <c r="N1275" s="221"/>
      <c r="O1275" s="84"/>
      <c r="P1275" s="84"/>
      <c r="Q1275" s="84"/>
      <c r="R1275" s="84"/>
      <c r="S1275" s="84"/>
      <c r="T1275" s="85"/>
      <c r="U1275" s="38"/>
      <c r="V1275" s="38"/>
      <c r="W1275" s="38"/>
      <c r="X1275" s="38"/>
      <c r="Y1275" s="38"/>
      <c r="Z1275" s="38"/>
      <c r="AA1275" s="38"/>
      <c r="AB1275" s="38"/>
      <c r="AC1275" s="38"/>
      <c r="AD1275" s="38"/>
      <c r="AE1275" s="38"/>
      <c r="AT1275" s="17" t="s">
        <v>152</v>
      </c>
      <c r="AU1275" s="17" t="s">
        <v>79</v>
      </c>
    </row>
    <row r="1276" s="2" customFormat="1">
      <c r="A1276" s="38"/>
      <c r="B1276" s="39"/>
      <c r="C1276" s="40"/>
      <c r="D1276" s="222" t="s">
        <v>154</v>
      </c>
      <c r="E1276" s="40"/>
      <c r="F1276" s="223" t="s">
        <v>1227</v>
      </c>
      <c r="G1276" s="40"/>
      <c r="H1276" s="40"/>
      <c r="I1276" s="219"/>
      <c r="J1276" s="40"/>
      <c r="K1276" s="40"/>
      <c r="L1276" s="44"/>
      <c r="M1276" s="220"/>
      <c r="N1276" s="221"/>
      <c r="O1276" s="84"/>
      <c r="P1276" s="84"/>
      <c r="Q1276" s="84"/>
      <c r="R1276" s="84"/>
      <c r="S1276" s="84"/>
      <c r="T1276" s="85"/>
      <c r="U1276" s="38"/>
      <c r="V1276" s="38"/>
      <c r="W1276" s="38"/>
      <c r="X1276" s="38"/>
      <c r="Y1276" s="38"/>
      <c r="Z1276" s="38"/>
      <c r="AA1276" s="38"/>
      <c r="AB1276" s="38"/>
      <c r="AC1276" s="38"/>
      <c r="AD1276" s="38"/>
      <c r="AE1276" s="38"/>
      <c r="AT1276" s="17" t="s">
        <v>154</v>
      </c>
      <c r="AU1276" s="17" t="s">
        <v>79</v>
      </c>
    </row>
    <row r="1277" s="14" customFormat="1">
      <c r="A1277" s="14"/>
      <c r="B1277" s="234"/>
      <c r="C1277" s="235"/>
      <c r="D1277" s="217" t="s">
        <v>156</v>
      </c>
      <c r="E1277" s="236" t="s">
        <v>19</v>
      </c>
      <c r="F1277" s="237" t="s">
        <v>1228</v>
      </c>
      <c r="G1277" s="235"/>
      <c r="H1277" s="238">
        <v>106.15000000000001</v>
      </c>
      <c r="I1277" s="239"/>
      <c r="J1277" s="235"/>
      <c r="K1277" s="235"/>
      <c r="L1277" s="240"/>
      <c r="M1277" s="241"/>
      <c r="N1277" s="242"/>
      <c r="O1277" s="242"/>
      <c r="P1277" s="242"/>
      <c r="Q1277" s="242"/>
      <c r="R1277" s="242"/>
      <c r="S1277" s="242"/>
      <c r="T1277" s="243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44" t="s">
        <v>156</v>
      </c>
      <c r="AU1277" s="244" t="s">
        <v>79</v>
      </c>
      <c r="AV1277" s="14" t="s">
        <v>79</v>
      </c>
      <c r="AW1277" s="14" t="s">
        <v>31</v>
      </c>
      <c r="AX1277" s="14" t="s">
        <v>69</v>
      </c>
      <c r="AY1277" s="244" t="s">
        <v>144</v>
      </c>
    </row>
    <row r="1278" s="14" customFormat="1">
      <c r="A1278" s="14"/>
      <c r="B1278" s="234"/>
      <c r="C1278" s="235"/>
      <c r="D1278" s="217" t="s">
        <v>156</v>
      </c>
      <c r="E1278" s="236" t="s">
        <v>19</v>
      </c>
      <c r="F1278" s="237" t="s">
        <v>1229</v>
      </c>
      <c r="G1278" s="235"/>
      <c r="H1278" s="238">
        <v>32.329999999999998</v>
      </c>
      <c r="I1278" s="239"/>
      <c r="J1278" s="235"/>
      <c r="K1278" s="235"/>
      <c r="L1278" s="240"/>
      <c r="M1278" s="241"/>
      <c r="N1278" s="242"/>
      <c r="O1278" s="242"/>
      <c r="P1278" s="242"/>
      <c r="Q1278" s="242"/>
      <c r="R1278" s="242"/>
      <c r="S1278" s="242"/>
      <c r="T1278" s="243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44" t="s">
        <v>156</v>
      </c>
      <c r="AU1278" s="244" t="s">
        <v>79</v>
      </c>
      <c r="AV1278" s="14" t="s">
        <v>79</v>
      </c>
      <c r="AW1278" s="14" t="s">
        <v>31</v>
      </c>
      <c r="AX1278" s="14" t="s">
        <v>69</v>
      </c>
      <c r="AY1278" s="244" t="s">
        <v>144</v>
      </c>
    </row>
    <row r="1279" s="14" customFormat="1">
      <c r="A1279" s="14"/>
      <c r="B1279" s="234"/>
      <c r="C1279" s="235"/>
      <c r="D1279" s="217" t="s">
        <v>156</v>
      </c>
      <c r="E1279" s="236" t="s">
        <v>19</v>
      </c>
      <c r="F1279" s="237" t="s">
        <v>1230</v>
      </c>
      <c r="G1279" s="235"/>
      <c r="H1279" s="238">
        <v>23.120000000000001</v>
      </c>
      <c r="I1279" s="239"/>
      <c r="J1279" s="235"/>
      <c r="K1279" s="235"/>
      <c r="L1279" s="240"/>
      <c r="M1279" s="241"/>
      <c r="N1279" s="242"/>
      <c r="O1279" s="242"/>
      <c r="P1279" s="242"/>
      <c r="Q1279" s="242"/>
      <c r="R1279" s="242"/>
      <c r="S1279" s="242"/>
      <c r="T1279" s="243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44" t="s">
        <v>156</v>
      </c>
      <c r="AU1279" s="244" t="s">
        <v>79</v>
      </c>
      <c r="AV1279" s="14" t="s">
        <v>79</v>
      </c>
      <c r="AW1279" s="14" t="s">
        <v>31</v>
      </c>
      <c r="AX1279" s="14" t="s">
        <v>69</v>
      </c>
      <c r="AY1279" s="244" t="s">
        <v>144</v>
      </c>
    </row>
    <row r="1280" s="15" customFormat="1">
      <c r="A1280" s="15"/>
      <c r="B1280" s="245"/>
      <c r="C1280" s="246"/>
      <c r="D1280" s="217" t="s">
        <v>156</v>
      </c>
      <c r="E1280" s="247" t="s">
        <v>19</v>
      </c>
      <c r="F1280" s="248" t="s">
        <v>163</v>
      </c>
      <c r="G1280" s="246"/>
      <c r="H1280" s="249">
        <v>161.60000000000002</v>
      </c>
      <c r="I1280" s="250"/>
      <c r="J1280" s="246"/>
      <c r="K1280" s="246"/>
      <c r="L1280" s="251"/>
      <c r="M1280" s="252"/>
      <c r="N1280" s="253"/>
      <c r="O1280" s="253"/>
      <c r="P1280" s="253"/>
      <c r="Q1280" s="253"/>
      <c r="R1280" s="253"/>
      <c r="S1280" s="253"/>
      <c r="T1280" s="254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5"/>
      <c r="AT1280" s="255" t="s">
        <v>156</v>
      </c>
      <c r="AU1280" s="255" t="s">
        <v>79</v>
      </c>
      <c r="AV1280" s="15" t="s">
        <v>151</v>
      </c>
      <c r="AW1280" s="15" t="s">
        <v>31</v>
      </c>
      <c r="AX1280" s="15" t="s">
        <v>77</v>
      </c>
      <c r="AY1280" s="255" t="s">
        <v>144</v>
      </c>
    </row>
    <row r="1281" s="2" customFormat="1" ht="16.5" customHeight="1">
      <c r="A1281" s="38"/>
      <c r="B1281" s="39"/>
      <c r="C1281" s="204" t="s">
        <v>730</v>
      </c>
      <c r="D1281" s="204" t="s">
        <v>146</v>
      </c>
      <c r="E1281" s="205" t="s">
        <v>1231</v>
      </c>
      <c r="F1281" s="206" t="s">
        <v>1232</v>
      </c>
      <c r="G1281" s="207" t="s">
        <v>202</v>
      </c>
      <c r="H1281" s="208">
        <v>161.59999999999999</v>
      </c>
      <c r="I1281" s="209"/>
      <c r="J1281" s="210">
        <f>ROUND(I1281*H1281,2)</f>
        <v>0</v>
      </c>
      <c r="K1281" s="206" t="s">
        <v>150</v>
      </c>
      <c r="L1281" s="44"/>
      <c r="M1281" s="211" t="s">
        <v>19</v>
      </c>
      <c r="N1281" s="212" t="s">
        <v>40</v>
      </c>
      <c r="O1281" s="84"/>
      <c r="P1281" s="213">
        <f>O1281*H1281</f>
        <v>0</v>
      </c>
      <c r="Q1281" s="213">
        <v>0.00029999999999999997</v>
      </c>
      <c r="R1281" s="213">
        <f>Q1281*H1281</f>
        <v>0.048479999999999995</v>
      </c>
      <c r="S1281" s="213">
        <v>0</v>
      </c>
      <c r="T1281" s="214">
        <f>S1281*H1281</f>
        <v>0</v>
      </c>
      <c r="U1281" s="38"/>
      <c r="V1281" s="38"/>
      <c r="W1281" s="38"/>
      <c r="X1281" s="38"/>
      <c r="Y1281" s="38"/>
      <c r="Z1281" s="38"/>
      <c r="AA1281" s="38"/>
      <c r="AB1281" s="38"/>
      <c r="AC1281" s="38"/>
      <c r="AD1281" s="38"/>
      <c r="AE1281" s="38"/>
      <c r="AR1281" s="215" t="s">
        <v>203</v>
      </c>
      <c r="AT1281" s="215" t="s">
        <v>146</v>
      </c>
      <c r="AU1281" s="215" t="s">
        <v>79</v>
      </c>
      <c r="AY1281" s="17" t="s">
        <v>144</v>
      </c>
      <c r="BE1281" s="216">
        <f>IF(N1281="základní",J1281,0)</f>
        <v>0</v>
      </c>
      <c r="BF1281" s="216">
        <f>IF(N1281="snížená",J1281,0)</f>
        <v>0</v>
      </c>
      <c r="BG1281" s="216">
        <f>IF(N1281="zákl. přenesená",J1281,0)</f>
        <v>0</v>
      </c>
      <c r="BH1281" s="216">
        <f>IF(N1281="sníž. přenesená",J1281,0)</f>
        <v>0</v>
      </c>
      <c r="BI1281" s="216">
        <f>IF(N1281="nulová",J1281,0)</f>
        <v>0</v>
      </c>
      <c r="BJ1281" s="17" t="s">
        <v>77</v>
      </c>
      <c r="BK1281" s="216">
        <f>ROUND(I1281*H1281,2)</f>
        <v>0</v>
      </c>
      <c r="BL1281" s="17" t="s">
        <v>203</v>
      </c>
      <c r="BM1281" s="215" t="s">
        <v>1233</v>
      </c>
    </row>
    <row r="1282" s="2" customFormat="1">
      <c r="A1282" s="38"/>
      <c r="B1282" s="39"/>
      <c r="C1282" s="40"/>
      <c r="D1282" s="217" t="s">
        <v>152</v>
      </c>
      <c r="E1282" s="40"/>
      <c r="F1282" s="218" t="s">
        <v>1234</v>
      </c>
      <c r="G1282" s="40"/>
      <c r="H1282" s="40"/>
      <c r="I1282" s="219"/>
      <c r="J1282" s="40"/>
      <c r="K1282" s="40"/>
      <c r="L1282" s="44"/>
      <c r="M1282" s="220"/>
      <c r="N1282" s="221"/>
      <c r="O1282" s="84"/>
      <c r="P1282" s="84"/>
      <c r="Q1282" s="84"/>
      <c r="R1282" s="84"/>
      <c r="S1282" s="84"/>
      <c r="T1282" s="85"/>
      <c r="U1282" s="38"/>
      <c r="V1282" s="38"/>
      <c r="W1282" s="38"/>
      <c r="X1282" s="38"/>
      <c r="Y1282" s="38"/>
      <c r="Z1282" s="38"/>
      <c r="AA1282" s="38"/>
      <c r="AB1282" s="38"/>
      <c r="AC1282" s="38"/>
      <c r="AD1282" s="38"/>
      <c r="AE1282" s="38"/>
      <c r="AT1282" s="17" t="s">
        <v>152</v>
      </c>
      <c r="AU1282" s="17" t="s">
        <v>79</v>
      </c>
    </row>
    <row r="1283" s="2" customFormat="1">
      <c r="A1283" s="38"/>
      <c r="B1283" s="39"/>
      <c r="C1283" s="40"/>
      <c r="D1283" s="222" t="s">
        <v>154</v>
      </c>
      <c r="E1283" s="40"/>
      <c r="F1283" s="223" t="s">
        <v>1235</v>
      </c>
      <c r="G1283" s="40"/>
      <c r="H1283" s="40"/>
      <c r="I1283" s="219"/>
      <c r="J1283" s="40"/>
      <c r="K1283" s="40"/>
      <c r="L1283" s="44"/>
      <c r="M1283" s="220"/>
      <c r="N1283" s="221"/>
      <c r="O1283" s="84"/>
      <c r="P1283" s="84"/>
      <c r="Q1283" s="84"/>
      <c r="R1283" s="84"/>
      <c r="S1283" s="84"/>
      <c r="T1283" s="85"/>
      <c r="U1283" s="38"/>
      <c r="V1283" s="38"/>
      <c r="W1283" s="38"/>
      <c r="X1283" s="38"/>
      <c r="Y1283" s="38"/>
      <c r="Z1283" s="38"/>
      <c r="AA1283" s="38"/>
      <c r="AB1283" s="38"/>
      <c r="AC1283" s="38"/>
      <c r="AD1283" s="38"/>
      <c r="AE1283" s="38"/>
      <c r="AT1283" s="17" t="s">
        <v>154</v>
      </c>
      <c r="AU1283" s="17" t="s">
        <v>79</v>
      </c>
    </row>
    <row r="1284" s="14" customFormat="1">
      <c r="A1284" s="14"/>
      <c r="B1284" s="234"/>
      <c r="C1284" s="235"/>
      <c r="D1284" s="217" t="s">
        <v>156</v>
      </c>
      <c r="E1284" s="236" t="s">
        <v>19</v>
      </c>
      <c r="F1284" s="237" t="s">
        <v>1228</v>
      </c>
      <c r="G1284" s="235"/>
      <c r="H1284" s="238">
        <v>106.15000000000001</v>
      </c>
      <c r="I1284" s="239"/>
      <c r="J1284" s="235"/>
      <c r="K1284" s="235"/>
      <c r="L1284" s="240"/>
      <c r="M1284" s="241"/>
      <c r="N1284" s="242"/>
      <c r="O1284" s="242"/>
      <c r="P1284" s="242"/>
      <c r="Q1284" s="242"/>
      <c r="R1284" s="242"/>
      <c r="S1284" s="242"/>
      <c r="T1284" s="243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44" t="s">
        <v>156</v>
      </c>
      <c r="AU1284" s="244" t="s">
        <v>79</v>
      </c>
      <c r="AV1284" s="14" t="s">
        <v>79</v>
      </c>
      <c r="AW1284" s="14" t="s">
        <v>31</v>
      </c>
      <c r="AX1284" s="14" t="s">
        <v>69</v>
      </c>
      <c r="AY1284" s="244" t="s">
        <v>144</v>
      </c>
    </row>
    <row r="1285" s="14" customFormat="1">
      <c r="A1285" s="14"/>
      <c r="B1285" s="234"/>
      <c r="C1285" s="235"/>
      <c r="D1285" s="217" t="s">
        <v>156</v>
      </c>
      <c r="E1285" s="236" t="s">
        <v>19</v>
      </c>
      <c r="F1285" s="237" t="s">
        <v>1229</v>
      </c>
      <c r="G1285" s="235"/>
      <c r="H1285" s="238">
        <v>32.329999999999998</v>
      </c>
      <c r="I1285" s="239"/>
      <c r="J1285" s="235"/>
      <c r="K1285" s="235"/>
      <c r="L1285" s="240"/>
      <c r="M1285" s="241"/>
      <c r="N1285" s="242"/>
      <c r="O1285" s="242"/>
      <c r="P1285" s="242"/>
      <c r="Q1285" s="242"/>
      <c r="R1285" s="242"/>
      <c r="S1285" s="242"/>
      <c r="T1285" s="243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44" t="s">
        <v>156</v>
      </c>
      <c r="AU1285" s="244" t="s">
        <v>79</v>
      </c>
      <c r="AV1285" s="14" t="s">
        <v>79</v>
      </c>
      <c r="AW1285" s="14" t="s">
        <v>31</v>
      </c>
      <c r="AX1285" s="14" t="s">
        <v>69</v>
      </c>
      <c r="AY1285" s="244" t="s">
        <v>144</v>
      </c>
    </row>
    <row r="1286" s="14" customFormat="1">
      <c r="A1286" s="14"/>
      <c r="B1286" s="234"/>
      <c r="C1286" s="235"/>
      <c r="D1286" s="217" t="s">
        <v>156</v>
      </c>
      <c r="E1286" s="236" t="s">
        <v>19</v>
      </c>
      <c r="F1286" s="237" t="s">
        <v>1230</v>
      </c>
      <c r="G1286" s="235"/>
      <c r="H1286" s="238">
        <v>23.120000000000001</v>
      </c>
      <c r="I1286" s="239"/>
      <c r="J1286" s="235"/>
      <c r="K1286" s="235"/>
      <c r="L1286" s="240"/>
      <c r="M1286" s="241"/>
      <c r="N1286" s="242"/>
      <c r="O1286" s="242"/>
      <c r="P1286" s="242"/>
      <c r="Q1286" s="242"/>
      <c r="R1286" s="242"/>
      <c r="S1286" s="242"/>
      <c r="T1286" s="243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T1286" s="244" t="s">
        <v>156</v>
      </c>
      <c r="AU1286" s="244" t="s">
        <v>79</v>
      </c>
      <c r="AV1286" s="14" t="s">
        <v>79</v>
      </c>
      <c r="AW1286" s="14" t="s">
        <v>31</v>
      </c>
      <c r="AX1286" s="14" t="s">
        <v>69</v>
      </c>
      <c r="AY1286" s="244" t="s">
        <v>144</v>
      </c>
    </row>
    <row r="1287" s="15" customFormat="1">
      <c r="A1287" s="15"/>
      <c r="B1287" s="245"/>
      <c r="C1287" s="246"/>
      <c r="D1287" s="217" t="s">
        <v>156</v>
      </c>
      <c r="E1287" s="247" t="s">
        <v>19</v>
      </c>
      <c r="F1287" s="248" t="s">
        <v>163</v>
      </c>
      <c r="G1287" s="246"/>
      <c r="H1287" s="249">
        <v>161.60000000000002</v>
      </c>
      <c r="I1287" s="250"/>
      <c r="J1287" s="246"/>
      <c r="K1287" s="246"/>
      <c r="L1287" s="251"/>
      <c r="M1287" s="252"/>
      <c r="N1287" s="253"/>
      <c r="O1287" s="253"/>
      <c r="P1287" s="253"/>
      <c r="Q1287" s="253"/>
      <c r="R1287" s="253"/>
      <c r="S1287" s="253"/>
      <c r="T1287" s="254"/>
      <c r="U1287" s="15"/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5"/>
      <c r="AT1287" s="255" t="s">
        <v>156</v>
      </c>
      <c r="AU1287" s="255" t="s">
        <v>79</v>
      </c>
      <c r="AV1287" s="15" t="s">
        <v>151</v>
      </c>
      <c r="AW1287" s="15" t="s">
        <v>31</v>
      </c>
      <c r="AX1287" s="15" t="s">
        <v>77</v>
      </c>
      <c r="AY1287" s="255" t="s">
        <v>144</v>
      </c>
    </row>
    <row r="1288" s="2" customFormat="1" ht="24.15" customHeight="1">
      <c r="A1288" s="38"/>
      <c r="B1288" s="39"/>
      <c r="C1288" s="204" t="s">
        <v>1236</v>
      </c>
      <c r="D1288" s="204" t="s">
        <v>146</v>
      </c>
      <c r="E1288" s="205" t="s">
        <v>1237</v>
      </c>
      <c r="F1288" s="206" t="s">
        <v>1238</v>
      </c>
      <c r="G1288" s="207" t="s">
        <v>291</v>
      </c>
      <c r="H1288" s="208">
        <v>115.95</v>
      </c>
      <c r="I1288" s="209"/>
      <c r="J1288" s="210">
        <f>ROUND(I1288*H1288,2)</f>
        <v>0</v>
      </c>
      <c r="K1288" s="206" t="s">
        <v>150</v>
      </c>
      <c r="L1288" s="44"/>
      <c r="M1288" s="211" t="s">
        <v>19</v>
      </c>
      <c r="N1288" s="212" t="s">
        <v>40</v>
      </c>
      <c r="O1288" s="84"/>
      <c r="P1288" s="213">
        <f>O1288*H1288</f>
        <v>0</v>
      </c>
      <c r="Q1288" s="213">
        <v>0.000428</v>
      </c>
      <c r="R1288" s="213">
        <f>Q1288*H1288</f>
        <v>0.0496266</v>
      </c>
      <c r="S1288" s="213">
        <v>0</v>
      </c>
      <c r="T1288" s="214">
        <f>S1288*H1288</f>
        <v>0</v>
      </c>
      <c r="U1288" s="38"/>
      <c r="V1288" s="38"/>
      <c r="W1288" s="38"/>
      <c r="X1288" s="38"/>
      <c r="Y1288" s="38"/>
      <c r="Z1288" s="38"/>
      <c r="AA1288" s="38"/>
      <c r="AB1288" s="38"/>
      <c r="AC1288" s="38"/>
      <c r="AD1288" s="38"/>
      <c r="AE1288" s="38"/>
      <c r="AR1288" s="215" t="s">
        <v>203</v>
      </c>
      <c r="AT1288" s="215" t="s">
        <v>146</v>
      </c>
      <c r="AU1288" s="215" t="s">
        <v>79</v>
      </c>
      <c r="AY1288" s="17" t="s">
        <v>144</v>
      </c>
      <c r="BE1288" s="216">
        <f>IF(N1288="základní",J1288,0)</f>
        <v>0</v>
      </c>
      <c r="BF1288" s="216">
        <f>IF(N1288="snížená",J1288,0)</f>
        <v>0</v>
      </c>
      <c r="BG1288" s="216">
        <f>IF(N1288="zákl. přenesená",J1288,0)</f>
        <v>0</v>
      </c>
      <c r="BH1288" s="216">
        <f>IF(N1288="sníž. přenesená",J1288,0)</f>
        <v>0</v>
      </c>
      <c r="BI1288" s="216">
        <f>IF(N1288="nulová",J1288,0)</f>
        <v>0</v>
      </c>
      <c r="BJ1288" s="17" t="s">
        <v>77</v>
      </c>
      <c r="BK1288" s="216">
        <f>ROUND(I1288*H1288,2)</f>
        <v>0</v>
      </c>
      <c r="BL1288" s="17" t="s">
        <v>203</v>
      </c>
      <c r="BM1288" s="215" t="s">
        <v>1239</v>
      </c>
    </row>
    <row r="1289" s="2" customFormat="1">
      <c r="A1289" s="38"/>
      <c r="B1289" s="39"/>
      <c r="C1289" s="40"/>
      <c r="D1289" s="217" t="s">
        <v>152</v>
      </c>
      <c r="E1289" s="40"/>
      <c r="F1289" s="218" t="s">
        <v>1240</v>
      </c>
      <c r="G1289" s="40"/>
      <c r="H1289" s="40"/>
      <c r="I1289" s="219"/>
      <c r="J1289" s="40"/>
      <c r="K1289" s="40"/>
      <c r="L1289" s="44"/>
      <c r="M1289" s="220"/>
      <c r="N1289" s="221"/>
      <c r="O1289" s="84"/>
      <c r="P1289" s="84"/>
      <c r="Q1289" s="84"/>
      <c r="R1289" s="84"/>
      <c r="S1289" s="84"/>
      <c r="T1289" s="85"/>
      <c r="U1289" s="38"/>
      <c r="V1289" s="38"/>
      <c r="W1289" s="38"/>
      <c r="X1289" s="38"/>
      <c r="Y1289" s="38"/>
      <c r="Z1289" s="38"/>
      <c r="AA1289" s="38"/>
      <c r="AB1289" s="38"/>
      <c r="AC1289" s="38"/>
      <c r="AD1289" s="38"/>
      <c r="AE1289" s="38"/>
      <c r="AT1289" s="17" t="s">
        <v>152</v>
      </c>
      <c r="AU1289" s="17" t="s">
        <v>79</v>
      </c>
    </row>
    <row r="1290" s="2" customFormat="1">
      <c r="A1290" s="38"/>
      <c r="B1290" s="39"/>
      <c r="C1290" s="40"/>
      <c r="D1290" s="222" t="s">
        <v>154</v>
      </c>
      <c r="E1290" s="40"/>
      <c r="F1290" s="223" t="s">
        <v>1241</v>
      </c>
      <c r="G1290" s="40"/>
      <c r="H1290" s="40"/>
      <c r="I1290" s="219"/>
      <c r="J1290" s="40"/>
      <c r="K1290" s="40"/>
      <c r="L1290" s="44"/>
      <c r="M1290" s="220"/>
      <c r="N1290" s="221"/>
      <c r="O1290" s="84"/>
      <c r="P1290" s="84"/>
      <c r="Q1290" s="84"/>
      <c r="R1290" s="84"/>
      <c r="S1290" s="84"/>
      <c r="T1290" s="85"/>
      <c r="U1290" s="38"/>
      <c r="V1290" s="38"/>
      <c r="W1290" s="38"/>
      <c r="X1290" s="38"/>
      <c r="Y1290" s="38"/>
      <c r="Z1290" s="38"/>
      <c r="AA1290" s="38"/>
      <c r="AB1290" s="38"/>
      <c r="AC1290" s="38"/>
      <c r="AD1290" s="38"/>
      <c r="AE1290" s="38"/>
      <c r="AT1290" s="17" t="s">
        <v>154</v>
      </c>
      <c r="AU1290" s="17" t="s">
        <v>79</v>
      </c>
    </row>
    <row r="1291" s="14" customFormat="1">
      <c r="A1291" s="14"/>
      <c r="B1291" s="234"/>
      <c r="C1291" s="235"/>
      <c r="D1291" s="217" t="s">
        <v>156</v>
      </c>
      <c r="E1291" s="236" t="s">
        <v>19</v>
      </c>
      <c r="F1291" s="237" t="s">
        <v>1242</v>
      </c>
      <c r="G1291" s="235"/>
      <c r="H1291" s="238">
        <v>115.95</v>
      </c>
      <c r="I1291" s="239"/>
      <c r="J1291" s="235"/>
      <c r="K1291" s="235"/>
      <c r="L1291" s="240"/>
      <c r="M1291" s="241"/>
      <c r="N1291" s="242"/>
      <c r="O1291" s="242"/>
      <c r="P1291" s="242"/>
      <c r="Q1291" s="242"/>
      <c r="R1291" s="242"/>
      <c r="S1291" s="242"/>
      <c r="T1291" s="243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44" t="s">
        <v>156</v>
      </c>
      <c r="AU1291" s="244" t="s">
        <v>79</v>
      </c>
      <c r="AV1291" s="14" t="s">
        <v>79</v>
      </c>
      <c r="AW1291" s="14" t="s">
        <v>31</v>
      </c>
      <c r="AX1291" s="14" t="s">
        <v>69</v>
      </c>
      <c r="AY1291" s="244" t="s">
        <v>144</v>
      </c>
    </row>
    <row r="1292" s="15" customFormat="1">
      <c r="A1292" s="15"/>
      <c r="B1292" s="245"/>
      <c r="C1292" s="246"/>
      <c r="D1292" s="217" t="s">
        <v>156</v>
      </c>
      <c r="E1292" s="247" t="s">
        <v>19</v>
      </c>
      <c r="F1292" s="248" t="s">
        <v>163</v>
      </c>
      <c r="G1292" s="246"/>
      <c r="H1292" s="249">
        <v>115.95</v>
      </c>
      <c r="I1292" s="250"/>
      <c r="J1292" s="246"/>
      <c r="K1292" s="246"/>
      <c r="L1292" s="251"/>
      <c r="M1292" s="252"/>
      <c r="N1292" s="253"/>
      <c r="O1292" s="253"/>
      <c r="P1292" s="253"/>
      <c r="Q1292" s="253"/>
      <c r="R1292" s="253"/>
      <c r="S1292" s="253"/>
      <c r="T1292" s="254"/>
      <c r="U1292" s="15"/>
      <c r="V1292" s="15"/>
      <c r="W1292" s="15"/>
      <c r="X1292" s="15"/>
      <c r="Y1292" s="15"/>
      <c r="Z1292" s="15"/>
      <c r="AA1292" s="15"/>
      <c r="AB1292" s="15"/>
      <c r="AC1292" s="15"/>
      <c r="AD1292" s="15"/>
      <c r="AE1292" s="15"/>
      <c r="AT1292" s="255" t="s">
        <v>156</v>
      </c>
      <c r="AU1292" s="255" t="s">
        <v>79</v>
      </c>
      <c r="AV1292" s="15" t="s">
        <v>151</v>
      </c>
      <c r="AW1292" s="15" t="s">
        <v>31</v>
      </c>
      <c r="AX1292" s="15" t="s">
        <v>77</v>
      </c>
      <c r="AY1292" s="255" t="s">
        <v>144</v>
      </c>
    </row>
    <row r="1293" s="2" customFormat="1" ht="24.15" customHeight="1">
      <c r="A1293" s="38"/>
      <c r="B1293" s="39"/>
      <c r="C1293" s="256" t="s">
        <v>625</v>
      </c>
      <c r="D1293" s="256" t="s">
        <v>229</v>
      </c>
      <c r="E1293" s="257" t="s">
        <v>1243</v>
      </c>
      <c r="F1293" s="258" t="s">
        <v>1244</v>
      </c>
      <c r="G1293" s="259" t="s">
        <v>305</v>
      </c>
      <c r="H1293" s="260">
        <v>214.50800000000001</v>
      </c>
      <c r="I1293" s="261"/>
      <c r="J1293" s="262">
        <f>ROUND(I1293*H1293,2)</f>
        <v>0</v>
      </c>
      <c r="K1293" s="258" t="s">
        <v>150</v>
      </c>
      <c r="L1293" s="263"/>
      <c r="M1293" s="264" t="s">
        <v>19</v>
      </c>
      <c r="N1293" s="265" t="s">
        <v>40</v>
      </c>
      <c r="O1293" s="84"/>
      <c r="P1293" s="213">
        <f>O1293*H1293</f>
        <v>0</v>
      </c>
      <c r="Q1293" s="213">
        <v>0.00097000000000000005</v>
      </c>
      <c r="R1293" s="213">
        <f>Q1293*H1293</f>
        <v>0.20807276000000002</v>
      </c>
      <c r="S1293" s="213">
        <v>0</v>
      </c>
      <c r="T1293" s="214">
        <f>S1293*H1293</f>
        <v>0</v>
      </c>
      <c r="U1293" s="38"/>
      <c r="V1293" s="38"/>
      <c r="W1293" s="38"/>
      <c r="X1293" s="38"/>
      <c r="Y1293" s="38"/>
      <c r="Z1293" s="38"/>
      <c r="AA1293" s="38"/>
      <c r="AB1293" s="38"/>
      <c r="AC1293" s="38"/>
      <c r="AD1293" s="38"/>
      <c r="AE1293" s="38"/>
      <c r="AR1293" s="215" t="s">
        <v>260</v>
      </c>
      <c r="AT1293" s="215" t="s">
        <v>229</v>
      </c>
      <c r="AU1293" s="215" t="s">
        <v>79</v>
      </c>
      <c r="AY1293" s="17" t="s">
        <v>144</v>
      </c>
      <c r="BE1293" s="216">
        <f>IF(N1293="základní",J1293,0)</f>
        <v>0</v>
      </c>
      <c r="BF1293" s="216">
        <f>IF(N1293="snížená",J1293,0)</f>
        <v>0</v>
      </c>
      <c r="BG1293" s="216">
        <f>IF(N1293="zákl. přenesená",J1293,0)</f>
        <v>0</v>
      </c>
      <c r="BH1293" s="216">
        <f>IF(N1293="sníž. přenesená",J1293,0)</f>
        <v>0</v>
      </c>
      <c r="BI1293" s="216">
        <f>IF(N1293="nulová",J1293,0)</f>
        <v>0</v>
      </c>
      <c r="BJ1293" s="17" t="s">
        <v>77</v>
      </c>
      <c r="BK1293" s="216">
        <f>ROUND(I1293*H1293,2)</f>
        <v>0</v>
      </c>
      <c r="BL1293" s="17" t="s">
        <v>203</v>
      </c>
      <c r="BM1293" s="215" t="s">
        <v>613</v>
      </c>
    </row>
    <row r="1294" s="2" customFormat="1">
      <c r="A1294" s="38"/>
      <c r="B1294" s="39"/>
      <c r="C1294" s="40"/>
      <c r="D1294" s="217" t="s">
        <v>152</v>
      </c>
      <c r="E1294" s="40"/>
      <c r="F1294" s="218" t="s">
        <v>1244</v>
      </c>
      <c r="G1294" s="40"/>
      <c r="H1294" s="40"/>
      <c r="I1294" s="219"/>
      <c r="J1294" s="40"/>
      <c r="K1294" s="40"/>
      <c r="L1294" s="44"/>
      <c r="M1294" s="220"/>
      <c r="N1294" s="221"/>
      <c r="O1294" s="84"/>
      <c r="P1294" s="84"/>
      <c r="Q1294" s="84"/>
      <c r="R1294" s="84"/>
      <c r="S1294" s="84"/>
      <c r="T1294" s="85"/>
      <c r="U1294" s="38"/>
      <c r="V1294" s="38"/>
      <c r="W1294" s="38"/>
      <c r="X1294" s="38"/>
      <c r="Y1294" s="38"/>
      <c r="Z1294" s="38"/>
      <c r="AA1294" s="38"/>
      <c r="AB1294" s="38"/>
      <c r="AC1294" s="38"/>
      <c r="AD1294" s="38"/>
      <c r="AE1294" s="38"/>
      <c r="AT1294" s="17" t="s">
        <v>152</v>
      </c>
      <c r="AU1294" s="17" t="s">
        <v>79</v>
      </c>
    </row>
    <row r="1295" s="14" customFormat="1">
      <c r="A1295" s="14"/>
      <c r="B1295" s="234"/>
      <c r="C1295" s="235"/>
      <c r="D1295" s="217" t="s">
        <v>156</v>
      </c>
      <c r="E1295" s="236" t="s">
        <v>19</v>
      </c>
      <c r="F1295" s="237" t="s">
        <v>1242</v>
      </c>
      <c r="G1295" s="235"/>
      <c r="H1295" s="238">
        <v>115.95</v>
      </c>
      <c r="I1295" s="239"/>
      <c r="J1295" s="235"/>
      <c r="K1295" s="235"/>
      <c r="L1295" s="240"/>
      <c r="M1295" s="241"/>
      <c r="N1295" s="242"/>
      <c r="O1295" s="242"/>
      <c r="P1295" s="242"/>
      <c r="Q1295" s="242"/>
      <c r="R1295" s="242"/>
      <c r="S1295" s="242"/>
      <c r="T1295" s="243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44" t="s">
        <v>156</v>
      </c>
      <c r="AU1295" s="244" t="s">
        <v>79</v>
      </c>
      <c r="AV1295" s="14" t="s">
        <v>79</v>
      </c>
      <c r="AW1295" s="14" t="s">
        <v>31</v>
      </c>
      <c r="AX1295" s="14" t="s">
        <v>69</v>
      </c>
      <c r="AY1295" s="244" t="s">
        <v>144</v>
      </c>
    </row>
    <row r="1296" s="15" customFormat="1">
      <c r="A1296" s="15"/>
      <c r="B1296" s="245"/>
      <c r="C1296" s="246"/>
      <c r="D1296" s="217" t="s">
        <v>156</v>
      </c>
      <c r="E1296" s="247" t="s">
        <v>19</v>
      </c>
      <c r="F1296" s="248" t="s">
        <v>163</v>
      </c>
      <c r="G1296" s="246"/>
      <c r="H1296" s="249">
        <v>115.95</v>
      </c>
      <c r="I1296" s="250"/>
      <c r="J1296" s="246"/>
      <c r="K1296" s="246"/>
      <c r="L1296" s="251"/>
      <c r="M1296" s="252"/>
      <c r="N1296" s="253"/>
      <c r="O1296" s="253"/>
      <c r="P1296" s="253"/>
      <c r="Q1296" s="253"/>
      <c r="R1296" s="253"/>
      <c r="S1296" s="253"/>
      <c r="T1296" s="254"/>
      <c r="U1296" s="15"/>
      <c r="V1296" s="15"/>
      <c r="W1296" s="15"/>
      <c r="X1296" s="15"/>
      <c r="Y1296" s="15"/>
      <c r="Z1296" s="15"/>
      <c r="AA1296" s="15"/>
      <c r="AB1296" s="15"/>
      <c r="AC1296" s="15"/>
      <c r="AD1296" s="15"/>
      <c r="AE1296" s="15"/>
      <c r="AT1296" s="255" t="s">
        <v>156</v>
      </c>
      <c r="AU1296" s="255" t="s">
        <v>79</v>
      </c>
      <c r="AV1296" s="15" t="s">
        <v>151</v>
      </c>
      <c r="AW1296" s="15" t="s">
        <v>31</v>
      </c>
      <c r="AX1296" s="15" t="s">
        <v>69</v>
      </c>
      <c r="AY1296" s="255" t="s">
        <v>144</v>
      </c>
    </row>
    <row r="1297" s="14" customFormat="1">
      <c r="A1297" s="14"/>
      <c r="B1297" s="234"/>
      <c r="C1297" s="235"/>
      <c r="D1297" s="217" t="s">
        <v>156</v>
      </c>
      <c r="E1297" s="236" t="s">
        <v>19</v>
      </c>
      <c r="F1297" s="237" t="s">
        <v>1245</v>
      </c>
      <c r="G1297" s="235"/>
      <c r="H1297" s="238">
        <v>214.50800000000001</v>
      </c>
      <c r="I1297" s="239"/>
      <c r="J1297" s="235"/>
      <c r="K1297" s="235"/>
      <c r="L1297" s="240"/>
      <c r="M1297" s="241"/>
      <c r="N1297" s="242"/>
      <c r="O1297" s="242"/>
      <c r="P1297" s="242"/>
      <c r="Q1297" s="242"/>
      <c r="R1297" s="242"/>
      <c r="S1297" s="242"/>
      <c r="T1297" s="243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44" t="s">
        <v>156</v>
      </c>
      <c r="AU1297" s="244" t="s">
        <v>79</v>
      </c>
      <c r="AV1297" s="14" t="s">
        <v>79</v>
      </c>
      <c r="AW1297" s="14" t="s">
        <v>31</v>
      </c>
      <c r="AX1297" s="14" t="s">
        <v>69</v>
      </c>
      <c r="AY1297" s="244" t="s">
        <v>144</v>
      </c>
    </row>
    <row r="1298" s="15" customFormat="1">
      <c r="A1298" s="15"/>
      <c r="B1298" s="245"/>
      <c r="C1298" s="246"/>
      <c r="D1298" s="217" t="s">
        <v>156</v>
      </c>
      <c r="E1298" s="247" t="s">
        <v>19</v>
      </c>
      <c r="F1298" s="248" t="s">
        <v>163</v>
      </c>
      <c r="G1298" s="246"/>
      <c r="H1298" s="249">
        <v>214.50800000000001</v>
      </c>
      <c r="I1298" s="250"/>
      <c r="J1298" s="246"/>
      <c r="K1298" s="246"/>
      <c r="L1298" s="251"/>
      <c r="M1298" s="252"/>
      <c r="N1298" s="253"/>
      <c r="O1298" s="253"/>
      <c r="P1298" s="253"/>
      <c r="Q1298" s="253"/>
      <c r="R1298" s="253"/>
      <c r="S1298" s="253"/>
      <c r="T1298" s="254"/>
      <c r="U1298" s="15"/>
      <c r="V1298" s="15"/>
      <c r="W1298" s="15"/>
      <c r="X1298" s="15"/>
      <c r="Y1298" s="15"/>
      <c r="Z1298" s="15"/>
      <c r="AA1298" s="15"/>
      <c r="AB1298" s="15"/>
      <c r="AC1298" s="15"/>
      <c r="AD1298" s="15"/>
      <c r="AE1298" s="15"/>
      <c r="AT1298" s="255" t="s">
        <v>156</v>
      </c>
      <c r="AU1298" s="255" t="s">
        <v>79</v>
      </c>
      <c r="AV1298" s="15" t="s">
        <v>151</v>
      </c>
      <c r="AW1298" s="15" t="s">
        <v>31</v>
      </c>
      <c r="AX1298" s="15" t="s">
        <v>77</v>
      </c>
      <c r="AY1298" s="255" t="s">
        <v>144</v>
      </c>
    </row>
    <row r="1299" s="2" customFormat="1" ht="33" customHeight="1">
      <c r="A1299" s="38"/>
      <c r="B1299" s="39"/>
      <c r="C1299" s="204" t="s">
        <v>1246</v>
      </c>
      <c r="D1299" s="204" t="s">
        <v>146</v>
      </c>
      <c r="E1299" s="205" t="s">
        <v>1247</v>
      </c>
      <c r="F1299" s="206" t="s">
        <v>1248</v>
      </c>
      <c r="G1299" s="207" t="s">
        <v>202</v>
      </c>
      <c r="H1299" s="208">
        <v>161.59999999999999</v>
      </c>
      <c r="I1299" s="209"/>
      <c r="J1299" s="210">
        <f>ROUND(I1299*H1299,2)</f>
        <v>0</v>
      </c>
      <c r="K1299" s="206" t="s">
        <v>150</v>
      </c>
      <c r="L1299" s="44"/>
      <c r="M1299" s="211" t="s">
        <v>19</v>
      </c>
      <c r="N1299" s="212" t="s">
        <v>40</v>
      </c>
      <c r="O1299" s="84"/>
      <c r="P1299" s="213">
        <f>O1299*H1299</f>
        <v>0</v>
      </c>
      <c r="Q1299" s="213">
        <v>0.0089999999999999993</v>
      </c>
      <c r="R1299" s="213">
        <f>Q1299*H1299</f>
        <v>1.4543999999999999</v>
      </c>
      <c r="S1299" s="213">
        <v>0</v>
      </c>
      <c r="T1299" s="214">
        <f>S1299*H1299</f>
        <v>0</v>
      </c>
      <c r="U1299" s="38"/>
      <c r="V1299" s="38"/>
      <c r="W1299" s="38"/>
      <c r="X1299" s="38"/>
      <c r="Y1299" s="38"/>
      <c r="Z1299" s="38"/>
      <c r="AA1299" s="38"/>
      <c r="AB1299" s="38"/>
      <c r="AC1299" s="38"/>
      <c r="AD1299" s="38"/>
      <c r="AE1299" s="38"/>
      <c r="AR1299" s="215" t="s">
        <v>203</v>
      </c>
      <c r="AT1299" s="215" t="s">
        <v>146</v>
      </c>
      <c r="AU1299" s="215" t="s">
        <v>79</v>
      </c>
      <c r="AY1299" s="17" t="s">
        <v>144</v>
      </c>
      <c r="BE1299" s="216">
        <f>IF(N1299="základní",J1299,0)</f>
        <v>0</v>
      </c>
      <c r="BF1299" s="216">
        <f>IF(N1299="snížená",J1299,0)</f>
        <v>0</v>
      </c>
      <c r="BG1299" s="216">
        <f>IF(N1299="zákl. přenesená",J1299,0)</f>
        <v>0</v>
      </c>
      <c r="BH1299" s="216">
        <f>IF(N1299="sníž. přenesená",J1299,0)</f>
        <v>0</v>
      </c>
      <c r="BI1299" s="216">
        <f>IF(N1299="nulová",J1299,0)</f>
        <v>0</v>
      </c>
      <c r="BJ1299" s="17" t="s">
        <v>77</v>
      </c>
      <c r="BK1299" s="216">
        <f>ROUND(I1299*H1299,2)</f>
        <v>0</v>
      </c>
      <c r="BL1299" s="17" t="s">
        <v>203</v>
      </c>
      <c r="BM1299" s="215" t="s">
        <v>1249</v>
      </c>
    </row>
    <row r="1300" s="2" customFormat="1">
      <c r="A1300" s="38"/>
      <c r="B1300" s="39"/>
      <c r="C1300" s="40"/>
      <c r="D1300" s="217" t="s">
        <v>152</v>
      </c>
      <c r="E1300" s="40"/>
      <c r="F1300" s="218" t="s">
        <v>1250</v>
      </c>
      <c r="G1300" s="40"/>
      <c r="H1300" s="40"/>
      <c r="I1300" s="219"/>
      <c r="J1300" s="40"/>
      <c r="K1300" s="40"/>
      <c r="L1300" s="44"/>
      <c r="M1300" s="220"/>
      <c r="N1300" s="221"/>
      <c r="O1300" s="84"/>
      <c r="P1300" s="84"/>
      <c r="Q1300" s="84"/>
      <c r="R1300" s="84"/>
      <c r="S1300" s="84"/>
      <c r="T1300" s="85"/>
      <c r="U1300" s="38"/>
      <c r="V1300" s="38"/>
      <c r="W1300" s="38"/>
      <c r="X1300" s="38"/>
      <c r="Y1300" s="38"/>
      <c r="Z1300" s="38"/>
      <c r="AA1300" s="38"/>
      <c r="AB1300" s="38"/>
      <c r="AC1300" s="38"/>
      <c r="AD1300" s="38"/>
      <c r="AE1300" s="38"/>
      <c r="AT1300" s="17" t="s">
        <v>152</v>
      </c>
      <c r="AU1300" s="17" t="s">
        <v>79</v>
      </c>
    </row>
    <row r="1301" s="2" customFormat="1">
      <c r="A1301" s="38"/>
      <c r="B1301" s="39"/>
      <c r="C1301" s="40"/>
      <c r="D1301" s="222" t="s">
        <v>154</v>
      </c>
      <c r="E1301" s="40"/>
      <c r="F1301" s="223" t="s">
        <v>1251</v>
      </c>
      <c r="G1301" s="40"/>
      <c r="H1301" s="40"/>
      <c r="I1301" s="219"/>
      <c r="J1301" s="40"/>
      <c r="K1301" s="40"/>
      <c r="L1301" s="44"/>
      <c r="M1301" s="220"/>
      <c r="N1301" s="221"/>
      <c r="O1301" s="84"/>
      <c r="P1301" s="84"/>
      <c r="Q1301" s="84"/>
      <c r="R1301" s="84"/>
      <c r="S1301" s="84"/>
      <c r="T1301" s="85"/>
      <c r="U1301" s="38"/>
      <c r="V1301" s="38"/>
      <c r="W1301" s="38"/>
      <c r="X1301" s="38"/>
      <c r="Y1301" s="38"/>
      <c r="Z1301" s="38"/>
      <c r="AA1301" s="38"/>
      <c r="AB1301" s="38"/>
      <c r="AC1301" s="38"/>
      <c r="AD1301" s="38"/>
      <c r="AE1301" s="38"/>
      <c r="AT1301" s="17" t="s">
        <v>154</v>
      </c>
      <c r="AU1301" s="17" t="s">
        <v>79</v>
      </c>
    </row>
    <row r="1302" s="14" customFormat="1">
      <c r="A1302" s="14"/>
      <c r="B1302" s="234"/>
      <c r="C1302" s="235"/>
      <c r="D1302" s="217" t="s">
        <v>156</v>
      </c>
      <c r="E1302" s="236" t="s">
        <v>19</v>
      </c>
      <c r="F1302" s="237" t="s">
        <v>1228</v>
      </c>
      <c r="G1302" s="235"/>
      <c r="H1302" s="238">
        <v>106.15000000000001</v>
      </c>
      <c r="I1302" s="239"/>
      <c r="J1302" s="235"/>
      <c r="K1302" s="235"/>
      <c r="L1302" s="240"/>
      <c r="M1302" s="241"/>
      <c r="N1302" s="242"/>
      <c r="O1302" s="242"/>
      <c r="P1302" s="242"/>
      <c r="Q1302" s="242"/>
      <c r="R1302" s="242"/>
      <c r="S1302" s="242"/>
      <c r="T1302" s="243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44" t="s">
        <v>156</v>
      </c>
      <c r="AU1302" s="244" t="s">
        <v>79</v>
      </c>
      <c r="AV1302" s="14" t="s">
        <v>79</v>
      </c>
      <c r="AW1302" s="14" t="s">
        <v>31</v>
      </c>
      <c r="AX1302" s="14" t="s">
        <v>69</v>
      </c>
      <c r="AY1302" s="244" t="s">
        <v>144</v>
      </c>
    </row>
    <row r="1303" s="14" customFormat="1">
      <c r="A1303" s="14"/>
      <c r="B1303" s="234"/>
      <c r="C1303" s="235"/>
      <c r="D1303" s="217" t="s">
        <v>156</v>
      </c>
      <c r="E1303" s="236" t="s">
        <v>19</v>
      </c>
      <c r="F1303" s="237" t="s">
        <v>1229</v>
      </c>
      <c r="G1303" s="235"/>
      <c r="H1303" s="238">
        <v>32.329999999999998</v>
      </c>
      <c r="I1303" s="239"/>
      <c r="J1303" s="235"/>
      <c r="K1303" s="235"/>
      <c r="L1303" s="240"/>
      <c r="M1303" s="241"/>
      <c r="N1303" s="242"/>
      <c r="O1303" s="242"/>
      <c r="P1303" s="242"/>
      <c r="Q1303" s="242"/>
      <c r="R1303" s="242"/>
      <c r="S1303" s="242"/>
      <c r="T1303" s="243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44" t="s">
        <v>156</v>
      </c>
      <c r="AU1303" s="244" t="s">
        <v>79</v>
      </c>
      <c r="AV1303" s="14" t="s">
        <v>79</v>
      </c>
      <c r="AW1303" s="14" t="s">
        <v>31</v>
      </c>
      <c r="AX1303" s="14" t="s">
        <v>69</v>
      </c>
      <c r="AY1303" s="244" t="s">
        <v>144</v>
      </c>
    </row>
    <row r="1304" s="14" customFormat="1">
      <c r="A1304" s="14"/>
      <c r="B1304" s="234"/>
      <c r="C1304" s="235"/>
      <c r="D1304" s="217" t="s">
        <v>156</v>
      </c>
      <c r="E1304" s="236" t="s">
        <v>19</v>
      </c>
      <c r="F1304" s="237" t="s">
        <v>1230</v>
      </c>
      <c r="G1304" s="235"/>
      <c r="H1304" s="238">
        <v>23.120000000000001</v>
      </c>
      <c r="I1304" s="239"/>
      <c r="J1304" s="235"/>
      <c r="K1304" s="235"/>
      <c r="L1304" s="240"/>
      <c r="M1304" s="241"/>
      <c r="N1304" s="242"/>
      <c r="O1304" s="242"/>
      <c r="P1304" s="242"/>
      <c r="Q1304" s="242"/>
      <c r="R1304" s="242"/>
      <c r="S1304" s="242"/>
      <c r="T1304" s="243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44" t="s">
        <v>156</v>
      </c>
      <c r="AU1304" s="244" t="s">
        <v>79</v>
      </c>
      <c r="AV1304" s="14" t="s">
        <v>79</v>
      </c>
      <c r="AW1304" s="14" t="s">
        <v>31</v>
      </c>
      <c r="AX1304" s="14" t="s">
        <v>69</v>
      </c>
      <c r="AY1304" s="244" t="s">
        <v>144</v>
      </c>
    </row>
    <row r="1305" s="15" customFormat="1">
      <c r="A1305" s="15"/>
      <c r="B1305" s="245"/>
      <c r="C1305" s="246"/>
      <c r="D1305" s="217" t="s">
        <v>156</v>
      </c>
      <c r="E1305" s="247" t="s">
        <v>19</v>
      </c>
      <c r="F1305" s="248" t="s">
        <v>163</v>
      </c>
      <c r="G1305" s="246"/>
      <c r="H1305" s="249">
        <v>161.60000000000002</v>
      </c>
      <c r="I1305" s="250"/>
      <c r="J1305" s="246"/>
      <c r="K1305" s="246"/>
      <c r="L1305" s="251"/>
      <c r="M1305" s="252"/>
      <c r="N1305" s="253"/>
      <c r="O1305" s="253"/>
      <c r="P1305" s="253"/>
      <c r="Q1305" s="253"/>
      <c r="R1305" s="253"/>
      <c r="S1305" s="253"/>
      <c r="T1305" s="254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T1305" s="255" t="s">
        <v>156</v>
      </c>
      <c r="AU1305" s="255" t="s">
        <v>79</v>
      </c>
      <c r="AV1305" s="15" t="s">
        <v>151</v>
      </c>
      <c r="AW1305" s="15" t="s">
        <v>31</v>
      </c>
      <c r="AX1305" s="15" t="s">
        <v>77</v>
      </c>
      <c r="AY1305" s="255" t="s">
        <v>144</v>
      </c>
    </row>
    <row r="1306" s="2" customFormat="1" ht="24.15" customHeight="1">
      <c r="A1306" s="38"/>
      <c r="B1306" s="39"/>
      <c r="C1306" s="256" t="s">
        <v>743</v>
      </c>
      <c r="D1306" s="256" t="s">
        <v>229</v>
      </c>
      <c r="E1306" s="257" t="s">
        <v>1252</v>
      </c>
      <c r="F1306" s="258" t="s">
        <v>1253</v>
      </c>
      <c r="G1306" s="259" t="s">
        <v>202</v>
      </c>
      <c r="H1306" s="260">
        <v>185.84</v>
      </c>
      <c r="I1306" s="261"/>
      <c r="J1306" s="262">
        <f>ROUND(I1306*H1306,2)</f>
        <v>0</v>
      </c>
      <c r="K1306" s="258" t="s">
        <v>150</v>
      </c>
      <c r="L1306" s="263"/>
      <c r="M1306" s="264" t="s">
        <v>19</v>
      </c>
      <c r="N1306" s="265" t="s">
        <v>40</v>
      </c>
      <c r="O1306" s="84"/>
      <c r="P1306" s="213">
        <f>O1306*H1306</f>
        <v>0</v>
      </c>
      <c r="Q1306" s="213">
        <v>0.023</v>
      </c>
      <c r="R1306" s="213">
        <f>Q1306*H1306</f>
        <v>4.2743200000000003</v>
      </c>
      <c r="S1306" s="213">
        <v>0</v>
      </c>
      <c r="T1306" s="214">
        <f>S1306*H1306</f>
        <v>0</v>
      </c>
      <c r="U1306" s="38"/>
      <c r="V1306" s="38"/>
      <c r="W1306" s="38"/>
      <c r="X1306" s="38"/>
      <c r="Y1306" s="38"/>
      <c r="Z1306" s="38"/>
      <c r="AA1306" s="38"/>
      <c r="AB1306" s="38"/>
      <c r="AC1306" s="38"/>
      <c r="AD1306" s="38"/>
      <c r="AE1306" s="38"/>
      <c r="AR1306" s="215" t="s">
        <v>260</v>
      </c>
      <c r="AT1306" s="215" t="s">
        <v>229</v>
      </c>
      <c r="AU1306" s="215" t="s">
        <v>79</v>
      </c>
      <c r="AY1306" s="17" t="s">
        <v>144</v>
      </c>
      <c r="BE1306" s="216">
        <f>IF(N1306="základní",J1306,0)</f>
        <v>0</v>
      </c>
      <c r="BF1306" s="216">
        <f>IF(N1306="snížená",J1306,0)</f>
        <v>0</v>
      </c>
      <c r="BG1306" s="216">
        <f>IF(N1306="zákl. přenesená",J1306,0)</f>
        <v>0</v>
      </c>
      <c r="BH1306" s="216">
        <f>IF(N1306="sníž. přenesená",J1306,0)</f>
        <v>0</v>
      </c>
      <c r="BI1306" s="216">
        <f>IF(N1306="nulová",J1306,0)</f>
        <v>0</v>
      </c>
      <c r="BJ1306" s="17" t="s">
        <v>77</v>
      </c>
      <c r="BK1306" s="216">
        <f>ROUND(I1306*H1306,2)</f>
        <v>0</v>
      </c>
      <c r="BL1306" s="17" t="s">
        <v>203</v>
      </c>
      <c r="BM1306" s="215" t="s">
        <v>1254</v>
      </c>
    </row>
    <row r="1307" s="2" customFormat="1">
      <c r="A1307" s="38"/>
      <c r="B1307" s="39"/>
      <c r="C1307" s="40"/>
      <c r="D1307" s="217" t="s">
        <v>152</v>
      </c>
      <c r="E1307" s="40"/>
      <c r="F1307" s="218" t="s">
        <v>1253</v>
      </c>
      <c r="G1307" s="40"/>
      <c r="H1307" s="40"/>
      <c r="I1307" s="219"/>
      <c r="J1307" s="40"/>
      <c r="K1307" s="40"/>
      <c r="L1307" s="44"/>
      <c r="M1307" s="220"/>
      <c r="N1307" s="221"/>
      <c r="O1307" s="84"/>
      <c r="P1307" s="84"/>
      <c r="Q1307" s="84"/>
      <c r="R1307" s="84"/>
      <c r="S1307" s="84"/>
      <c r="T1307" s="85"/>
      <c r="U1307" s="38"/>
      <c r="V1307" s="38"/>
      <c r="W1307" s="38"/>
      <c r="X1307" s="38"/>
      <c r="Y1307" s="38"/>
      <c r="Z1307" s="38"/>
      <c r="AA1307" s="38"/>
      <c r="AB1307" s="38"/>
      <c r="AC1307" s="38"/>
      <c r="AD1307" s="38"/>
      <c r="AE1307" s="38"/>
      <c r="AT1307" s="17" t="s">
        <v>152</v>
      </c>
      <c r="AU1307" s="17" t="s">
        <v>79</v>
      </c>
    </row>
    <row r="1308" s="14" customFormat="1">
      <c r="A1308" s="14"/>
      <c r="B1308" s="234"/>
      <c r="C1308" s="235"/>
      <c r="D1308" s="217" t="s">
        <v>156</v>
      </c>
      <c r="E1308" s="236" t="s">
        <v>19</v>
      </c>
      <c r="F1308" s="237" t="s">
        <v>1228</v>
      </c>
      <c r="G1308" s="235"/>
      <c r="H1308" s="238">
        <v>106.15000000000001</v>
      </c>
      <c r="I1308" s="239"/>
      <c r="J1308" s="235"/>
      <c r="K1308" s="235"/>
      <c r="L1308" s="240"/>
      <c r="M1308" s="241"/>
      <c r="N1308" s="242"/>
      <c r="O1308" s="242"/>
      <c r="P1308" s="242"/>
      <c r="Q1308" s="242"/>
      <c r="R1308" s="242"/>
      <c r="S1308" s="242"/>
      <c r="T1308" s="243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44" t="s">
        <v>156</v>
      </c>
      <c r="AU1308" s="244" t="s">
        <v>79</v>
      </c>
      <c r="AV1308" s="14" t="s">
        <v>79</v>
      </c>
      <c r="AW1308" s="14" t="s">
        <v>31</v>
      </c>
      <c r="AX1308" s="14" t="s">
        <v>69</v>
      </c>
      <c r="AY1308" s="244" t="s">
        <v>144</v>
      </c>
    </row>
    <row r="1309" s="14" customFormat="1">
      <c r="A1309" s="14"/>
      <c r="B1309" s="234"/>
      <c r="C1309" s="235"/>
      <c r="D1309" s="217" t="s">
        <v>156</v>
      </c>
      <c r="E1309" s="236" t="s">
        <v>19</v>
      </c>
      <c r="F1309" s="237" t="s">
        <v>1229</v>
      </c>
      <c r="G1309" s="235"/>
      <c r="H1309" s="238">
        <v>32.329999999999998</v>
      </c>
      <c r="I1309" s="239"/>
      <c r="J1309" s="235"/>
      <c r="K1309" s="235"/>
      <c r="L1309" s="240"/>
      <c r="M1309" s="241"/>
      <c r="N1309" s="242"/>
      <c r="O1309" s="242"/>
      <c r="P1309" s="242"/>
      <c r="Q1309" s="242"/>
      <c r="R1309" s="242"/>
      <c r="S1309" s="242"/>
      <c r="T1309" s="243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44" t="s">
        <v>156</v>
      </c>
      <c r="AU1309" s="244" t="s">
        <v>79</v>
      </c>
      <c r="AV1309" s="14" t="s">
        <v>79</v>
      </c>
      <c r="AW1309" s="14" t="s">
        <v>31</v>
      </c>
      <c r="AX1309" s="14" t="s">
        <v>69</v>
      </c>
      <c r="AY1309" s="244" t="s">
        <v>144</v>
      </c>
    </row>
    <row r="1310" s="14" customFormat="1">
      <c r="A1310" s="14"/>
      <c r="B1310" s="234"/>
      <c r="C1310" s="235"/>
      <c r="D1310" s="217" t="s">
        <v>156</v>
      </c>
      <c r="E1310" s="236" t="s">
        <v>19</v>
      </c>
      <c r="F1310" s="237" t="s">
        <v>1230</v>
      </c>
      <c r="G1310" s="235"/>
      <c r="H1310" s="238">
        <v>23.120000000000001</v>
      </c>
      <c r="I1310" s="239"/>
      <c r="J1310" s="235"/>
      <c r="K1310" s="235"/>
      <c r="L1310" s="240"/>
      <c r="M1310" s="241"/>
      <c r="N1310" s="242"/>
      <c r="O1310" s="242"/>
      <c r="P1310" s="242"/>
      <c r="Q1310" s="242"/>
      <c r="R1310" s="242"/>
      <c r="S1310" s="242"/>
      <c r="T1310" s="243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T1310" s="244" t="s">
        <v>156</v>
      </c>
      <c r="AU1310" s="244" t="s">
        <v>79</v>
      </c>
      <c r="AV1310" s="14" t="s">
        <v>79</v>
      </c>
      <c r="AW1310" s="14" t="s">
        <v>31</v>
      </c>
      <c r="AX1310" s="14" t="s">
        <v>69</v>
      </c>
      <c r="AY1310" s="244" t="s">
        <v>144</v>
      </c>
    </row>
    <row r="1311" s="15" customFormat="1">
      <c r="A1311" s="15"/>
      <c r="B1311" s="245"/>
      <c r="C1311" s="246"/>
      <c r="D1311" s="217" t="s">
        <v>156</v>
      </c>
      <c r="E1311" s="247" t="s">
        <v>19</v>
      </c>
      <c r="F1311" s="248" t="s">
        <v>163</v>
      </c>
      <c r="G1311" s="246"/>
      <c r="H1311" s="249">
        <v>161.60000000000002</v>
      </c>
      <c r="I1311" s="250"/>
      <c r="J1311" s="246"/>
      <c r="K1311" s="246"/>
      <c r="L1311" s="251"/>
      <c r="M1311" s="252"/>
      <c r="N1311" s="253"/>
      <c r="O1311" s="253"/>
      <c r="P1311" s="253"/>
      <c r="Q1311" s="253"/>
      <c r="R1311" s="253"/>
      <c r="S1311" s="253"/>
      <c r="T1311" s="254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T1311" s="255" t="s">
        <v>156</v>
      </c>
      <c r="AU1311" s="255" t="s">
        <v>79</v>
      </c>
      <c r="AV1311" s="15" t="s">
        <v>151</v>
      </c>
      <c r="AW1311" s="15" t="s">
        <v>31</v>
      </c>
      <c r="AX1311" s="15" t="s">
        <v>69</v>
      </c>
      <c r="AY1311" s="255" t="s">
        <v>144</v>
      </c>
    </row>
    <row r="1312" s="14" customFormat="1">
      <c r="A1312" s="14"/>
      <c r="B1312" s="234"/>
      <c r="C1312" s="235"/>
      <c r="D1312" s="217" t="s">
        <v>156</v>
      </c>
      <c r="E1312" s="236" t="s">
        <v>19</v>
      </c>
      <c r="F1312" s="237" t="s">
        <v>1255</v>
      </c>
      <c r="G1312" s="235"/>
      <c r="H1312" s="238">
        <v>185.84</v>
      </c>
      <c r="I1312" s="239"/>
      <c r="J1312" s="235"/>
      <c r="K1312" s="235"/>
      <c r="L1312" s="240"/>
      <c r="M1312" s="241"/>
      <c r="N1312" s="242"/>
      <c r="O1312" s="242"/>
      <c r="P1312" s="242"/>
      <c r="Q1312" s="242"/>
      <c r="R1312" s="242"/>
      <c r="S1312" s="242"/>
      <c r="T1312" s="243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T1312" s="244" t="s">
        <v>156</v>
      </c>
      <c r="AU1312" s="244" t="s">
        <v>79</v>
      </c>
      <c r="AV1312" s="14" t="s">
        <v>79</v>
      </c>
      <c r="AW1312" s="14" t="s">
        <v>31</v>
      </c>
      <c r="AX1312" s="14" t="s">
        <v>69</v>
      </c>
      <c r="AY1312" s="244" t="s">
        <v>144</v>
      </c>
    </row>
    <row r="1313" s="15" customFormat="1">
      <c r="A1313" s="15"/>
      <c r="B1313" s="245"/>
      <c r="C1313" s="246"/>
      <c r="D1313" s="217" t="s">
        <v>156</v>
      </c>
      <c r="E1313" s="247" t="s">
        <v>19</v>
      </c>
      <c r="F1313" s="248" t="s">
        <v>163</v>
      </c>
      <c r="G1313" s="246"/>
      <c r="H1313" s="249">
        <v>185.84</v>
      </c>
      <c r="I1313" s="250"/>
      <c r="J1313" s="246"/>
      <c r="K1313" s="246"/>
      <c r="L1313" s="251"/>
      <c r="M1313" s="252"/>
      <c r="N1313" s="253"/>
      <c r="O1313" s="253"/>
      <c r="P1313" s="253"/>
      <c r="Q1313" s="253"/>
      <c r="R1313" s="253"/>
      <c r="S1313" s="253"/>
      <c r="T1313" s="254"/>
      <c r="U1313" s="15"/>
      <c r="V1313" s="15"/>
      <c r="W1313" s="15"/>
      <c r="X1313" s="15"/>
      <c r="Y1313" s="15"/>
      <c r="Z1313" s="15"/>
      <c r="AA1313" s="15"/>
      <c r="AB1313" s="15"/>
      <c r="AC1313" s="15"/>
      <c r="AD1313" s="15"/>
      <c r="AE1313" s="15"/>
      <c r="AT1313" s="255" t="s">
        <v>156</v>
      </c>
      <c r="AU1313" s="255" t="s">
        <v>79</v>
      </c>
      <c r="AV1313" s="15" t="s">
        <v>151</v>
      </c>
      <c r="AW1313" s="15" t="s">
        <v>31</v>
      </c>
      <c r="AX1313" s="15" t="s">
        <v>77</v>
      </c>
      <c r="AY1313" s="255" t="s">
        <v>144</v>
      </c>
    </row>
    <row r="1314" s="2" customFormat="1" ht="24.15" customHeight="1">
      <c r="A1314" s="38"/>
      <c r="B1314" s="39"/>
      <c r="C1314" s="204" t="s">
        <v>1256</v>
      </c>
      <c r="D1314" s="204" t="s">
        <v>146</v>
      </c>
      <c r="E1314" s="205" t="s">
        <v>1257</v>
      </c>
      <c r="F1314" s="206" t="s">
        <v>1258</v>
      </c>
      <c r="G1314" s="207" t="s">
        <v>202</v>
      </c>
      <c r="H1314" s="208">
        <v>67.090000000000003</v>
      </c>
      <c r="I1314" s="209"/>
      <c r="J1314" s="210">
        <f>ROUND(I1314*H1314,2)</f>
        <v>0</v>
      </c>
      <c r="K1314" s="206" t="s">
        <v>150</v>
      </c>
      <c r="L1314" s="44"/>
      <c r="M1314" s="211" t="s">
        <v>19</v>
      </c>
      <c r="N1314" s="212" t="s">
        <v>40</v>
      </c>
      <c r="O1314" s="84"/>
      <c r="P1314" s="213">
        <f>O1314*H1314</f>
        <v>0</v>
      </c>
      <c r="Q1314" s="213">
        <v>0.0015</v>
      </c>
      <c r="R1314" s="213">
        <f>Q1314*H1314</f>
        <v>0.100635</v>
      </c>
      <c r="S1314" s="213">
        <v>0</v>
      </c>
      <c r="T1314" s="214">
        <f>S1314*H1314</f>
        <v>0</v>
      </c>
      <c r="U1314" s="38"/>
      <c r="V1314" s="38"/>
      <c r="W1314" s="38"/>
      <c r="X1314" s="38"/>
      <c r="Y1314" s="38"/>
      <c r="Z1314" s="38"/>
      <c r="AA1314" s="38"/>
      <c r="AB1314" s="38"/>
      <c r="AC1314" s="38"/>
      <c r="AD1314" s="38"/>
      <c r="AE1314" s="38"/>
      <c r="AR1314" s="215" t="s">
        <v>203</v>
      </c>
      <c r="AT1314" s="215" t="s">
        <v>146</v>
      </c>
      <c r="AU1314" s="215" t="s">
        <v>79</v>
      </c>
      <c r="AY1314" s="17" t="s">
        <v>144</v>
      </c>
      <c r="BE1314" s="216">
        <f>IF(N1314="základní",J1314,0)</f>
        <v>0</v>
      </c>
      <c r="BF1314" s="216">
        <f>IF(N1314="snížená",J1314,0)</f>
        <v>0</v>
      </c>
      <c r="BG1314" s="216">
        <f>IF(N1314="zákl. přenesená",J1314,0)</f>
        <v>0</v>
      </c>
      <c r="BH1314" s="216">
        <f>IF(N1314="sníž. přenesená",J1314,0)</f>
        <v>0</v>
      </c>
      <c r="BI1314" s="216">
        <f>IF(N1314="nulová",J1314,0)</f>
        <v>0</v>
      </c>
      <c r="BJ1314" s="17" t="s">
        <v>77</v>
      </c>
      <c r="BK1314" s="216">
        <f>ROUND(I1314*H1314,2)</f>
        <v>0</v>
      </c>
      <c r="BL1314" s="17" t="s">
        <v>203</v>
      </c>
      <c r="BM1314" s="215" t="s">
        <v>1259</v>
      </c>
    </row>
    <row r="1315" s="2" customFormat="1">
      <c r="A1315" s="38"/>
      <c r="B1315" s="39"/>
      <c r="C1315" s="40"/>
      <c r="D1315" s="217" t="s">
        <v>152</v>
      </c>
      <c r="E1315" s="40"/>
      <c r="F1315" s="218" t="s">
        <v>1260</v>
      </c>
      <c r="G1315" s="40"/>
      <c r="H1315" s="40"/>
      <c r="I1315" s="219"/>
      <c r="J1315" s="40"/>
      <c r="K1315" s="40"/>
      <c r="L1315" s="44"/>
      <c r="M1315" s="220"/>
      <c r="N1315" s="221"/>
      <c r="O1315" s="84"/>
      <c r="P1315" s="84"/>
      <c r="Q1315" s="84"/>
      <c r="R1315" s="84"/>
      <c r="S1315" s="84"/>
      <c r="T1315" s="85"/>
      <c r="U1315" s="38"/>
      <c r="V1315" s="38"/>
      <c r="W1315" s="38"/>
      <c r="X1315" s="38"/>
      <c r="Y1315" s="38"/>
      <c r="Z1315" s="38"/>
      <c r="AA1315" s="38"/>
      <c r="AB1315" s="38"/>
      <c r="AC1315" s="38"/>
      <c r="AD1315" s="38"/>
      <c r="AE1315" s="38"/>
      <c r="AT1315" s="17" t="s">
        <v>152</v>
      </c>
      <c r="AU1315" s="17" t="s">
        <v>79</v>
      </c>
    </row>
    <row r="1316" s="2" customFormat="1">
      <c r="A1316" s="38"/>
      <c r="B1316" s="39"/>
      <c r="C1316" s="40"/>
      <c r="D1316" s="222" t="s">
        <v>154</v>
      </c>
      <c r="E1316" s="40"/>
      <c r="F1316" s="223" t="s">
        <v>1261</v>
      </c>
      <c r="G1316" s="40"/>
      <c r="H1316" s="40"/>
      <c r="I1316" s="219"/>
      <c r="J1316" s="40"/>
      <c r="K1316" s="40"/>
      <c r="L1316" s="44"/>
      <c r="M1316" s="220"/>
      <c r="N1316" s="221"/>
      <c r="O1316" s="84"/>
      <c r="P1316" s="84"/>
      <c r="Q1316" s="84"/>
      <c r="R1316" s="84"/>
      <c r="S1316" s="84"/>
      <c r="T1316" s="85"/>
      <c r="U1316" s="38"/>
      <c r="V1316" s="38"/>
      <c r="W1316" s="38"/>
      <c r="X1316" s="38"/>
      <c r="Y1316" s="38"/>
      <c r="Z1316" s="38"/>
      <c r="AA1316" s="38"/>
      <c r="AB1316" s="38"/>
      <c r="AC1316" s="38"/>
      <c r="AD1316" s="38"/>
      <c r="AE1316" s="38"/>
      <c r="AT1316" s="17" t="s">
        <v>154</v>
      </c>
      <c r="AU1316" s="17" t="s">
        <v>79</v>
      </c>
    </row>
    <row r="1317" s="14" customFormat="1">
      <c r="A1317" s="14"/>
      <c r="B1317" s="234"/>
      <c r="C1317" s="235"/>
      <c r="D1317" s="217" t="s">
        <v>156</v>
      </c>
      <c r="E1317" s="236" t="s">
        <v>19</v>
      </c>
      <c r="F1317" s="237" t="s">
        <v>1262</v>
      </c>
      <c r="G1317" s="235"/>
      <c r="H1317" s="238">
        <v>48.280000000000001</v>
      </c>
      <c r="I1317" s="239"/>
      <c r="J1317" s="235"/>
      <c r="K1317" s="235"/>
      <c r="L1317" s="240"/>
      <c r="M1317" s="241"/>
      <c r="N1317" s="242"/>
      <c r="O1317" s="242"/>
      <c r="P1317" s="242"/>
      <c r="Q1317" s="242"/>
      <c r="R1317" s="242"/>
      <c r="S1317" s="242"/>
      <c r="T1317" s="243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T1317" s="244" t="s">
        <v>156</v>
      </c>
      <c r="AU1317" s="244" t="s">
        <v>79</v>
      </c>
      <c r="AV1317" s="14" t="s">
        <v>79</v>
      </c>
      <c r="AW1317" s="14" t="s">
        <v>31</v>
      </c>
      <c r="AX1317" s="14" t="s">
        <v>69</v>
      </c>
      <c r="AY1317" s="244" t="s">
        <v>144</v>
      </c>
    </row>
    <row r="1318" s="14" customFormat="1">
      <c r="A1318" s="14"/>
      <c r="B1318" s="234"/>
      <c r="C1318" s="235"/>
      <c r="D1318" s="217" t="s">
        <v>156</v>
      </c>
      <c r="E1318" s="236" t="s">
        <v>19</v>
      </c>
      <c r="F1318" s="237" t="s">
        <v>1263</v>
      </c>
      <c r="G1318" s="235"/>
      <c r="H1318" s="238">
        <v>2.8500000000000001</v>
      </c>
      <c r="I1318" s="239"/>
      <c r="J1318" s="235"/>
      <c r="K1318" s="235"/>
      <c r="L1318" s="240"/>
      <c r="M1318" s="241"/>
      <c r="N1318" s="242"/>
      <c r="O1318" s="242"/>
      <c r="P1318" s="242"/>
      <c r="Q1318" s="242"/>
      <c r="R1318" s="242"/>
      <c r="S1318" s="242"/>
      <c r="T1318" s="243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T1318" s="244" t="s">
        <v>156</v>
      </c>
      <c r="AU1318" s="244" t="s">
        <v>79</v>
      </c>
      <c r="AV1318" s="14" t="s">
        <v>79</v>
      </c>
      <c r="AW1318" s="14" t="s">
        <v>31</v>
      </c>
      <c r="AX1318" s="14" t="s">
        <v>69</v>
      </c>
      <c r="AY1318" s="244" t="s">
        <v>144</v>
      </c>
    </row>
    <row r="1319" s="14" customFormat="1">
      <c r="A1319" s="14"/>
      <c r="B1319" s="234"/>
      <c r="C1319" s="235"/>
      <c r="D1319" s="217" t="s">
        <v>156</v>
      </c>
      <c r="E1319" s="236" t="s">
        <v>19</v>
      </c>
      <c r="F1319" s="237" t="s">
        <v>1264</v>
      </c>
      <c r="G1319" s="235"/>
      <c r="H1319" s="238">
        <v>15.960000000000001</v>
      </c>
      <c r="I1319" s="239"/>
      <c r="J1319" s="235"/>
      <c r="K1319" s="235"/>
      <c r="L1319" s="240"/>
      <c r="M1319" s="241"/>
      <c r="N1319" s="242"/>
      <c r="O1319" s="242"/>
      <c r="P1319" s="242"/>
      <c r="Q1319" s="242"/>
      <c r="R1319" s="242"/>
      <c r="S1319" s="242"/>
      <c r="T1319" s="243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44" t="s">
        <v>156</v>
      </c>
      <c r="AU1319" s="244" t="s">
        <v>79</v>
      </c>
      <c r="AV1319" s="14" t="s">
        <v>79</v>
      </c>
      <c r="AW1319" s="14" t="s">
        <v>31</v>
      </c>
      <c r="AX1319" s="14" t="s">
        <v>69</v>
      </c>
      <c r="AY1319" s="244" t="s">
        <v>144</v>
      </c>
    </row>
    <row r="1320" s="15" customFormat="1">
      <c r="A1320" s="15"/>
      <c r="B1320" s="245"/>
      <c r="C1320" s="246"/>
      <c r="D1320" s="217" t="s">
        <v>156</v>
      </c>
      <c r="E1320" s="247" t="s">
        <v>19</v>
      </c>
      <c r="F1320" s="248" t="s">
        <v>163</v>
      </c>
      <c r="G1320" s="246"/>
      <c r="H1320" s="249">
        <v>67.090000000000003</v>
      </c>
      <c r="I1320" s="250"/>
      <c r="J1320" s="246"/>
      <c r="K1320" s="246"/>
      <c r="L1320" s="251"/>
      <c r="M1320" s="252"/>
      <c r="N1320" s="253"/>
      <c r="O1320" s="253"/>
      <c r="P1320" s="253"/>
      <c r="Q1320" s="253"/>
      <c r="R1320" s="253"/>
      <c r="S1320" s="253"/>
      <c r="T1320" s="254"/>
      <c r="U1320" s="15"/>
      <c r="V1320" s="15"/>
      <c r="W1320" s="15"/>
      <c r="X1320" s="15"/>
      <c r="Y1320" s="15"/>
      <c r="Z1320" s="15"/>
      <c r="AA1320" s="15"/>
      <c r="AB1320" s="15"/>
      <c r="AC1320" s="15"/>
      <c r="AD1320" s="15"/>
      <c r="AE1320" s="15"/>
      <c r="AT1320" s="255" t="s">
        <v>156</v>
      </c>
      <c r="AU1320" s="255" t="s">
        <v>79</v>
      </c>
      <c r="AV1320" s="15" t="s">
        <v>151</v>
      </c>
      <c r="AW1320" s="15" t="s">
        <v>31</v>
      </c>
      <c r="AX1320" s="15" t="s">
        <v>77</v>
      </c>
      <c r="AY1320" s="255" t="s">
        <v>144</v>
      </c>
    </row>
    <row r="1321" s="2" customFormat="1" ht="16.5" customHeight="1">
      <c r="A1321" s="38"/>
      <c r="B1321" s="39"/>
      <c r="C1321" s="204" t="s">
        <v>746</v>
      </c>
      <c r="D1321" s="204" t="s">
        <v>146</v>
      </c>
      <c r="E1321" s="205" t="s">
        <v>1265</v>
      </c>
      <c r="F1321" s="206" t="s">
        <v>1266</v>
      </c>
      <c r="G1321" s="207" t="s">
        <v>305</v>
      </c>
      <c r="H1321" s="208">
        <v>24</v>
      </c>
      <c r="I1321" s="209"/>
      <c r="J1321" s="210">
        <f>ROUND(I1321*H1321,2)</f>
        <v>0</v>
      </c>
      <c r="K1321" s="206" t="s">
        <v>150</v>
      </c>
      <c r="L1321" s="44"/>
      <c r="M1321" s="211" t="s">
        <v>19</v>
      </c>
      <c r="N1321" s="212" t="s">
        <v>40</v>
      </c>
      <c r="O1321" s="84"/>
      <c r="P1321" s="213">
        <f>O1321*H1321</f>
        <v>0</v>
      </c>
      <c r="Q1321" s="213">
        <v>0.00021000000000000001</v>
      </c>
      <c r="R1321" s="213">
        <f>Q1321*H1321</f>
        <v>0.0050400000000000002</v>
      </c>
      <c r="S1321" s="213">
        <v>0</v>
      </c>
      <c r="T1321" s="214">
        <f>S1321*H1321</f>
        <v>0</v>
      </c>
      <c r="U1321" s="38"/>
      <c r="V1321" s="38"/>
      <c r="W1321" s="38"/>
      <c r="X1321" s="38"/>
      <c r="Y1321" s="38"/>
      <c r="Z1321" s="38"/>
      <c r="AA1321" s="38"/>
      <c r="AB1321" s="38"/>
      <c r="AC1321" s="38"/>
      <c r="AD1321" s="38"/>
      <c r="AE1321" s="38"/>
      <c r="AR1321" s="215" t="s">
        <v>203</v>
      </c>
      <c r="AT1321" s="215" t="s">
        <v>146</v>
      </c>
      <c r="AU1321" s="215" t="s">
        <v>79</v>
      </c>
      <c r="AY1321" s="17" t="s">
        <v>144</v>
      </c>
      <c r="BE1321" s="216">
        <f>IF(N1321="základní",J1321,0)</f>
        <v>0</v>
      </c>
      <c r="BF1321" s="216">
        <f>IF(N1321="snížená",J1321,0)</f>
        <v>0</v>
      </c>
      <c r="BG1321" s="216">
        <f>IF(N1321="zákl. přenesená",J1321,0)</f>
        <v>0</v>
      </c>
      <c r="BH1321" s="216">
        <f>IF(N1321="sníž. přenesená",J1321,0)</f>
        <v>0</v>
      </c>
      <c r="BI1321" s="216">
        <f>IF(N1321="nulová",J1321,0)</f>
        <v>0</v>
      </c>
      <c r="BJ1321" s="17" t="s">
        <v>77</v>
      </c>
      <c r="BK1321" s="216">
        <f>ROUND(I1321*H1321,2)</f>
        <v>0</v>
      </c>
      <c r="BL1321" s="17" t="s">
        <v>203</v>
      </c>
      <c r="BM1321" s="215" t="s">
        <v>1267</v>
      </c>
    </row>
    <row r="1322" s="2" customFormat="1">
      <c r="A1322" s="38"/>
      <c r="B1322" s="39"/>
      <c r="C1322" s="40"/>
      <c r="D1322" s="217" t="s">
        <v>152</v>
      </c>
      <c r="E1322" s="40"/>
      <c r="F1322" s="218" t="s">
        <v>1268</v>
      </c>
      <c r="G1322" s="40"/>
      <c r="H1322" s="40"/>
      <c r="I1322" s="219"/>
      <c r="J1322" s="40"/>
      <c r="K1322" s="40"/>
      <c r="L1322" s="44"/>
      <c r="M1322" s="220"/>
      <c r="N1322" s="221"/>
      <c r="O1322" s="84"/>
      <c r="P1322" s="84"/>
      <c r="Q1322" s="84"/>
      <c r="R1322" s="84"/>
      <c r="S1322" s="84"/>
      <c r="T1322" s="85"/>
      <c r="U1322" s="38"/>
      <c r="V1322" s="38"/>
      <c r="W1322" s="38"/>
      <c r="X1322" s="38"/>
      <c r="Y1322" s="38"/>
      <c r="Z1322" s="38"/>
      <c r="AA1322" s="38"/>
      <c r="AB1322" s="38"/>
      <c r="AC1322" s="38"/>
      <c r="AD1322" s="38"/>
      <c r="AE1322" s="38"/>
      <c r="AT1322" s="17" t="s">
        <v>152</v>
      </c>
      <c r="AU1322" s="17" t="s">
        <v>79</v>
      </c>
    </row>
    <row r="1323" s="2" customFormat="1">
      <c r="A1323" s="38"/>
      <c r="B1323" s="39"/>
      <c r="C1323" s="40"/>
      <c r="D1323" s="222" t="s">
        <v>154</v>
      </c>
      <c r="E1323" s="40"/>
      <c r="F1323" s="223" t="s">
        <v>1269</v>
      </c>
      <c r="G1323" s="40"/>
      <c r="H1323" s="40"/>
      <c r="I1323" s="219"/>
      <c r="J1323" s="40"/>
      <c r="K1323" s="40"/>
      <c r="L1323" s="44"/>
      <c r="M1323" s="220"/>
      <c r="N1323" s="221"/>
      <c r="O1323" s="84"/>
      <c r="P1323" s="84"/>
      <c r="Q1323" s="84"/>
      <c r="R1323" s="84"/>
      <c r="S1323" s="84"/>
      <c r="T1323" s="85"/>
      <c r="U1323" s="38"/>
      <c r="V1323" s="38"/>
      <c r="W1323" s="38"/>
      <c r="X1323" s="38"/>
      <c r="Y1323" s="38"/>
      <c r="Z1323" s="38"/>
      <c r="AA1323" s="38"/>
      <c r="AB1323" s="38"/>
      <c r="AC1323" s="38"/>
      <c r="AD1323" s="38"/>
      <c r="AE1323" s="38"/>
      <c r="AT1323" s="17" t="s">
        <v>154</v>
      </c>
      <c r="AU1323" s="17" t="s">
        <v>79</v>
      </c>
    </row>
    <row r="1324" s="13" customFormat="1">
      <c r="A1324" s="13"/>
      <c r="B1324" s="224"/>
      <c r="C1324" s="225"/>
      <c r="D1324" s="217" t="s">
        <v>156</v>
      </c>
      <c r="E1324" s="226" t="s">
        <v>19</v>
      </c>
      <c r="F1324" s="227" t="s">
        <v>982</v>
      </c>
      <c r="G1324" s="225"/>
      <c r="H1324" s="226" t="s">
        <v>19</v>
      </c>
      <c r="I1324" s="228"/>
      <c r="J1324" s="225"/>
      <c r="K1324" s="225"/>
      <c r="L1324" s="229"/>
      <c r="M1324" s="230"/>
      <c r="N1324" s="231"/>
      <c r="O1324" s="231"/>
      <c r="P1324" s="231"/>
      <c r="Q1324" s="231"/>
      <c r="R1324" s="231"/>
      <c r="S1324" s="231"/>
      <c r="T1324" s="232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33" t="s">
        <v>156</v>
      </c>
      <c r="AU1324" s="233" t="s">
        <v>79</v>
      </c>
      <c r="AV1324" s="13" t="s">
        <v>77</v>
      </c>
      <c r="AW1324" s="13" t="s">
        <v>31</v>
      </c>
      <c r="AX1324" s="13" t="s">
        <v>69</v>
      </c>
      <c r="AY1324" s="233" t="s">
        <v>144</v>
      </c>
    </row>
    <row r="1325" s="14" customFormat="1">
      <c r="A1325" s="14"/>
      <c r="B1325" s="234"/>
      <c r="C1325" s="235"/>
      <c r="D1325" s="217" t="s">
        <v>156</v>
      </c>
      <c r="E1325" s="236" t="s">
        <v>19</v>
      </c>
      <c r="F1325" s="237" t="s">
        <v>1270</v>
      </c>
      <c r="G1325" s="235"/>
      <c r="H1325" s="238">
        <v>16</v>
      </c>
      <c r="I1325" s="239"/>
      <c r="J1325" s="235"/>
      <c r="K1325" s="235"/>
      <c r="L1325" s="240"/>
      <c r="M1325" s="241"/>
      <c r="N1325" s="242"/>
      <c r="O1325" s="242"/>
      <c r="P1325" s="242"/>
      <c r="Q1325" s="242"/>
      <c r="R1325" s="242"/>
      <c r="S1325" s="242"/>
      <c r="T1325" s="243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44" t="s">
        <v>156</v>
      </c>
      <c r="AU1325" s="244" t="s">
        <v>79</v>
      </c>
      <c r="AV1325" s="14" t="s">
        <v>79</v>
      </c>
      <c r="AW1325" s="14" t="s">
        <v>31</v>
      </c>
      <c r="AX1325" s="14" t="s">
        <v>69</v>
      </c>
      <c r="AY1325" s="244" t="s">
        <v>144</v>
      </c>
    </row>
    <row r="1326" s="14" customFormat="1">
      <c r="A1326" s="14"/>
      <c r="B1326" s="234"/>
      <c r="C1326" s="235"/>
      <c r="D1326" s="217" t="s">
        <v>156</v>
      </c>
      <c r="E1326" s="236" t="s">
        <v>19</v>
      </c>
      <c r="F1326" s="237" t="s">
        <v>1271</v>
      </c>
      <c r="G1326" s="235"/>
      <c r="H1326" s="238">
        <v>8</v>
      </c>
      <c r="I1326" s="239"/>
      <c r="J1326" s="235"/>
      <c r="K1326" s="235"/>
      <c r="L1326" s="240"/>
      <c r="M1326" s="241"/>
      <c r="N1326" s="242"/>
      <c r="O1326" s="242"/>
      <c r="P1326" s="242"/>
      <c r="Q1326" s="242"/>
      <c r="R1326" s="242"/>
      <c r="S1326" s="242"/>
      <c r="T1326" s="243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44" t="s">
        <v>156</v>
      </c>
      <c r="AU1326" s="244" t="s">
        <v>79</v>
      </c>
      <c r="AV1326" s="14" t="s">
        <v>79</v>
      </c>
      <c r="AW1326" s="14" t="s">
        <v>31</v>
      </c>
      <c r="AX1326" s="14" t="s">
        <v>69</v>
      </c>
      <c r="AY1326" s="244" t="s">
        <v>144</v>
      </c>
    </row>
    <row r="1327" s="15" customFormat="1">
      <c r="A1327" s="15"/>
      <c r="B1327" s="245"/>
      <c r="C1327" s="246"/>
      <c r="D1327" s="217" t="s">
        <v>156</v>
      </c>
      <c r="E1327" s="247" t="s">
        <v>19</v>
      </c>
      <c r="F1327" s="248" t="s">
        <v>163</v>
      </c>
      <c r="G1327" s="246"/>
      <c r="H1327" s="249">
        <v>24</v>
      </c>
      <c r="I1327" s="250"/>
      <c r="J1327" s="246"/>
      <c r="K1327" s="246"/>
      <c r="L1327" s="251"/>
      <c r="M1327" s="252"/>
      <c r="N1327" s="253"/>
      <c r="O1327" s="253"/>
      <c r="P1327" s="253"/>
      <c r="Q1327" s="253"/>
      <c r="R1327" s="253"/>
      <c r="S1327" s="253"/>
      <c r="T1327" s="254"/>
      <c r="U1327" s="15"/>
      <c r="V1327" s="15"/>
      <c r="W1327" s="15"/>
      <c r="X1327" s="15"/>
      <c r="Y1327" s="15"/>
      <c r="Z1327" s="15"/>
      <c r="AA1327" s="15"/>
      <c r="AB1327" s="15"/>
      <c r="AC1327" s="15"/>
      <c r="AD1327" s="15"/>
      <c r="AE1327" s="15"/>
      <c r="AT1327" s="255" t="s">
        <v>156</v>
      </c>
      <c r="AU1327" s="255" t="s">
        <v>79</v>
      </c>
      <c r="AV1327" s="15" t="s">
        <v>151</v>
      </c>
      <c r="AW1327" s="15" t="s">
        <v>31</v>
      </c>
      <c r="AX1327" s="15" t="s">
        <v>77</v>
      </c>
      <c r="AY1327" s="255" t="s">
        <v>144</v>
      </c>
    </row>
    <row r="1328" s="2" customFormat="1" ht="16.5" customHeight="1">
      <c r="A1328" s="38"/>
      <c r="B1328" s="39"/>
      <c r="C1328" s="204" t="s">
        <v>1272</v>
      </c>
      <c r="D1328" s="204" t="s">
        <v>146</v>
      </c>
      <c r="E1328" s="205" t="s">
        <v>1273</v>
      </c>
      <c r="F1328" s="206" t="s">
        <v>1274</v>
      </c>
      <c r="G1328" s="207" t="s">
        <v>291</v>
      </c>
      <c r="H1328" s="208">
        <v>63.649999999999999</v>
      </c>
      <c r="I1328" s="209"/>
      <c r="J1328" s="210">
        <f>ROUND(I1328*H1328,2)</f>
        <v>0</v>
      </c>
      <c r="K1328" s="206" t="s">
        <v>150</v>
      </c>
      <c r="L1328" s="44"/>
      <c r="M1328" s="211" t="s">
        <v>19</v>
      </c>
      <c r="N1328" s="212" t="s">
        <v>40</v>
      </c>
      <c r="O1328" s="84"/>
      <c r="P1328" s="213">
        <f>O1328*H1328</f>
        <v>0</v>
      </c>
      <c r="Q1328" s="213">
        <v>0.00032200000000000002</v>
      </c>
      <c r="R1328" s="213">
        <f>Q1328*H1328</f>
        <v>0.020495300000000001</v>
      </c>
      <c r="S1328" s="213">
        <v>0</v>
      </c>
      <c r="T1328" s="214">
        <f>S1328*H1328</f>
        <v>0</v>
      </c>
      <c r="U1328" s="38"/>
      <c r="V1328" s="38"/>
      <c r="W1328" s="38"/>
      <c r="X1328" s="38"/>
      <c r="Y1328" s="38"/>
      <c r="Z1328" s="38"/>
      <c r="AA1328" s="38"/>
      <c r="AB1328" s="38"/>
      <c r="AC1328" s="38"/>
      <c r="AD1328" s="38"/>
      <c r="AE1328" s="38"/>
      <c r="AR1328" s="215" t="s">
        <v>203</v>
      </c>
      <c r="AT1328" s="215" t="s">
        <v>146</v>
      </c>
      <c r="AU1328" s="215" t="s">
        <v>79</v>
      </c>
      <c r="AY1328" s="17" t="s">
        <v>144</v>
      </c>
      <c r="BE1328" s="216">
        <f>IF(N1328="základní",J1328,0)</f>
        <v>0</v>
      </c>
      <c r="BF1328" s="216">
        <f>IF(N1328="snížená",J1328,0)</f>
        <v>0</v>
      </c>
      <c r="BG1328" s="216">
        <f>IF(N1328="zákl. přenesená",J1328,0)</f>
        <v>0</v>
      </c>
      <c r="BH1328" s="216">
        <f>IF(N1328="sníž. přenesená",J1328,0)</f>
        <v>0</v>
      </c>
      <c r="BI1328" s="216">
        <f>IF(N1328="nulová",J1328,0)</f>
        <v>0</v>
      </c>
      <c r="BJ1328" s="17" t="s">
        <v>77</v>
      </c>
      <c r="BK1328" s="216">
        <f>ROUND(I1328*H1328,2)</f>
        <v>0</v>
      </c>
      <c r="BL1328" s="17" t="s">
        <v>203</v>
      </c>
      <c r="BM1328" s="215" t="s">
        <v>1275</v>
      </c>
    </row>
    <row r="1329" s="2" customFormat="1">
      <c r="A1329" s="38"/>
      <c r="B1329" s="39"/>
      <c r="C1329" s="40"/>
      <c r="D1329" s="217" t="s">
        <v>152</v>
      </c>
      <c r="E1329" s="40"/>
      <c r="F1329" s="218" t="s">
        <v>1276</v>
      </c>
      <c r="G1329" s="40"/>
      <c r="H1329" s="40"/>
      <c r="I1329" s="219"/>
      <c r="J1329" s="40"/>
      <c r="K1329" s="40"/>
      <c r="L1329" s="44"/>
      <c r="M1329" s="220"/>
      <c r="N1329" s="221"/>
      <c r="O1329" s="84"/>
      <c r="P1329" s="84"/>
      <c r="Q1329" s="84"/>
      <c r="R1329" s="84"/>
      <c r="S1329" s="84"/>
      <c r="T1329" s="85"/>
      <c r="U1329" s="38"/>
      <c r="V1329" s="38"/>
      <c r="W1329" s="38"/>
      <c r="X1329" s="38"/>
      <c r="Y1329" s="38"/>
      <c r="Z1329" s="38"/>
      <c r="AA1329" s="38"/>
      <c r="AB1329" s="38"/>
      <c r="AC1329" s="38"/>
      <c r="AD1329" s="38"/>
      <c r="AE1329" s="38"/>
      <c r="AT1329" s="17" t="s">
        <v>152</v>
      </c>
      <c r="AU1329" s="17" t="s">
        <v>79</v>
      </c>
    </row>
    <row r="1330" s="2" customFormat="1">
      <c r="A1330" s="38"/>
      <c r="B1330" s="39"/>
      <c r="C1330" s="40"/>
      <c r="D1330" s="222" t="s">
        <v>154</v>
      </c>
      <c r="E1330" s="40"/>
      <c r="F1330" s="223" t="s">
        <v>1277</v>
      </c>
      <c r="G1330" s="40"/>
      <c r="H1330" s="40"/>
      <c r="I1330" s="219"/>
      <c r="J1330" s="40"/>
      <c r="K1330" s="40"/>
      <c r="L1330" s="44"/>
      <c r="M1330" s="220"/>
      <c r="N1330" s="221"/>
      <c r="O1330" s="84"/>
      <c r="P1330" s="84"/>
      <c r="Q1330" s="84"/>
      <c r="R1330" s="84"/>
      <c r="S1330" s="84"/>
      <c r="T1330" s="85"/>
      <c r="U1330" s="38"/>
      <c r="V1330" s="38"/>
      <c r="W1330" s="38"/>
      <c r="X1330" s="38"/>
      <c r="Y1330" s="38"/>
      <c r="Z1330" s="38"/>
      <c r="AA1330" s="38"/>
      <c r="AB1330" s="38"/>
      <c r="AC1330" s="38"/>
      <c r="AD1330" s="38"/>
      <c r="AE1330" s="38"/>
      <c r="AT1330" s="17" t="s">
        <v>154</v>
      </c>
      <c r="AU1330" s="17" t="s">
        <v>79</v>
      </c>
    </row>
    <row r="1331" s="13" customFormat="1">
      <c r="A1331" s="13"/>
      <c r="B1331" s="224"/>
      <c r="C1331" s="225"/>
      <c r="D1331" s="217" t="s">
        <v>156</v>
      </c>
      <c r="E1331" s="226" t="s">
        <v>19</v>
      </c>
      <c r="F1331" s="227" t="s">
        <v>982</v>
      </c>
      <c r="G1331" s="225"/>
      <c r="H1331" s="226" t="s">
        <v>19</v>
      </c>
      <c r="I1331" s="228"/>
      <c r="J1331" s="225"/>
      <c r="K1331" s="225"/>
      <c r="L1331" s="229"/>
      <c r="M1331" s="230"/>
      <c r="N1331" s="231"/>
      <c r="O1331" s="231"/>
      <c r="P1331" s="231"/>
      <c r="Q1331" s="231"/>
      <c r="R1331" s="231"/>
      <c r="S1331" s="231"/>
      <c r="T1331" s="232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33" t="s">
        <v>156</v>
      </c>
      <c r="AU1331" s="233" t="s">
        <v>79</v>
      </c>
      <c r="AV1331" s="13" t="s">
        <v>77</v>
      </c>
      <c r="AW1331" s="13" t="s">
        <v>31</v>
      </c>
      <c r="AX1331" s="13" t="s">
        <v>69</v>
      </c>
      <c r="AY1331" s="233" t="s">
        <v>144</v>
      </c>
    </row>
    <row r="1332" s="14" customFormat="1">
      <c r="A1332" s="14"/>
      <c r="B1332" s="234"/>
      <c r="C1332" s="235"/>
      <c r="D1332" s="217" t="s">
        <v>156</v>
      </c>
      <c r="E1332" s="236" t="s">
        <v>19</v>
      </c>
      <c r="F1332" s="237" t="s">
        <v>1278</v>
      </c>
      <c r="G1332" s="235"/>
      <c r="H1332" s="238">
        <v>50.899999999999999</v>
      </c>
      <c r="I1332" s="239"/>
      <c r="J1332" s="235"/>
      <c r="K1332" s="235"/>
      <c r="L1332" s="240"/>
      <c r="M1332" s="241"/>
      <c r="N1332" s="242"/>
      <c r="O1332" s="242"/>
      <c r="P1332" s="242"/>
      <c r="Q1332" s="242"/>
      <c r="R1332" s="242"/>
      <c r="S1332" s="242"/>
      <c r="T1332" s="243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T1332" s="244" t="s">
        <v>156</v>
      </c>
      <c r="AU1332" s="244" t="s">
        <v>79</v>
      </c>
      <c r="AV1332" s="14" t="s">
        <v>79</v>
      </c>
      <c r="AW1332" s="14" t="s">
        <v>31</v>
      </c>
      <c r="AX1332" s="14" t="s">
        <v>69</v>
      </c>
      <c r="AY1332" s="244" t="s">
        <v>144</v>
      </c>
    </row>
    <row r="1333" s="14" customFormat="1">
      <c r="A1333" s="14"/>
      <c r="B1333" s="234"/>
      <c r="C1333" s="235"/>
      <c r="D1333" s="217" t="s">
        <v>156</v>
      </c>
      <c r="E1333" s="236" t="s">
        <v>19</v>
      </c>
      <c r="F1333" s="237" t="s">
        <v>1279</v>
      </c>
      <c r="G1333" s="235"/>
      <c r="H1333" s="238">
        <v>12.75</v>
      </c>
      <c r="I1333" s="239"/>
      <c r="J1333" s="235"/>
      <c r="K1333" s="235"/>
      <c r="L1333" s="240"/>
      <c r="M1333" s="241"/>
      <c r="N1333" s="242"/>
      <c r="O1333" s="242"/>
      <c r="P1333" s="242"/>
      <c r="Q1333" s="242"/>
      <c r="R1333" s="242"/>
      <c r="S1333" s="242"/>
      <c r="T1333" s="243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44" t="s">
        <v>156</v>
      </c>
      <c r="AU1333" s="244" t="s">
        <v>79</v>
      </c>
      <c r="AV1333" s="14" t="s">
        <v>79</v>
      </c>
      <c r="AW1333" s="14" t="s">
        <v>31</v>
      </c>
      <c r="AX1333" s="14" t="s">
        <v>69</v>
      </c>
      <c r="AY1333" s="244" t="s">
        <v>144</v>
      </c>
    </row>
    <row r="1334" s="15" customFormat="1">
      <c r="A1334" s="15"/>
      <c r="B1334" s="245"/>
      <c r="C1334" s="246"/>
      <c r="D1334" s="217" t="s">
        <v>156</v>
      </c>
      <c r="E1334" s="247" t="s">
        <v>19</v>
      </c>
      <c r="F1334" s="248" t="s">
        <v>163</v>
      </c>
      <c r="G1334" s="246"/>
      <c r="H1334" s="249">
        <v>63.649999999999999</v>
      </c>
      <c r="I1334" s="250"/>
      <c r="J1334" s="246"/>
      <c r="K1334" s="246"/>
      <c r="L1334" s="251"/>
      <c r="M1334" s="252"/>
      <c r="N1334" s="253"/>
      <c r="O1334" s="253"/>
      <c r="P1334" s="253"/>
      <c r="Q1334" s="253"/>
      <c r="R1334" s="253"/>
      <c r="S1334" s="253"/>
      <c r="T1334" s="254"/>
      <c r="U1334" s="15"/>
      <c r="V1334" s="15"/>
      <c r="W1334" s="15"/>
      <c r="X1334" s="15"/>
      <c r="Y1334" s="15"/>
      <c r="Z1334" s="15"/>
      <c r="AA1334" s="15"/>
      <c r="AB1334" s="15"/>
      <c r="AC1334" s="15"/>
      <c r="AD1334" s="15"/>
      <c r="AE1334" s="15"/>
      <c r="AT1334" s="255" t="s">
        <v>156</v>
      </c>
      <c r="AU1334" s="255" t="s">
        <v>79</v>
      </c>
      <c r="AV1334" s="15" t="s">
        <v>151</v>
      </c>
      <c r="AW1334" s="15" t="s">
        <v>31</v>
      </c>
      <c r="AX1334" s="15" t="s">
        <v>77</v>
      </c>
      <c r="AY1334" s="255" t="s">
        <v>144</v>
      </c>
    </row>
    <row r="1335" s="2" customFormat="1" ht="24.15" customHeight="1">
      <c r="A1335" s="38"/>
      <c r="B1335" s="39"/>
      <c r="C1335" s="204" t="s">
        <v>753</v>
      </c>
      <c r="D1335" s="204" t="s">
        <v>146</v>
      </c>
      <c r="E1335" s="205" t="s">
        <v>1280</v>
      </c>
      <c r="F1335" s="206" t="s">
        <v>1281</v>
      </c>
      <c r="G1335" s="207" t="s">
        <v>202</v>
      </c>
      <c r="H1335" s="208">
        <v>161.59999999999999</v>
      </c>
      <c r="I1335" s="209"/>
      <c r="J1335" s="210">
        <f>ROUND(I1335*H1335,2)</f>
        <v>0</v>
      </c>
      <c r="K1335" s="206" t="s">
        <v>150</v>
      </c>
      <c r="L1335" s="44"/>
      <c r="M1335" s="211" t="s">
        <v>19</v>
      </c>
      <c r="N1335" s="212" t="s">
        <v>40</v>
      </c>
      <c r="O1335" s="84"/>
      <c r="P1335" s="213">
        <f>O1335*H1335</f>
        <v>0</v>
      </c>
      <c r="Q1335" s="213">
        <v>4.5000000000000003E-05</v>
      </c>
      <c r="R1335" s="213">
        <f>Q1335*H1335</f>
        <v>0.0072719999999999998</v>
      </c>
      <c r="S1335" s="213">
        <v>0</v>
      </c>
      <c r="T1335" s="214">
        <f>S1335*H1335</f>
        <v>0</v>
      </c>
      <c r="U1335" s="38"/>
      <c r="V1335" s="38"/>
      <c r="W1335" s="38"/>
      <c r="X1335" s="38"/>
      <c r="Y1335" s="38"/>
      <c r="Z1335" s="38"/>
      <c r="AA1335" s="38"/>
      <c r="AB1335" s="38"/>
      <c r="AC1335" s="38"/>
      <c r="AD1335" s="38"/>
      <c r="AE1335" s="38"/>
      <c r="AR1335" s="215" t="s">
        <v>203</v>
      </c>
      <c r="AT1335" s="215" t="s">
        <v>146</v>
      </c>
      <c r="AU1335" s="215" t="s">
        <v>79</v>
      </c>
      <c r="AY1335" s="17" t="s">
        <v>144</v>
      </c>
      <c r="BE1335" s="216">
        <f>IF(N1335="základní",J1335,0)</f>
        <v>0</v>
      </c>
      <c r="BF1335" s="216">
        <f>IF(N1335="snížená",J1335,0)</f>
        <v>0</v>
      </c>
      <c r="BG1335" s="216">
        <f>IF(N1335="zákl. přenesená",J1335,0)</f>
        <v>0</v>
      </c>
      <c r="BH1335" s="216">
        <f>IF(N1335="sníž. přenesená",J1335,0)</f>
        <v>0</v>
      </c>
      <c r="BI1335" s="216">
        <f>IF(N1335="nulová",J1335,0)</f>
        <v>0</v>
      </c>
      <c r="BJ1335" s="17" t="s">
        <v>77</v>
      </c>
      <c r="BK1335" s="216">
        <f>ROUND(I1335*H1335,2)</f>
        <v>0</v>
      </c>
      <c r="BL1335" s="17" t="s">
        <v>203</v>
      </c>
      <c r="BM1335" s="215" t="s">
        <v>1282</v>
      </c>
    </row>
    <row r="1336" s="2" customFormat="1">
      <c r="A1336" s="38"/>
      <c r="B1336" s="39"/>
      <c r="C1336" s="40"/>
      <c r="D1336" s="217" t="s">
        <v>152</v>
      </c>
      <c r="E1336" s="40"/>
      <c r="F1336" s="218" t="s">
        <v>1283</v>
      </c>
      <c r="G1336" s="40"/>
      <c r="H1336" s="40"/>
      <c r="I1336" s="219"/>
      <c r="J1336" s="40"/>
      <c r="K1336" s="40"/>
      <c r="L1336" s="44"/>
      <c r="M1336" s="220"/>
      <c r="N1336" s="221"/>
      <c r="O1336" s="84"/>
      <c r="P1336" s="84"/>
      <c r="Q1336" s="84"/>
      <c r="R1336" s="84"/>
      <c r="S1336" s="84"/>
      <c r="T1336" s="85"/>
      <c r="U1336" s="38"/>
      <c r="V1336" s="38"/>
      <c r="W1336" s="38"/>
      <c r="X1336" s="38"/>
      <c r="Y1336" s="38"/>
      <c r="Z1336" s="38"/>
      <c r="AA1336" s="38"/>
      <c r="AB1336" s="38"/>
      <c r="AC1336" s="38"/>
      <c r="AD1336" s="38"/>
      <c r="AE1336" s="38"/>
      <c r="AT1336" s="17" t="s">
        <v>152</v>
      </c>
      <c r="AU1336" s="17" t="s">
        <v>79</v>
      </c>
    </row>
    <row r="1337" s="2" customFormat="1">
      <c r="A1337" s="38"/>
      <c r="B1337" s="39"/>
      <c r="C1337" s="40"/>
      <c r="D1337" s="222" t="s">
        <v>154</v>
      </c>
      <c r="E1337" s="40"/>
      <c r="F1337" s="223" t="s">
        <v>1284</v>
      </c>
      <c r="G1337" s="40"/>
      <c r="H1337" s="40"/>
      <c r="I1337" s="219"/>
      <c r="J1337" s="40"/>
      <c r="K1337" s="40"/>
      <c r="L1337" s="44"/>
      <c r="M1337" s="220"/>
      <c r="N1337" s="221"/>
      <c r="O1337" s="84"/>
      <c r="P1337" s="84"/>
      <c r="Q1337" s="84"/>
      <c r="R1337" s="84"/>
      <c r="S1337" s="84"/>
      <c r="T1337" s="85"/>
      <c r="U1337" s="38"/>
      <c r="V1337" s="38"/>
      <c r="W1337" s="38"/>
      <c r="X1337" s="38"/>
      <c r="Y1337" s="38"/>
      <c r="Z1337" s="38"/>
      <c r="AA1337" s="38"/>
      <c r="AB1337" s="38"/>
      <c r="AC1337" s="38"/>
      <c r="AD1337" s="38"/>
      <c r="AE1337" s="38"/>
      <c r="AT1337" s="17" t="s">
        <v>154</v>
      </c>
      <c r="AU1337" s="17" t="s">
        <v>79</v>
      </c>
    </row>
    <row r="1338" s="14" customFormat="1">
      <c r="A1338" s="14"/>
      <c r="B1338" s="234"/>
      <c r="C1338" s="235"/>
      <c r="D1338" s="217" t="s">
        <v>156</v>
      </c>
      <c r="E1338" s="236" t="s">
        <v>19</v>
      </c>
      <c r="F1338" s="237" t="s">
        <v>1228</v>
      </c>
      <c r="G1338" s="235"/>
      <c r="H1338" s="238">
        <v>106.15000000000001</v>
      </c>
      <c r="I1338" s="239"/>
      <c r="J1338" s="235"/>
      <c r="K1338" s="235"/>
      <c r="L1338" s="240"/>
      <c r="M1338" s="241"/>
      <c r="N1338" s="242"/>
      <c r="O1338" s="242"/>
      <c r="P1338" s="242"/>
      <c r="Q1338" s="242"/>
      <c r="R1338" s="242"/>
      <c r="S1338" s="242"/>
      <c r="T1338" s="243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T1338" s="244" t="s">
        <v>156</v>
      </c>
      <c r="AU1338" s="244" t="s">
        <v>79</v>
      </c>
      <c r="AV1338" s="14" t="s">
        <v>79</v>
      </c>
      <c r="AW1338" s="14" t="s">
        <v>31</v>
      </c>
      <c r="AX1338" s="14" t="s">
        <v>69</v>
      </c>
      <c r="AY1338" s="244" t="s">
        <v>144</v>
      </c>
    </row>
    <row r="1339" s="14" customFormat="1">
      <c r="A1339" s="14"/>
      <c r="B1339" s="234"/>
      <c r="C1339" s="235"/>
      <c r="D1339" s="217" t="s">
        <v>156</v>
      </c>
      <c r="E1339" s="236" t="s">
        <v>19</v>
      </c>
      <c r="F1339" s="237" t="s">
        <v>1229</v>
      </c>
      <c r="G1339" s="235"/>
      <c r="H1339" s="238">
        <v>32.329999999999998</v>
      </c>
      <c r="I1339" s="239"/>
      <c r="J1339" s="235"/>
      <c r="K1339" s="235"/>
      <c r="L1339" s="240"/>
      <c r="M1339" s="241"/>
      <c r="N1339" s="242"/>
      <c r="O1339" s="242"/>
      <c r="P1339" s="242"/>
      <c r="Q1339" s="242"/>
      <c r="R1339" s="242"/>
      <c r="S1339" s="242"/>
      <c r="T1339" s="243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T1339" s="244" t="s">
        <v>156</v>
      </c>
      <c r="AU1339" s="244" t="s">
        <v>79</v>
      </c>
      <c r="AV1339" s="14" t="s">
        <v>79</v>
      </c>
      <c r="AW1339" s="14" t="s">
        <v>31</v>
      </c>
      <c r="AX1339" s="14" t="s">
        <v>69</v>
      </c>
      <c r="AY1339" s="244" t="s">
        <v>144</v>
      </c>
    </row>
    <row r="1340" s="14" customFormat="1">
      <c r="A1340" s="14"/>
      <c r="B1340" s="234"/>
      <c r="C1340" s="235"/>
      <c r="D1340" s="217" t="s">
        <v>156</v>
      </c>
      <c r="E1340" s="236" t="s">
        <v>19</v>
      </c>
      <c r="F1340" s="237" t="s">
        <v>1230</v>
      </c>
      <c r="G1340" s="235"/>
      <c r="H1340" s="238">
        <v>23.120000000000001</v>
      </c>
      <c r="I1340" s="239"/>
      <c r="J1340" s="235"/>
      <c r="K1340" s="235"/>
      <c r="L1340" s="240"/>
      <c r="M1340" s="241"/>
      <c r="N1340" s="242"/>
      <c r="O1340" s="242"/>
      <c r="P1340" s="242"/>
      <c r="Q1340" s="242"/>
      <c r="R1340" s="242"/>
      <c r="S1340" s="242"/>
      <c r="T1340" s="243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44" t="s">
        <v>156</v>
      </c>
      <c r="AU1340" s="244" t="s">
        <v>79</v>
      </c>
      <c r="AV1340" s="14" t="s">
        <v>79</v>
      </c>
      <c r="AW1340" s="14" t="s">
        <v>31</v>
      </c>
      <c r="AX1340" s="14" t="s">
        <v>69</v>
      </c>
      <c r="AY1340" s="244" t="s">
        <v>144</v>
      </c>
    </row>
    <row r="1341" s="15" customFormat="1">
      <c r="A1341" s="15"/>
      <c r="B1341" s="245"/>
      <c r="C1341" s="246"/>
      <c r="D1341" s="217" t="s">
        <v>156</v>
      </c>
      <c r="E1341" s="247" t="s">
        <v>19</v>
      </c>
      <c r="F1341" s="248" t="s">
        <v>163</v>
      </c>
      <c r="G1341" s="246"/>
      <c r="H1341" s="249">
        <v>161.60000000000002</v>
      </c>
      <c r="I1341" s="250"/>
      <c r="J1341" s="246"/>
      <c r="K1341" s="246"/>
      <c r="L1341" s="251"/>
      <c r="M1341" s="252"/>
      <c r="N1341" s="253"/>
      <c r="O1341" s="253"/>
      <c r="P1341" s="253"/>
      <c r="Q1341" s="253"/>
      <c r="R1341" s="253"/>
      <c r="S1341" s="253"/>
      <c r="T1341" s="254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T1341" s="255" t="s">
        <v>156</v>
      </c>
      <c r="AU1341" s="255" t="s">
        <v>79</v>
      </c>
      <c r="AV1341" s="15" t="s">
        <v>151</v>
      </c>
      <c r="AW1341" s="15" t="s">
        <v>31</v>
      </c>
      <c r="AX1341" s="15" t="s">
        <v>77</v>
      </c>
      <c r="AY1341" s="255" t="s">
        <v>144</v>
      </c>
    </row>
    <row r="1342" s="2" customFormat="1" ht="24.15" customHeight="1">
      <c r="A1342" s="38"/>
      <c r="B1342" s="39"/>
      <c r="C1342" s="204" t="s">
        <v>1285</v>
      </c>
      <c r="D1342" s="204" t="s">
        <v>146</v>
      </c>
      <c r="E1342" s="205" t="s">
        <v>1286</v>
      </c>
      <c r="F1342" s="206" t="s">
        <v>1287</v>
      </c>
      <c r="G1342" s="207" t="s">
        <v>934</v>
      </c>
      <c r="H1342" s="266"/>
      <c r="I1342" s="209"/>
      <c r="J1342" s="210">
        <f>ROUND(I1342*H1342,2)</f>
        <v>0</v>
      </c>
      <c r="K1342" s="206" t="s">
        <v>150</v>
      </c>
      <c r="L1342" s="44"/>
      <c r="M1342" s="211" t="s">
        <v>19</v>
      </c>
      <c r="N1342" s="212" t="s">
        <v>40</v>
      </c>
      <c r="O1342" s="84"/>
      <c r="P1342" s="213">
        <f>O1342*H1342</f>
        <v>0</v>
      </c>
      <c r="Q1342" s="213">
        <v>0</v>
      </c>
      <c r="R1342" s="213">
        <f>Q1342*H1342</f>
        <v>0</v>
      </c>
      <c r="S1342" s="213">
        <v>0</v>
      </c>
      <c r="T1342" s="214">
        <f>S1342*H1342</f>
        <v>0</v>
      </c>
      <c r="U1342" s="38"/>
      <c r="V1342" s="38"/>
      <c r="W1342" s="38"/>
      <c r="X1342" s="38"/>
      <c r="Y1342" s="38"/>
      <c r="Z1342" s="38"/>
      <c r="AA1342" s="38"/>
      <c r="AB1342" s="38"/>
      <c r="AC1342" s="38"/>
      <c r="AD1342" s="38"/>
      <c r="AE1342" s="38"/>
      <c r="AR1342" s="215" t="s">
        <v>203</v>
      </c>
      <c r="AT1342" s="215" t="s">
        <v>146</v>
      </c>
      <c r="AU1342" s="215" t="s">
        <v>79</v>
      </c>
      <c r="AY1342" s="17" t="s">
        <v>144</v>
      </c>
      <c r="BE1342" s="216">
        <f>IF(N1342="základní",J1342,0)</f>
        <v>0</v>
      </c>
      <c r="BF1342" s="216">
        <f>IF(N1342="snížená",J1342,0)</f>
        <v>0</v>
      </c>
      <c r="BG1342" s="216">
        <f>IF(N1342="zákl. přenesená",J1342,0)</f>
        <v>0</v>
      </c>
      <c r="BH1342" s="216">
        <f>IF(N1342="sníž. přenesená",J1342,0)</f>
        <v>0</v>
      </c>
      <c r="BI1342" s="216">
        <f>IF(N1342="nulová",J1342,0)</f>
        <v>0</v>
      </c>
      <c r="BJ1342" s="17" t="s">
        <v>77</v>
      </c>
      <c r="BK1342" s="216">
        <f>ROUND(I1342*H1342,2)</f>
        <v>0</v>
      </c>
      <c r="BL1342" s="17" t="s">
        <v>203</v>
      </c>
      <c r="BM1342" s="215" t="s">
        <v>1288</v>
      </c>
    </row>
    <row r="1343" s="2" customFormat="1">
      <c r="A1343" s="38"/>
      <c r="B1343" s="39"/>
      <c r="C1343" s="40"/>
      <c r="D1343" s="217" t="s">
        <v>152</v>
      </c>
      <c r="E1343" s="40"/>
      <c r="F1343" s="218" t="s">
        <v>1289</v>
      </c>
      <c r="G1343" s="40"/>
      <c r="H1343" s="40"/>
      <c r="I1343" s="219"/>
      <c r="J1343" s="40"/>
      <c r="K1343" s="40"/>
      <c r="L1343" s="44"/>
      <c r="M1343" s="220"/>
      <c r="N1343" s="221"/>
      <c r="O1343" s="84"/>
      <c r="P1343" s="84"/>
      <c r="Q1343" s="84"/>
      <c r="R1343" s="84"/>
      <c r="S1343" s="84"/>
      <c r="T1343" s="85"/>
      <c r="U1343" s="38"/>
      <c r="V1343" s="38"/>
      <c r="W1343" s="38"/>
      <c r="X1343" s="38"/>
      <c r="Y1343" s="38"/>
      <c r="Z1343" s="38"/>
      <c r="AA1343" s="38"/>
      <c r="AB1343" s="38"/>
      <c r="AC1343" s="38"/>
      <c r="AD1343" s="38"/>
      <c r="AE1343" s="38"/>
      <c r="AT1343" s="17" t="s">
        <v>152</v>
      </c>
      <c r="AU1343" s="17" t="s">
        <v>79</v>
      </c>
    </row>
    <row r="1344" s="2" customFormat="1">
      <c r="A1344" s="38"/>
      <c r="B1344" s="39"/>
      <c r="C1344" s="40"/>
      <c r="D1344" s="222" t="s">
        <v>154</v>
      </c>
      <c r="E1344" s="40"/>
      <c r="F1344" s="223" t="s">
        <v>1290</v>
      </c>
      <c r="G1344" s="40"/>
      <c r="H1344" s="40"/>
      <c r="I1344" s="219"/>
      <c r="J1344" s="40"/>
      <c r="K1344" s="40"/>
      <c r="L1344" s="44"/>
      <c r="M1344" s="220"/>
      <c r="N1344" s="221"/>
      <c r="O1344" s="84"/>
      <c r="P1344" s="84"/>
      <c r="Q1344" s="84"/>
      <c r="R1344" s="84"/>
      <c r="S1344" s="84"/>
      <c r="T1344" s="85"/>
      <c r="U1344" s="38"/>
      <c r="V1344" s="38"/>
      <c r="W1344" s="38"/>
      <c r="X1344" s="38"/>
      <c r="Y1344" s="38"/>
      <c r="Z1344" s="38"/>
      <c r="AA1344" s="38"/>
      <c r="AB1344" s="38"/>
      <c r="AC1344" s="38"/>
      <c r="AD1344" s="38"/>
      <c r="AE1344" s="38"/>
      <c r="AT1344" s="17" t="s">
        <v>154</v>
      </c>
      <c r="AU1344" s="17" t="s">
        <v>79</v>
      </c>
    </row>
    <row r="1345" s="12" customFormat="1" ht="22.8" customHeight="1">
      <c r="A1345" s="12"/>
      <c r="B1345" s="188"/>
      <c r="C1345" s="189"/>
      <c r="D1345" s="190" t="s">
        <v>68</v>
      </c>
      <c r="E1345" s="202" t="s">
        <v>1291</v>
      </c>
      <c r="F1345" s="202" t="s">
        <v>1292</v>
      </c>
      <c r="G1345" s="189"/>
      <c r="H1345" s="189"/>
      <c r="I1345" s="192"/>
      <c r="J1345" s="203">
        <f>BK1345</f>
        <v>0</v>
      </c>
      <c r="K1345" s="189"/>
      <c r="L1345" s="194"/>
      <c r="M1345" s="195"/>
      <c r="N1345" s="196"/>
      <c r="O1345" s="196"/>
      <c r="P1345" s="197">
        <f>SUM(P1346:P1434)</f>
        <v>0</v>
      </c>
      <c r="Q1345" s="196"/>
      <c r="R1345" s="197">
        <f>SUM(R1346:R1434)</f>
        <v>1.6670816847500003</v>
      </c>
      <c r="S1345" s="196"/>
      <c r="T1345" s="198">
        <f>SUM(T1346:T1434)</f>
        <v>0.59694999999999998</v>
      </c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R1345" s="199" t="s">
        <v>79</v>
      </c>
      <c r="AT1345" s="200" t="s">
        <v>68</v>
      </c>
      <c r="AU1345" s="200" t="s">
        <v>77</v>
      </c>
      <c r="AY1345" s="199" t="s">
        <v>144</v>
      </c>
      <c r="BK1345" s="201">
        <f>SUM(BK1346:BK1434)</f>
        <v>0</v>
      </c>
    </row>
    <row r="1346" s="2" customFormat="1" ht="16.5" customHeight="1">
      <c r="A1346" s="38"/>
      <c r="B1346" s="39"/>
      <c r="C1346" s="204" t="s">
        <v>759</v>
      </c>
      <c r="D1346" s="204" t="s">
        <v>146</v>
      </c>
      <c r="E1346" s="205" t="s">
        <v>1293</v>
      </c>
      <c r="F1346" s="206" t="s">
        <v>1294</v>
      </c>
      <c r="G1346" s="207" t="s">
        <v>202</v>
      </c>
      <c r="H1346" s="208">
        <v>141.19</v>
      </c>
      <c r="I1346" s="209"/>
      <c r="J1346" s="210">
        <f>ROUND(I1346*H1346,2)</f>
        <v>0</v>
      </c>
      <c r="K1346" s="206" t="s">
        <v>150</v>
      </c>
      <c r="L1346" s="44"/>
      <c r="M1346" s="211" t="s">
        <v>19</v>
      </c>
      <c r="N1346" s="212" t="s">
        <v>40</v>
      </c>
      <c r="O1346" s="84"/>
      <c r="P1346" s="213">
        <f>O1346*H1346</f>
        <v>0</v>
      </c>
      <c r="Q1346" s="213">
        <v>0</v>
      </c>
      <c r="R1346" s="213">
        <f>Q1346*H1346</f>
        <v>0</v>
      </c>
      <c r="S1346" s="213">
        <v>0</v>
      </c>
      <c r="T1346" s="214">
        <f>S1346*H1346</f>
        <v>0</v>
      </c>
      <c r="U1346" s="38"/>
      <c r="V1346" s="38"/>
      <c r="W1346" s="38"/>
      <c r="X1346" s="38"/>
      <c r="Y1346" s="38"/>
      <c r="Z1346" s="38"/>
      <c r="AA1346" s="38"/>
      <c r="AB1346" s="38"/>
      <c r="AC1346" s="38"/>
      <c r="AD1346" s="38"/>
      <c r="AE1346" s="38"/>
      <c r="AR1346" s="215" t="s">
        <v>203</v>
      </c>
      <c r="AT1346" s="215" t="s">
        <v>146</v>
      </c>
      <c r="AU1346" s="215" t="s">
        <v>79</v>
      </c>
      <c r="AY1346" s="17" t="s">
        <v>144</v>
      </c>
      <c r="BE1346" s="216">
        <f>IF(N1346="základní",J1346,0)</f>
        <v>0</v>
      </c>
      <c r="BF1346" s="216">
        <f>IF(N1346="snížená",J1346,0)</f>
        <v>0</v>
      </c>
      <c r="BG1346" s="216">
        <f>IF(N1346="zákl. přenesená",J1346,0)</f>
        <v>0</v>
      </c>
      <c r="BH1346" s="216">
        <f>IF(N1346="sníž. přenesená",J1346,0)</f>
        <v>0</v>
      </c>
      <c r="BI1346" s="216">
        <f>IF(N1346="nulová",J1346,0)</f>
        <v>0</v>
      </c>
      <c r="BJ1346" s="17" t="s">
        <v>77</v>
      </c>
      <c r="BK1346" s="216">
        <f>ROUND(I1346*H1346,2)</f>
        <v>0</v>
      </c>
      <c r="BL1346" s="17" t="s">
        <v>203</v>
      </c>
      <c r="BM1346" s="215" t="s">
        <v>1295</v>
      </c>
    </row>
    <row r="1347" s="2" customFormat="1">
      <c r="A1347" s="38"/>
      <c r="B1347" s="39"/>
      <c r="C1347" s="40"/>
      <c r="D1347" s="217" t="s">
        <v>152</v>
      </c>
      <c r="E1347" s="40"/>
      <c r="F1347" s="218" t="s">
        <v>1296</v>
      </c>
      <c r="G1347" s="40"/>
      <c r="H1347" s="40"/>
      <c r="I1347" s="219"/>
      <c r="J1347" s="40"/>
      <c r="K1347" s="40"/>
      <c r="L1347" s="44"/>
      <c r="M1347" s="220"/>
      <c r="N1347" s="221"/>
      <c r="O1347" s="84"/>
      <c r="P1347" s="84"/>
      <c r="Q1347" s="84"/>
      <c r="R1347" s="84"/>
      <c r="S1347" s="84"/>
      <c r="T1347" s="85"/>
      <c r="U1347" s="38"/>
      <c r="V1347" s="38"/>
      <c r="W1347" s="38"/>
      <c r="X1347" s="38"/>
      <c r="Y1347" s="38"/>
      <c r="Z1347" s="38"/>
      <c r="AA1347" s="38"/>
      <c r="AB1347" s="38"/>
      <c r="AC1347" s="38"/>
      <c r="AD1347" s="38"/>
      <c r="AE1347" s="38"/>
      <c r="AT1347" s="17" t="s">
        <v>152</v>
      </c>
      <c r="AU1347" s="17" t="s">
        <v>79</v>
      </c>
    </row>
    <row r="1348" s="2" customFormat="1">
      <c r="A1348" s="38"/>
      <c r="B1348" s="39"/>
      <c r="C1348" s="40"/>
      <c r="D1348" s="222" t="s">
        <v>154</v>
      </c>
      <c r="E1348" s="40"/>
      <c r="F1348" s="223" t="s">
        <v>1297</v>
      </c>
      <c r="G1348" s="40"/>
      <c r="H1348" s="40"/>
      <c r="I1348" s="219"/>
      <c r="J1348" s="40"/>
      <c r="K1348" s="40"/>
      <c r="L1348" s="44"/>
      <c r="M1348" s="220"/>
      <c r="N1348" s="221"/>
      <c r="O1348" s="84"/>
      <c r="P1348" s="84"/>
      <c r="Q1348" s="84"/>
      <c r="R1348" s="84"/>
      <c r="S1348" s="84"/>
      <c r="T1348" s="85"/>
      <c r="U1348" s="38"/>
      <c r="V1348" s="38"/>
      <c r="W1348" s="38"/>
      <c r="X1348" s="38"/>
      <c r="Y1348" s="38"/>
      <c r="Z1348" s="38"/>
      <c r="AA1348" s="38"/>
      <c r="AB1348" s="38"/>
      <c r="AC1348" s="38"/>
      <c r="AD1348" s="38"/>
      <c r="AE1348" s="38"/>
      <c r="AT1348" s="17" t="s">
        <v>154</v>
      </c>
      <c r="AU1348" s="17" t="s">
        <v>79</v>
      </c>
    </row>
    <row r="1349" s="14" customFormat="1">
      <c r="A1349" s="14"/>
      <c r="B1349" s="234"/>
      <c r="C1349" s="235"/>
      <c r="D1349" s="217" t="s">
        <v>156</v>
      </c>
      <c r="E1349" s="236" t="s">
        <v>19</v>
      </c>
      <c r="F1349" s="237" t="s">
        <v>1298</v>
      </c>
      <c r="G1349" s="235"/>
      <c r="H1349" s="238">
        <v>113.41</v>
      </c>
      <c r="I1349" s="239"/>
      <c r="J1349" s="235"/>
      <c r="K1349" s="235"/>
      <c r="L1349" s="240"/>
      <c r="M1349" s="241"/>
      <c r="N1349" s="242"/>
      <c r="O1349" s="242"/>
      <c r="P1349" s="242"/>
      <c r="Q1349" s="242"/>
      <c r="R1349" s="242"/>
      <c r="S1349" s="242"/>
      <c r="T1349" s="243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44" t="s">
        <v>156</v>
      </c>
      <c r="AU1349" s="244" t="s">
        <v>79</v>
      </c>
      <c r="AV1349" s="14" t="s">
        <v>79</v>
      </c>
      <c r="AW1349" s="14" t="s">
        <v>31</v>
      </c>
      <c r="AX1349" s="14" t="s">
        <v>69</v>
      </c>
      <c r="AY1349" s="244" t="s">
        <v>144</v>
      </c>
    </row>
    <row r="1350" s="14" customFormat="1">
      <c r="A1350" s="14"/>
      <c r="B1350" s="234"/>
      <c r="C1350" s="235"/>
      <c r="D1350" s="217" t="s">
        <v>156</v>
      </c>
      <c r="E1350" s="236" t="s">
        <v>19</v>
      </c>
      <c r="F1350" s="237" t="s">
        <v>1299</v>
      </c>
      <c r="G1350" s="235"/>
      <c r="H1350" s="238">
        <v>27.780000000000001</v>
      </c>
      <c r="I1350" s="239"/>
      <c r="J1350" s="235"/>
      <c r="K1350" s="235"/>
      <c r="L1350" s="240"/>
      <c r="M1350" s="241"/>
      <c r="N1350" s="242"/>
      <c r="O1350" s="242"/>
      <c r="P1350" s="242"/>
      <c r="Q1350" s="242"/>
      <c r="R1350" s="242"/>
      <c r="S1350" s="242"/>
      <c r="T1350" s="243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44" t="s">
        <v>156</v>
      </c>
      <c r="AU1350" s="244" t="s">
        <v>79</v>
      </c>
      <c r="AV1350" s="14" t="s">
        <v>79</v>
      </c>
      <c r="AW1350" s="14" t="s">
        <v>31</v>
      </c>
      <c r="AX1350" s="14" t="s">
        <v>69</v>
      </c>
      <c r="AY1350" s="244" t="s">
        <v>144</v>
      </c>
    </row>
    <row r="1351" s="15" customFormat="1">
      <c r="A1351" s="15"/>
      <c r="B1351" s="245"/>
      <c r="C1351" s="246"/>
      <c r="D1351" s="217" t="s">
        <v>156</v>
      </c>
      <c r="E1351" s="247" t="s">
        <v>19</v>
      </c>
      <c r="F1351" s="248" t="s">
        <v>163</v>
      </c>
      <c r="G1351" s="246"/>
      <c r="H1351" s="249">
        <v>141.19</v>
      </c>
      <c r="I1351" s="250"/>
      <c r="J1351" s="246"/>
      <c r="K1351" s="246"/>
      <c r="L1351" s="251"/>
      <c r="M1351" s="252"/>
      <c r="N1351" s="253"/>
      <c r="O1351" s="253"/>
      <c r="P1351" s="253"/>
      <c r="Q1351" s="253"/>
      <c r="R1351" s="253"/>
      <c r="S1351" s="253"/>
      <c r="T1351" s="254"/>
      <c r="U1351" s="15"/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5"/>
      <c r="AT1351" s="255" t="s">
        <v>156</v>
      </c>
      <c r="AU1351" s="255" t="s">
        <v>79</v>
      </c>
      <c r="AV1351" s="15" t="s">
        <v>151</v>
      </c>
      <c r="AW1351" s="15" t="s">
        <v>31</v>
      </c>
      <c r="AX1351" s="15" t="s">
        <v>77</v>
      </c>
      <c r="AY1351" s="255" t="s">
        <v>144</v>
      </c>
    </row>
    <row r="1352" s="2" customFormat="1" ht="24.15" customHeight="1">
      <c r="A1352" s="38"/>
      <c r="B1352" s="39"/>
      <c r="C1352" s="204" t="s">
        <v>1300</v>
      </c>
      <c r="D1352" s="204" t="s">
        <v>146</v>
      </c>
      <c r="E1352" s="205" t="s">
        <v>1301</v>
      </c>
      <c r="F1352" s="206" t="s">
        <v>1302</v>
      </c>
      <c r="G1352" s="207" t="s">
        <v>202</v>
      </c>
      <c r="H1352" s="208">
        <v>151.738</v>
      </c>
      <c r="I1352" s="209"/>
      <c r="J1352" s="210">
        <f>ROUND(I1352*H1352,2)</f>
        <v>0</v>
      </c>
      <c r="K1352" s="206" t="s">
        <v>150</v>
      </c>
      <c r="L1352" s="44"/>
      <c r="M1352" s="211" t="s">
        <v>19</v>
      </c>
      <c r="N1352" s="212" t="s">
        <v>40</v>
      </c>
      <c r="O1352" s="84"/>
      <c r="P1352" s="213">
        <f>O1352*H1352</f>
        <v>0</v>
      </c>
      <c r="Q1352" s="213">
        <v>0.00020000000000000001</v>
      </c>
      <c r="R1352" s="213">
        <f>Q1352*H1352</f>
        <v>0.030347600000000002</v>
      </c>
      <c r="S1352" s="213">
        <v>0</v>
      </c>
      <c r="T1352" s="214">
        <f>S1352*H1352</f>
        <v>0</v>
      </c>
      <c r="U1352" s="38"/>
      <c r="V1352" s="38"/>
      <c r="W1352" s="38"/>
      <c r="X1352" s="38"/>
      <c r="Y1352" s="38"/>
      <c r="Z1352" s="38"/>
      <c r="AA1352" s="38"/>
      <c r="AB1352" s="38"/>
      <c r="AC1352" s="38"/>
      <c r="AD1352" s="38"/>
      <c r="AE1352" s="38"/>
      <c r="AR1352" s="215" t="s">
        <v>203</v>
      </c>
      <c r="AT1352" s="215" t="s">
        <v>146</v>
      </c>
      <c r="AU1352" s="215" t="s">
        <v>79</v>
      </c>
      <c r="AY1352" s="17" t="s">
        <v>144</v>
      </c>
      <c r="BE1352" s="216">
        <f>IF(N1352="základní",J1352,0)</f>
        <v>0</v>
      </c>
      <c r="BF1352" s="216">
        <f>IF(N1352="snížená",J1352,0)</f>
        <v>0</v>
      </c>
      <c r="BG1352" s="216">
        <f>IF(N1352="zákl. přenesená",J1352,0)</f>
        <v>0</v>
      </c>
      <c r="BH1352" s="216">
        <f>IF(N1352="sníž. přenesená",J1352,0)</f>
        <v>0</v>
      </c>
      <c r="BI1352" s="216">
        <f>IF(N1352="nulová",J1352,0)</f>
        <v>0</v>
      </c>
      <c r="BJ1352" s="17" t="s">
        <v>77</v>
      </c>
      <c r="BK1352" s="216">
        <f>ROUND(I1352*H1352,2)</f>
        <v>0</v>
      </c>
      <c r="BL1352" s="17" t="s">
        <v>203</v>
      </c>
      <c r="BM1352" s="215" t="s">
        <v>1303</v>
      </c>
    </row>
    <row r="1353" s="2" customFormat="1">
      <c r="A1353" s="38"/>
      <c r="B1353" s="39"/>
      <c r="C1353" s="40"/>
      <c r="D1353" s="217" t="s">
        <v>152</v>
      </c>
      <c r="E1353" s="40"/>
      <c r="F1353" s="218" t="s">
        <v>1304</v>
      </c>
      <c r="G1353" s="40"/>
      <c r="H1353" s="40"/>
      <c r="I1353" s="219"/>
      <c r="J1353" s="40"/>
      <c r="K1353" s="40"/>
      <c r="L1353" s="44"/>
      <c r="M1353" s="220"/>
      <c r="N1353" s="221"/>
      <c r="O1353" s="84"/>
      <c r="P1353" s="84"/>
      <c r="Q1353" s="84"/>
      <c r="R1353" s="84"/>
      <c r="S1353" s="84"/>
      <c r="T1353" s="85"/>
      <c r="U1353" s="38"/>
      <c r="V1353" s="38"/>
      <c r="W1353" s="38"/>
      <c r="X1353" s="38"/>
      <c r="Y1353" s="38"/>
      <c r="Z1353" s="38"/>
      <c r="AA1353" s="38"/>
      <c r="AB1353" s="38"/>
      <c r="AC1353" s="38"/>
      <c r="AD1353" s="38"/>
      <c r="AE1353" s="38"/>
      <c r="AT1353" s="17" t="s">
        <v>152</v>
      </c>
      <c r="AU1353" s="17" t="s">
        <v>79</v>
      </c>
    </row>
    <row r="1354" s="2" customFormat="1">
      <c r="A1354" s="38"/>
      <c r="B1354" s="39"/>
      <c r="C1354" s="40"/>
      <c r="D1354" s="222" t="s">
        <v>154</v>
      </c>
      <c r="E1354" s="40"/>
      <c r="F1354" s="223" t="s">
        <v>1305</v>
      </c>
      <c r="G1354" s="40"/>
      <c r="H1354" s="40"/>
      <c r="I1354" s="219"/>
      <c r="J1354" s="40"/>
      <c r="K1354" s="40"/>
      <c r="L1354" s="44"/>
      <c r="M1354" s="220"/>
      <c r="N1354" s="221"/>
      <c r="O1354" s="84"/>
      <c r="P1354" s="84"/>
      <c r="Q1354" s="84"/>
      <c r="R1354" s="84"/>
      <c r="S1354" s="84"/>
      <c r="T1354" s="85"/>
      <c r="U1354" s="38"/>
      <c r="V1354" s="38"/>
      <c r="W1354" s="38"/>
      <c r="X1354" s="38"/>
      <c r="Y1354" s="38"/>
      <c r="Z1354" s="38"/>
      <c r="AA1354" s="38"/>
      <c r="AB1354" s="38"/>
      <c r="AC1354" s="38"/>
      <c r="AD1354" s="38"/>
      <c r="AE1354" s="38"/>
      <c r="AT1354" s="17" t="s">
        <v>154</v>
      </c>
      <c r="AU1354" s="17" t="s">
        <v>79</v>
      </c>
    </row>
    <row r="1355" s="13" customFormat="1">
      <c r="A1355" s="13"/>
      <c r="B1355" s="224"/>
      <c r="C1355" s="225"/>
      <c r="D1355" s="217" t="s">
        <v>156</v>
      </c>
      <c r="E1355" s="226" t="s">
        <v>19</v>
      </c>
      <c r="F1355" s="227" t="s">
        <v>1306</v>
      </c>
      <c r="G1355" s="225"/>
      <c r="H1355" s="226" t="s">
        <v>19</v>
      </c>
      <c r="I1355" s="228"/>
      <c r="J1355" s="225"/>
      <c r="K1355" s="225"/>
      <c r="L1355" s="229"/>
      <c r="M1355" s="230"/>
      <c r="N1355" s="231"/>
      <c r="O1355" s="231"/>
      <c r="P1355" s="231"/>
      <c r="Q1355" s="231"/>
      <c r="R1355" s="231"/>
      <c r="S1355" s="231"/>
      <c r="T1355" s="232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33" t="s">
        <v>156</v>
      </c>
      <c r="AU1355" s="233" t="s">
        <v>79</v>
      </c>
      <c r="AV1355" s="13" t="s">
        <v>77</v>
      </c>
      <c r="AW1355" s="13" t="s">
        <v>31</v>
      </c>
      <c r="AX1355" s="13" t="s">
        <v>69</v>
      </c>
      <c r="AY1355" s="233" t="s">
        <v>144</v>
      </c>
    </row>
    <row r="1356" s="14" customFormat="1">
      <c r="A1356" s="14"/>
      <c r="B1356" s="234"/>
      <c r="C1356" s="235"/>
      <c r="D1356" s="217" t="s">
        <v>156</v>
      </c>
      <c r="E1356" s="236" t="s">
        <v>19</v>
      </c>
      <c r="F1356" s="237" t="s">
        <v>1298</v>
      </c>
      <c r="G1356" s="235"/>
      <c r="H1356" s="238">
        <v>113.41</v>
      </c>
      <c r="I1356" s="239"/>
      <c r="J1356" s="235"/>
      <c r="K1356" s="235"/>
      <c r="L1356" s="240"/>
      <c r="M1356" s="241"/>
      <c r="N1356" s="242"/>
      <c r="O1356" s="242"/>
      <c r="P1356" s="242"/>
      <c r="Q1356" s="242"/>
      <c r="R1356" s="242"/>
      <c r="S1356" s="242"/>
      <c r="T1356" s="243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T1356" s="244" t="s">
        <v>156</v>
      </c>
      <c r="AU1356" s="244" t="s">
        <v>79</v>
      </c>
      <c r="AV1356" s="14" t="s">
        <v>79</v>
      </c>
      <c r="AW1356" s="14" t="s">
        <v>31</v>
      </c>
      <c r="AX1356" s="14" t="s">
        <v>69</v>
      </c>
      <c r="AY1356" s="244" t="s">
        <v>144</v>
      </c>
    </row>
    <row r="1357" s="14" customFormat="1">
      <c r="A1357" s="14"/>
      <c r="B1357" s="234"/>
      <c r="C1357" s="235"/>
      <c r="D1357" s="217" t="s">
        <v>156</v>
      </c>
      <c r="E1357" s="236" t="s">
        <v>19</v>
      </c>
      <c r="F1357" s="237" t="s">
        <v>1299</v>
      </c>
      <c r="G1357" s="235"/>
      <c r="H1357" s="238">
        <v>27.780000000000001</v>
      </c>
      <c r="I1357" s="239"/>
      <c r="J1357" s="235"/>
      <c r="K1357" s="235"/>
      <c r="L1357" s="240"/>
      <c r="M1357" s="241"/>
      <c r="N1357" s="242"/>
      <c r="O1357" s="242"/>
      <c r="P1357" s="242"/>
      <c r="Q1357" s="242"/>
      <c r="R1357" s="242"/>
      <c r="S1357" s="242"/>
      <c r="T1357" s="243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T1357" s="244" t="s">
        <v>156</v>
      </c>
      <c r="AU1357" s="244" t="s">
        <v>79</v>
      </c>
      <c r="AV1357" s="14" t="s">
        <v>79</v>
      </c>
      <c r="AW1357" s="14" t="s">
        <v>31</v>
      </c>
      <c r="AX1357" s="14" t="s">
        <v>69</v>
      </c>
      <c r="AY1357" s="244" t="s">
        <v>144</v>
      </c>
    </row>
    <row r="1358" s="13" customFormat="1">
      <c r="A1358" s="13"/>
      <c r="B1358" s="224"/>
      <c r="C1358" s="225"/>
      <c r="D1358" s="217" t="s">
        <v>156</v>
      </c>
      <c r="E1358" s="226" t="s">
        <v>19</v>
      </c>
      <c r="F1358" s="227" t="s">
        <v>1307</v>
      </c>
      <c r="G1358" s="225"/>
      <c r="H1358" s="226" t="s">
        <v>19</v>
      </c>
      <c r="I1358" s="228"/>
      <c r="J1358" s="225"/>
      <c r="K1358" s="225"/>
      <c r="L1358" s="229"/>
      <c r="M1358" s="230"/>
      <c r="N1358" s="231"/>
      <c r="O1358" s="231"/>
      <c r="P1358" s="231"/>
      <c r="Q1358" s="231"/>
      <c r="R1358" s="231"/>
      <c r="S1358" s="231"/>
      <c r="T1358" s="232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T1358" s="233" t="s">
        <v>156</v>
      </c>
      <c r="AU1358" s="233" t="s">
        <v>79</v>
      </c>
      <c r="AV1358" s="13" t="s">
        <v>77</v>
      </c>
      <c r="AW1358" s="13" t="s">
        <v>31</v>
      </c>
      <c r="AX1358" s="13" t="s">
        <v>69</v>
      </c>
      <c r="AY1358" s="233" t="s">
        <v>144</v>
      </c>
    </row>
    <row r="1359" s="14" customFormat="1">
      <c r="A1359" s="14"/>
      <c r="B1359" s="234"/>
      <c r="C1359" s="235"/>
      <c r="D1359" s="217" t="s">
        <v>156</v>
      </c>
      <c r="E1359" s="236" t="s">
        <v>19</v>
      </c>
      <c r="F1359" s="237" t="s">
        <v>1308</v>
      </c>
      <c r="G1359" s="235"/>
      <c r="H1359" s="238">
        <v>8.0120000000000005</v>
      </c>
      <c r="I1359" s="239"/>
      <c r="J1359" s="235"/>
      <c r="K1359" s="235"/>
      <c r="L1359" s="240"/>
      <c r="M1359" s="241"/>
      <c r="N1359" s="242"/>
      <c r="O1359" s="242"/>
      <c r="P1359" s="242"/>
      <c r="Q1359" s="242"/>
      <c r="R1359" s="242"/>
      <c r="S1359" s="242"/>
      <c r="T1359" s="243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44" t="s">
        <v>156</v>
      </c>
      <c r="AU1359" s="244" t="s">
        <v>79</v>
      </c>
      <c r="AV1359" s="14" t="s">
        <v>79</v>
      </c>
      <c r="AW1359" s="14" t="s">
        <v>31</v>
      </c>
      <c r="AX1359" s="14" t="s">
        <v>69</v>
      </c>
      <c r="AY1359" s="244" t="s">
        <v>144</v>
      </c>
    </row>
    <row r="1360" s="14" customFormat="1">
      <c r="A1360" s="14"/>
      <c r="B1360" s="234"/>
      <c r="C1360" s="235"/>
      <c r="D1360" s="217" t="s">
        <v>156</v>
      </c>
      <c r="E1360" s="236" t="s">
        <v>19</v>
      </c>
      <c r="F1360" s="237" t="s">
        <v>1309</v>
      </c>
      <c r="G1360" s="235"/>
      <c r="H1360" s="238">
        <v>2.536</v>
      </c>
      <c r="I1360" s="239"/>
      <c r="J1360" s="235"/>
      <c r="K1360" s="235"/>
      <c r="L1360" s="240"/>
      <c r="M1360" s="241"/>
      <c r="N1360" s="242"/>
      <c r="O1360" s="242"/>
      <c r="P1360" s="242"/>
      <c r="Q1360" s="242"/>
      <c r="R1360" s="242"/>
      <c r="S1360" s="242"/>
      <c r="T1360" s="243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44" t="s">
        <v>156</v>
      </c>
      <c r="AU1360" s="244" t="s">
        <v>79</v>
      </c>
      <c r="AV1360" s="14" t="s">
        <v>79</v>
      </c>
      <c r="AW1360" s="14" t="s">
        <v>31</v>
      </c>
      <c r="AX1360" s="14" t="s">
        <v>69</v>
      </c>
      <c r="AY1360" s="244" t="s">
        <v>144</v>
      </c>
    </row>
    <row r="1361" s="15" customFormat="1">
      <c r="A1361" s="15"/>
      <c r="B1361" s="245"/>
      <c r="C1361" s="246"/>
      <c r="D1361" s="217" t="s">
        <v>156</v>
      </c>
      <c r="E1361" s="247" t="s">
        <v>19</v>
      </c>
      <c r="F1361" s="248" t="s">
        <v>163</v>
      </c>
      <c r="G1361" s="246"/>
      <c r="H1361" s="249">
        <v>151.738</v>
      </c>
      <c r="I1361" s="250"/>
      <c r="J1361" s="246"/>
      <c r="K1361" s="246"/>
      <c r="L1361" s="251"/>
      <c r="M1361" s="252"/>
      <c r="N1361" s="253"/>
      <c r="O1361" s="253"/>
      <c r="P1361" s="253"/>
      <c r="Q1361" s="253"/>
      <c r="R1361" s="253"/>
      <c r="S1361" s="253"/>
      <c r="T1361" s="254"/>
      <c r="U1361" s="15"/>
      <c r="V1361" s="15"/>
      <c r="W1361" s="15"/>
      <c r="X1361" s="15"/>
      <c r="Y1361" s="15"/>
      <c r="Z1361" s="15"/>
      <c r="AA1361" s="15"/>
      <c r="AB1361" s="15"/>
      <c r="AC1361" s="15"/>
      <c r="AD1361" s="15"/>
      <c r="AE1361" s="15"/>
      <c r="AT1361" s="255" t="s">
        <v>156</v>
      </c>
      <c r="AU1361" s="255" t="s">
        <v>79</v>
      </c>
      <c r="AV1361" s="15" t="s">
        <v>151</v>
      </c>
      <c r="AW1361" s="15" t="s">
        <v>31</v>
      </c>
      <c r="AX1361" s="15" t="s">
        <v>77</v>
      </c>
      <c r="AY1361" s="255" t="s">
        <v>144</v>
      </c>
    </row>
    <row r="1362" s="2" customFormat="1" ht="33" customHeight="1">
      <c r="A1362" s="38"/>
      <c r="B1362" s="39"/>
      <c r="C1362" s="204" t="s">
        <v>775</v>
      </c>
      <c r="D1362" s="204" t="s">
        <v>146</v>
      </c>
      <c r="E1362" s="205" t="s">
        <v>1310</v>
      </c>
      <c r="F1362" s="206" t="s">
        <v>1311</v>
      </c>
      <c r="G1362" s="207" t="s">
        <v>202</v>
      </c>
      <c r="H1362" s="208">
        <v>141.19</v>
      </c>
      <c r="I1362" s="209"/>
      <c r="J1362" s="210">
        <f>ROUND(I1362*H1362,2)</f>
        <v>0</v>
      </c>
      <c r="K1362" s="206" t="s">
        <v>150</v>
      </c>
      <c r="L1362" s="44"/>
      <c r="M1362" s="211" t="s">
        <v>19</v>
      </c>
      <c r="N1362" s="212" t="s">
        <v>40</v>
      </c>
      <c r="O1362" s="84"/>
      <c r="P1362" s="213">
        <f>O1362*H1362</f>
        <v>0</v>
      </c>
      <c r="Q1362" s="213">
        <v>0.0075820000000000002</v>
      </c>
      <c r="R1362" s="213">
        <f>Q1362*H1362</f>
        <v>1.0705025800000001</v>
      </c>
      <c r="S1362" s="213">
        <v>0</v>
      </c>
      <c r="T1362" s="214">
        <f>S1362*H1362</f>
        <v>0</v>
      </c>
      <c r="U1362" s="38"/>
      <c r="V1362" s="38"/>
      <c r="W1362" s="38"/>
      <c r="X1362" s="38"/>
      <c r="Y1362" s="38"/>
      <c r="Z1362" s="38"/>
      <c r="AA1362" s="38"/>
      <c r="AB1362" s="38"/>
      <c r="AC1362" s="38"/>
      <c r="AD1362" s="38"/>
      <c r="AE1362" s="38"/>
      <c r="AR1362" s="215" t="s">
        <v>203</v>
      </c>
      <c r="AT1362" s="215" t="s">
        <v>146</v>
      </c>
      <c r="AU1362" s="215" t="s">
        <v>79</v>
      </c>
      <c r="AY1362" s="17" t="s">
        <v>144</v>
      </c>
      <c r="BE1362" s="216">
        <f>IF(N1362="základní",J1362,0)</f>
        <v>0</v>
      </c>
      <c r="BF1362" s="216">
        <f>IF(N1362="snížená",J1362,0)</f>
        <v>0</v>
      </c>
      <c r="BG1362" s="216">
        <f>IF(N1362="zákl. přenesená",J1362,0)</f>
        <v>0</v>
      </c>
      <c r="BH1362" s="216">
        <f>IF(N1362="sníž. přenesená",J1362,0)</f>
        <v>0</v>
      </c>
      <c r="BI1362" s="216">
        <f>IF(N1362="nulová",J1362,0)</f>
        <v>0</v>
      </c>
      <c r="BJ1362" s="17" t="s">
        <v>77</v>
      </c>
      <c r="BK1362" s="216">
        <f>ROUND(I1362*H1362,2)</f>
        <v>0</v>
      </c>
      <c r="BL1362" s="17" t="s">
        <v>203</v>
      </c>
      <c r="BM1362" s="215" t="s">
        <v>1312</v>
      </c>
    </row>
    <row r="1363" s="2" customFormat="1">
      <c r="A1363" s="38"/>
      <c r="B1363" s="39"/>
      <c r="C1363" s="40"/>
      <c r="D1363" s="217" t="s">
        <v>152</v>
      </c>
      <c r="E1363" s="40"/>
      <c r="F1363" s="218" t="s">
        <v>1313</v>
      </c>
      <c r="G1363" s="40"/>
      <c r="H1363" s="40"/>
      <c r="I1363" s="219"/>
      <c r="J1363" s="40"/>
      <c r="K1363" s="40"/>
      <c r="L1363" s="44"/>
      <c r="M1363" s="220"/>
      <c r="N1363" s="221"/>
      <c r="O1363" s="84"/>
      <c r="P1363" s="84"/>
      <c r="Q1363" s="84"/>
      <c r="R1363" s="84"/>
      <c r="S1363" s="84"/>
      <c r="T1363" s="85"/>
      <c r="U1363" s="38"/>
      <c r="V1363" s="38"/>
      <c r="W1363" s="38"/>
      <c r="X1363" s="38"/>
      <c r="Y1363" s="38"/>
      <c r="Z1363" s="38"/>
      <c r="AA1363" s="38"/>
      <c r="AB1363" s="38"/>
      <c r="AC1363" s="38"/>
      <c r="AD1363" s="38"/>
      <c r="AE1363" s="38"/>
      <c r="AT1363" s="17" t="s">
        <v>152</v>
      </c>
      <c r="AU1363" s="17" t="s">
        <v>79</v>
      </c>
    </row>
    <row r="1364" s="2" customFormat="1">
      <c r="A1364" s="38"/>
      <c r="B1364" s="39"/>
      <c r="C1364" s="40"/>
      <c r="D1364" s="222" t="s">
        <v>154</v>
      </c>
      <c r="E1364" s="40"/>
      <c r="F1364" s="223" t="s">
        <v>1314</v>
      </c>
      <c r="G1364" s="40"/>
      <c r="H1364" s="40"/>
      <c r="I1364" s="219"/>
      <c r="J1364" s="40"/>
      <c r="K1364" s="40"/>
      <c r="L1364" s="44"/>
      <c r="M1364" s="220"/>
      <c r="N1364" s="221"/>
      <c r="O1364" s="84"/>
      <c r="P1364" s="84"/>
      <c r="Q1364" s="84"/>
      <c r="R1364" s="84"/>
      <c r="S1364" s="84"/>
      <c r="T1364" s="85"/>
      <c r="U1364" s="38"/>
      <c r="V1364" s="38"/>
      <c r="W1364" s="38"/>
      <c r="X1364" s="38"/>
      <c r="Y1364" s="38"/>
      <c r="Z1364" s="38"/>
      <c r="AA1364" s="38"/>
      <c r="AB1364" s="38"/>
      <c r="AC1364" s="38"/>
      <c r="AD1364" s="38"/>
      <c r="AE1364" s="38"/>
      <c r="AT1364" s="17" t="s">
        <v>154</v>
      </c>
      <c r="AU1364" s="17" t="s">
        <v>79</v>
      </c>
    </row>
    <row r="1365" s="14" customFormat="1">
      <c r="A1365" s="14"/>
      <c r="B1365" s="234"/>
      <c r="C1365" s="235"/>
      <c r="D1365" s="217" t="s">
        <v>156</v>
      </c>
      <c r="E1365" s="236" t="s">
        <v>19</v>
      </c>
      <c r="F1365" s="237" t="s">
        <v>1298</v>
      </c>
      <c r="G1365" s="235"/>
      <c r="H1365" s="238">
        <v>113.41</v>
      </c>
      <c r="I1365" s="239"/>
      <c r="J1365" s="235"/>
      <c r="K1365" s="235"/>
      <c r="L1365" s="240"/>
      <c r="M1365" s="241"/>
      <c r="N1365" s="242"/>
      <c r="O1365" s="242"/>
      <c r="P1365" s="242"/>
      <c r="Q1365" s="242"/>
      <c r="R1365" s="242"/>
      <c r="S1365" s="242"/>
      <c r="T1365" s="243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T1365" s="244" t="s">
        <v>156</v>
      </c>
      <c r="AU1365" s="244" t="s">
        <v>79</v>
      </c>
      <c r="AV1365" s="14" t="s">
        <v>79</v>
      </c>
      <c r="AW1365" s="14" t="s">
        <v>31</v>
      </c>
      <c r="AX1365" s="14" t="s">
        <v>69</v>
      </c>
      <c r="AY1365" s="244" t="s">
        <v>144</v>
      </c>
    </row>
    <row r="1366" s="14" customFormat="1">
      <c r="A1366" s="14"/>
      <c r="B1366" s="234"/>
      <c r="C1366" s="235"/>
      <c r="D1366" s="217" t="s">
        <v>156</v>
      </c>
      <c r="E1366" s="236" t="s">
        <v>19</v>
      </c>
      <c r="F1366" s="237" t="s">
        <v>1299</v>
      </c>
      <c r="G1366" s="235"/>
      <c r="H1366" s="238">
        <v>27.780000000000001</v>
      </c>
      <c r="I1366" s="239"/>
      <c r="J1366" s="235"/>
      <c r="K1366" s="235"/>
      <c r="L1366" s="240"/>
      <c r="M1366" s="241"/>
      <c r="N1366" s="242"/>
      <c r="O1366" s="242"/>
      <c r="P1366" s="242"/>
      <c r="Q1366" s="242"/>
      <c r="R1366" s="242"/>
      <c r="S1366" s="242"/>
      <c r="T1366" s="243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44" t="s">
        <v>156</v>
      </c>
      <c r="AU1366" s="244" t="s">
        <v>79</v>
      </c>
      <c r="AV1366" s="14" t="s">
        <v>79</v>
      </c>
      <c r="AW1366" s="14" t="s">
        <v>31</v>
      </c>
      <c r="AX1366" s="14" t="s">
        <v>69</v>
      </c>
      <c r="AY1366" s="244" t="s">
        <v>144</v>
      </c>
    </row>
    <row r="1367" s="15" customFormat="1">
      <c r="A1367" s="15"/>
      <c r="B1367" s="245"/>
      <c r="C1367" s="246"/>
      <c r="D1367" s="217" t="s">
        <v>156</v>
      </c>
      <c r="E1367" s="247" t="s">
        <v>19</v>
      </c>
      <c r="F1367" s="248" t="s">
        <v>163</v>
      </c>
      <c r="G1367" s="246"/>
      <c r="H1367" s="249">
        <v>141.19</v>
      </c>
      <c r="I1367" s="250"/>
      <c r="J1367" s="246"/>
      <c r="K1367" s="246"/>
      <c r="L1367" s="251"/>
      <c r="M1367" s="252"/>
      <c r="N1367" s="253"/>
      <c r="O1367" s="253"/>
      <c r="P1367" s="253"/>
      <c r="Q1367" s="253"/>
      <c r="R1367" s="253"/>
      <c r="S1367" s="253"/>
      <c r="T1367" s="254"/>
      <c r="U1367" s="15"/>
      <c r="V1367" s="15"/>
      <c r="W1367" s="15"/>
      <c r="X1367" s="15"/>
      <c r="Y1367" s="15"/>
      <c r="Z1367" s="15"/>
      <c r="AA1367" s="15"/>
      <c r="AB1367" s="15"/>
      <c r="AC1367" s="15"/>
      <c r="AD1367" s="15"/>
      <c r="AE1367" s="15"/>
      <c r="AT1367" s="255" t="s">
        <v>156</v>
      </c>
      <c r="AU1367" s="255" t="s">
        <v>79</v>
      </c>
      <c r="AV1367" s="15" t="s">
        <v>151</v>
      </c>
      <c r="AW1367" s="15" t="s">
        <v>31</v>
      </c>
      <c r="AX1367" s="15" t="s">
        <v>77</v>
      </c>
      <c r="AY1367" s="255" t="s">
        <v>144</v>
      </c>
    </row>
    <row r="1368" s="2" customFormat="1" ht="24.15" customHeight="1">
      <c r="A1368" s="38"/>
      <c r="B1368" s="39"/>
      <c r="C1368" s="204" t="s">
        <v>1315</v>
      </c>
      <c r="D1368" s="204" t="s">
        <v>146</v>
      </c>
      <c r="E1368" s="205" t="s">
        <v>1316</v>
      </c>
      <c r="F1368" s="206" t="s">
        <v>1317</v>
      </c>
      <c r="G1368" s="207" t="s">
        <v>202</v>
      </c>
      <c r="H1368" s="208">
        <v>238.78</v>
      </c>
      <c r="I1368" s="209"/>
      <c r="J1368" s="210">
        <f>ROUND(I1368*H1368,2)</f>
        <v>0</v>
      </c>
      <c r="K1368" s="206" t="s">
        <v>150</v>
      </c>
      <c r="L1368" s="44"/>
      <c r="M1368" s="211" t="s">
        <v>19</v>
      </c>
      <c r="N1368" s="212" t="s">
        <v>40</v>
      </c>
      <c r="O1368" s="84"/>
      <c r="P1368" s="213">
        <f>O1368*H1368</f>
        <v>0</v>
      </c>
      <c r="Q1368" s="213">
        <v>0</v>
      </c>
      <c r="R1368" s="213">
        <f>Q1368*H1368</f>
        <v>0</v>
      </c>
      <c r="S1368" s="213">
        <v>0.0025000000000000001</v>
      </c>
      <c r="T1368" s="214">
        <f>S1368*H1368</f>
        <v>0.59694999999999998</v>
      </c>
      <c r="U1368" s="38"/>
      <c r="V1368" s="38"/>
      <c r="W1368" s="38"/>
      <c r="X1368" s="38"/>
      <c r="Y1368" s="38"/>
      <c r="Z1368" s="38"/>
      <c r="AA1368" s="38"/>
      <c r="AB1368" s="38"/>
      <c r="AC1368" s="38"/>
      <c r="AD1368" s="38"/>
      <c r="AE1368" s="38"/>
      <c r="AR1368" s="215" t="s">
        <v>203</v>
      </c>
      <c r="AT1368" s="215" t="s">
        <v>146</v>
      </c>
      <c r="AU1368" s="215" t="s">
        <v>79</v>
      </c>
      <c r="AY1368" s="17" t="s">
        <v>144</v>
      </c>
      <c r="BE1368" s="216">
        <f>IF(N1368="základní",J1368,0)</f>
        <v>0</v>
      </c>
      <c r="BF1368" s="216">
        <f>IF(N1368="snížená",J1368,0)</f>
        <v>0</v>
      </c>
      <c r="BG1368" s="216">
        <f>IF(N1368="zákl. přenesená",J1368,0)</f>
        <v>0</v>
      </c>
      <c r="BH1368" s="216">
        <f>IF(N1368="sníž. přenesená",J1368,0)</f>
        <v>0</v>
      </c>
      <c r="BI1368" s="216">
        <f>IF(N1368="nulová",J1368,0)</f>
        <v>0</v>
      </c>
      <c r="BJ1368" s="17" t="s">
        <v>77</v>
      </c>
      <c r="BK1368" s="216">
        <f>ROUND(I1368*H1368,2)</f>
        <v>0</v>
      </c>
      <c r="BL1368" s="17" t="s">
        <v>203</v>
      </c>
      <c r="BM1368" s="215" t="s">
        <v>1318</v>
      </c>
    </row>
    <row r="1369" s="2" customFormat="1">
      <c r="A1369" s="38"/>
      <c r="B1369" s="39"/>
      <c r="C1369" s="40"/>
      <c r="D1369" s="217" t="s">
        <v>152</v>
      </c>
      <c r="E1369" s="40"/>
      <c r="F1369" s="218" t="s">
        <v>1319</v>
      </c>
      <c r="G1369" s="40"/>
      <c r="H1369" s="40"/>
      <c r="I1369" s="219"/>
      <c r="J1369" s="40"/>
      <c r="K1369" s="40"/>
      <c r="L1369" s="44"/>
      <c r="M1369" s="220"/>
      <c r="N1369" s="221"/>
      <c r="O1369" s="84"/>
      <c r="P1369" s="84"/>
      <c r="Q1369" s="84"/>
      <c r="R1369" s="84"/>
      <c r="S1369" s="84"/>
      <c r="T1369" s="85"/>
      <c r="U1369" s="38"/>
      <c r="V1369" s="38"/>
      <c r="W1369" s="38"/>
      <c r="X1369" s="38"/>
      <c r="Y1369" s="38"/>
      <c r="Z1369" s="38"/>
      <c r="AA1369" s="38"/>
      <c r="AB1369" s="38"/>
      <c r="AC1369" s="38"/>
      <c r="AD1369" s="38"/>
      <c r="AE1369" s="38"/>
      <c r="AT1369" s="17" t="s">
        <v>152</v>
      </c>
      <c r="AU1369" s="17" t="s">
        <v>79</v>
      </c>
    </row>
    <row r="1370" s="2" customFormat="1">
      <c r="A1370" s="38"/>
      <c r="B1370" s="39"/>
      <c r="C1370" s="40"/>
      <c r="D1370" s="222" t="s">
        <v>154</v>
      </c>
      <c r="E1370" s="40"/>
      <c r="F1370" s="223" t="s">
        <v>1320</v>
      </c>
      <c r="G1370" s="40"/>
      <c r="H1370" s="40"/>
      <c r="I1370" s="219"/>
      <c r="J1370" s="40"/>
      <c r="K1370" s="40"/>
      <c r="L1370" s="44"/>
      <c r="M1370" s="220"/>
      <c r="N1370" s="221"/>
      <c r="O1370" s="84"/>
      <c r="P1370" s="84"/>
      <c r="Q1370" s="84"/>
      <c r="R1370" s="84"/>
      <c r="S1370" s="84"/>
      <c r="T1370" s="85"/>
      <c r="U1370" s="38"/>
      <c r="V1370" s="38"/>
      <c r="W1370" s="38"/>
      <c r="X1370" s="38"/>
      <c r="Y1370" s="38"/>
      <c r="Z1370" s="38"/>
      <c r="AA1370" s="38"/>
      <c r="AB1370" s="38"/>
      <c r="AC1370" s="38"/>
      <c r="AD1370" s="38"/>
      <c r="AE1370" s="38"/>
      <c r="AT1370" s="17" t="s">
        <v>154</v>
      </c>
      <c r="AU1370" s="17" t="s">
        <v>79</v>
      </c>
    </row>
    <row r="1371" s="13" customFormat="1">
      <c r="A1371" s="13"/>
      <c r="B1371" s="224"/>
      <c r="C1371" s="225"/>
      <c r="D1371" s="217" t="s">
        <v>156</v>
      </c>
      <c r="E1371" s="226" t="s">
        <v>19</v>
      </c>
      <c r="F1371" s="227" t="s">
        <v>473</v>
      </c>
      <c r="G1371" s="225"/>
      <c r="H1371" s="226" t="s">
        <v>19</v>
      </c>
      <c r="I1371" s="228"/>
      <c r="J1371" s="225"/>
      <c r="K1371" s="225"/>
      <c r="L1371" s="229"/>
      <c r="M1371" s="230"/>
      <c r="N1371" s="231"/>
      <c r="O1371" s="231"/>
      <c r="P1371" s="231"/>
      <c r="Q1371" s="231"/>
      <c r="R1371" s="231"/>
      <c r="S1371" s="231"/>
      <c r="T1371" s="232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33" t="s">
        <v>156</v>
      </c>
      <c r="AU1371" s="233" t="s">
        <v>79</v>
      </c>
      <c r="AV1371" s="13" t="s">
        <v>77</v>
      </c>
      <c r="AW1371" s="13" t="s">
        <v>31</v>
      </c>
      <c r="AX1371" s="13" t="s">
        <v>69</v>
      </c>
      <c r="AY1371" s="233" t="s">
        <v>144</v>
      </c>
    </row>
    <row r="1372" s="14" customFormat="1">
      <c r="A1372" s="14"/>
      <c r="B1372" s="234"/>
      <c r="C1372" s="235"/>
      <c r="D1372" s="217" t="s">
        <v>156</v>
      </c>
      <c r="E1372" s="236" t="s">
        <v>19</v>
      </c>
      <c r="F1372" s="237" t="s">
        <v>1321</v>
      </c>
      <c r="G1372" s="235"/>
      <c r="H1372" s="238">
        <v>115.74</v>
      </c>
      <c r="I1372" s="239"/>
      <c r="J1372" s="235"/>
      <c r="K1372" s="235"/>
      <c r="L1372" s="240"/>
      <c r="M1372" s="241"/>
      <c r="N1372" s="242"/>
      <c r="O1372" s="242"/>
      <c r="P1372" s="242"/>
      <c r="Q1372" s="242"/>
      <c r="R1372" s="242"/>
      <c r="S1372" s="242"/>
      <c r="T1372" s="243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44" t="s">
        <v>156</v>
      </c>
      <c r="AU1372" s="244" t="s">
        <v>79</v>
      </c>
      <c r="AV1372" s="14" t="s">
        <v>79</v>
      </c>
      <c r="AW1372" s="14" t="s">
        <v>31</v>
      </c>
      <c r="AX1372" s="14" t="s">
        <v>69</v>
      </c>
      <c r="AY1372" s="244" t="s">
        <v>144</v>
      </c>
    </row>
    <row r="1373" s="13" customFormat="1">
      <c r="A1373" s="13"/>
      <c r="B1373" s="224"/>
      <c r="C1373" s="225"/>
      <c r="D1373" s="217" t="s">
        <v>156</v>
      </c>
      <c r="E1373" s="226" t="s">
        <v>19</v>
      </c>
      <c r="F1373" s="227" t="s">
        <v>1322</v>
      </c>
      <c r="G1373" s="225"/>
      <c r="H1373" s="226" t="s">
        <v>19</v>
      </c>
      <c r="I1373" s="228"/>
      <c r="J1373" s="225"/>
      <c r="K1373" s="225"/>
      <c r="L1373" s="229"/>
      <c r="M1373" s="230"/>
      <c r="N1373" s="231"/>
      <c r="O1373" s="231"/>
      <c r="P1373" s="231"/>
      <c r="Q1373" s="231"/>
      <c r="R1373" s="231"/>
      <c r="S1373" s="231"/>
      <c r="T1373" s="232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T1373" s="233" t="s">
        <v>156</v>
      </c>
      <c r="AU1373" s="233" t="s">
        <v>79</v>
      </c>
      <c r="AV1373" s="13" t="s">
        <v>77</v>
      </c>
      <c r="AW1373" s="13" t="s">
        <v>31</v>
      </c>
      <c r="AX1373" s="13" t="s">
        <v>69</v>
      </c>
      <c r="AY1373" s="233" t="s">
        <v>144</v>
      </c>
    </row>
    <row r="1374" s="14" customFormat="1">
      <c r="A1374" s="14"/>
      <c r="B1374" s="234"/>
      <c r="C1374" s="235"/>
      <c r="D1374" s="217" t="s">
        <v>156</v>
      </c>
      <c r="E1374" s="236" t="s">
        <v>19</v>
      </c>
      <c r="F1374" s="237" t="s">
        <v>1323</v>
      </c>
      <c r="G1374" s="235"/>
      <c r="H1374" s="238">
        <v>10.810000000000001</v>
      </c>
      <c r="I1374" s="239"/>
      <c r="J1374" s="235"/>
      <c r="K1374" s="235"/>
      <c r="L1374" s="240"/>
      <c r="M1374" s="241"/>
      <c r="N1374" s="242"/>
      <c r="O1374" s="242"/>
      <c r="P1374" s="242"/>
      <c r="Q1374" s="242"/>
      <c r="R1374" s="242"/>
      <c r="S1374" s="242"/>
      <c r="T1374" s="243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T1374" s="244" t="s">
        <v>156</v>
      </c>
      <c r="AU1374" s="244" t="s">
        <v>79</v>
      </c>
      <c r="AV1374" s="14" t="s">
        <v>79</v>
      </c>
      <c r="AW1374" s="14" t="s">
        <v>31</v>
      </c>
      <c r="AX1374" s="14" t="s">
        <v>69</v>
      </c>
      <c r="AY1374" s="244" t="s">
        <v>144</v>
      </c>
    </row>
    <row r="1375" s="13" customFormat="1">
      <c r="A1375" s="13"/>
      <c r="B1375" s="224"/>
      <c r="C1375" s="225"/>
      <c r="D1375" s="217" t="s">
        <v>156</v>
      </c>
      <c r="E1375" s="226" t="s">
        <v>19</v>
      </c>
      <c r="F1375" s="227" t="s">
        <v>1324</v>
      </c>
      <c r="G1375" s="225"/>
      <c r="H1375" s="226" t="s">
        <v>19</v>
      </c>
      <c r="I1375" s="228"/>
      <c r="J1375" s="225"/>
      <c r="K1375" s="225"/>
      <c r="L1375" s="229"/>
      <c r="M1375" s="230"/>
      <c r="N1375" s="231"/>
      <c r="O1375" s="231"/>
      <c r="P1375" s="231"/>
      <c r="Q1375" s="231"/>
      <c r="R1375" s="231"/>
      <c r="S1375" s="231"/>
      <c r="T1375" s="232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33" t="s">
        <v>156</v>
      </c>
      <c r="AU1375" s="233" t="s">
        <v>79</v>
      </c>
      <c r="AV1375" s="13" t="s">
        <v>77</v>
      </c>
      <c r="AW1375" s="13" t="s">
        <v>31</v>
      </c>
      <c r="AX1375" s="13" t="s">
        <v>69</v>
      </c>
      <c r="AY1375" s="233" t="s">
        <v>144</v>
      </c>
    </row>
    <row r="1376" s="14" customFormat="1">
      <c r="A1376" s="14"/>
      <c r="B1376" s="234"/>
      <c r="C1376" s="235"/>
      <c r="D1376" s="217" t="s">
        <v>156</v>
      </c>
      <c r="E1376" s="236" t="s">
        <v>19</v>
      </c>
      <c r="F1376" s="237" t="s">
        <v>1325</v>
      </c>
      <c r="G1376" s="235"/>
      <c r="H1376" s="238">
        <v>7.0499999999999998</v>
      </c>
      <c r="I1376" s="239"/>
      <c r="J1376" s="235"/>
      <c r="K1376" s="235"/>
      <c r="L1376" s="240"/>
      <c r="M1376" s="241"/>
      <c r="N1376" s="242"/>
      <c r="O1376" s="242"/>
      <c r="P1376" s="242"/>
      <c r="Q1376" s="242"/>
      <c r="R1376" s="242"/>
      <c r="S1376" s="242"/>
      <c r="T1376" s="243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T1376" s="244" t="s">
        <v>156</v>
      </c>
      <c r="AU1376" s="244" t="s">
        <v>79</v>
      </c>
      <c r="AV1376" s="14" t="s">
        <v>79</v>
      </c>
      <c r="AW1376" s="14" t="s">
        <v>31</v>
      </c>
      <c r="AX1376" s="14" t="s">
        <v>69</v>
      </c>
      <c r="AY1376" s="244" t="s">
        <v>144</v>
      </c>
    </row>
    <row r="1377" s="13" customFormat="1">
      <c r="A1377" s="13"/>
      <c r="B1377" s="224"/>
      <c r="C1377" s="225"/>
      <c r="D1377" s="217" t="s">
        <v>156</v>
      </c>
      <c r="E1377" s="226" t="s">
        <v>19</v>
      </c>
      <c r="F1377" s="227" t="s">
        <v>1326</v>
      </c>
      <c r="G1377" s="225"/>
      <c r="H1377" s="226" t="s">
        <v>19</v>
      </c>
      <c r="I1377" s="228"/>
      <c r="J1377" s="225"/>
      <c r="K1377" s="225"/>
      <c r="L1377" s="229"/>
      <c r="M1377" s="230"/>
      <c r="N1377" s="231"/>
      <c r="O1377" s="231"/>
      <c r="P1377" s="231"/>
      <c r="Q1377" s="231"/>
      <c r="R1377" s="231"/>
      <c r="S1377" s="231"/>
      <c r="T1377" s="232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33" t="s">
        <v>156</v>
      </c>
      <c r="AU1377" s="233" t="s">
        <v>79</v>
      </c>
      <c r="AV1377" s="13" t="s">
        <v>77</v>
      </c>
      <c r="AW1377" s="13" t="s">
        <v>31</v>
      </c>
      <c r="AX1377" s="13" t="s">
        <v>69</v>
      </c>
      <c r="AY1377" s="233" t="s">
        <v>144</v>
      </c>
    </row>
    <row r="1378" s="14" customFormat="1">
      <c r="A1378" s="14"/>
      <c r="B1378" s="234"/>
      <c r="C1378" s="235"/>
      <c r="D1378" s="217" t="s">
        <v>156</v>
      </c>
      <c r="E1378" s="236" t="s">
        <v>19</v>
      </c>
      <c r="F1378" s="237" t="s">
        <v>1327</v>
      </c>
      <c r="G1378" s="235"/>
      <c r="H1378" s="238">
        <v>35.280000000000001</v>
      </c>
      <c r="I1378" s="239"/>
      <c r="J1378" s="235"/>
      <c r="K1378" s="235"/>
      <c r="L1378" s="240"/>
      <c r="M1378" s="241"/>
      <c r="N1378" s="242"/>
      <c r="O1378" s="242"/>
      <c r="P1378" s="242"/>
      <c r="Q1378" s="242"/>
      <c r="R1378" s="242"/>
      <c r="S1378" s="242"/>
      <c r="T1378" s="243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T1378" s="244" t="s">
        <v>156</v>
      </c>
      <c r="AU1378" s="244" t="s">
        <v>79</v>
      </c>
      <c r="AV1378" s="14" t="s">
        <v>79</v>
      </c>
      <c r="AW1378" s="14" t="s">
        <v>31</v>
      </c>
      <c r="AX1378" s="14" t="s">
        <v>69</v>
      </c>
      <c r="AY1378" s="244" t="s">
        <v>144</v>
      </c>
    </row>
    <row r="1379" s="13" customFormat="1">
      <c r="A1379" s="13"/>
      <c r="B1379" s="224"/>
      <c r="C1379" s="225"/>
      <c r="D1379" s="217" t="s">
        <v>156</v>
      </c>
      <c r="E1379" s="226" t="s">
        <v>19</v>
      </c>
      <c r="F1379" s="227" t="s">
        <v>1328</v>
      </c>
      <c r="G1379" s="225"/>
      <c r="H1379" s="226" t="s">
        <v>19</v>
      </c>
      <c r="I1379" s="228"/>
      <c r="J1379" s="225"/>
      <c r="K1379" s="225"/>
      <c r="L1379" s="229"/>
      <c r="M1379" s="230"/>
      <c r="N1379" s="231"/>
      <c r="O1379" s="231"/>
      <c r="P1379" s="231"/>
      <c r="Q1379" s="231"/>
      <c r="R1379" s="231"/>
      <c r="S1379" s="231"/>
      <c r="T1379" s="232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33" t="s">
        <v>156</v>
      </c>
      <c r="AU1379" s="233" t="s">
        <v>79</v>
      </c>
      <c r="AV1379" s="13" t="s">
        <v>77</v>
      </c>
      <c r="AW1379" s="13" t="s">
        <v>31</v>
      </c>
      <c r="AX1379" s="13" t="s">
        <v>69</v>
      </c>
      <c r="AY1379" s="233" t="s">
        <v>144</v>
      </c>
    </row>
    <row r="1380" s="14" customFormat="1">
      <c r="A1380" s="14"/>
      <c r="B1380" s="234"/>
      <c r="C1380" s="235"/>
      <c r="D1380" s="217" t="s">
        <v>156</v>
      </c>
      <c r="E1380" s="236" t="s">
        <v>19</v>
      </c>
      <c r="F1380" s="237" t="s">
        <v>1329</v>
      </c>
      <c r="G1380" s="235"/>
      <c r="H1380" s="238">
        <v>17.399999999999999</v>
      </c>
      <c r="I1380" s="239"/>
      <c r="J1380" s="235"/>
      <c r="K1380" s="235"/>
      <c r="L1380" s="240"/>
      <c r="M1380" s="241"/>
      <c r="N1380" s="242"/>
      <c r="O1380" s="242"/>
      <c r="P1380" s="242"/>
      <c r="Q1380" s="242"/>
      <c r="R1380" s="242"/>
      <c r="S1380" s="242"/>
      <c r="T1380" s="243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T1380" s="244" t="s">
        <v>156</v>
      </c>
      <c r="AU1380" s="244" t="s">
        <v>79</v>
      </c>
      <c r="AV1380" s="14" t="s">
        <v>79</v>
      </c>
      <c r="AW1380" s="14" t="s">
        <v>31</v>
      </c>
      <c r="AX1380" s="14" t="s">
        <v>69</v>
      </c>
      <c r="AY1380" s="244" t="s">
        <v>144</v>
      </c>
    </row>
    <row r="1381" s="13" customFormat="1">
      <c r="A1381" s="13"/>
      <c r="B1381" s="224"/>
      <c r="C1381" s="225"/>
      <c r="D1381" s="217" t="s">
        <v>156</v>
      </c>
      <c r="E1381" s="226" t="s">
        <v>19</v>
      </c>
      <c r="F1381" s="227" t="s">
        <v>1330</v>
      </c>
      <c r="G1381" s="225"/>
      <c r="H1381" s="226" t="s">
        <v>19</v>
      </c>
      <c r="I1381" s="228"/>
      <c r="J1381" s="225"/>
      <c r="K1381" s="225"/>
      <c r="L1381" s="229"/>
      <c r="M1381" s="230"/>
      <c r="N1381" s="231"/>
      <c r="O1381" s="231"/>
      <c r="P1381" s="231"/>
      <c r="Q1381" s="231"/>
      <c r="R1381" s="231"/>
      <c r="S1381" s="231"/>
      <c r="T1381" s="232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T1381" s="233" t="s">
        <v>156</v>
      </c>
      <c r="AU1381" s="233" t="s">
        <v>79</v>
      </c>
      <c r="AV1381" s="13" t="s">
        <v>77</v>
      </c>
      <c r="AW1381" s="13" t="s">
        <v>31</v>
      </c>
      <c r="AX1381" s="13" t="s">
        <v>69</v>
      </c>
      <c r="AY1381" s="233" t="s">
        <v>144</v>
      </c>
    </row>
    <row r="1382" s="14" customFormat="1">
      <c r="A1382" s="14"/>
      <c r="B1382" s="234"/>
      <c r="C1382" s="235"/>
      <c r="D1382" s="217" t="s">
        <v>156</v>
      </c>
      <c r="E1382" s="236" t="s">
        <v>19</v>
      </c>
      <c r="F1382" s="237" t="s">
        <v>1331</v>
      </c>
      <c r="G1382" s="235"/>
      <c r="H1382" s="238">
        <v>34.799999999999997</v>
      </c>
      <c r="I1382" s="239"/>
      <c r="J1382" s="235"/>
      <c r="K1382" s="235"/>
      <c r="L1382" s="240"/>
      <c r="M1382" s="241"/>
      <c r="N1382" s="242"/>
      <c r="O1382" s="242"/>
      <c r="P1382" s="242"/>
      <c r="Q1382" s="242"/>
      <c r="R1382" s="242"/>
      <c r="S1382" s="242"/>
      <c r="T1382" s="243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44" t="s">
        <v>156</v>
      </c>
      <c r="AU1382" s="244" t="s">
        <v>79</v>
      </c>
      <c r="AV1382" s="14" t="s">
        <v>79</v>
      </c>
      <c r="AW1382" s="14" t="s">
        <v>31</v>
      </c>
      <c r="AX1382" s="14" t="s">
        <v>69</v>
      </c>
      <c r="AY1382" s="244" t="s">
        <v>144</v>
      </c>
    </row>
    <row r="1383" s="13" customFormat="1">
      <c r="A1383" s="13"/>
      <c r="B1383" s="224"/>
      <c r="C1383" s="225"/>
      <c r="D1383" s="217" t="s">
        <v>156</v>
      </c>
      <c r="E1383" s="226" t="s">
        <v>19</v>
      </c>
      <c r="F1383" s="227" t="s">
        <v>1332</v>
      </c>
      <c r="G1383" s="225"/>
      <c r="H1383" s="226" t="s">
        <v>19</v>
      </c>
      <c r="I1383" s="228"/>
      <c r="J1383" s="225"/>
      <c r="K1383" s="225"/>
      <c r="L1383" s="229"/>
      <c r="M1383" s="230"/>
      <c r="N1383" s="231"/>
      <c r="O1383" s="231"/>
      <c r="P1383" s="231"/>
      <c r="Q1383" s="231"/>
      <c r="R1383" s="231"/>
      <c r="S1383" s="231"/>
      <c r="T1383" s="232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33" t="s">
        <v>156</v>
      </c>
      <c r="AU1383" s="233" t="s">
        <v>79</v>
      </c>
      <c r="AV1383" s="13" t="s">
        <v>77</v>
      </c>
      <c r="AW1383" s="13" t="s">
        <v>31</v>
      </c>
      <c r="AX1383" s="13" t="s">
        <v>69</v>
      </c>
      <c r="AY1383" s="233" t="s">
        <v>144</v>
      </c>
    </row>
    <row r="1384" s="14" customFormat="1">
      <c r="A1384" s="14"/>
      <c r="B1384" s="234"/>
      <c r="C1384" s="235"/>
      <c r="D1384" s="217" t="s">
        <v>156</v>
      </c>
      <c r="E1384" s="236" t="s">
        <v>19</v>
      </c>
      <c r="F1384" s="237" t="s">
        <v>1333</v>
      </c>
      <c r="G1384" s="235"/>
      <c r="H1384" s="238">
        <v>17.699999999999999</v>
      </c>
      <c r="I1384" s="239"/>
      <c r="J1384" s="235"/>
      <c r="K1384" s="235"/>
      <c r="L1384" s="240"/>
      <c r="M1384" s="241"/>
      <c r="N1384" s="242"/>
      <c r="O1384" s="242"/>
      <c r="P1384" s="242"/>
      <c r="Q1384" s="242"/>
      <c r="R1384" s="242"/>
      <c r="S1384" s="242"/>
      <c r="T1384" s="243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244" t="s">
        <v>156</v>
      </c>
      <c r="AU1384" s="244" t="s">
        <v>79</v>
      </c>
      <c r="AV1384" s="14" t="s">
        <v>79</v>
      </c>
      <c r="AW1384" s="14" t="s">
        <v>31</v>
      </c>
      <c r="AX1384" s="14" t="s">
        <v>69</v>
      </c>
      <c r="AY1384" s="244" t="s">
        <v>144</v>
      </c>
    </row>
    <row r="1385" s="15" customFormat="1">
      <c r="A1385" s="15"/>
      <c r="B1385" s="245"/>
      <c r="C1385" s="246"/>
      <c r="D1385" s="217" t="s">
        <v>156</v>
      </c>
      <c r="E1385" s="247" t="s">
        <v>19</v>
      </c>
      <c r="F1385" s="248" t="s">
        <v>163</v>
      </c>
      <c r="G1385" s="246"/>
      <c r="H1385" s="249">
        <v>238.77999999999997</v>
      </c>
      <c r="I1385" s="250"/>
      <c r="J1385" s="246"/>
      <c r="K1385" s="246"/>
      <c r="L1385" s="251"/>
      <c r="M1385" s="252"/>
      <c r="N1385" s="253"/>
      <c r="O1385" s="253"/>
      <c r="P1385" s="253"/>
      <c r="Q1385" s="253"/>
      <c r="R1385" s="253"/>
      <c r="S1385" s="253"/>
      <c r="T1385" s="254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5"/>
      <c r="AE1385" s="15"/>
      <c r="AT1385" s="255" t="s">
        <v>156</v>
      </c>
      <c r="AU1385" s="255" t="s">
        <v>79</v>
      </c>
      <c r="AV1385" s="15" t="s">
        <v>151</v>
      </c>
      <c r="AW1385" s="15" t="s">
        <v>31</v>
      </c>
      <c r="AX1385" s="15" t="s">
        <v>77</v>
      </c>
      <c r="AY1385" s="255" t="s">
        <v>144</v>
      </c>
    </row>
    <row r="1386" s="2" customFormat="1" ht="24.15" customHeight="1">
      <c r="A1386" s="38"/>
      <c r="B1386" s="39"/>
      <c r="C1386" s="204" t="s">
        <v>794</v>
      </c>
      <c r="D1386" s="204" t="s">
        <v>146</v>
      </c>
      <c r="E1386" s="205" t="s">
        <v>1334</v>
      </c>
      <c r="F1386" s="206" t="s">
        <v>1335</v>
      </c>
      <c r="G1386" s="207" t="s">
        <v>202</v>
      </c>
      <c r="H1386" s="208">
        <v>57.869999999999997</v>
      </c>
      <c r="I1386" s="209"/>
      <c r="J1386" s="210">
        <f>ROUND(I1386*H1386,2)</f>
        <v>0</v>
      </c>
      <c r="K1386" s="206" t="s">
        <v>150</v>
      </c>
      <c r="L1386" s="44"/>
      <c r="M1386" s="211" t="s">
        <v>19</v>
      </c>
      <c r="N1386" s="212" t="s">
        <v>40</v>
      </c>
      <c r="O1386" s="84"/>
      <c r="P1386" s="213">
        <f>O1386*H1386</f>
        <v>0</v>
      </c>
      <c r="Q1386" s="213">
        <v>1.5E-06</v>
      </c>
      <c r="R1386" s="213">
        <f>Q1386*H1386</f>
        <v>8.6804999999999993E-05</v>
      </c>
      <c r="S1386" s="213">
        <v>0</v>
      </c>
      <c r="T1386" s="214">
        <f>S1386*H1386</f>
        <v>0</v>
      </c>
      <c r="U1386" s="38"/>
      <c r="V1386" s="38"/>
      <c r="W1386" s="38"/>
      <c r="X1386" s="38"/>
      <c r="Y1386" s="38"/>
      <c r="Z1386" s="38"/>
      <c r="AA1386" s="38"/>
      <c r="AB1386" s="38"/>
      <c r="AC1386" s="38"/>
      <c r="AD1386" s="38"/>
      <c r="AE1386" s="38"/>
      <c r="AR1386" s="215" t="s">
        <v>203</v>
      </c>
      <c r="AT1386" s="215" t="s">
        <v>146</v>
      </c>
      <c r="AU1386" s="215" t="s">
        <v>79</v>
      </c>
      <c r="AY1386" s="17" t="s">
        <v>144</v>
      </c>
      <c r="BE1386" s="216">
        <f>IF(N1386="základní",J1386,0)</f>
        <v>0</v>
      </c>
      <c r="BF1386" s="216">
        <f>IF(N1386="snížená",J1386,0)</f>
        <v>0</v>
      </c>
      <c r="BG1386" s="216">
        <f>IF(N1386="zákl. přenesená",J1386,0)</f>
        <v>0</v>
      </c>
      <c r="BH1386" s="216">
        <f>IF(N1386="sníž. přenesená",J1386,0)</f>
        <v>0</v>
      </c>
      <c r="BI1386" s="216">
        <f>IF(N1386="nulová",J1386,0)</f>
        <v>0</v>
      </c>
      <c r="BJ1386" s="17" t="s">
        <v>77</v>
      </c>
      <c r="BK1386" s="216">
        <f>ROUND(I1386*H1386,2)</f>
        <v>0</v>
      </c>
      <c r="BL1386" s="17" t="s">
        <v>203</v>
      </c>
      <c r="BM1386" s="215" t="s">
        <v>1336</v>
      </c>
    </row>
    <row r="1387" s="2" customFormat="1">
      <c r="A1387" s="38"/>
      <c r="B1387" s="39"/>
      <c r="C1387" s="40"/>
      <c r="D1387" s="217" t="s">
        <v>152</v>
      </c>
      <c r="E1387" s="40"/>
      <c r="F1387" s="218" t="s">
        <v>1337</v>
      </c>
      <c r="G1387" s="40"/>
      <c r="H1387" s="40"/>
      <c r="I1387" s="219"/>
      <c r="J1387" s="40"/>
      <c r="K1387" s="40"/>
      <c r="L1387" s="44"/>
      <c r="M1387" s="220"/>
      <c r="N1387" s="221"/>
      <c r="O1387" s="84"/>
      <c r="P1387" s="84"/>
      <c r="Q1387" s="84"/>
      <c r="R1387" s="84"/>
      <c r="S1387" s="84"/>
      <c r="T1387" s="85"/>
      <c r="U1387" s="38"/>
      <c r="V1387" s="38"/>
      <c r="W1387" s="38"/>
      <c r="X1387" s="38"/>
      <c r="Y1387" s="38"/>
      <c r="Z1387" s="38"/>
      <c r="AA1387" s="38"/>
      <c r="AB1387" s="38"/>
      <c r="AC1387" s="38"/>
      <c r="AD1387" s="38"/>
      <c r="AE1387" s="38"/>
      <c r="AT1387" s="17" t="s">
        <v>152</v>
      </c>
      <c r="AU1387" s="17" t="s">
        <v>79</v>
      </c>
    </row>
    <row r="1388" s="2" customFormat="1">
      <c r="A1388" s="38"/>
      <c r="B1388" s="39"/>
      <c r="C1388" s="40"/>
      <c r="D1388" s="222" t="s">
        <v>154</v>
      </c>
      <c r="E1388" s="40"/>
      <c r="F1388" s="223" t="s">
        <v>1338</v>
      </c>
      <c r="G1388" s="40"/>
      <c r="H1388" s="40"/>
      <c r="I1388" s="219"/>
      <c r="J1388" s="40"/>
      <c r="K1388" s="40"/>
      <c r="L1388" s="44"/>
      <c r="M1388" s="220"/>
      <c r="N1388" s="221"/>
      <c r="O1388" s="84"/>
      <c r="P1388" s="84"/>
      <c r="Q1388" s="84"/>
      <c r="R1388" s="84"/>
      <c r="S1388" s="84"/>
      <c r="T1388" s="85"/>
      <c r="U1388" s="38"/>
      <c r="V1388" s="38"/>
      <c r="W1388" s="38"/>
      <c r="X1388" s="38"/>
      <c r="Y1388" s="38"/>
      <c r="Z1388" s="38"/>
      <c r="AA1388" s="38"/>
      <c r="AB1388" s="38"/>
      <c r="AC1388" s="38"/>
      <c r="AD1388" s="38"/>
      <c r="AE1388" s="38"/>
      <c r="AT1388" s="17" t="s">
        <v>154</v>
      </c>
      <c r="AU1388" s="17" t="s">
        <v>79</v>
      </c>
    </row>
    <row r="1389" s="13" customFormat="1">
      <c r="A1389" s="13"/>
      <c r="B1389" s="224"/>
      <c r="C1389" s="225"/>
      <c r="D1389" s="217" t="s">
        <v>156</v>
      </c>
      <c r="E1389" s="226" t="s">
        <v>19</v>
      </c>
      <c r="F1389" s="227" t="s">
        <v>1339</v>
      </c>
      <c r="G1389" s="225"/>
      <c r="H1389" s="226" t="s">
        <v>19</v>
      </c>
      <c r="I1389" s="228"/>
      <c r="J1389" s="225"/>
      <c r="K1389" s="225"/>
      <c r="L1389" s="229"/>
      <c r="M1389" s="230"/>
      <c r="N1389" s="231"/>
      <c r="O1389" s="231"/>
      <c r="P1389" s="231"/>
      <c r="Q1389" s="231"/>
      <c r="R1389" s="231"/>
      <c r="S1389" s="231"/>
      <c r="T1389" s="232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T1389" s="233" t="s">
        <v>156</v>
      </c>
      <c r="AU1389" s="233" t="s">
        <v>79</v>
      </c>
      <c r="AV1389" s="13" t="s">
        <v>77</v>
      </c>
      <c r="AW1389" s="13" t="s">
        <v>31</v>
      </c>
      <c r="AX1389" s="13" t="s">
        <v>69</v>
      </c>
      <c r="AY1389" s="233" t="s">
        <v>144</v>
      </c>
    </row>
    <row r="1390" s="14" customFormat="1">
      <c r="A1390" s="14"/>
      <c r="B1390" s="234"/>
      <c r="C1390" s="235"/>
      <c r="D1390" s="217" t="s">
        <v>156</v>
      </c>
      <c r="E1390" s="236" t="s">
        <v>19</v>
      </c>
      <c r="F1390" s="237" t="s">
        <v>1340</v>
      </c>
      <c r="G1390" s="235"/>
      <c r="H1390" s="238">
        <v>57.869999999999997</v>
      </c>
      <c r="I1390" s="239"/>
      <c r="J1390" s="235"/>
      <c r="K1390" s="235"/>
      <c r="L1390" s="240"/>
      <c r="M1390" s="241"/>
      <c r="N1390" s="242"/>
      <c r="O1390" s="242"/>
      <c r="P1390" s="242"/>
      <c r="Q1390" s="242"/>
      <c r="R1390" s="242"/>
      <c r="S1390" s="242"/>
      <c r="T1390" s="243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T1390" s="244" t="s">
        <v>156</v>
      </c>
      <c r="AU1390" s="244" t="s">
        <v>79</v>
      </c>
      <c r="AV1390" s="14" t="s">
        <v>79</v>
      </c>
      <c r="AW1390" s="14" t="s">
        <v>31</v>
      </c>
      <c r="AX1390" s="14" t="s">
        <v>69</v>
      </c>
      <c r="AY1390" s="244" t="s">
        <v>144</v>
      </c>
    </row>
    <row r="1391" s="15" customFormat="1">
      <c r="A1391" s="15"/>
      <c r="B1391" s="245"/>
      <c r="C1391" s="246"/>
      <c r="D1391" s="217" t="s">
        <v>156</v>
      </c>
      <c r="E1391" s="247" t="s">
        <v>19</v>
      </c>
      <c r="F1391" s="248" t="s">
        <v>163</v>
      </c>
      <c r="G1391" s="246"/>
      <c r="H1391" s="249">
        <v>57.869999999999997</v>
      </c>
      <c r="I1391" s="250"/>
      <c r="J1391" s="246"/>
      <c r="K1391" s="246"/>
      <c r="L1391" s="251"/>
      <c r="M1391" s="252"/>
      <c r="N1391" s="253"/>
      <c r="O1391" s="253"/>
      <c r="P1391" s="253"/>
      <c r="Q1391" s="253"/>
      <c r="R1391" s="253"/>
      <c r="S1391" s="253"/>
      <c r="T1391" s="254"/>
      <c r="U1391" s="15"/>
      <c r="V1391" s="15"/>
      <c r="W1391" s="15"/>
      <c r="X1391" s="15"/>
      <c r="Y1391" s="15"/>
      <c r="Z1391" s="15"/>
      <c r="AA1391" s="15"/>
      <c r="AB1391" s="15"/>
      <c r="AC1391" s="15"/>
      <c r="AD1391" s="15"/>
      <c r="AE1391" s="15"/>
      <c r="AT1391" s="255" t="s">
        <v>156</v>
      </c>
      <c r="AU1391" s="255" t="s">
        <v>79</v>
      </c>
      <c r="AV1391" s="15" t="s">
        <v>151</v>
      </c>
      <c r="AW1391" s="15" t="s">
        <v>31</v>
      </c>
      <c r="AX1391" s="15" t="s">
        <v>77</v>
      </c>
      <c r="AY1391" s="255" t="s">
        <v>144</v>
      </c>
    </row>
    <row r="1392" s="2" customFormat="1" ht="37.8" customHeight="1">
      <c r="A1392" s="38"/>
      <c r="B1392" s="39"/>
      <c r="C1392" s="256" t="s">
        <v>1341</v>
      </c>
      <c r="D1392" s="256" t="s">
        <v>229</v>
      </c>
      <c r="E1392" s="257" t="s">
        <v>1342</v>
      </c>
      <c r="F1392" s="258" t="s">
        <v>1343</v>
      </c>
      <c r="G1392" s="259" t="s">
        <v>202</v>
      </c>
      <c r="H1392" s="260">
        <v>66.551000000000002</v>
      </c>
      <c r="I1392" s="261"/>
      <c r="J1392" s="262">
        <f>ROUND(I1392*H1392,2)</f>
        <v>0</v>
      </c>
      <c r="K1392" s="258" t="s">
        <v>150</v>
      </c>
      <c r="L1392" s="263"/>
      <c r="M1392" s="264" t="s">
        <v>19</v>
      </c>
      <c r="N1392" s="265" t="s">
        <v>40</v>
      </c>
      <c r="O1392" s="84"/>
      <c r="P1392" s="213">
        <f>O1392*H1392</f>
        <v>0</v>
      </c>
      <c r="Q1392" s="213">
        <v>0.00132</v>
      </c>
      <c r="R1392" s="213">
        <f>Q1392*H1392</f>
        <v>0.087847320000000007</v>
      </c>
      <c r="S1392" s="213">
        <v>0</v>
      </c>
      <c r="T1392" s="214">
        <f>S1392*H1392</f>
        <v>0</v>
      </c>
      <c r="U1392" s="38"/>
      <c r="V1392" s="38"/>
      <c r="W1392" s="38"/>
      <c r="X1392" s="38"/>
      <c r="Y1392" s="38"/>
      <c r="Z1392" s="38"/>
      <c r="AA1392" s="38"/>
      <c r="AB1392" s="38"/>
      <c r="AC1392" s="38"/>
      <c r="AD1392" s="38"/>
      <c r="AE1392" s="38"/>
      <c r="AR1392" s="215" t="s">
        <v>260</v>
      </c>
      <c r="AT1392" s="215" t="s">
        <v>229</v>
      </c>
      <c r="AU1392" s="215" t="s">
        <v>79</v>
      </c>
      <c r="AY1392" s="17" t="s">
        <v>144</v>
      </c>
      <c r="BE1392" s="216">
        <f>IF(N1392="základní",J1392,0)</f>
        <v>0</v>
      </c>
      <c r="BF1392" s="216">
        <f>IF(N1392="snížená",J1392,0)</f>
        <v>0</v>
      </c>
      <c r="BG1392" s="216">
        <f>IF(N1392="zákl. přenesená",J1392,0)</f>
        <v>0</v>
      </c>
      <c r="BH1392" s="216">
        <f>IF(N1392="sníž. přenesená",J1392,0)</f>
        <v>0</v>
      </c>
      <c r="BI1392" s="216">
        <f>IF(N1392="nulová",J1392,0)</f>
        <v>0</v>
      </c>
      <c r="BJ1392" s="17" t="s">
        <v>77</v>
      </c>
      <c r="BK1392" s="216">
        <f>ROUND(I1392*H1392,2)</f>
        <v>0</v>
      </c>
      <c r="BL1392" s="17" t="s">
        <v>203</v>
      </c>
      <c r="BM1392" s="215" t="s">
        <v>1344</v>
      </c>
    </row>
    <row r="1393" s="2" customFormat="1">
      <c r="A1393" s="38"/>
      <c r="B1393" s="39"/>
      <c r="C1393" s="40"/>
      <c r="D1393" s="217" t="s">
        <v>152</v>
      </c>
      <c r="E1393" s="40"/>
      <c r="F1393" s="218" t="s">
        <v>1343</v>
      </c>
      <c r="G1393" s="40"/>
      <c r="H1393" s="40"/>
      <c r="I1393" s="219"/>
      <c r="J1393" s="40"/>
      <c r="K1393" s="40"/>
      <c r="L1393" s="44"/>
      <c r="M1393" s="220"/>
      <c r="N1393" s="221"/>
      <c r="O1393" s="84"/>
      <c r="P1393" s="84"/>
      <c r="Q1393" s="84"/>
      <c r="R1393" s="84"/>
      <c r="S1393" s="84"/>
      <c r="T1393" s="85"/>
      <c r="U1393" s="38"/>
      <c r="V1393" s="38"/>
      <c r="W1393" s="38"/>
      <c r="X1393" s="38"/>
      <c r="Y1393" s="38"/>
      <c r="Z1393" s="38"/>
      <c r="AA1393" s="38"/>
      <c r="AB1393" s="38"/>
      <c r="AC1393" s="38"/>
      <c r="AD1393" s="38"/>
      <c r="AE1393" s="38"/>
      <c r="AT1393" s="17" t="s">
        <v>152</v>
      </c>
      <c r="AU1393" s="17" t="s">
        <v>79</v>
      </c>
    </row>
    <row r="1394" s="13" customFormat="1">
      <c r="A1394" s="13"/>
      <c r="B1394" s="224"/>
      <c r="C1394" s="225"/>
      <c r="D1394" s="217" t="s">
        <v>156</v>
      </c>
      <c r="E1394" s="226" t="s">
        <v>19</v>
      </c>
      <c r="F1394" s="227" t="s">
        <v>1339</v>
      </c>
      <c r="G1394" s="225"/>
      <c r="H1394" s="226" t="s">
        <v>19</v>
      </c>
      <c r="I1394" s="228"/>
      <c r="J1394" s="225"/>
      <c r="K1394" s="225"/>
      <c r="L1394" s="229"/>
      <c r="M1394" s="230"/>
      <c r="N1394" s="231"/>
      <c r="O1394" s="231"/>
      <c r="P1394" s="231"/>
      <c r="Q1394" s="231"/>
      <c r="R1394" s="231"/>
      <c r="S1394" s="231"/>
      <c r="T1394" s="232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T1394" s="233" t="s">
        <v>156</v>
      </c>
      <c r="AU1394" s="233" t="s">
        <v>79</v>
      </c>
      <c r="AV1394" s="13" t="s">
        <v>77</v>
      </c>
      <c r="AW1394" s="13" t="s">
        <v>31</v>
      </c>
      <c r="AX1394" s="13" t="s">
        <v>69</v>
      </c>
      <c r="AY1394" s="233" t="s">
        <v>144</v>
      </c>
    </row>
    <row r="1395" s="14" customFormat="1">
      <c r="A1395" s="14"/>
      <c r="B1395" s="234"/>
      <c r="C1395" s="235"/>
      <c r="D1395" s="217" t="s">
        <v>156</v>
      </c>
      <c r="E1395" s="236" t="s">
        <v>19</v>
      </c>
      <c r="F1395" s="237" t="s">
        <v>1340</v>
      </c>
      <c r="G1395" s="235"/>
      <c r="H1395" s="238">
        <v>57.869999999999997</v>
      </c>
      <c r="I1395" s="239"/>
      <c r="J1395" s="235"/>
      <c r="K1395" s="235"/>
      <c r="L1395" s="240"/>
      <c r="M1395" s="241"/>
      <c r="N1395" s="242"/>
      <c r="O1395" s="242"/>
      <c r="P1395" s="242"/>
      <c r="Q1395" s="242"/>
      <c r="R1395" s="242"/>
      <c r="S1395" s="242"/>
      <c r="T1395" s="243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T1395" s="244" t="s">
        <v>156</v>
      </c>
      <c r="AU1395" s="244" t="s">
        <v>79</v>
      </c>
      <c r="AV1395" s="14" t="s">
        <v>79</v>
      </c>
      <c r="AW1395" s="14" t="s">
        <v>31</v>
      </c>
      <c r="AX1395" s="14" t="s">
        <v>69</v>
      </c>
      <c r="AY1395" s="244" t="s">
        <v>144</v>
      </c>
    </row>
    <row r="1396" s="15" customFormat="1">
      <c r="A1396" s="15"/>
      <c r="B1396" s="245"/>
      <c r="C1396" s="246"/>
      <c r="D1396" s="217" t="s">
        <v>156</v>
      </c>
      <c r="E1396" s="247" t="s">
        <v>19</v>
      </c>
      <c r="F1396" s="248" t="s">
        <v>163</v>
      </c>
      <c r="G1396" s="246"/>
      <c r="H1396" s="249">
        <v>57.869999999999997</v>
      </c>
      <c r="I1396" s="250"/>
      <c r="J1396" s="246"/>
      <c r="K1396" s="246"/>
      <c r="L1396" s="251"/>
      <c r="M1396" s="252"/>
      <c r="N1396" s="253"/>
      <c r="O1396" s="253"/>
      <c r="P1396" s="253"/>
      <c r="Q1396" s="253"/>
      <c r="R1396" s="253"/>
      <c r="S1396" s="253"/>
      <c r="T1396" s="254"/>
      <c r="U1396" s="15"/>
      <c r="V1396" s="15"/>
      <c r="W1396" s="15"/>
      <c r="X1396" s="15"/>
      <c r="Y1396" s="15"/>
      <c r="Z1396" s="15"/>
      <c r="AA1396" s="15"/>
      <c r="AB1396" s="15"/>
      <c r="AC1396" s="15"/>
      <c r="AD1396" s="15"/>
      <c r="AE1396" s="15"/>
      <c r="AT1396" s="255" t="s">
        <v>156</v>
      </c>
      <c r="AU1396" s="255" t="s">
        <v>79</v>
      </c>
      <c r="AV1396" s="15" t="s">
        <v>151</v>
      </c>
      <c r="AW1396" s="15" t="s">
        <v>31</v>
      </c>
      <c r="AX1396" s="15" t="s">
        <v>69</v>
      </c>
      <c r="AY1396" s="255" t="s">
        <v>144</v>
      </c>
    </row>
    <row r="1397" s="14" customFormat="1">
      <c r="A1397" s="14"/>
      <c r="B1397" s="234"/>
      <c r="C1397" s="235"/>
      <c r="D1397" s="217" t="s">
        <v>156</v>
      </c>
      <c r="E1397" s="236" t="s">
        <v>19</v>
      </c>
      <c r="F1397" s="237" t="s">
        <v>1345</v>
      </c>
      <c r="G1397" s="235"/>
      <c r="H1397" s="238">
        <v>66.551000000000002</v>
      </c>
      <c r="I1397" s="239"/>
      <c r="J1397" s="235"/>
      <c r="K1397" s="235"/>
      <c r="L1397" s="240"/>
      <c r="M1397" s="241"/>
      <c r="N1397" s="242"/>
      <c r="O1397" s="242"/>
      <c r="P1397" s="242"/>
      <c r="Q1397" s="242"/>
      <c r="R1397" s="242"/>
      <c r="S1397" s="242"/>
      <c r="T1397" s="243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44" t="s">
        <v>156</v>
      </c>
      <c r="AU1397" s="244" t="s">
        <v>79</v>
      </c>
      <c r="AV1397" s="14" t="s">
        <v>79</v>
      </c>
      <c r="AW1397" s="14" t="s">
        <v>31</v>
      </c>
      <c r="AX1397" s="14" t="s">
        <v>69</v>
      </c>
      <c r="AY1397" s="244" t="s">
        <v>144</v>
      </c>
    </row>
    <row r="1398" s="15" customFormat="1">
      <c r="A1398" s="15"/>
      <c r="B1398" s="245"/>
      <c r="C1398" s="246"/>
      <c r="D1398" s="217" t="s">
        <v>156</v>
      </c>
      <c r="E1398" s="247" t="s">
        <v>19</v>
      </c>
      <c r="F1398" s="248" t="s">
        <v>163</v>
      </c>
      <c r="G1398" s="246"/>
      <c r="H1398" s="249">
        <v>66.551000000000002</v>
      </c>
      <c r="I1398" s="250"/>
      <c r="J1398" s="246"/>
      <c r="K1398" s="246"/>
      <c r="L1398" s="251"/>
      <c r="M1398" s="252"/>
      <c r="N1398" s="253"/>
      <c r="O1398" s="253"/>
      <c r="P1398" s="253"/>
      <c r="Q1398" s="253"/>
      <c r="R1398" s="253"/>
      <c r="S1398" s="253"/>
      <c r="T1398" s="254"/>
      <c r="U1398" s="15"/>
      <c r="V1398" s="15"/>
      <c r="W1398" s="15"/>
      <c r="X1398" s="15"/>
      <c r="Y1398" s="15"/>
      <c r="Z1398" s="15"/>
      <c r="AA1398" s="15"/>
      <c r="AB1398" s="15"/>
      <c r="AC1398" s="15"/>
      <c r="AD1398" s="15"/>
      <c r="AE1398" s="15"/>
      <c r="AT1398" s="255" t="s">
        <v>156</v>
      </c>
      <c r="AU1398" s="255" t="s">
        <v>79</v>
      </c>
      <c r="AV1398" s="15" t="s">
        <v>151</v>
      </c>
      <c r="AW1398" s="15" t="s">
        <v>31</v>
      </c>
      <c r="AX1398" s="15" t="s">
        <v>77</v>
      </c>
      <c r="AY1398" s="255" t="s">
        <v>144</v>
      </c>
    </row>
    <row r="1399" s="2" customFormat="1" ht="16.5" customHeight="1">
      <c r="A1399" s="38"/>
      <c r="B1399" s="39"/>
      <c r="C1399" s="204" t="s">
        <v>805</v>
      </c>
      <c r="D1399" s="204" t="s">
        <v>146</v>
      </c>
      <c r="E1399" s="205" t="s">
        <v>1346</v>
      </c>
      <c r="F1399" s="206" t="s">
        <v>1347</v>
      </c>
      <c r="G1399" s="207" t="s">
        <v>202</v>
      </c>
      <c r="H1399" s="208">
        <v>141.19</v>
      </c>
      <c r="I1399" s="209"/>
      <c r="J1399" s="210">
        <f>ROUND(I1399*H1399,2)</f>
        <v>0</v>
      </c>
      <c r="K1399" s="206" t="s">
        <v>150</v>
      </c>
      <c r="L1399" s="44"/>
      <c r="M1399" s="211" t="s">
        <v>19</v>
      </c>
      <c r="N1399" s="212" t="s">
        <v>40</v>
      </c>
      <c r="O1399" s="84"/>
      <c r="P1399" s="213">
        <f>O1399*H1399</f>
        <v>0</v>
      </c>
      <c r="Q1399" s="213">
        <v>0.00029999999999999997</v>
      </c>
      <c r="R1399" s="213">
        <f>Q1399*H1399</f>
        <v>0.042356999999999999</v>
      </c>
      <c r="S1399" s="213">
        <v>0</v>
      </c>
      <c r="T1399" s="214">
        <f>S1399*H1399</f>
        <v>0</v>
      </c>
      <c r="U1399" s="38"/>
      <c r="V1399" s="38"/>
      <c r="W1399" s="38"/>
      <c r="X1399" s="38"/>
      <c r="Y1399" s="38"/>
      <c r="Z1399" s="38"/>
      <c r="AA1399" s="38"/>
      <c r="AB1399" s="38"/>
      <c r="AC1399" s="38"/>
      <c r="AD1399" s="38"/>
      <c r="AE1399" s="38"/>
      <c r="AR1399" s="215" t="s">
        <v>203</v>
      </c>
      <c r="AT1399" s="215" t="s">
        <v>146</v>
      </c>
      <c r="AU1399" s="215" t="s">
        <v>79</v>
      </c>
      <c r="AY1399" s="17" t="s">
        <v>144</v>
      </c>
      <c r="BE1399" s="216">
        <f>IF(N1399="základní",J1399,0)</f>
        <v>0</v>
      </c>
      <c r="BF1399" s="216">
        <f>IF(N1399="snížená",J1399,0)</f>
        <v>0</v>
      </c>
      <c r="BG1399" s="216">
        <f>IF(N1399="zákl. přenesená",J1399,0)</f>
        <v>0</v>
      </c>
      <c r="BH1399" s="216">
        <f>IF(N1399="sníž. přenesená",J1399,0)</f>
        <v>0</v>
      </c>
      <c r="BI1399" s="216">
        <f>IF(N1399="nulová",J1399,0)</f>
        <v>0</v>
      </c>
      <c r="BJ1399" s="17" t="s">
        <v>77</v>
      </c>
      <c r="BK1399" s="216">
        <f>ROUND(I1399*H1399,2)</f>
        <v>0</v>
      </c>
      <c r="BL1399" s="17" t="s">
        <v>203</v>
      </c>
      <c r="BM1399" s="215" t="s">
        <v>1348</v>
      </c>
    </row>
    <row r="1400" s="2" customFormat="1">
      <c r="A1400" s="38"/>
      <c r="B1400" s="39"/>
      <c r="C1400" s="40"/>
      <c r="D1400" s="217" t="s">
        <v>152</v>
      </c>
      <c r="E1400" s="40"/>
      <c r="F1400" s="218" t="s">
        <v>1349</v>
      </c>
      <c r="G1400" s="40"/>
      <c r="H1400" s="40"/>
      <c r="I1400" s="219"/>
      <c r="J1400" s="40"/>
      <c r="K1400" s="40"/>
      <c r="L1400" s="44"/>
      <c r="M1400" s="220"/>
      <c r="N1400" s="221"/>
      <c r="O1400" s="84"/>
      <c r="P1400" s="84"/>
      <c r="Q1400" s="84"/>
      <c r="R1400" s="84"/>
      <c r="S1400" s="84"/>
      <c r="T1400" s="85"/>
      <c r="U1400" s="38"/>
      <c r="V1400" s="38"/>
      <c r="W1400" s="38"/>
      <c r="X1400" s="38"/>
      <c r="Y1400" s="38"/>
      <c r="Z1400" s="38"/>
      <c r="AA1400" s="38"/>
      <c r="AB1400" s="38"/>
      <c r="AC1400" s="38"/>
      <c r="AD1400" s="38"/>
      <c r="AE1400" s="38"/>
      <c r="AT1400" s="17" t="s">
        <v>152</v>
      </c>
      <c r="AU1400" s="17" t="s">
        <v>79</v>
      </c>
    </row>
    <row r="1401" s="2" customFormat="1">
      <c r="A1401" s="38"/>
      <c r="B1401" s="39"/>
      <c r="C1401" s="40"/>
      <c r="D1401" s="222" t="s">
        <v>154</v>
      </c>
      <c r="E1401" s="40"/>
      <c r="F1401" s="223" t="s">
        <v>1350</v>
      </c>
      <c r="G1401" s="40"/>
      <c r="H1401" s="40"/>
      <c r="I1401" s="219"/>
      <c r="J1401" s="40"/>
      <c r="K1401" s="40"/>
      <c r="L1401" s="44"/>
      <c r="M1401" s="220"/>
      <c r="N1401" s="221"/>
      <c r="O1401" s="84"/>
      <c r="P1401" s="84"/>
      <c r="Q1401" s="84"/>
      <c r="R1401" s="84"/>
      <c r="S1401" s="84"/>
      <c r="T1401" s="85"/>
      <c r="U1401" s="38"/>
      <c r="V1401" s="38"/>
      <c r="W1401" s="38"/>
      <c r="X1401" s="38"/>
      <c r="Y1401" s="38"/>
      <c r="Z1401" s="38"/>
      <c r="AA1401" s="38"/>
      <c r="AB1401" s="38"/>
      <c r="AC1401" s="38"/>
      <c r="AD1401" s="38"/>
      <c r="AE1401" s="38"/>
      <c r="AT1401" s="17" t="s">
        <v>154</v>
      </c>
      <c r="AU1401" s="17" t="s">
        <v>79</v>
      </c>
    </row>
    <row r="1402" s="14" customFormat="1">
      <c r="A1402" s="14"/>
      <c r="B1402" s="234"/>
      <c r="C1402" s="235"/>
      <c r="D1402" s="217" t="s">
        <v>156</v>
      </c>
      <c r="E1402" s="236" t="s">
        <v>19</v>
      </c>
      <c r="F1402" s="237" t="s">
        <v>1298</v>
      </c>
      <c r="G1402" s="235"/>
      <c r="H1402" s="238">
        <v>113.41</v>
      </c>
      <c r="I1402" s="239"/>
      <c r="J1402" s="235"/>
      <c r="K1402" s="235"/>
      <c r="L1402" s="240"/>
      <c r="M1402" s="241"/>
      <c r="N1402" s="242"/>
      <c r="O1402" s="242"/>
      <c r="P1402" s="242"/>
      <c r="Q1402" s="242"/>
      <c r="R1402" s="242"/>
      <c r="S1402" s="242"/>
      <c r="T1402" s="243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T1402" s="244" t="s">
        <v>156</v>
      </c>
      <c r="AU1402" s="244" t="s">
        <v>79</v>
      </c>
      <c r="AV1402" s="14" t="s">
        <v>79</v>
      </c>
      <c r="AW1402" s="14" t="s">
        <v>31</v>
      </c>
      <c r="AX1402" s="14" t="s">
        <v>69</v>
      </c>
      <c r="AY1402" s="244" t="s">
        <v>144</v>
      </c>
    </row>
    <row r="1403" s="14" customFormat="1">
      <c r="A1403" s="14"/>
      <c r="B1403" s="234"/>
      <c r="C1403" s="235"/>
      <c r="D1403" s="217" t="s">
        <v>156</v>
      </c>
      <c r="E1403" s="236" t="s">
        <v>19</v>
      </c>
      <c r="F1403" s="237" t="s">
        <v>1299</v>
      </c>
      <c r="G1403" s="235"/>
      <c r="H1403" s="238">
        <v>27.780000000000001</v>
      </c>
      <c r="I1403" s="239"/>
      <c r="J1403" s="235"/>
      <c r="K1403" s="235"/>
      <c r="L1403" s="240"/>
      <c r="M1403" s="241"/>
      <c r="N1403" s="242"/>
      <c r="O1403" s="242"/>
      <c r="P1403" s="242"/>
      <c r="Q1403" s="242"/>
      <c r="R1403" s="242"/>
      <c r="S1403" s="242"/>
      <c r="T1403" s="243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44" t="s">
        <v>156</v>
      </c>
      <c r="AU1403" s="244" t="s">
        <v>79</v>
      </c>
      <c r="AV1403" s="14" t="s">
        <v>79</v>
      </c>
      <c r="AW1403" s="14" t="s">
        <v>31</v>
      </c>
      <c r="AX1403" s="14" t="s">
        <v>69</v>
      </c>
      <c r="AY1403" s="244" t="s">
        <v>144</v>
      </c>
    </row>
    <row r="1404" s="15" customFormat="1">
      <c r="A1404" s="15"/>
      <c r="B1404" s="245"/>
      <c r="C1404" s="246"/>
      <c r="D1404" s="217" t="s">
        <v>156</v>
      </c>
      <c r="E1404" s="247" t="s">
        <v>19</v>
      </c>
      <c r="F1404" s="248" t="s">
        <v>163</v>
      </c>
      <c r="G1404" s="246"/>
      <c r="H1404" s="249">
        <v>141.19</v>
      </c>
      <c r="I1404" s="250"/>
      <c r="J1404" s="246"/>
      <c r="K1404" s="246"/>
      <c r="L1404" s="251"/>
      <c r="M1404" s="252"/>
      <c r="N1404" s="253"/>
      <c r="O1404" s="253"/>
      <c r="P1404" s="253"/>
      <c r="Q1404" s="253"/>
      <c r="R1404" s="253"/>
      <c r="S1404" s="253"/>
      <c r="T1404" s="254"/>
      <c r="U1404" s="15"/>
      <c r="V1404" s="15"/>
      <c r="W1404" s="15"/>
      <c r="X1404" s="15"/>
      <c r="Y1404" s="15"/>
      <c r="Z1404" s="15"/>
      <c r="AA1404" s="15"/>
      <c r="AB1404" s="15"/>
      <c r="AC1404" s="15"/>
      <c r="AD1404" s="15"/>
      <c r="AE1404" s="15"/>
      <c r="AT1404" s="255" t="s">
        <v>156</v>
      </c>
      <c r="AU1404" s="255" t="s">
        <v>79</v>
      </c>
      <c r="AV1404" s="15" t="s">
        <v>151</v>
      </c>
      <c r="AW1404" s="15" t="s">
        <v>31</v>
      </c>
      <c r="AX1404" s="15" t="s">
        <v>77</v>
      </c>
      <c r="AY1404" s="255" t="s">
        <v>144</v>
      </c>
    </row>
    <row r="1405" s="2" customFormat="1" ht="44.25" customHeight="1">
      <c r="A1405" s="38"/>
      <c r="B1405" s="39"/>
      <c r="C1405" s="256" t="s">
        <v>1351</v>
      </c>
      <c r="D1405" s="256" t="s">
        <v>229</v>
      </c>
      <c r="E1405" s="257" t="s">
        <v>1352</v>
      </c>
      <c r="F1405" s="258" t="s">
        <v>1353</v>
      </c>
      <c r="G1405" s="259" t="s">
        <v>202</v>
      </c>
      <c r="H1405" s="260">
        <v>166.91200000000001</v>
      </c>
      <c r="I1405" s="261"/>
      <c r="J1405" s="262">
        <f>ROUND(I1405*H1405,2)</f>
        <v>0</v>
      </c>
      <c r="K1405" s="258" t="s">
        <v>150</v>
      </c>
      <c r="L1405" s="263"/>
      <c r="M1405" s="264" t="s">
        <v>19</v>
      </c>
      <c r="N1405" s="265" t="s">
        <v>40</v>
      </c>
      <c r="O1405" s="84"/>
      <c r="P1405" s="213">
        <f>O1405*H1405</f>
        <v>0</v>
      </c>
      <c r="Q1405" s="213">
        <v>0.0025999999999999999</v>
      </c>
      <c r="R1405" s="213">
        <f>Q1405*H1405</f>
        <v>0.4339712</v>
      </c>
      <c r="S1405" s="213">
        <v>0</v>
      </c>
      <c r="T1405" s="214">
        <f>S1405*H1405</f>
        <v>0</v>
      </c>
      <c r="U1405" s="38"/>
      <c r="V1405" s="38"/>
      <c r="W1405" s="38"/>
      <c r="X1405" s="38"/>
      <c r="Y1405" s="38"/>
      <c r="Z1405" s="38"/>
      <c r="AA1405" s="38"/>
      <c r="AB1405" s="38"/>
      <c r="AC1405" s="38"/>
      <c r="AD1405" s="38"/>
      <c r="AE1405" s="38"/>
      <c r="AR1405" s="215" t="s">
        <v>260</v>
      </c>
      <c r="AT1405" s="215" t="s">
        <v>229</v>
      </c>
      <c r="AU1405" s="215" t="s">
        <v>79</v>
      </c>
      <c r="AY1405" s="17" t="s">
        <v>144</v>
      </c>
      <c r="BE1405" s="216">
        <f>IF(N1405="základní",J1405,0)</f>
        <v>0</v>
      </c>
      <c r="BF1405" s="216">
        <f>IF(N1405="snížená",J1405,0)</f>
        <v>0</v>
      </c>
      <c r="BG1405" s="216">
        <f>IF(N1405="zákl. přenesená",J1405,0)</f>
        <v>0</v>
      </c>
      <c r="BH1405" s="216">
        <f>IF(N1405="sníž. přenesená",J1405,0)</f>
        <v>0</v>
      </c>
      <c r="BI1405" s="216">
        <f>IF(N1405="nulová",J1405,0)</f>
        <v>0</v>
      </c>
      <c r="BJ1405" s="17" t="s">
        <v>77</v>
      </c>
      <c r="BK1405" s="216">
        <f>ROUND(I1405*H1405,2)</f>
        <v>0</v>
      </c>
      <c r="BL1405" s="17" t="s">
        <v>203</v>
      </c>
      <c r="BM1405" s="215" t="s">
        <v>1354</v>
      </c>
    </row>
    <row r="1406" s="2" customFormat="1">
      <c r="A1406" s="38"/>
      <c r="B1406" s="39"/>
      <c r="C1406" s="40"/>
      <c r="D1406" s="217" t="s">
        <v>152</v>
      </c>
      <c r="E1406" s="40"/>
      <c r="F1406" s="218" t="s">
        <v>1353</v>
      </c>
      <c r="G1406" s="40"/>
      <c r="H1406" s="40"/>
      <c r="I1406" s="219"/>
      <c r="J1406" s="40"/>
      <c r="K1406" s="40"/>
      <c r="L1406" s="44"/>
      <c r="M1406" s="220"/>
      <c r="N1406" s="221"/>
      <c r="O1406" s="84"/>
      <c r="P1406" s="84"/>
      <c r="Q1406" s="84"/>
      <c r="R1406" s="84"/>
      <c r="S1406" s="84"/>
      <c r="T1406" s="85"/>
      <c r="U1406" s="38"/>
      <c r="V1406" s="38"/>
      <c r="W1406" s="38"/>
      <c r="X1406" s="38"/>
      <c r="Y1406" s="38"/>
      <c r="Z1406" s="38"/>
      <c r="AA1406" s="38"/>
      <c r="AB1406" s="38"/>
      <c r="AC1406" s="38"/>
      <c r="AD1406" s="38"/>
      <c r="AE1406" s="38"/>
      <c r="AT1406" s="17" t="s">
        <v>152</v>
      </c>
      <c r="AU1406" s="17" t="s">
        <v>79</v>
      </c>
    </row>
    <row r="1407" s="13" customFormat="1">
      <c r="A1407" s="13"/>
      <c r="B1407" s="224"/>
      <c r="C1407" s="225"/>
      <c r="D1407" s="217" t="s">
        <v>156</v>
      </c>
      <c r="E1407" s="226" t="s">
        <v>19</v>
      </c>
      <c r="F1407" s="227" t="s">
        <v>1306</v>
      </c>
      <c r="G1407" s="225"/>
      <c r="H1407" s="226" t="s">
        <v>19</v>
      </c>
      <c r="I1407" s="228"/>
      <c r="J1407" s="225"/>
      <c r="K1407" s="225"/>
      <c r="L1407" s="229"/>
      <c r="M1407" s="230"/>
      <c r="N1407" s="231"/>
      <c r="O1407" s="231"/>
      <c r="P1407" s="231"/>
      <c r="Q1407" s="231"/>
      <c r="R1407" s="231"/>
      <c r="S1407" s="231"/>
      <c r="T1407" s="232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T1407" s="233" t="s">
        <v>156</v>
      </c>
      <c r="AU1407" s="233" t="s">
        <v>79</v>
      </c>
      <c r="AV1407" s="13" t="s">
        <v>77</v>
      </c>
      <c r="AW1407" s="13" t="s">
        <v>31</v>
      </c>
      <c r="AX1407" s="13" t="s">
        <v>69</v>
      </c>
      <c r="AY1407" s="233" t="s">
        <v>144</v>
      </c>
    </row>
    <row r="1408" s="14" customFormat="1">
      <c r="A1408" s="14"/>
      <c r="B1408" s="234"/>
      <c r="C1408" s="235"/>
      <c r="D1408" s="217" t="s">
        <v>156</v>
      </c>
      <c r="E1408" s="236" t="s">
        <v>19</v>
      </c>
      <c r="F1408" s="237" t="s">
        <v>1298</v>
      </c>
      <c r="G1408" s="235"/>
      <c r="H1408" s="238">
        <v>113.41</v>
      </c>
      <c r="I1408" s="239"/>
      <c r="J1408" s="235"/>
      <c r="K1408" s="235"/>
      <c r="L1408" s="240"/>
      <c r="M1408" s="241"/>
      <c r="N1408" s="242"/>
      <c r="O1408" s="242"/>
      <c r="P1408" s="242"/>
      <c r="Q1408" s="242"/>
      <c r="R1408" s="242"/>
      <c r="S1408" s="242"/>
      <c r="T1408" s="243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T1408" s="244" t="s">
        <v>156</v>
      </c>
      <c r="AU1408" s="244" t="s">
        <v>79</v>
      </c>
      <c r="AV1408" s="14" t="s">
        <v>79</v>
      </c>
      <c r="AW1408" s="14" t="s">
        <v>31</v>
      </c>
      <c r="AX1408" s="14" t="s">
        <v>69</v>
      </c>
      <c r="AY1408" s="244" t="s">
        <v>144</v>
      </c>
    </row>
    <row r="1409" s="14" customFormat="1">
      <c r="A1409" s="14"/>
      <c r="B1409" s="234"/>
      <c r="C1409" s="235"/>
      <c r="D1409" s="217" t="s">
        <v>156</v>
      </c>
      <c r="E1409" s="236" t="s">
        <v>19</v>
      </c>
      <c r="F1409" s="237" t="s">
        <v>1299</v>
      </c>
      <c r="G1409" s="235"/>
      <c r="H1409" s="238">
        <v>27.780000000000001</v>
      </c>
      <c r="I1409" s="239"/>
      <c r="J1409" s="235"/>
      <c r="K1409" s="235"/>
      <c r="L1409" s="240"/>
      <c r="M1409" s="241"/>
      <c r="N1409" s="242"/>
      <c r="O1409" s="242"/>
      <c r="P1409" s="242"/>
      <c r="Q1409" s="242"/>
      <c r="R1409" s="242"/>
      <c r="S1409" s="242"/>
      <c r="T1409" s="243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T1409" s="244" t="s">
        <v>156</v>
      </c>
      <c r="AU1409" s="244" t="s">
        <v>79</v>
      </c>
      <c r="AV1409" s="14" t="s">
        <v>79</v>
      </c>
      <c r="AW1409" s="14" t="s">
        <v>31</v>
      </c>
      <c r="AX1409" s="14" t="s">
        <v>69</v>
      </c>
      <c r="AY1409" s="244" t="s">
        <v>144</v>
      </c>
    </row>
    <row r="1410" s="13" customFormat="1">
      <c r="A1410" s="13"/>
      <c r="B1410" s="224"/>
      <c r="C1410" s="225"/>
      <c r="D1410" s="217" t="s">
        <v>156</v>
      </c>
      <c r="E1410" s="226" t="s">
        <v>19</v>
      </c>
      <c r="F1410" s="227" t="s">
        <v>1307</v>
      </c>
      <c r="G1410" s="225"/>
      <c r="H1410" s="226" t="s">
        <v>19</v>
      </c>
      <c r="I1410" s="228"/>
      <c r="J1410" s="225"/>
      <c r="K1410" s="225"/>
      <c r="L1410" s="229"/>
      <c r="M1410" s="230"/>
      <c r="N1410" s="231"/>
      <c r="O1410" s="231"/>
      <c r="P1410" s="231"/>
      <c r="Q1410" s="231"/>
      <c r="R1410" s="231"/>
      <c r="S1410" s="231"/>
      <c r="T1410" s="232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33" t="s">
        <v>156</v>
      </c>
      <c r="AU1410" s="233" t="s">
        <v>79</v>
      </c>
      <c r="AV1410" s="13" t="s">
        <v>77</v>
      </c>
      <c r="AW1410" s="13" t="s">
        <v>31</v>
      </c>
      <c r="AX1410" s="13" t="s">
        <v>69</v>
      </c>
      <c r="AY1410" s="233" t="s">
        <v>144</v>
      </c>
    </row>
    <row r="1411" s="14" customFormat="1">
      <c r="A1411" s="14"/>
      <c r="B1411" s="234"/>
      <c r="C1411" s="235"/>
      <c r="D1411" s="217" t="s">
        <v>156</v>
      </c>
      <c r="E1411" s="236" t="s">
        <v>19</v>
      </c>
      <c r="F1411" s="237" t="s">
        <v>1308</v>
      </c>
      <c r="G1411" s="235"/>
      <c r="H1411" s="238">
        <v>8.0120000000000005</v>
      </c>
      <c r="I1411" s="239"/>
      <c r="J1411" s="235"/>
      <c r="K1411" s="235"/>
      <c r="L1411" s="240"/>
      <c r="M1411" s="241"/>
      <c r="N1411" s="242"/>
      <c r="O1411" s="242"/>
      <c r="P1411" s="242"/>
      <c r="Q1411" s="242"/>
      <c r="R1411" s="242"/>
      <c r="S1411" s="242"/>
      <c r="T1411" s="243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T1411" s="244" t="s">
        <v>156</v>
      </c>
      <c r="AU1411" s="244" t="s">
        <v>79</v>
      </c>
      <c r="AV1411" s="14" t="s">
        <v>79</v>
      </c>
      <c r="AW1411" s="14" t="s">
        <v>31</v>
      </c>
      <c r="AX1411" s="14" t="s">
        <v>69</v>
      </c>
      <c r="AY1411" s="244" t="s">
        <v>144</v>
      </c>
    </row>
    <row r="1412" s="14" customFormat="1">
      <c r="A1412" s="14"/>
      <c r="B1412" s="234"/>
      <c r="C1412" s="235"/>
      <c r="D1412" s="217" t="s">
        <v>156</v>
      </c>
      <c r="E1412" s="236" t="s">
        <v>19</v>
      </c>
      <c r="F1412" s="237" t="s">
        <v>1309</v>
      </c>
      <c r="G1412" s="235"/>
      <c r="H1412" s="238">
        <v>2.536</v>
      </c>
      <c r="I1412" s="239"/>
      <c r="J1412" s="235"/>
      <c r="K1412" s="235"/>
      <c r="L1412" s="240"/>
      <c r="M1412" s="241"/>
      <c r="N1412" s="242"/>
      <c r="O1412" s="242"/>
      <c r="P1412" s="242"/>
      <c r="Q1412" s="242"/>
      <c r="R1412" s="242"/>
      <c r="S1412" s="242"/>
      <c r="T1412" s="243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44" t="s">
        <v>156</v>
      </c>
      <c r="AU1412" s="244" t="s">
        <v>79</v>
      </c>
      <c r="AV1412" s="14" t="s">
        <v>79</v>
      </c>
      <c r="AW1412" s="14" t="s">
        <v>31</v>
      </c>
      <c r="AX1412" s="14" t="s">
        <v>69</v>
      </c>
      <c r="AY1412" s="244" t="s">
        <v>144</v>
      </c>
    </row>
    <row r="1413" s="15" customFormat="1">
      <c r="A1413" s="15"/>
      <c r="B1413" s="245"/>
      <c r="C1413" s="246"/>
      <c r="D1413" s="217" t="s">
        <v>156</v>
      </c>
      <c r="E1413" s="247" t="s">
        <v>19</v>
      </c>
      <c r="F1413" s="248" t="s">
        <v>163</v>
      </c>
      <c r="G1413" s="246"/>
      <c r="H1413" s="249">
        <v>151.738</v>
      </c>
      <c r="I1413" s="250"/>
      <c r="J1413" s="246"/>
      <c r="K1413" s="246"/>
      <c r="L1413" s="251"/>
      <c r="M1413" s="252"/>
      <c r="N1413" s="253"/>
      <c r="O1413" s="253"/>
      <c r="P1413" s="253"/>
      <c r="Q1413" s="253"/>
      <c r="R1413" s="253"/>
      <c r="S1413" s="253"/>
      <c r="T1413" s="254"/>
      <c r="U1413" s="15"/>
      <c r="V1413" s="15"/>
      <c r="W1413" s="15"/>
      <c r="X1413" s="15"/>
      <c r="Y1413" s="15"/>
      <c r="Z1413" s="15"/>
      <c r="AA1413" s="15"/>
      <c r="AB1413" s="15"/>
      <c r="AC1413" s="15"/>
      <c r="AD1413" s="15"/>
      <c r="AE1413" s="15"/>
      <c r="AT1413" s="255" t="s">
        <v>156</v>
      </c>
      <c r="AU1413" s="255" t="s">
        <v>79</v>
      </c>
      <c r="AV1413" s="15" t="s">
        <v>151</v>
      </c>
      <c r="AW1413" s="15" t="s">
        <v>31</v>
      </c>
      <c r="AX1413" s="15" t="s">
        <v>69</v>
      </c>
      <c r="AY1413" s="255" t="s">
        <v>144</v>
      </c>
    </row>
    <row r="1414" s="14" customFormat="1">
      <c r="A1414" s="14"/>
      <c r="B1414" s="234"/>
      <c r="C1414" s="235"/>
      <c r="D1414" s="217" t="s">
        <v>156</v>
      </c>
      <c r="E1414" s="236" t="s">
        <v>19</v>
      </c>
      <c r="F1414" s="237" t="s">
        <v>1355</v>
      </c>
      <c r="G1414" s="235"/>
      <c r="H1414" s="238">
        <v>166.91200000000001</v>
      </c>
      <c r="I1414" s="239"/>
      <c r="J1414" s="235"/>
      <c r="K1414" s="235"/>
      <c r="L1414" s="240"/>
      <c r="M1414" s="241"/>
      <c r="N1414" s="242"/>
      <c r="O1414" s="242"/>
      <c r="P1414" s="242"/>
      <c r="Q1414" s="242"/>
      <c r="R1414" s="242"/>
      <c r="S1414" s="242"/>
      <c r="T1414" s="243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T1414" s="244" t="s">
        <v>156</v>
      </c>
      <c r="AU1414" s="244" t="s">
        <v>79</v>
      </c>
      <c r="AV1414" s="14" t="s">
        <v>79</v>
      </c>
      <c r="AW1414" s="14" t="s">
        <v>31</v>
      </c>
      <c r="AX1414" s="14" t="s">
        <v>69</v>
      </c>
      <c r="AY1414" s="244" t="s">
        <v>144</v>
      </c>
    </row>
    <row r="1415" s="15" customFormat="1">
      <c r="A1415" s="15"/>
      <c r="B1415" s="245"/>
      <c r="C1415" s="246"/>
      <c r="D1415" s="217" t="s">
        <v>156</v>
      </c>
      <c r="E1415" s="247" t="s">
        <v>19</v>
      </c>
      <c r="F1415" s="248" t="s">
        <v>163</v>
      </c>
      <c r="G1415" s="246"/>
      <c r="H1415" s="249">
        <v>166.91200000000001</v>
      </c>
      <c r="I1415" s="250"/>
      <c r="J1415" s="246"/>
      <c r="K1415" s="246"/>
      <c r="L1415" s="251"/>
      <c r="M1415" s="252"/>
      <c r="N1415" s="253"/>
      <c r="O1415" s="253"/>
      <c r="P1415" s="253"/>
      <c r="Q1415" s="253"/>
      <c r="R1415" s="253"/>
      <c r="S1415" s="253"/>
      <c r="T1415" s="254"/>
      <c r="U1415" s="15"/>
      <c r="V1415" s="15"/>
      <c r="W1415" s="15"/>
      <c r="X1415" s="15"/>
      <c r="Y1415" s="15"/>
      <c r="Z1415" s="15"/>
      <c r="AA1415" s="15"/>
      <c r="AB1415" s="15"/>
      <c r="AC1415" s="15"/>
      <c r="AD1415" s="15"/>
      <c r="AE1415" s="15"/>
      <c r="AT1415" s="255" t="s">
        <v>156</v>
      </c>
      <c r="AU1415" s="255" t="s">
        <v>79</v>
      </c>
      <c r="AV1415" s="15" t="s">
        <v>151</v>
      </c>
      <c r="AW1415" s="15" t="s">
        <v>31</v>
      </c>
      <c r="AX1415" s="15" t="s">
        <v>77</v>
      </c>
      <c r="AY1415" s="255" t="s">
        <v>144</v>
      </c>
    </row>
    <row r="1416" s="2" customFormat="1" ht="16.5" customHeight="1">
      <c r="A1416" s="38"/>
      <c r="B1416" s="39"/>
      <c r="C1416" s="204" t="s">
        <v>813</v>
      </c>
      <c r="D1416" s="204" t="s">
        <v>146</v>
      </c>
      <c r="E1416" s="205" t="s">
        <v>1356</v>
      </c>
      <c r="F1416" s="206" t="s">
        <v>1357</v>
      </c>
      <c r="G1416" s="207" t="s">
        <v>291</v>
      </c>
      <c r="H1416" s="208">
        <v>131.84999999999999</v>
      </c>
      <c r="I1416" s="209"/>
      <c r="J1416" s="210">
        <f>ROUND(I1416*H1416,2)</f>
        <v>0</v>
      </c>
      <c r="K1416" s="206" t="s">
        <v>150</v>
      </c>
      <c r="L1416" s="44"/>
      <c r="M1416" s="211" t="s">
        <v>19</v>
      </c>
      <c r="N1416" s="212" t="s">
        <v>40</v>
      </c>
      <c r="O1416" s="84"/>
      <c r="P1416" s="213">
        <f>O1416*H1416</f>
        <v>0</v>
      </c>
      <c r="Q1416" s="213">
        <v>1.4935E-05</v>
      </c>
      <c r="R1416" s="213">
        <f>Q1416*H1416</f>
        <v>0.0019691797499999998</v>
      </c>
      <c r="S1416" s="213">
        <v>0</v>
      </c>
      <c r="T1416" s="214">
        <f>S1416*H1416</f>
        <v>0</v>
      </c>
      <c r="U1416" s="38"/>
      <c r="V1416" s="38"/>
      <c r="W1416" s="38"/>
      <c r="X1416" s="38"/>
      <c r="Y1416" s="38"/>
      <c r="Z1416" s="38"/>
      <c r="AA1416" s="38"/>
      <c r="AB1416" s="38"/>
      <c r="AC1416" s="38"/>
      <c r="AD1416" s="38"/>
      <c r="AE1416" s="38"/>
      <c r="AR1416" s="215" t="s">
        <v>203</v>
      </c>
      <c r="AT1416" s="215" t="s">
        <v>146</v>
      </c>
      <c r="AU1416" s="215" t="s">
        <v>79</v>
      </c>
      <c r="AY1416" s="17" t="s">
        <v>144</v>
      </c>
      <c r="BE1416" s="216">
        <f>IF(N1416="základní",J1416,0)</f>
        <v>0</v>
      </c>
      <c r="BF1416" s="216">
        <f>IF(N1416="snížená",J1416,0)</f>
        <v>0</v>
      </c>
      <c r="BG1416" s="216">
        <f>IF(N1416="zákl. přenesená",J1416,0)</f>
        <v>0</v>
      </c>
      <c r="BH1416" s="216">
        <f>IF(N1416="sníž. přenesená",J1416,0)</f>
        <v>0</v>
      </c>
      <c r="BI1416" s="216">
        <f>IF(N1416="nulová",J1416,0)</f>
        <v>0</v>
      </c>
      <c r="BJ1416" s="17" t="s">
        <v>77</v>
      </c>
      <c r="BK1416" s="216">
        <f>ROUND(I1416*H1416,2)</f>
        <v>0</v>
      </c>
      <c r="BL1416" s="17" t="s">
        <v>203</v>
      </c>
      <c r="BM1416" s="215" t="s">
        <v>1358</v>
      </c>
    </row>
    <row r="1417" s="2" customFormat="1">
      <c r="A1417" s="38"/>
      <c r="B1417" s="39"/>
      <c r="C1417" s="40"/>
      <c r="D1417" s="217" t="s">
        <v>152</v>
      </c>
      <c r="E1417" s="40"/>
      <c r="F1417" s="218" t="s">
        <v>1359</v>
      </c>
      <c r="G1417" s="40"/>
      <c r="H1417" s="40"/>
      <c r="I1417" s="219"/>
      <c r="J1417" s="40"/>
      <c r="K1417" s="40"/>
      <c r="L1417" s="44"/>
      <c r="M1417" s="220"/>
      <c r="N1417" s="221"/>
      <c r="O1417" s="84"/>
      <c r="P1417" s="84"/>
      <c r="Q1417" s="84"/>
      <c r="R1417" s="84"/>
      <c r="S1417" s="84"/>
      <c r="T1417" s="85"/>
      <c r="U1417" s="38"/>
      <c r="V1417" s="38"/>
      <c r="W1417" s="38"/>
      <c r="X1417" s="38"/>
      <c r="Y1417" s="38"/>
      <c r="Z1417" s="38"/>
      <c r="AA1417" s="38"/>
      <c r="AB1417" s="38"/>
      <c r="AC1417" s="38"/>
      <c r="AD1417" s="38"/>
      <c r="AE1417" s="38"/>
      <c r="AT1417" s="17" t="s">
        <v>152</v>
      </c>
      <c r="AU1417" s="17" t="s">
        <v>79</v>
      </c>
    </row>
    <row r="1418" s="2" customFormat="1">
      <c r="A1418" s="38"/>
      <c r="B1418" s="39"/>
      <c r="C1418" s="40"/>
      <c r="D1418" s="222" t="s">
        <v>154</v>
      </c>
      <c r="E1418" s="40"/>
      <c r="F1418" s="223" t="s">
        <v>1360</v>
      </c>
      <c r="G1418" s="40"/>
      <c r="H1418" s="40"/>
      <c r="I1418" s="219"/>
      <c r="J1418" s="40"/>
      <c r="K1418" s="40"/>
      <c r="L1418" s="44"/>
      <c r="M1418" s="220"/>
      <c r="N1418" s="221"/>
      <c r="O1418" s="84"/>
      <c r="P1418" s="84"/>
      <c r="Q1418" s="84"/>
      <c r="R1418" s="84"/>
      <c r="S1418" s="84"/>
      <c r="T1418" s="85"/>
      <c r="U1418" s="38"/>
      <c r="V1418" s="38"/>
      <c r="W1418" s="38"/>
      <c r="X1418" s="38"/>
      <c r="Y1418" s="38"/>
      <c r="Z1418" s="38"/>
      <c r="AA1418" s="38"/>
      <c r="AB1418" s="38"/>
      <c r="AC1418" s="38"/>
      <c r="AD1418" s="38"/>
      <c r="AE1418" s="38"/>
      <c r="AT1418" s="17" t="s">
        <v>154</v>
      </c>
      <c r="AU1418" s="17" t="s">
        <v>79</v>
      </c>
    </row>
    <row r="1419" s="14" customFormat="1">
      <c r="A1419" s="14"/>
      <c r="B1419" s="234"/>
      <c r="C1419" s="235"/>
      <c r="D1419" s="217" t="s">
        <v>156</v>
      </c>
      <c r="E1419" s="236" t="s">
        <v>19</v>
      </c>
      <c r="F1419" s="237" t="s">
        <v>1361</v>
      </c>
      <c r="G1419" s="235"/>
      <c r="H1419" s="238">
        <v>100.15000000000001</v>
      </c>
      <c r="I1419" s="239"/>
      <c r="J1419" s="235"/>
      <c r="K1419" s="235"/>
      <c r="L1419" s="240"/>
      <c r="M1419" s="241"/>
      <c r="N1419" s="242"/>
      <c r="O1419" s="242"/>
      <c r="P1419" s="242"/>
      <c r="Q1419" s="242"/>
      <c r="R1419" s="242"/>
      <c r="S1419" s="242"/>
      <c r="T1419" s="243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44" t="s">
        <v>156</v>
      </c>
      <c r="AU1419" s="244" t="s">
        <v>79</v>
      </c>
      <c r="AV1419" s="14" t="s">
        <v>79</v>
      </c>
      <c r="AW1419" s="14" t="s">
        <v>31</v>
      </c>
      <c r="AX1419" s="14" t="s">
        <v>69</v>
      </c>
      <c r="AY1419" s="244" t="s">
        <v>144</v>
      </c>
    </row>
    <row r="1420" s="14" customFormat="1">
      <c r="A1420" s="14"/>
      <c r="B1420" s="234"/>
      <c r="C1420" s="235"/>
      <c r="D1420" s="217" t="s">
        <v>156</v>
      </c>
      <c r="E1420" s="236" t="s">
        <v>19</v>
      </c>
      <c r="F1420" s="237" t="s">
        <v>1362</v>
      </c>
      <c r="G1420" s="235"/>
      <c r="H1420" s="238">
        <v>31.699999999999999</v>
      </c>
      <c r="I1420" s="239"/>
      <c r="J1420" s="235"/>
      <c r="K1420" s="235"/>
      <c r="L1420" s="240"/>
      <c r="M1420" s="241"/>
      <c r="N1420" s="242"/>
      <c r="O1420" s="242"/>
      <c r="P1420" s="242"/>
      <c r="Q1420" s="242"/>
      <c r="R1420" s="242"/>
      <c r="S1420" s="242"/>
      <c r="T1420" s="243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T1420" s="244" t="s">
        <v>156</v>
      </c>
      <c r="AU1420" s="244" t="s">
        <v>79</v>
      </c>
      <c r="AV1420" s="14" t="s">
        <v>79</v>
      </c>
      <c r="AW1420" s="14" t="s">
        <v>31</v>
      </c>
      <c r="AX1420" s="14" t="s">
        <v>69</v>
      </c>
      <c r="AY1420" s="244" t="s">
        <v>144</v>
      </c>
    </row>
    <row r="1421" s="15" customFormat="1">
      <c r="A1421" s="15"/>
      <c r="B1421" s="245"/>
      <c r="C1421" s="246"/>
      <c r="D1421" s="217" t="s">
        <v>156</v>
      </c>
      <c r="E1421" s="247" t="s">
        <v>19</v>
      </c>
      <c r="F1421" s="248" t="s">
        <v>163</v>
      </c>
      <c r="G1421" s="246"/>
      <c r="H1421" s="249">
        <v>131.84999999999999</v>
      </c>
      <c r="I1421" s="250"/>
      <c r="J1421" s="246"/>
      <c r="K1421" s="246"/>
      <c r="L1421" s="251"/>
      <c r="M1421" s="252"/>
      <c r="N1421" s="253"/>
      <c r="O1421" s="253"/>
      <c r="P1421" s="253"/>
      <c r="Q1421" s="253"/>
      <c r="R1421" s="253"/>
      <c r="S1421" s="253"/>
      <c r="T1421" s="254"/>
      <c r="U1421" s="15"/>
      <c r="V1421" s="15"/>
      <c r="W1421" s="15"/>
      <c r="X1421" s="15"/>
      <c r="Y1421" s="15"/>
      <c r="Z1421" s="15"/>
      <c r="AA1421" s="15"/>
      <c r="AB1421" s="15"/>
      <c r="AC1421" s="15"/>
      <c r="AD1421" s="15"/>
      <c r="AE1421" s="15"/>
      <c r="AT1421" s="255" t="s">
        <v>156</v>
      </c>
      <c r="AU1421" s="255" t="s">
        <v>79</v>
      </c>
      <c r="AV1421" s="15" t="s">
        <v>151</v>
      </c>
      <c r="AW1421" s="15" t="s">
        <v>31</v>
      </c>
      <c r="AX1421" s="15" t="s">
        <v>77</v>
      </c>
      <c r="AY1421" s="255" t="s">
        <v>144</v>
      </c>
    </row>
    <row r="1422" s="2" customFormat="1" ht="24.15" customHeight="1">
      <c r="A1422" s="38"/>
      <c r="B1422" s="39"/>
      <c r="C1422" s="204" t="s">
        <v>1363</v>
      </c>
      <c r="D1422" s="204" t="s">
        <v>146</v>
      </c>
      <c r="E1422" s="205" t="s">
        <v>1364</v>
      </c>
      <c r="F1422" s="206" t="s">
        <v>1365</v>
      </c>
      <c r="G1422" s="207" t="s">
        <v>202</v>
      </c>
      <c r="H1422" s="208">
        <v>151.738</v>
      </c>
      <c r="I1422" s="209"/>
      <c r="J1422" s="210">
        <f>ROUND(I1422*H1422,2)</f>
        <v>0</v>
      </c>
      <c r="K1422" s="206" t="s">
        <v>150</v>
      </c>
      <c r="L1422" s="44"/>
      <c r="M1422" s="211" t="s">
        <v>19</v>
      </c>
      <c r="N1422" s="212" t="s">
        <v>40</v>
      </c>
      <c r="O1422" s="84"/>
      <c r="P1422" s="213">
        <f>O1422*H1422</f>
        <v>0</v>
      </c>
      <c r="Q1422" s="213">
        <v>0</v>
      </c>
      <c r="R1422" s="213">
        <f>Q1422*H1422</f>
        <v>0</v>
      </c>
      <c r="S1422" s="213">
        <v>0</v>
      </c>
      <c r="T1422" s="214">
        <f>S1422*H1422</f>
        <v>0</v>
      </c>
      <c r="U1422" s="38"/>
      <c r="V1422" s="38"/>
      <c r="W1422" s="38"/>
      <c r="X1422" s="38"/>
      <c r="Y1422" s="38"/>
      <c r="Z1422" s="38"/>
      <c r="AA1422" s="38"/>
      <c r="AB1422" s="38"/>
      <c r="AC1422" s="38"/>
      <c r="AD1422" s="38"/>
      <c r="AE1422" s="38"/>
      <c r="AR1422" s="215" t="s">
        <v>203</v>
      </c>
      <c r="AT1422" s="215" t="s">
        <v>146</v>
      </c>
      <c r="AU1422" s="215" t="s">
        <v>79</v>
      </c>
      <c r="AY1422" s="17" t="s">
        <v>144</v>
      </c>
      <c r="BE1422" s="216">
        <f>IF(N1422="základní",J1422,0)</f>
        <v>0</v>
      </c>
      <c r="BF1422" s="216">
        <f>IF(N1422="snížená",J1422,0)</f>
        <v>0</v>
      </c>
      <c r="BG1422" s="216">
        <f>IF(N1422="zákl. přenesená",J1422,0)</f>
        <v>0</v>
      </c>
      <c r="BH1422" s="216">
        <f>IF(N1422="sníž. přenesená",J1422,0)</f>
        <v>0</v>
      </c>
      <c r="BI1422" s="216">
        <f>IF(N1422="nulová",J1422,0)</f>
        <v>0</v>
      </c>
      <c r="BJ1422" s="17" t="s">
        <v>77</v>
      </c>
      <c r="BK1422" s="216">
        <f>ROUND(I1422*H1422,2)</f>
        <v>0</v>
      </c>
      <c r="BL1422" s="17" t="s">
        <v>203</v>
      </c>
      <c r="BM1422" s="215" t="s">
        <v>1366</v>
      </c>
    </row>
    <row r="1423" s="2" customFormat="1">
      <c r="A1423" s="38"/>
      <c r="B1423" s="39"/>
      <c r="C1423" s="40"/>
      <c r="D1423" s="217" t="s">
        <v>152</v>
      </c>
      <c r="E1423" s="40"/>
      <c r="F1423" s="218" t="s">
        <v>1367</v>
      </c>
      <c r="G1423" s="40"/>
      <c r="H1423" s="40"/>
      <c r="I1423" s="219"/>
      <c r="J1423" s="40"/>
      <c r="K1423" s="40"/>
      <c r="L1423" s="44"/>
      <c r="M1423" s="220"/>
      <c r="N1423" s="221"/>
      <c r="O1423" s="84"/>
      <c r="P1423" s="84"/>
      <c r="Q1423" s="84"/>
      <c r="R1423" s="84"/>
      <c r="S1423" s="84"/>
      <c r="T1423" s="85"/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  <c r="AE1423" s="38"/>
      <c r="AT1423" s="17" t="s">
        <v>152</v>
      </c>
      <c r="AU1423" s="17" t="s">
        <v>79</v>
      </c>
    </row>
    <row r="1424" s="2" customFormat="1">
      <c r="A1424" s="38"/>
      <c r="B1424" s="39"/>
      <c r="C1424" s="40"/>
      <c r="D1424" s="222" t="s">
        <v>154</v>
      </c>
      <c r="E1424" s="40"/>
      <c r="F1424" s="223" t="s">
        <v>1368</v>
      </c>
      <c r="G1424" s="40"/>
      <c r="H1424" s="40"/>
      <c r="I1424" s="219"/>
      <c r="J1424" s="40"/>
      <c r="K1424" s="40"/>
      <c r="L1424" s="44"/>
      <c r="M1424" s="220"/>
      <c r="N1424" s="221"/>
      <c r="O1424" s="84"/>
      <c r="P1424" s="84"/>
      <c r="Q1424" s="84"/>
      <c r="R1424" s="84"/>
      <c r="S1424" s="84"/>
      <c r="T1424" s="85"/>
      <c r="U1424" s="38"/>
      <c r="V1424" s="38"/>
      <c r="W1424" s="38"/>
      <c r="X1424" s="38"/>
      <c r="Y1424" s="38"/>
      <c r="Z1424" s="38"/>
      <c r="AA1424" s="38"/>
      <c r="AB1424" s="38"/>
      <c r="AC1424" s="38"/>
      <c r="AD1424" s="38"/>
      <c r="AE1424" s="38"/>
      <c r="AT1424" s="17" t="s">
        <v>154</v>
      </c>
      <c r="AU1424" s="17" t="s">
        <v>79</v>
      </c>
    </row>
    <row r="1425" s="13" customFormat="1">
      <c r="A1425" s="13"/>
      <c r="B1425" s="224"/>
      <c r="C1425" s="225"/>
      <c r="D1425" s="217" t="s">
        <v>156</v>
      </c>
      <c r="E1425" s="226" t="s">
        <v>19</v>
      </c>
      <c r="F1425" s="227" t="s">
        <v>1306</v>
      </c>
      <c r="G1425" s="225"/>
      <c r="H1425" s="226" t="s">
        <v>19</v>
      </c>
      <c r="I1425" s="228"/>
      <c r="J1425" s="225"/>
      <c r="K1425" s="225"/>
      <c r="L1425" s="229"/>
      <c r="M1425" s="230"/>
      <c r="N1425" s="231"/>
      <c r="O1425" s="231"/>
      <c r="P1425" s="231"/>
      <c r="Q1425" s="231"/>
      <c r="R1425" s="231"/>
      <c r="S1425" s="231"/>
      <c r="T1425" s="232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33" t="s">
        <v>156</v>
      </c>
      <c r="AU1425" s="233" t="s">
        <v>79</v>
      </c>
      <c r="AV1425" s="13" t="s">
        <v>77</v>
      </c>
      <c r="AW1425" s="13" t="s">
        <v>31</v>
      </c>
      <c r="AX1425" s="13" t="s">
        <v>69</v>
      </c>
      <c r="AY1425" s="233" t="s">
        <v>144</v>
      </c>
    </row>
    <row r="1426" s="14" customFormat="1">
      <c r="A1426" s="14"/>
      <c r="B1426" s="234"/>
      <c r="C1426" s="235"/>
      <c r="D1426" s="217" t="s">
        <v>156</v>
      </c>
      <c r="E1426" s="236" t="s">
        <v>19</v>
      </c>
      <c r="F1426" s="237" t="s">
        <v>1298</v>
      </c>
      <c r="G1426" s="235"/>
      <c r="H1426" s="238">
        <v>113.41</v>
      </c>
      <c r="I1426" s="239"/>
      <c r="J1426" s="235"/>
      <c r="K1426" s="235"/>
      <c r="L1426" s="240"/>
      <c r="M1426" s="241"/>
      <c r="N1426" s="242"/>
      <c r="O1426" s="242"/>
      <c r="P1426" s="242"/>
      <c r="Q1426" s="242"/>
      <c r="R1426" s="242"/>
      <c r="S1426" s="242"/>
      <c r="T1426" s="243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44" t="s">
        <v>156</v>
      </c>
      <c r="AU1426" s="244" t="s">
        <v>79</v>
      </c>
      <c r="AV1426" s="14" t="s">
        <v>79</v>
      </c>
      <c r="AW1426" s="14" t="s">
        <v>31</v>
      </c>
      <c r="AX1426" s="14" t="s">
        <v>69</v>
      </c>
      <c r="AY1426" s="244" t="s">
        <v>144</v>
      </c>
    </row>
    <row r="1427" s="14" customFormat="1">
      <c r="A1427" s="14"/>
      <c r="B1427" s="234"/>
      <c r="C1427" s="235"/>
      <c r="D1427" s="217" t="s">
        <v>156</v>
      </c>
      <c r="E1427" s="236" t="s">
        <v>19</v>
      </c>
      <c r="F1427" s="237" t="s">
        <v>1299</v>
      </c>
      <c r="G1427" s="235"/>
      <c r="H1427" s="238">
        <v>27.780000000000001</v>
      </c>
      <c r="I1427" s="239"/>
      <c r="J1427" s="235"/>
      <c r="K1427" s="235"/>
      <c r="L1427" s="240"/>
      <c r="M1427" s="241"/>
      <c r="N1427" s="242"/>
      <c r="O1427" s="242"/>
      <c r="P1427" s="242"/>
      <c r="Q1427" s="242"/>
      <c r="R1427" s="242"/>
      <c r="S1427" s="242"/>
      <c r="T1427" s="243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T1427" s="244" t="s">
        <v>156</v>
      </c>
      <c r="AU1427" s="244" t="s">
        <v>79</v>
      </c>
      <c r="AV1427" s="14" t="s">
        <v>79</v>
      </c>
      <c r="AW1427" s="14" t="s">
        <v>31</v>
      </c>
      <c r="AX1427" s="14" t="s">
        <v>69</v>
      </c>
      <c r="AY1427" s="244" t="s">
        <v>144</v>
      </c>
    </row>
    <row r="1428" s="13" customFormat="1">
      <c r="A1428" s="13"/>
      <c r="B1428" s="224"/>
      <c r="C1428" s="225"/>
      <c r="D1428" s="217" t="s">
        <v>156</v>
      </c>
      <c r="E1428" s="226" t="s">
        <v>19</v>
      </c>
      <c r="F1428" s="227" t="s">
        <v>1307</v>
      </c>
      <c r="G1428" s="225"/>
      <c r="H1428" s="226" t="s">
        <v>19</v>
      </c>
      <c r="I1428" s="228"/>
      <c r="J1428" s="225"/>
      <c r="K1428" s="225"/>
      <c r="L1428" s="229"/>
      <c r="M1428" s="230"/>
      <c r="N1428" s="231"/>
      <c r="O1428" s="231"/>
      <c r="P1428" s="231"/>
      <c r="Q1428" s="231"/>
      <c r="R1428" s="231"/>
      <c r="S1428" s="231"/>
      <c r="T1428" s="232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33" t="s">
        <v>156</v>
      </c>
      <c r="AU1428" s="233" t="s">
        <v>79</v>
      </c>
      <c r="AV1428" s="13" t="s">
        <v>77</v>
      </c>
      <c r="AW1428" s="13" t="s">
        <v>31</v>
      </c>
      <c r="AX1428" s="13" t="s">
        <v>69</v>
      </c>
      <c r="AY1428" s="233" t="s">
        <v>144</v>
      </c>
    </row>
    <row r="1429" s="14" customFormat="1">
      <c r="A1429" s="14"/>
      <c r="B1429" s="234"/>
      <c r="C1429" s="235"/>
      <c r="D1429" s="217" t="s">
        <v>156</v>
      </c>
      <c r="E1429" s="236" t="s">
        <v>19</v>
      </c>
      <c r="F1429" s="237" t="s">
        <v>1308</v>
      </c>
      <c r="G1429" s="235"/>
      <c r="H1429" s="238">
        <v>8.0120000000000005</v>
      </c>
      <c r="I1429" s="239"/>
      <c r="J1429" s="235"/>
      <c r="K1429" s="235"/>
      <c r="L1429" s="240"/>
      <c r="M1429" s="241"/>
      <c r="N1429" s="242"/>
      <c r="O1429" s="242"/>
      <c r="P1429" s="242"/>
      <c r="Q1429" s="242"/>
      <c r="R1429" s="242"/>
      <c r="S1429" s="242"/>
      <c r="T1429" s="243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44" t="s">
        <v>156</v>
      </c>
      <c r="AU1429" s="244" t="s">
        <v>79</v>
      </c>
      <c r="AV1429" s="14" t="s">
        <v>79</v>
      </c>
      <c r="AW1429" s="14" t="s">
        <v>31</v>
      </c>
      <c r="AX1429" s="14" t="s">
        <v>69</v>
      </c>
      <c r="AY1429" s="244" t="s">
        <v>144</v>
      </c>
    </row>
    <row r="1430" s="14" customFormat="1">
      <c r="A1430" s="14"/>
      <c r="B1430" s="234"/>
      <c r="C1430" s="235"/>
      <c r="D1430" s="217" t="s">
        <v>156</v>
      </c>
      <c r="E1430" s="236" t="s">
        <v>19</v>
      </c>
      <c r="F1430" s="237" t="s">
        <v>1309</v>
      </c>
      <c r="G1430" s="235"/>
      <c r="H1430" s="238">
        <v>2.536</v>
      </c>
      <c r="I1430" s="239"/>
      <c r="J1430" s="235"/>
      <c r="K1430" s="235"/>
      <c r="L1430" s="240"/>
      <c r="M1430" s="241"/>
      <c r="N1430" s="242"/>
      <c r="O1430" s="242"/>
      <c r="P1430" s="242"/>
      <c r="Q1430" s="242"/>
      <c r="R1430" s="242"/>
      <c r="S1430" s="242"/>
      <c r="T1430" s="243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T1430" s="244" t="s">
        <v>156</v>
      </c>
      <c r="AU1430" s="244" t="s">
        <v>79</v>
      </c>
      <c r="AV1430" s="14" t="s">
        <v>79</v>
      </c>
      <c r="AW1430" s="14" t="s">
        <v>31</v>
      </c>
      <c r="AX1430" s="14" t="s">
        <v>69</v>
      </c>
      <c r="AY1430" s="244" t="s">
        <v>144</v>
      </c>
    </row>
    <row r="1431" s="15" customFormat="1">
      <c r="A1431" s="15"/>
      <c r="B1431" s="245"/>
      <c r="C1431" s="246"/>
      <c r="D1431" s="217" t="s">
        <v>156</v>
      </c>
      <c r="E1431" s="247" t="s">
        <v>19</v>
      </c>
      <c r="F1431" s="248" t="s">
        <v>163</v>
      </c>
      <c r="G1431" s="246"/>
      <c r="H1431" s="249">
        <v>151.738</v>
      </c>
      <c r="I1431" s="250"/>
      <c r="J1431" s="246"/>
      <c r="K1431" s="246"/>
      <c r="L1431" s="251"/>
      <c r="M1431" s="252"/>
      <c r="N1431" s="253"/>
      <c r="O1431" s="253"/>
      <c r="P1431" s="253"/>
      <c r="Q1431" s="253"/>
      <c r="R1431" s="253"/>
      <c r="S1431" s="253"/>
      <c r="T1431" s="254"/>
      <c r="U1431" s="15"/>
      <c r="V1431" s="15"/>
      <c r="W1431" s="15"/>
      <c r="X1431" s="15"/>
      <c r="Y1431" s="15"/>
      <c r="Z1431" s="15"/>
      <c r="AA1431" s="15"/>
      <c r="AB1431" s="15"/>
      <c r="AC1431" s="15"/>
      <c r="AD1431" s="15"/>
      <c r="AE1431" s="15"/>
      <c r="AT1431" s="255" t="s">
        <v>156</v>
      </c>
      <c r="AU1431" s="255" t="s">
        <v>79</v>
      </c>
      <c r="AV1431" s="15" t="s">
        <v>151</v>
      </c>
      <c r="AW1431" s="15" t="s">
        <v>31</v>
      </c>
      <c r="AX1431" s="15" t="s">
        <v>77</v>
      </c>
      <c r="AY1431" s="255" t="s">
        <v>144</v>
      </c>
    </row>
    <row r="1432" s="2" customFormat="1" ht="24.15" customHeight="1">
      <c r="A1432" s="38"/>
      <c r="B1432" s="39"/>
      <c r="C1432" s="204" t="s">
        <v>820</v>
      </c>
      <c r="D1432" s="204" t="s">
        <v>146</v>
      </c>
      <c r="E1432" s="205" t="s">
        <v>1369</v>
      </c>
      <c r="F1432" s="206" t="s">
        <v>1370</v>
      </c>
      <c r="G1432" s="207" t="s">
        <v>934</v>
      </c>
      <c r="H1432" s="266"/>
      <c r="I1432" s="209"/>
      <c r="J1432" s="210">
        <f>ROUND(I1432*H1432,2)</f>
        <v>0</v>
      </c>
      <c r="K1432" s="206" t="s">
        <v>150</v>
      </c>
      <c r="L1432" s="44"/>
      <c r="M1432" s="211" t="s">
        <v>19</v>
      </c>
      <c r="N1432" s="212" t="s">
        <v>40</v>
      </c>
      <c r="O1432" s="84"/>
      <c r="P1432" s="213">
        <f>O1432*H1432</f>
        <v>0</v>
      </c>
      <c r="Q1432" s="213">
        <v>0</v>
      </c>
      <c r="R1432" s="213">
        <f>Q1432*H1432</f>
        <v>0</v>
      </c>
      <c r="S1432" s="213">
        <v>0</v>
      </c>
      <c r="T1432" s="214">
        <f>S1432*H1432</f>
        <v>0</v>
      </c>
      <c r="U1432" s="38"/>
      <c r="V1432" s="38"/>
      <c r="W1432" s="38"/>
      <c r="X1432" s="38"/>
      <c r="Y1432" s="38"/>
      <c r="Z1432" s="38"/>
      <c r="AA1432" s="38"/>
      <c r="AB1432" s="38"/>
      <c r="AC1432" s="38"/>
      <c r="AD1432" s="38"/>
      <c r="AE1432" s="38"/>
      <c r="AR1432" s="215" t="s">
        <v>203</v>
      </c>
      <c r="AT1432" s="215" t="s">
        <v>146</v>
      </c>
      <c r="AU1432" s="215" t="s">
        <v>79</v>
      </c>
      <c r="AY1432" s="17" t="s">
        <v>144</v>
      </c>
      <c r="BE1432" s="216">
        <f>IF(N1432="základní",J1432,0)</f>
        <v>0</v>
      </c>
      <c r="BF1432" s="216">
        <f>IF(N1432="snížená",J1432,0)</f>
        <v>0</v>
      </c>
      <c r="BG1432" s="216">
        <f>IF(N1432="zákl. přenesená",J1432,0)</f>
        <v>0</v>
      </c>
      <c r="BH1432" s="216">
        <f>IF(N1432="sníž. přenesená",J1432,0)</f>
        <v>0</v>
      </c>
      <c r="BI1432" s="216">
        <f>IF(N1432="nulová",J1432,0)</f>
        <v>0</v>
      </c>
      <c r="BJ1432" s="17" t="s">
        <v>77</v>
      </c>
      <c r="BK1432" s="216">
        <f>ROUND(I1432*H1432,2)</f>
        <v>0</v>
      </c>
      <c r="BL1432" s="17" t="s">
        <v>203</v>
      </c>
      <c r="BM1432" s="215" t="s">
        <v>1371</v>
      </c>
    </row>
    <row r="1433" s="2" customFormat="1">
      <c r="A1433" s="38"/>
      <c r="B1433" s="39"/>
      <c r="C1433" s="40"/>
      <c r="D1433" s="217" t="s">
        <v>152</v>
      </c>
      <c r="E1433" s="40"/>
      <c r="F1433" s="218" t="s">
        <v>1372</v>
      </c>
      <c r="G1433" s="40"/>
      <c r="H1433" s="40"/>
      <c r="I1433" s="219"/>
      <c r="J1433" s="40"/>
      <c r="K1433" s="40"/>
      <c r="L1433" s="44"/>
      <c r="M1433" s="220"/>
      <c r="N1433" s="221"/>
      <c r="O1433" s="84"/>
      <c r="P1433" s="84"/>
      <c r="Q1433" s="84"/>
      <c r="R1433" s="84"/>
      <c r="S1433" s="84"/>
      <c r="T1433" s="85"/>
      <c r="U1433" s="38"/>
      <c r="V1433" s="38"/>
      <c r="W1433" s="38"/>
      <c r="X1433" s="38"/>
      <c r="Y1433" s="38"/>
      <c r="Z1433" s="38"/>
      <c r="AA1433" s="38"/>
      <c r="AB1433" s="38"/>
      <c r="AC1433" s="38"/>
      <c r="AD1433" s="38"/>
      <c r="AE1433" s="38"/>
      <c r="AT1433" s="17" t="s">
        <v>152</v>
      </c>
      <c r="AU1433" s="17" t="s">
        <v>79</v>
      </c>
    </row>
    <row r="1434" s="2" customFormat="1">
      <c r="A1434" s="38"/>
      <c r="B1434" s="39"/>
      <c r="C1434" s="40"/>
      <c r="D1434" s="222" t="s">
        <v>154</v>
      </c>
      <c r="E1434" s="40"/>
      <c r="F1434" s="223" t="s">
        <v>1373</v>
      </c>
      <c r="G1434" s="40"/>
      <c r="H1434" s="40"/>
      <c r="I1434" s="219"/>
      <c r="J1434" s="40"/>
      <c r="K1434" s="40"/>
      <c r="L1434" s="44"/>
      <c r="M1434" s="220"/>
      <c r="N1434" s="221"/>
      <c r="O1434" s="84"/>
      <c r="P1434" s="84"/>
      <c r="Q1434" s="84"/>
      <c r="R1434" s="84"/>
      <c r="S1434" s="84"/>
      <c r="T1434" s="85"/>
      <c r="U1434" s="38"/>
      <c r="V1434" s="38"/>
      <c r="W1434" s="38"/>
      <c r="X1434" s="38"/>
      <c r="Y1434" s="38"/>
      <c r="Z1434" s="38"/>
      <c r="AA1434" s="38"/>
      <c r="AB1434" s="38"/>
      <c r="AC1434" s="38"/>
      <c r="AD1434" s="38"/>
      <c r="AE1434" s="38"/>
      <c r="AT1434" s="17" t="s">
        <v>154</v>
      </c>
      <c r="AU1434" s="17" t="s">
        <v>79</v>
      </c>
    </row>
    <row r="1435" s="12" customFormat="1" ht="22.8" customHeight="1">
      <c r="A1435" s="12"/>
      <c r="B1435" s="188"/>
      <c r="C1435" s="189"/>
      <c r="D1435" s="190" t="s">
        <v>68</v>
      </c>
      <c r="E1435" s="202" t="s">
        <v>1374</v>
      </c>
      <c r="F1435" s="202" t="s">
        <v>1375</v>
      </c>
      <c r="G1435" s="189"/>
      <c r="H1435" s="189"/>
      <c r="I1435" s="192"/>
      <c r="J1435" s="203">
        <f>BK1435</f>
        <v>0</v>
      </c>
      <c r="K1435" s="189"/>
      <c r="L1435" s="194"/>
      <c r="M1435" s="195"/>
      <c r="N1435" s="196"/>
      <c r="O1435" s="196"/>
      <c r="P1435" s="197">
        <f>SUM(P1436:P1529)</f>
        <v>0</v>
      </c>
      <c r="Q1435" s="196"/>
      <c r="R1435" s="197">
        <f>SUM(R1436:R1529)</f>
        <v>6.7153741861479981</v>
      </c>
      <c r="S1435" s="196"/>
      <c r="T1435" s="198">
        <f>SUM(T1436:T1529)</f>
        <v>0</v>
      </c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R1435" s="199" t="s">
        <v>79</v>
      </c>
      <c r="AT1435" s="200" t="s">
        <v>68</v>
      </c>
      <c r="AU1435" s="200" t="s">
        <v>77</v>
      </c>
      <c r="AY1435" s="199" t="s">
        <v>144</v>
      </c>
      <c r="BK1435" s="201">
        <f>SUM(BK1436:BK1529)</f>
        <v>0</v>
      </c>
    </row>
    <row r="1436" s="2" customFormat="1" ht="16.5" customHeight="1">
      <c r="A1436" s="38"/>
      <c r="B1436" s="39"/>
      <c r="C1436" s="204" t="s">
        <v>1376</v>
      </c>
      <c r="D1436" s="204" t="s">
        <v>146</v>
      </c>
      <c r="E1436" s="205" t="s">
        <v>1377</v>
      </c>
      <c r="F1436" s="206" t="s">
        <v>1378</v>
      </c>
      <c r="G1436" s="207" t="s">
        <v>202</v>
      </c>
      <c r="H1436" s="208">
        <v>193.89599999999999</v>
      </c>
      <c r="I1436" s="209"/>
      <c r="J1436" s="210">
        <f>ROUND(I1436*H1436,2)</f>
        <v>0</v>
      </c>
      <c r="K1436" s="206" t="s">
        <v>150</v>
      </c>
      <c r="L1436" s="44"/>
      <c r="M1436" s="211" t="s">
        <v>19</v>
      </c>
      <c r="N1436" s="212" t="s">
        <v>40</v>
      </c>
      <c r="O1436" s="84"/>
      <c r="P1436" s="213">
        <f>O1436*H1436</f>
        <v>0</v>
      </c>
      <c r="Q1436" s="213">
        <v>0</v>
      </c>
      <c r="R1436" s="213">
        <f>Q1436*H1436</f>
        <v>0</v>
      </c>
      <c r="S1436" s="213">
        <v>0</v>
      </c>
      <c r="T1436" s="214">
        <f>S1436*H1436</f>
        <v>0</v>
      </c>
      <c r="U1436" s="38"/>
      <c r="V1436" s="38"/>
      <c r="W1436" s="38"/>
      <c r="X1436" s="38"/>
      <c r="Y1436" s="38"/>
      <c r="Z1436" s="38"/>
      <c r="AA1436" s="38"/>
      <c r="AB1436" s="38"/>
      <c r="AC1436" s="38"/>
      <c r="AD1436" s="38"/>
      <c r="AE1436" s="38"/>
      <c r="AR1436" s="215" t="s">
        <v>203</v>
      </c>
      <c r="AT1436" s="215" t="s">
        <v>146</v>
      </c>
      <c r="AU1436" s="215" t="s">
        <v>79</v>
      </c>
      <c r="AY1436" s="17" t="s">
        <v>144</v>
      </c>
      <c r="BE1436" s="216">
        <f>IF(N1436="základní",J1436,0)</f>
        <v>0</v>
      </c>
      <c r="BF1436" s="216">
        <f>IF(N1436="snížená",J1436,0)</f>
        <v>0</v>
      </c>
      <c r="BG1436" s="216">
        <f>IF(N1436="zákl. přenesená",J1436,0)</f>
        <v>0</v>
      </c>
      <c r="BH1436" s="216">
        <f>IF(N1436="sníž. přenesená",J1436,0)</f>
        <v>0</v>
      </c>
      <c r="BI1436" s="216">
        <f>IF(N1436="nulová",J1436,0)</f>
        <v>0</v>
      </c>
      <c r="BJ1436" s="17" t="s">
        <v>77</v>
      </c>
      <c r="BK1436" s="216">
        <f>ROUND(I1436*H1436,2)</f>
        <v>0</v>
      </c>
      <c r="BL1436" s="17" t="s">
        <v>203</v>
      </c>
      <c r="BM1436" s="215" t="s">
        <v>1379</v>
      </c>
    </row>
    <row r="1437" s="2" customFormat="1">
      <c r="A1437" s="38"/>
      <c r="B1437" s="39"/>
      <c r="C1437" s="40"/>
      <c r="D1437" s="217" t="s">
        <v>152</v>
      </c>
      <c r="E1437" s="40"/>
      <c r="F1437" s="218" t="s">
        <v>1380</v>
      </c>
      <c r="G1437" s="40"/>
      <c r="H1437" s="40"/>
      <c r="I1437" s="219"/>
      <c r="J1437" s="40"/>
      <c r="K1437" s="40"/>
      <c r="L1437" s="44"/>
      <c r="M1437" s="220"/>
      <c r="N1437" s="221"/>
      <c r="O1437" s="84"/>
      <c r="P1437" s="84"/>
      <c r="Q1437" s="84"/>
      <c r="R1437" s="84"/>
      <c r="S1437" s="84"/>
      <c r="T1437" s="85"/>
      <c r="U1437" s="38"/>
      <c r="V1437" s="38"/>
      <c r="W1437" s="38"/>
      <c r="X1437" s="38"/>
      <c r="Y1437" s="38"/>
      <c r="Z1437" s="38"/>
      <c r="AA1437" s="38"/>
      <c r="AB1437" s="38"/>
      <c r="AC1437" s="38"/>
      <c r="AD1437" s="38"/>
      <c r="AE1437" s="38"/>
      <c r="AT1437" s="17" t="s">
        <v>152</v>
      </c>
      <c r="AU1437" s="17" t="s">
        <v>79</v>
      </c>
    </row>
    <row r="1438" s="2" customFormat="1">
      <c r="A1438" s="38"/>
      <c r="B1438" s="39"/>
      <c r="C1438" s="40"/>
      <c r="D1438" s="222" t="s">
        <v>154</v>
      </c>
      <c r="E1438" s="40"/>
      <c r="F1438" s="223" t="s">
        <v>1381</v>
      </c>
      <c r="G1438" s="40"/>
      <c r="H1438" s="40"/>
      <c r="I1438" s="219"/>
      <c r="J1438" s="40"/>
      <c r="K1438" s="40"/>
      <c r="L1438" s="44"/>
      <c r="M1438" s="220"/>
      <c r="N1438" s="221"/>
      <c r="O1438" s="84"/>
      <c r="P1438" s="84"/>
      <c r="Q1438" s="84"/>
      <c r="R1438" s="84"/>
      <c r="S1438" s="84"/>
      <c r="T1438" s="85"/>
      <c r="U1438" s="38"/>
      <c r="V1438" s="38"/>
      <c r="W1438" s="38"/>
      <c r="X1438" s="38"/>
      <c r="Y1438" s="38"/>
      <c r="Z1438" s="38"/>
      <c r="AA1438" s="38"/>
      <c r="AB1438" s="38"/>
      <c r="AC1438" s="38"/>
      <c r="AD1438" s="38"/>
      <c r="AE1438" s="38"/>
      <c r="AT1438" s="17" t="s">
        <v>154</v>
      </c>
      <c r="AU1438" s="17" t="s">
        <v>79</v>
      </c>
    </row>
    <row r="1439" s="14" customFormat="1">
      <c r="A1439" s="14"/>
      <c r="B1439" s="234"/>
      <c r="C1439" s="235"/>
      <c r="D1439" s="217" t="s">
        <v>156</v>
      </c>
      <c r="E1439" s="236" t="s">
        <v>19</v>
      </c>
      <c r="F1439" s="237" t="s">
        <v>1382</v>
      </c>
      <c r="G1439" s="235"/>
      <c r="H1439" s="238">
        <v>112.788</v>
      </c>
      <c r="I1439" s="239"/>
      <c r="J1439" s="235"/>
      <c r="K1439" s="235"/>
      <c r="L1439" s="240"/>
      <c r="M1439" s="241"/>
      <c r="N1439" s="242"/>
      <c r="O1439" s="242"/>
      <c r="P1439" s="242"/>
      <c r="Q1439" s="242"/>
      <c r="R1439" s="242"/>
      <c r="S1439" s="242"/>
      <c r="T1439" s="243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T1439" s="244" t="s">
        <v>156</v>
      </c>
      <c r="AU1439" s="244" t="s">
        <v>79</v>
      </c>
      <c r="AV1439" s="14" t="s">
        <v>79</v>
      </c>
      <c r="AW1439" s="14" t="s">
        <v>31</v>
      </c>
      <c r="AX1439" s="14" t="s">
        <v>69</v>
      </c>
      <c r="AY1439" s="244" t="s">
        <v>144</v>
      </c>
    </row>
    <row r="1440" s="14" customFormat="1">
      <c r="A1440" s="14"/>
      <c r="B1440" s="234"/>
      <c r="C1440" s="235"/>
      <c r="D1440" s="217" t="s">
        <v>156</v>
      </c>
      <c r="E1440" s="236" t="s">
        <v>19</v>
      </c>
      <c r="F1440" s="237" t="s">
        <v>1383</v>
      </c>
      <c r="G1440" s="235"/>
      <c r="H1440" s="238">
        <v>40.496000000000002</v>
      </c>
      <c r="I1440" s="239"/>
      <c r="J1440" s="235"/>
      <c r="K1440" s="235"/>
      <c r="L1440" s="240"/>
      <c r="M1440" s="241"/>
      <c r="N1440" s="242"/>
      <c r="O1440" s="242"/>
      <c r="P1440" s="242"/>
      <c r="Q1440" s="242"/>
      <c r="R1440" s="242"/>
      <c r="S1440" s="242"/>
      <c r="T1440" s="243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T1440" s="244" t="s">
        <v>156</v>
      </c>
      <c r="AU1440" s="244" t="s">
        <v>79</v>
      </c>
      <c r="AV1440" s="14" t="s">
        <v>79</v>
      </c>
      <c r="AW1440" s="14" t="s">
        <v>31</v>
      </c>
      <c r="AX1440" s="14" t="s">
        <v>69</v>
      </c>
      <c r="AY1440" s="244" t="s">
        <v>144</v>
      </c>
    </row>
    <row r="1441" s="14" customFormat="1">
      <c r="A1441" s="14"/>
      <c r="B1441" s="234"/>
      <c r="C1441" s="235"/>
      <c r="D1441" s="217" t="s">
        <v>156</v>
      </c>
      <c r="E1441" s="236" t="s">
        <v>19</v>
      </c>
      <c r="F1441" s="237" t="s">
        <v>1384</v>
      </c>
      <c r="G1441" s="235"/>
      <c r="H1441" s="238">
        <v>40.612000000000002</v>
      </c>
      <c r="I1441" s="239"/>
      <c r="J1441" s="235"/>
      <c r="K1441" s="235"/>
      <c r="L1441" s="240"/>
      <c r="M1441" s="241"/>
      <c r="N1441" s="242"/>
      <c r="O1441" s="242"/>
      <c r="P1441" s="242"/>
      <c r="Q1441" s="242"/>
      <c r="R1441" s="242"/>
      <c r="S1441" s="242"/>
      <c r="T1441" s="243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T1441" s="244" t="s">
        <v>156</v>
      </c>
      <c r="AU1441" s="244" t="s">
        <v>79</v>
      </c>
      <c r="AV1441" s="14" t="s">
        <v>79</v>
      </c>
      <c r="AW1441" s="14" t="s">
        <v>31</v>
      </c>
      <c r="AX1441" s="14" t="s">
        <v>69</v>
      </c>
      <c r="AY1441" s="244" t="s">
        <v>144</v>
      </c>
    </row>
    <row r="1442" s="15" customFormat="1">
      <c r="A1442" s="15"/>
      <c r="B1442" s="245"/>
      <c r="C1442" s="246"/>
      <c r="D1442" s="217" t="s">
        <v>156</v>
      </c>
      <c r="E1442" s="247" t="s">
        <v>19</v>
      </c>
      <c r="F1442" s="248" t="s">
        <v>163</v>
      </c>
      <c r="G1442" s="246"/>
      <c r="H1442" s="249">
        <v>193.89599999999999</v>
      </c>
      <c r="I1442" s="250"/>
      <c r="J1442" s="246"/>
      <c r="K1442" s="246"/>
      <c r="L1442" s="251"/>
      <c r="M1442" s="252"/>
      <c r="N1442" s="253"/>
      <c r="O1442" s="253"/>
      <c r="P1442" s="253"/>
      <c r="Q1442" s="253"/>
      <c r="R1442" s="253"/>
      <c r="S1442" s="253"/>
      <c r="T1442" s="254"/>
      <c r="U1442" s="15"/>
      <c r="V1442" s="15"/>
      <c r="W1442" s="15"/>
      <c r="X1442" s="15"/>
      <c r="Y1442" s="15"/>
      <c r="Z1442" s="15"/>
      <c r="AA1442" s="15"/>
      <c r="AB1442" s="15"/>
      <c r="AC1442" s="15"/>
      <c r="AD1442" s="15"/>
      <c r="AE1442" s="15"/>
      <c r="AT1442" s="255" t="s">
        <v>156</v>
      </c>
      <c r="AU1442" s="255" t="s">
        <v>79</v>
      </c>
      <c r="AV1442" s="15" t="s">
        <v>151</v>
      </c>
      <c r="AW1442" s="15" t="s">
        <v>31</v>
      </c>
      <c r="AX1442" s="15" t="s">
        <v>77</v>
      </c>
      <c r="AY1442" s="255" t="s">
        <v>144</v>
      </c>
    </row>
    <row r="1443" s="2" customFormat="1" ht="16.5" customHeight="1">
      <c r="A1443" s="38"/>
      <c r="B1443" s="39"/>
      <c r="C1443" s="204" t="s">
        <v>825</v>
      </c>
      <c r="D1443" s="204" t="s">
        <v>146</v>
      </c>
      <c r="E1443" s="205" t="s">
        <v>1385</v>
      </c>
      <c r="F1443" s="206" t="s">
        <v>1386</v>
      </c>
      <c r="G1443" s="207" t="s">
        <v>202</v>
      </c>
      <c r="H1443" s="208">
        <v>193.89599999999999</v>
      </c>
      <c r="I1443" s="209"/>
      <c r="J1443" s="210">
        <f>ROUND(I1443*H1443,2)</f>
        <v>0</v>
      </c>
      <c r="K1443" s="206" t="s">
        <v>150</v>
      </c>
      <c r="L1443" s="44"/>
      <c r="M1443" s="211" t="s">
        <v>19</v>
      </c>
      <c r="N1443" s="212" t="s">
        <v>40</v>
      </c>
      <c r="O1443" s="84"/>
      <c r="P1443" s="213">
        <f>O1443*H1443</f>
        <v>0</v>
      </c>
      <c r="Q1443" s="213">
        <v>0.00029999999999999997</v>
      </c>
      <c r="R1443" s="213">
        <f>Q1443*H1443</f>
        <v>0.058168799999999993</v>
      </c>
      <c r="S1443" s="213">
        <v>0</v>
      </c>
      <c r="T1443" s="214">
        <f>S1443*H1443</f>
        <v>0</v>
      </c>
      <c r="U1443" s="38"/>
      <c r="V1443" s="38"/>
      <c r="W1443" s="38"/>
      <c r="X1443" s="38"/>
      <c r="Y1443" s="38"/>
      <c r="Z1443" s="38"/>
      <c r="AA1443" s="38"/>
      <c r="AB1443" s="38"/>
      <c r="AC1443" s="38"/>
      <c r="AD1443" s="38"/>
      <c r="AE1443" s="38"/>
      <c r="AR1443" s="215" t="s">
        <v>203</v>
      </c>
      <c r="AT1443" s="215" t="s">
        <v>146</v>
      </c>
      <c r="AU1443" s="215" t="s">
        <v>79</v>
      </c>
      <c r="AY1443" s="17" t="s">
        <v>144</v>
      </c>
      <c r="BE1443" s="216">
        <f>IF(N1443="základní",J1443,0)</f>
        <v>0</v>
      </c>
      <c r="BF1443" s="216">
        <f>IF(N1443="snížená",J1443,0)</f>
        <v>0</v>
      </c>
      <c r="BG1443" s="216">
        <f>IF(N1443="zákl. přenesená",J1443,0)</f>
        <v>0</v>
      </c>
      <c r="BH1443" s="216">
        <f>IF(N1443="sníž. přenesená",J1443,0)</f>
        <v>0</v>
      </c>
      <c r="BI1443" s="216">
        <f>IF(N1443="nulová",J1443,0)</f>
        <v>0</v>
      </c>
      <c r="BJ1443" s="17" t="s">
        <v>77</v>
      </c>
      <c r="BK1443" s="216">
        <f>ROUND(I1443*H1443,2)</f>
        <v>0</v>
      </c>
      <c r="BL1443" s="17" t="s">
        <v>203</v>
      </c>
      <c r="BM1443" s="215" t="s">
        <v>1387</v>
      </c>
    </row>
    <row r="1444" s="2" customFormat="1">
      <c r="A1444" s="38"/>
      <c r="B1444" s="39"/>
      <c r="C1444" s="40"/>
      <c r="D1444" s="217" t="s">
        <v>152</v>
      </c>
      <c r="E1444" s="40"/>
      <c r="F1444" s="218" t="s">
        <v>1388</v>
      </c>
      <c r="G1444" s="40"/>
      <c r="H1444" s="40"/>
      <c r="I1444" s="219"/>
      <c r="J1444" s="40"/>
      <c r="K1444" s="40"/>
      <c r="L1444" s="44"/>
      <c r="M1444" s="220"/>
      <c r="N1444" s="221"/>
      <c r="O1444" s="84"/>
      <c r="P1444" s="84"/>
      <c r="Q1444" s="84"/>
      <c r="R1444" s="84"/>
      <c r="S1444" s="84"/>
      <c r="T1444" s="85"/>
      <c r="U1444" s="38"/>
      <c r="V1444" s="38"/>
      <c r="W1444" s="38"/>
      <c r="X1444" s="38"/>
      <c r="Y1444" s="38"/>
      <c r="Z1444" s="38"/>
      <c r="AA1444" s="38"/>
      <c r="AB1444" s="38"/>
      <c r="AC1444" s="38"/>
      <c r="AD1444" s="38"/>
      <c r="AE1444" s="38"/>
      <c r="AT1444" s="17" t="s">
        <v>152</v>
      </c>
      <c r="AU1444" s="17" t="s">
        <v>79</v>
      </c>
    </row>
    <row r="1445" s="2" customFormat="1">
      <c r="A1445" s="38"/>
      <c r="B1445" s="39"/>
      <c r="C1445" s="40"/>
      <c r="D1445" s="222" t="s">
        <v>154</v>
      </c>
      <c r="E1445" s="40"/>
      <c r="F1445" s="223" t="s">
        <v>1389</v>
      </c>
      <c r="G1445" s="40"/>
      <c r="H1445" s="40"/>
      <c r="I1445" s="219"/>
      <c r="J1445" s="40"/>
      <c r="K1445" s="40"/>
      <c r="L1445" s="44"/>
      <c r="M1445" s="220"/>
      <c r="N1445" s="221"/>
      <c r="O1445" s="84"/>
      <c r="P1445" s="84"/>
      <c r="Q1445" s="84"/>
      <c r="R1445" s="84"/>
      <c r="S1445" s="84"/>
      <c r="T1445" s="85"/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38"/>
      <c r="AE1445" s="38"/>
      <c r="AT1445" s="17" t="s">
        <v>154</v>
      </c>
      <c r="AU1445" s="17" t="s">
        <v>79</v>
      </c>
    </row>
    <row r="1446" s="14" customFormat="1">
      <c r="A1446" s="14"/>
      <c r="B1446" s="234"/>
      <c r="C1446" s="235"/>
      <c r="D1446" s="217" t="s">
        <v>156</v>
      </c>
      <c r="E1446" s="236" t="s">
        <v>19</v>
      </c>
      <c r="F1446" s="237" t="s">
        <v>1382</v>
      </c>
      <c r="G1446" s="235"/>
      <c r="H1446" s="238">
        <v>112.788</v>
      </c>
      <c r="I1446" s="239"/>
      <c r="J1446" s="235"/>
      <c r="K1446" s="235"/>
      <c r="L1446" s="240"/>
      <c r="M1446" s="241"/>
      <c r="N1446" s="242"/>
      <c r="O1446" s="242"/>
      <c r="P1446" s="242"/>
      <c r="Q1446" s="242"/>
      <c r="R1446" s="242"/>
      <c r="S1446" s="242"/>
      <c r="T1446" s="243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T1446" s="244" t="s">
        <v>156</v>
      </c>
      <c r="AU1446" s="244" t="s">
        <v>79</v>
      </c>
      <c r="AV1446" s="14" t="s">
        <v>79</v>
      </c>
      <c r="AW1446" s="14" t="s">
        <v>31</v>
      </c>
      <c r="AX1446" s="14" t="s">
        <v>69</v>
      </c>
      <c r="AY1446" s="244" t="s">
        <v>144</v>
      </c>
    </row>
    <row r="1447" s="14" customFormat="1">
      <c r="A1447" s="14"/>
      <c r="B1447" s="234"/>
      <c r="C1447" s="235"/>
      <c r="D1447" s="217" t="s">
        <v>156</v>
      </c>
      <c r="E1447" s="236" t="s">
        <v>19</v>
      </c>
      <c r="F1447" s="237" t="s">
        <v>1383</v>
      </c>
      <c r="G1447" s="235"/>
      <c r="H1447" s="238">
        <v>40.496000000000002</v>
      </c>
      <c r="I1447" s="239"/>
      <c r="J1447" s="235"/>
      <c r="K1447" s="235"/>
      <c r="L1447" s="240"/>
      <c r="M1447" s="241"/>
      <c r="N1447" s="242"/>
      <c r="O1447" s="242"/>
      <c r="P1447" s="242"/>
      <c r="Q1447" s="242"/>
      <c r="R1447" s="242"/>
      <c r="S1447" s="242"/>
      <c r="T1447" s="243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244" t="s">
        <v>156</v>
      </c>
      <c r="AU1447" s="244" t="s">
        <v>79</v>
      </c>
      <c r="AV1447" s="14" t="s">
        <v>79</v>
      </c>
      <c r="AW1447" s="14" t="s">
        <v>31</v>
      </c>
      <c r="AX1447" s="14" t="s">
        <v>69</v>
      </c>
      <c r="AY1447" s="244" t="s">
        <v>144</v>
      </c>
    </row>
    <row r="1448" s="14" customFormat="1">
      <c r="A1448" s="14"/>
      <c r="B1448" s="234"/>
      <c r="C1448" s="235"/>
      <c r="D1448" s="217" t="s">
        <v>156</v>
      </c>
      <c r="E1448" s="236" t="s">
        <v>19</v>
      </c>
      <c r="F1448" s="237" t="s">
        <v>1384</v>
      </c>
      <c r="G1448" s="235"/>
      <c r="H1448" s="238">
        <v>40.612000000000002</v>
      </c>
      <c r="I1448" s="239"/>
      <c r="J1448" s="235"/>
      <c r="K1448" s="235"/>
      <c r="L1448" s="240"/>
      <c r="M1448" s="241"/>
      <c r="N1448" s="242"/>
      <c r="O1448" s="242"/>
      <c r="P1448" s="242"/>
      <c r="Q1448" s="242"/>
      <c r="R1448" s="242"/>
      <c r="S1448" s="242"/>
      <c r="T1448" s="243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T1448" s="244" t="s">
        <v>156</v>
      </c>
      <c r="AU1448" s="244" t="s">
        <v>79</v>
      </c>
      <c r="AV1448" s="14" t="s">
        <v>79</v>
      </c>
      <c r="AW1448" s="14" t="s">
        <v>31</v>
      </c>
      <c r="AX1448" s="14" t="s">
        <v>69</v>
      </c>
      <c r="AY1448" s="244" t="s">
        <v>144</v>
      </c>
    </row>
    <row r="1449" s="15" customFormat="1">
      <c r="A1449" s="15"/>
      <c r="B1449" s="245"/>
      <c r="C1449" s="246"/>
      <c r="D1449" s="217" t="s">
        <v>156</v>
      </c>
      <c r="E1449" s="247" t="s">
        <v>19</v>
      </c>
      <c r="F1449" s="248" t="s">
        <v>163</v>
      </c>
      <c r="G1449" s="246"/>
      <c r="H1449" s="249">
        <v>193.89599999999999</v>
      </c>
      <c r="I1449" s="250"/>
      <c r="J1449" s="246"/>
      <c r="K1449" s="246"/>
      <c r="L1449" s="251"/>
      <c r="M1449" s="252"/>
      <c r="N1449" s="253"/>
      <c r="O1449" s="253"/>
      <c r="P1449" s="253"/>
      <c r="Q1449" s="253"/>
      <c r="R1449" s="253"/>
      <c r="S1449" s="253"/>
      <c r="T1449" s="254"/>
      <c r="U1449" s="15"/>
      <c r="V1449" s="15"/>
      <c r="W1449" s="15"/>
      <c r="X1449" s="15"/>
      <c r="Y1449" s="15"/>
      <c r="Z1449" s="15"/>
      <c r="AA1449" s="15"/>
      <c r="AB1449" s="15"/>
      <c r="AC1449" s="15"/>
      <c r="AD1449" s="15"/>
      <c r="AE1449" s="15"/>
      <c r="AT1449" s="255" t="s">
        <v>156</v>
      </c>
      <c r="AU1449" s="255" t="s">
        <v>79</v>
      </c>
      <c r="AV1449" s="15" t="s">
        <v>151</v>
      </c>
      <c r="AW1449" s="15" t="s">
        <v>31</v>
      </c>
      <c r="AX1449" s="15" t="s">
        <v>77</v>
      </c>
      <c r="AY1449" s="255" t="s">
        <v>144</v>
      </c>
    </row>
    <row r="1450" s="2" customFormat="1" ht="24.15" customHeight="1">
      <c r="A1450" s="38"/>
      <c r="B1450" s="39"/>
      <c r="C1450" s="204" t="s">
        <v>1390</v>
      </c>
      <c r="D1450" s="204" t="s">
        <v>146</v>
      </c>
      <c r="E1450" s="205" t="s">
        <v>1391</v>
      </c>
      <c r="F1450" s="206" t="s">
        <v>1392</v>
      </c>
      <c r="G1450" s="207" t="s">
        <v>202</v>
      </c>
      <c r="H1450" s="208">
        <v>151.108</v>
      </c>
      <c r="I1450" s="209"/>
      <c r="J1450" s="210">
        <f>ROUND(I1450*H1450,2)</f>
        <v>0</v>
      </c>
      <c r="K1450" s="206" t="s">
        <v>150</v>
      </c>
      <c r="L1450" s="44"/>
      <c r="M1450" s="211" t="s">
        <v>19</v>
      </c>
      <c r="N1450" s="212" t="s">
        <v>40</v>
      </c>
      <c r="O1450" s="84"/>
      <c r="P1450" s="213">
        <f>O1450*H1450</f>
        <v>0</v>
      </c>
      <c r="Q1450" s="213">
        <v>0.0015</v>
      </c>
      <c r="R1450" s="213">
        <f>Q1450*H1450</f>
        <v>0.226662</v>
      </c>
      <c r="S1450" s="213">
        <v>0</v>
      </c>
      <c r="T1450" s="214">
        <f>S1450*H1450</f>
        <v>0</v>
      </c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  <c r="AE1450" s="38"/>
      <c r="AR1450" s="215" t="s">
        <v>203</v>
      </c>
      <c r="AT1450" s="215" t="s">
        <v>146</v>
      </c>
      <c r="AU1450" s="215" t="s">
        <v>79</v>
      </c>
      <c r="AY1450" s="17" t="s">
        <v>144</v>
      </c>
      <c r="BE1450" s="216">
        <f>IF(N1450="základní",J1450,0)</f>
        <v>0</v>
      </c>
      <c r="BF1450" s="216">
        <f>IF(N1450="snížená",J1450,0)</f>
        <v>0</v>
      </c>
      <c r="BG1450" s="216">
        <f>IF(N1450="zákl. přenesená",J1450,0)</f>
        <v>0</v>
      </c>
      <c r="BH1450" s="216">
        <f>IF(N1450="sníž. přenesená",J1450,0)</f>
        <v>0</v>
      </c>
      <c r="BI1450" s="216">
        <f>IF(N1450="nulová",J1450,0)</f>
        <v>0</v>
      </c>
      <c r="BJ1450" s="17" t="s">
        <v>77</v>
      </c>
      <c r="BK1450" s="216">
        <f>ROUND(I1450*H1450,2)</f>
        <v>0</v>
      </c>
      <c r="BL1450" s="17" t="s">
        <v>203</v>
      </c>
      <c r="BM1450" s="215" t="s">
        <v>1393</v>
      </c>
    </row>
    <row r="1451" s="2" customFormat="1">
      <c r="A1451" s="38"/>
      <c r="B1451" s="39"/>
      <c r="C1451" s="40"/>
      <c r="D1451" s="217" t="s">
        <v>152</v>
      </c>
      <c r="E1451" s="40"/>
      <c r="F1451" s="218" t="s">
        <v>1394</v>
      </c>
      <c r="G1451" s="40"/>
      <c r="H1451" s="40"/>
      <c r="I1451" s="219"/>
      <c r="J1451" s="40"/>
      <c r="K1451" s="40"/>
      <c r="L1451" s="44"/>
      <c r="M1451" s="220"/>
      <c r="N1451" s="221"/>
      <c r="O1451" s="84"/>
      <c r="P1451" s="84"/>
      <c r="Q1451" s="84"/>
      <c r="R1451" s="84"/>
      <c r="S1451" s="84"/>
      <c r="T1451" s="85"/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  <c r="AE1451" s="38"/>
      <c r="AT1451" s="17" t="s">
        <v>152</v>
      </c>
      <c r="AU1451" s="17" t="s">
        <v>79</v>
      </c>
    </row>
    <row r="1452" s="2" customFormat="1">
      <c r="A1452" s="38"/>
      <c r="B1452" s="39"/>
      <c r="C1452" s="40"/>
      <c r="D1452" s="222" t="s">
        <v>154</v>
      </c>
      <c r="E1452" s="40"/>
      <c r="F1452" s="223" t="s">
        <v>1395</v>
      </c>
      <c r="G1452" s="40"/>
      <c r="H1452" s="40"/>
      <c r="I1452" s="219"/>
      <c r="J1452" s="40"/>
      <c r="K1452" s="40"/>
      <c r="L1452" s="44"/>
      <c r="M1452" s="220"/>
      <c r="N1452" s="221"/>
      <c r="O1452" s="84"/>
      <c r="P1452" s="84"/>
      <c r="Q1452" s="84"/>
      <c r="R1452" s="84"/>
      <c r="S1452" s="84"/>
      <c r="T1452" s="85"/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38"/>
      <c r="AE1452" s="38"/>
      <c r="AT1452" s="17" t="s">
        <v>154</v>
      </c>
      <c r="AU1452" s="17" t="s">
        <v>79</v>
      </c>
    </row>
    <row r="1453" s="13" customFormat="1">
      <c r="A1453" s="13"/>
      <c r="B1453" s="224"/>
      <c r="C1453" s="225"/>
      <c r="D1453" s="217" t="s">
        <v>156</v>
      </c>
      <c r="E1453" s="226" t="s">
        <v>19</v>
      </c>
      <c r="F1453" s="227" t="s">
        <v>982</v>
      </c>
      <c r="G1453" s="225"/>
      <c r="H1453" s="226" t="s">
        <v>19</v>
      </c>
      <c r="I1453" s="228"/>
      <c r="J1453" s="225"/>
      <c r="K1453" s="225"/>
      <c r="L1453" s="229"/>
      <c r="M1453" s="230"/>
      <c r="N1453" s="231"/>
      <c r="O1453" s="231"/>
      <c r="P1453" s="231"/>
      <c r="Q1453" s="231"/>
      <c r="R1453" s="231"/>
      <c r="S1453" s="231"/>
      <c r="T1453" s="232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33" t="s">
        <v>156</v>
      </c>
      <c r="AU1453" s="233" t="s">
        <v>79</v>
      </c>
      <c r="AV1453" s="13" t="s">
        <v>77</v>
      </c>
      <c r="AW1453" s="13" t="s">
        <v>31</v>
      </c>
      <c r="AX1453" s="13" t="s">
        <v>69</v>
      </c>
      <c r="AY1453" s="233" t="s">
        <v>144</v>
      </c>
    </row>
    <row r="1454" s="14" customFormat="1">
      <c r="A1454" s="14"/>
      <c r="B1454" s="234"/>
      <c r="C1454" s="235"/>
      <c r="D1454" s="217" t="s">
        <v>156</v>
      </c>
      <c r="E1454" s="236" t="s">
        <v>19</v>
      </c>
      <c r="F1454" s="237" t="s">
        <v>1382</v>
      </c>
      <c r="G1454" s="235"/>
      <c r="H1454" s="238">
        <v>112.788</v>
      </c>
      <c r="I1454" s="239"/>
      <c r="J1454" s="235"/>
      <c r="K1454" s="235"/>
      <c r="L1454" s="240"/>
      <c r="M1454" s="241"/>
      <c r="N1454" s="242"/>
      <c r="O1454" s="242"/>
      <c r="P1454" s="242"/>
      <c r="Q1454" s="242"/>
      <c r="R1454" s="242"/>
      <c r="S1454" s="242"/>
      <c r="T1454" s="243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44" t="s">
        <v>156</v>
      </c>
      <c r="AU1454" s="244" t="s">
        <v>79</v>
      </c>
      <c r="AV1454" s="14" t="s">
        <v>79</v>
      </c>
      <c r="AW1454" s="14" t="s">
        <v>31</v>
      </c>
      <c r="AX1454" s="14" t="s">
        <v>69</v>
      </c>
      <c r="AY1454" s="244" t="s">
        <v>144</v>
      </c>
    </row>
    <row r="1455" s="13" customFormat="1">
      <c r="A1455" s="13"/>
      <c r="B1455" s="224"/>
      <c r="C1455" s="225"/>
      <c r="D1455" s="217" t="s">
        <v>156</v>
      </c>
      <c r="E1455" s="226" t="s">
        <v>19</v>
      </c>
      <c r="F1455" s="227" t="s">
        <v>1396</v>
      </c>
      <c r="G1455" s="225"/>
      <c r="H1455" s="226" t="s">
        <v>19</v>
      </c>
      <c r="I1455" s="228"/>
      <c r="J1455" s="225"/>
      <c r="K1455" s="225"/>
      <c r="L1455" s="229"/>
      <c r="M1455" s="230"/>
      <c r="N1455" s="231"/>
      <c r="O1455" s="231"/>
      <c r="P1455" s="231"/>
      <c r="Q1455" s="231"/>
      <c r="R1455" s="231"/>
      <c r="S1455" s="231"/>
      <c r="T1455" s="232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T1455" s="233" t="s">
        <v>156</v>
      </c>
      <c r="AU1455" s="233" t="s">
        <v>79</v>
      </c>
      <c r="AV1455" s="13" t="s">
        <v>77</v>
      </c>
      <c r="AW1455" s="13" t="s">
        <v>31</v>
      </c>
      <c r="AX1455" s="13" t="s">
        <v>69</v>
      </c>
      <c r="AY1455" s="233" t="s">
        <v>144</v>
      </c>
    </row>
    <row r="1456" s="14" customFormat="1">
      <c r="A1456" s="14"/>
      <c r="B1456" s="234"/>
      <c r="C1456" s="235"/>
      <c r="D1456" s="217" t="s">
        <v>156</v>
      </c>
      <c r="E1456" s="236" t="s">
        <v>19</v>
      </c>
      <c r="F1456" s="237" t="s">
        <v>1397</v>
      </c>
      <c r="G1456" s="235"/>
      <c r="H1456" s="238">
        <v>32.920000000000002</v>
      </c>
      <c r="I1456" s="239"/>
      <c r="J1456" s="235"/>
      <c r="K1456" s="235"/>
      <c r="L1456" s="240"/>
      <c r="M1456" s="241"/>
      <c r="N1456" s="242"/>
      <c r="O1456" s="242"/>
      <c r="P1456" s="242"/>
      <c r="Q1456" s="242"/>
      <c r="R1456" s="242"/>
      <c r="S1456" s="242"/>
      <c r="T1456" s="243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T1456" s="244" t="s">
        <v>156</v>
      </c>
      <c r="AU1456" s="244" t="s">
        <v>79</v>
      </c>
      <c r="AV1456" s="14" t="s">
        <v>79</v>
      </c>
      <c r="AW1456" s="14" t="s">
        <v>31</v>
      </c>
      <c r="AX1456" s="14" t="s">
        <v>69</v>
      </c>
      <c r="AY1456" s="244" t="s">
        <v>144</v>
      </c>
    </row>
    <row r="1457" s="13" customFormat="1">
      <c r="A1457" s="13"/>
      <c r="B1457" s="224"/>
      <c r="C1457" s="225"/>
      <c r="D1457" s="217" t="s">
        <v>156</v>
      </c>
      <c r="E1457" s="226" t="s">
        <v>19</v>
      </c>
      <c r="F1457" s="227" t="s">
        <v>1398</v>
      </c>
      <c r="G1457" s="225"/>
      <c r="H1457" s="226" t="s">
        <v>19</v>
      </c>
      <c r="I1457" s="228"/>
      <c r="J1457" s="225"/>
      <c r="K1457" s="225"/>
      <c r="L1457" s="229"/>
      <c r="M1457" s="230"/>
      <c r="N1457" s="231"/>
      <c r="O1457" s="231"/>
      <c r="P1457" s="231"/>
      <c r="Q1457" s="231"/>
      <c r="R1457" s="231"/>
      <c r="S1457" s="231"/>
      <c r="T1457" s="232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33" t="s">
        <v>156</v>
      </c>
      <c r="AU1457" s="233" t="s">
        <v>79</v>
      </c>
      <c r="AV1457" s="13" t="s">
        <v>77</v>
      </c>
      <c r="AW1457" s="13" t="s">
        <v>31</v>
      </c>
      <c r="AX1457" s="13" t="s">
        <v>69</v>
      </c>
      <c r="AY1457" s="233" t="s">
        <v>144</v>
      </c>
    </row>
    <row r="1458" s="14" customFormat="1">
      <c r="A1458" s="14"/>
      <c r="B1458" s="234"/>
      <c r="C1458" s="235"/>
      <c r="D1458" s="217" t="s">
        <v>156</v>
      </c>
      <c r="E1458" s="236" t="s">
        <v>19</v>
      </c>
      <c r="F1458" s="237" t="s">
        <v>1399</v>
      </c>
      <c r="G1458" s="235"/>
      <c r="H1458" s="238">
        <v>5.4000000000000004</v>
      </c>
      <c r="I1458" s="239"/>
      <c r="J1458" s="235"/>
      <c r="K1458" s="235"/>
      <c r="L1458" s="240"/>
      <c r="M1458" s="241"/>
      <c r="N1458" s="242"/>
      <c r="O1458" s="242"/>
      <c r="P1458" s="242"/>
      <c r="Q1458" s="242"/>
      <c r="R1458" s="242"/>
      <c r="S1458" s="242"/>
      <c r="T1458" s="243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T1458" s="244" t="s">
        <v>156</v>
      </c>
      <c r="AU1458" s="244" t="s">
        <v>79</v>
      </c>
      <c r="AV1458" s="14" t="s">
        <v>79</v>
      </c>
      <c r="AW1458" s="14" t="s">
        <v>31</v>
      </c>
      <c r="AX1458" s="14" t="s">
        <v>69</v>
      </c>
      <c r="AY1458" s="244" t="s">
        <v>144</v>
      </c>
    </row>
    <row r="1459" s="15" customFormat="1">
      <c r="A1459" s="15"/>
      <c r="B1459" s="245"/>
      <c r="C1459" s="246"/>
      <c r="D1459" s="217" t="s">
        <v>156</v>
      </c>
      <c r="E1459" s="247" t="s">
        <v>19</v>
      </c>
      <c r="F1459" s="248" t="s">
        <v>163</v>
      </c>
      <c r="G1459" s="246"/>
      <c r="H1459" s="249">
        <v>151.108</v>
      </c>
      <c r="I1459" s="250"/>
      <c r="J1459" s="246"/>
      <c r="K1459" s="246"/>
      <c r="L1459" s="251"/>
      <c r="M1459" s="252"/>
      <c r="N1459" s="253"/>
      <c r="O1459" s="253"/>
      <c r="P1459" s="253"/>
      <c r="Q1459" s="253"/>
      <c r="R1459" s="253"/>
      <c r="S1459" s="253"/>
      <c r="T1459" s="254"/>
      <c r="U1459" s="15"/>
      <c r="V1459" s="15"/>
      <c r="W1459" s="15"/>
      <c r="X1459" s="15"/>
      <c r="Y1459" s="15"/>
      <c r="Z1459" s="15"/>
      <c r="AA1459" s="15"/>
      <c r="AB1459" s="15"/>
      <c r="AC1459" s="15"/>
      <c r="AD1459" s="15"/>
      <c r="AE1459" s="15"/>
      <c r="AT1459" s="255" t="s">
        <v>156</v>
      </c>
      <c r="AU1459" s="255" t="s">
        <v>79</v>
      </c>
      <c r="AV1459" s="15" t="s">
        <v>151</v>
      </c>
      <c r="AW1459" s="15" t="s">
        <v>31</v>
      </c>
      <c r="AX1459" s="15" t="s">
        <v>77</v>
      </c>
      <c r="AY1459" s="255" t="s">
        <v>144</v>
      </c>
    </row>
    <row r="1460" s="2" customFormat="1" ht="24.15" customHeight="1">
      <c r="A1460" s="38"/>
      <c r="B1460" s="39"/>
      <c r="C1460" s="204" t="s">
        <v>833</v>
      </c>
      <c r="D1460" s="204" t="s">
        <v>146</v>
      </c>
      <c r="E1460" s="205" t="s">
        <v>1400</v>
      </c>
      <c r="F1460" s="206" t="s">
        <v>1401</v>
      </c>
      <c r="G1460" s="207" t="s">
        <v>291</v>
      </c>
      <c r="H1460" s="208">
        <v>58</v>
      </c>
      <c r="I1460" s="209"/>
      <c r="J1460" s="210">
        <f>ROUND(I1460*H1460,2)</f>
        <v>0</v>
      </c>
      <c r="K1460" s="206" t="s">
        <v>150</v>
      </c>
      <c r="L1460" s="44"/>
      <c r="M1460" s="211" t="s">
        <v>19</v>
      </c>
      <c r="N1460" s="212" t="s">
        <v>40</v>
      </c>
      <c r="O1460" s="84"/>
      <c r="P1460" s="213">
        <f>O1460*H1460</f>
        <v>0</v>
      </c>
      <c r="Q1460" s="213">
        <v>0.00027500000000000002</v>
      </c>
      <c r="R1460" s="213">
        <f>Q1460*H1460</f>
        <v>0.015950000000000002</v>
      </c>
      <c r="S1460" s="213">
        <v>0</v>
      </c>
      <c r="T1460" s="214">
        <f>S1460*H1460</f>
        <v>0</v>
      </c>
      <c r="U1460" s="38"/>
      <c r="V1460" s="38"/>
      <c r="W1460" s="38"/>
      <c r="X1460" s="38"/>
      <c r="Y1460" s="38"/>
      <c r="Z1460" s="38"/>
      <c r="AA1460" s="38"/>
      <c r="AB1460" s="38"/>
      <c r="AC1460" s="38"/>
      <c r="AD1460" s="38"/>
      <c r="AE1460" s="38"/>
      <c r="AR1460" s="215" t="s">
        <v>203</v>
      </c>
      <c r="AT1460" s="215" t="s">
        <v>146</v>
      </c>
      <c r="AU1460" s="215" t="s">
        <v>79</v>
      </c>
      <c r="AY1460" s="17" t="s">
        <v>144</v>
      </c>
      <c r="BE1460" s="216">
        <f>IF(N1460="základní",J1460,0)</f>
        <v>0</v>
      </c>
      <c r="BF1460" s="216">
        <f>IF(N1460="snížená",J1460,0)</f>
        <v>0</v>
      </c>
      <c r="BG1460" s="216">
        <f>IF(N1460="zákl. přenesená",J1460,0)</f>
        <v>0</v>
      </c>
      <c r="BH1460" s="216">
        <f>IF(N1460="sníž. přenesená",J1460,0)</f>
        <v>0</v>
      </c>
      <c r="BI1460" s="216">
        <f>IF(N1460="nulová",J1460,0)</f>
        <v>0</v>
      </c>
      <c r="BJ1460" s="17" t="s">
        <v>77</v>
      </c>
      <c r="BK1460" s="216">
        <f>ROUND(I1460*H1460,2)</f>
        <v>0</v>
      </c>
      <c r="BL1460" s="17" t="s">
        <v>203</v>
      </c>
      <c r="BM1460" s="215" t="s">
        <v>1402</v>
      </c>
    </row>
    <row r="1461" s="2" customFormat="1">
      <c r="A1461" s="38"/>
      <c r="B1461" s="39"/>
      <c r="C1461" s="40"/>
      <c r="D1461" s="217" t="s">
        <v>152</v>
      </c>
      <c r="E1461" s="40"/>
      <c r="F1461" s="218" t="s">
        <v>1403</v>
      </c>
      <c r="G1461" s="40"/>
      <c r="H1461" s="40"/>
      <c r="I1461" s="219"/>
      <c r="J1461" s="40"/>
      <c r="K1461" s="40"/>
      <c r="L1461" s="44"/>
      <c r="M1461" s="220"/>
      <c r="N1461" s="221"/>
      <c r="O1461" s="84"/>
      <c r="P1461" s="84"/>
      <c r="Q1461" s="84"/>
      <c r="R1461" s="84"/>
      <c r="S1461" s="84"/>
      <c r="T1461" s="85"/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  <c r="AE1461" s="38"/>
      <c r="AT1461" s="17" t="s">
        <v>152</v>
      </c>
      <c r="AU1461" s="17" t="s">
        <v>79</v>
      </c>
    </row>
    <row r="1462" s="2" customFormat="1">
      <c r="A1462" s="38"/>
      <c r="B1462" s="39"/>
      <c r="C1462" s="40"/>
      <c r="D1462" s="222" t="s">
        <v>154</v>
      </c>
      <c r="E1462" s="40"/>
      <c r="F1462" s="223" t="s">
        <v>1404</v>
      </c>
      <c r="G1462" s="40"/>
      <c r="H1462" s="40"/>
      <c r="I1462" s="219"/>
      <c r="J1462" s="40"/>
      <c r="K1462" s="40"/>
      <c r="L1462" s="44"/>
      <c r="M1462" s="220"/>
      <c r="N1462" s="221"/>
      <c r="O1462" s="84"/>
      <c r="P1462" s="84"/>
      <c r="Q1462" s="84"/>
      <c r="R1462" s="84"/>
      <c r="S1462" s="84"/>
      <c r="T1462" s="85"/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  <c r="AE1462" s="38"/>
      <c r="AT1462" s="17" t="s">
        <v>154</v>
      </c>
      <c r="AU1462" s="17" t="s">
        <v>79</v>
      </c>
    </row>
    <row r="1463" s="13" customFormat="1">
      <c r="A1463" s="13"/>
      <c r="B1463" s="224"/>
      <c r="C1463" s="225"/>
      <c r="D1463" s="217" t="s">
        <v>156</v>
      </c>
      <c r="E1463" s="226" t="s">
        <v>19</v>
      </c>
      <c r="F1463" s="227" t="s">
        <v>982</v>
      </c>
      <c r="G1463" s="225"/>
      <c r="H1463" s="226" t="s">
        <v>19</v>
      </c>
      <c r="I1463" s="228"/>
      <c r="J1463" s="225"/>
      <c r="K1463" s="225"/>
      <c r="L1463" s="229"/>
      <c r="M1463" s="230"/>
      <c r="N1463" s="231"/>
      <c r="O1463" s="231"/>
      <c r="P1463" s="231"/>
      <c r="Q1463" s="231"/>
      <c r="R1463" s="231"/>
      <c r="S1463" s="231"/>
      <c r="T1463" s="232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T1463" s="233" t="s">
        <v>156</v>
      </c>
      <c r="AU1463" s="233" t="s">
        <v>79</v>
      </c>
      <c r="AV1463" s="13" t="s">
        <v>77</v>
      </c>
      <c r="AW1463" s="13" t="s">
        <v>31</v>
      </c>
      <c r="AX1463" s="13" t="s">
        <v>69</v>
      </c>
      <c r="AY1463" s="233" t="s">
        <v>144</v>
      </c>
    </row>
    <row r="1464" s="14" customFormat="1">
      <c r="A1464" s="14"/>
      <c r="B1464" s="234"/>
      <c r="C1464" s="235"/>
      <c r="D1464" s="217" t="s">
        <v>156</v>
      </c>
      <c r="E1464" s="236" t="s">
        <v>19</v>
      </c>
      <c r="F1464" s="237" t="s">
        <v>1405</v>
      </c>
      <c r="G1464" s="235"/>
      <c r="H1464" s="238">
        <v>35.200000000000003</v>
      </c>
      <c r="I1464" s="239"/>
      <c r="J1464" s="235"/>
      <c r="K1464" s="235"/>
      <c r="L1464" s="240"/>
      <c r="M1464" s="241"/>
      <c r="N1464" s="242"/>
      <c r="O1464" s="242"/>
      <c r="P1464" s="242"/>
      <c r="Q1464" s="242"/>
      <c r="R1464" s="242"/>
      <c r="S1464" s="242"/>
      <c r="T1464" s="243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T1464" s="244" t="s">
        <v>156</v>
      </c>
      <c r="AU1464" s="244" t="s">
        <v>79</v>
      </c>
      <c r="AV1464" s="14" t="s">
        <v>79</v>
      </c>
      <c r="AW1464" s="14" t="s">
        <v>31</v>
      </c>
      <c r="AX1464" s="14" t="s">
        <v>69</v>
      </c>
      <c r="AY1464" s="244" t="s">
        <v>144</v>
      </c>
    </row>
    <row r="1465" s="13" customFormat="1">
      <c r="A1465" s="13"/>
      <c r="B1465" s="224"/>
      <c r="C1465" s="225"/>
      <c r="D1465" s="217" t="s">
        <v>156</v>
      </c>
      <c r="E1465" s="226" t="s">
        <v>19</v>
      </c>
      <c r="F1465" s="227" t="s">
        <v>1396</v>
      </c>
      <c r="G1465" s="225"/>
      <c r="H1465" s="226" t="s">
        <v>19</v>
      </c>
      <c r="I1465" s="228"/>
      <c r="J1465" s="225"/>
      <c r="K1465" s="225"/>
      <c r="L1465" s="229"/>
      <c r="M1465" s="230"/>
      <c r="N1465" s="231"/>
      <c r="O1465" s="231"/>
      <c r="P1465" s="231"/>
      <c r="Q1465" s="231"/>
      <c r="R1465" s="231"/>
      <c r="S1465" s="231"/>
      <c r="T1465" s="232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T1465" s="233" t="s">
        <v>156</v>
      </c>
      <c r="AU1465" s="233" t="s">
        <v>79</v>
      </c>
      <c r="AV1465" s="13" t="s">
        <v>77</v>
      </c>
      <c r="AW1465" s="13" t="s">
        <v>31</v>
      </c>
      <c r="AX1465" s="13" t="s">
        <v>69</v>
      </c>
      <c r="AY1465" s="233" t="s">
        <v>144</v>
      </c>
    </row>
    <row r="1466" s="14" customFormat="1">
      <c r="A1466" s="14"/>
      <c r="B1466" s="234"/>
      <c r="C1466" s="235"/>
      <c r="D1466" s="217" t="s">
        <v>156</v>
      </c>
      <c r="E1466" s="236" t="s">
        <v>19</v>
      </c>
      <c r="F1466" s="237" t="s">
        <v>1406</v>
      </c>
      <c r="G1466" s="235"/>
      <c r="H1466" s="238">
        <v>19.800000000000001</v>
      </c>
      <c r="I1466" s="239"/>
      <c r="J1466" s="235"/>
      <c r="K1466" s="235"/>
      <c r="L1466" s="240"/>
      <c r="M1466" s="241"/>
      <c r="N1466" s="242"/>
      <c r="O1466" s="242"/>
      <c r="P1466" s="242"/>
      <c r="Q1466" s="242"/>
      <c r="R1466" s="242"/>
      <c r="S1466" s="242"/>
      <c r="T1466" s="243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T1466" s="244" t="s">
        <v>156</v>
      </c>
      <c r="AU1466" s="244" t="s">
        <v>79</v>
      </c>
      <c r="AV1466" s="14" t="s">
        <v>79</v>
      </c>
      <c r="AW1466" s="14" t="s">
        <v>31</v>
      </c>
      <c r="AX1466" s="14" t="s">
        <v>69</v>
      </c>
      <c r="AY1466" s="244" t="s">
        <v>144</v>
      </c>
    </row>
    <row r="1467" s="13" customFormat="1">
      <c r="A1467" s="13"/>
      <c r="B1467" s="224"/>
      <c r="C1467" s="225"/>
      <c r="D1467" s="217" t="s">
        <v>156</v>
      </c>
      <c r="E1467" s="226" t="s">
        <v>19</v>
      </c>
      <c r="F1467" s="227" t="s">
        <v>1398</v>
      </c>
      <c r="G1467" s="225"/>
      <c r="H1467" s="226" t="s">
        <v>19</v>
      </c>
      <c r="I1467" s="228"/>
      <c r="J1467" s="225"/>
      <c r="K1467" s="225"/>
      <c r="L1467" s="229"/>
      <c r="M1467" s="230"/>
      <c r="N1467" s="231"/>
      <c r="O1467" s="231"/>
      <c r="P1467" s="231"/>
      <c r="Q1467" s="231"/>
      <c r="R1467" s="231"/>
      <c r="S1467" s="231"/>
      <c r="T1467" s="232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T1467" s="233" t="s">
        <v>156</v>
      </c>
      <c r="AU1467" s="233" t="s">
        <v>79</v>
      </c>
      <c r="AV1467" s="13" t="s">
        <v>77</v>
      </c>
      <c r="AW1467" s="13" t="s">
        <v>31</v>
      </c>
      <c r="AX1467" s="13" t="s">
        <v>69</v>
      </c>
      <c r="AY1467" s="233" t="s">
        <v>144</v>
      </c>
    </row>
    <row r="1468" s="14" customFormat="1">
      <c r="A1468" s="14"/>
      <c r="B1468" s="234"/>
      <c r="C1468" s="235"/>
      <c r="D1468" s="217" t="s">
        <v>156</v>
      </c>
      <c r="E1468" s="236" t="s">
        <v>19</v>
      </c>
      <c r="F1468" s="237" t="s">
        <v>1407</v>
      </c>
      <c r="G1468" s="235"/>
      <c r="H1468" s="238">
        <v>3</v>
      </c>
      <c r="I1468" s="239"/>
      <c r="J1468" s="235"/>
      <c r="K1468" s="235"/>
      <c r="L1468" s="240"/>
      <c r="M1468" s="241"/>
      <c r="N1468" s="242"/>
      <c r="O1468" s="242"/>
      <c r="P1468" s="242"/>
      <c r="Q1468" s="242"/>
      <c r="R1468" s="242"/>
      <c r="S1468" s="242"/>
      <c r="T1468" s="243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T1468" s="244" t="s">
        <v>156</v>
      </c>
      <c r="AU1468" s="244" t="s">
        <v>79</v>
      </c>
      <c r="AV1468" s="14" t="s">
        <v>79</v>
      </c>
      <c r="AW1468" s="14" t="s">
        <v>31</v>
      </c>
      <c r="AX1468" s="14" t="s">
        <v>69</v>
      </c>
      <c r="AY1468" s="244" t="s">
        <v>144</v>
      </c>
    </row>
    <row r="1469" s="15" customFormat="1">
      <c r="A1469" s="15"/>
      <c r="B1469" s="245"/>
      <c r="C1469" s="246"/>
      <c r="D1469" s="217" t="s">
        <v>156</v>
      </c>
      <c r="E1469" s="247" t="s">
        <v>19</v>
      </c>
      <c r="F1469" s="248" t="s">
        <v>163</v>
      </c>
      <c r="G1469" s="246"/>
      <c r="H1469" s="249">
        <v>58</v>
      </c>
      <c r="I1469" s="250"/>
      <c r="J1469" s="246"/>
      <c r="K1469" s="246"/>
      <c r="L1469" s="251"/>
      <c r="M1469" s="252"/>
      <c r="N1469" s="253"/>
      <c r="O1469" s="253"/>
      <c r="P1469" s="253"/>
      <c r="Q1469" s="253"/>
      <c r="R1469" s="253"/>
      <c r="S1469" s="253"/>
      <c r="T1469" s="254"/>
      <c r="U1469" s="15"/>
      <c r="V1469" s="15"/>
      <c r="W1469" s="15"/>
      <c r="X1469" s="15"/>
      <c r="Y1469" s="15"/>
      <c r="Z1469" s="15"/>
      <c r="AA1469" s="15"/>
      <c r="AB1469" s="15"/>
      <c r="AC1469" s="15"/>
      <c r="AD1469" s="15"/>
      <c r="AE1469" s="15"/>
      <c r="AT1469" s="255" t="s">
        <v>156</v>
      </c>
      <c r="AU1469" s="255" t="s">
        <v>79</v>
      </c>
      <c r="AV1469" s="15" t="s">
        <v>151</v>
      </c>
      <c r="AW1469" s="15" t="s">
        <v>31</v>
      </c>
      <c r="AX1469" s="15" t="s">
        <v>77</v>
      </c>
      <c r="AY1469" s="255" t="s">
        <v>144</v>
      </c>
    </row>
    <row r="1470" s="2" customFormat="1" ht="37.8" customHeight="1">
      <c r="A1470" s="38"/>
      <c r="B1470" s="39"/>
      <c r="C1470" s="204" t="s">
        <v>1408</v>
      </c>
      <c r="D1470" s="204" t="s">
        <v>146</v>
      </c>
      <c r="E1470" s="205" t="s">
        <v>1409</v>
      </c>
      <c r="F1470" s="206" t="s">
        <v>1410</v>
      </c>
      <c r="G1470" s="207" t="s">
        <v>202</v>
      </c>
      <c r="H1470" s="208">
        <v>193.89599999999999</v>
      </c>
      <c r="I1470" s="209"/>
      <c r="J1470" s="210">
        <f>ROUND(I1470*H1470,2)</f>
        <v>0</v>
      </c>
      <c r="K1470" s="206" t="s">
        <v>150</v>
      </c>
      <c r="L1470" s="44"/>
      <c r="M1470" s="211" t="s">
        <v>19</v>
      </c>
      <c r="N1470" s="212" t="s">
        <v>40</v>
      </c>
      <c r="O1470" s="84"/>
      <c r="P1470" s="213">
        <f>O1470*H1470</f>
        <v>0</v>
      </c>
      <c r="Q1470" s="213">
        <v>0.0089999999999999993</v>
      </c>
      <c r="R1470" s="213">
        <f>Q1470*H1470</f>
        <v>1.7450639999999997</v>
      </c>
      <c r="S1470" s="213">
        <v>0</v>
      </c>
      <c r="T1470" s="214">
        <f>S1470*H1470</f>
        <v>0</v>
      </c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  <c r="AE1470" s="38"/>
      <c r="AR1470" s="215" t="s">
        <v>203</v>
      </c>
      <c r="AT1470" s="215" t="s">
        <v>146</v>
      </c>
      <c r="AU1470" s="215" t="s">
        <v>79</v>
      </c>
      <c r="AY1470" s="17" t="s">
        <v>144</v>
      </c>
      <c r="BE1470" s="216">
        <f>IF(N1470="základní",J1470,0)</f>
        <v>0</v>
      </c>
      <c r="BF1470" s="216">
        <f>IF(N1470="snížená",J1470,0)</f>
        <v>0</v>
      </c>
      <c r="BG1470" s="216">
        <f>IF(N1470="zákl. přenesená",J1470,0)</f>
        <v>0</v>
      </c>
      <c r="BH1470" s="216">
        <f>IF(N1470="sníž. přenesená",J1470,0)</f>
        <v>0</v>
      </c>
      <c r="BI1470" s="216">
        <f>IF(N1470="nulová",J1470,0)</f>
        <v>0</v>
      </c>
      <c r="BJ1470" s="17" t="s">
        <v>77</v>
      </c>
      <c r="BK1470" s="216">
        <f>ROUND(I1470*H1470,2)</f>
        <v>0</v>
      </c>
      <c r="BL1470" s="17" t="s">
        <v>203</v>
      </c>
      <c r="BM1470" s="215" t="s">
        <v>1411</v>
      </c>
    </row>
    <row r="1471" s="2" customFormat="1">
      <c r="A1471" s="38"/>
      <c r="B1471" s="39"/>
      <c r="C1471" s="40"/>
      <c r="D1471" s="217" t="s">
        <v>152</v>
      </c>
      <c r="E1471" s="40"/>
      <c r="F1471" s="218" t="s">
        <v>1412</v>
      </c>
      <c r="G1471" s="40"/>
      <c r="H1471" s="40"/>
      <c r="I1471" s="219"/>
      <c r="J1471" s="40"/>
      <c r="K1471" s="40"/>
      <c r="L1471" s="44"/>
      <c r="M1471" s="220"/>
      <c r="N1471" s="221"/>
      <c r="O1471" s="84"/>
      <c r="P1471" s="84"/>
      <c r="Q1471" s="84"/>
      <c r="R1471" s="84"/>
      <c r="S1471" s="84"/>
      <c r="T1471" s="85"/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  <c r="AE1471" s="38"/>
      <c r="AT1471" s="17" t="s">
        <v>152</v>
      </c>
      <c r="AU1471" s="17" t="s">
        <v>79</v>
      </c>
    </row>
    <row r="1472" s="2" customFormat="1">
      <c r="A1472" s="38"/>
      <c r="B1472" s="39"/>
      <c r="C1472" s="40"/>
      <c r="D1472" s="222" t="s">
        <v>154</v>
      </c>
      <c r="E1472" s="40"/>
      <c r="F1472" s="223" t="s">
        <v>1413</v>
      </c>
      <c r="G1472" s="40"/>
      <c r="H1472" s="40"/>
      <c r="I1472" s="219"/>
      <c r="J1472" s="40"/>
      <c r="K1472" s="40"/>
      <c r="L1472" s="44"/>
      <c r="M1472" s="220"/>
      <c r="N1472" s="221"/>
      <c r="O1472" s="84"/>
      <c r="P1472" s="84"/>
      <c r="Q1472" s="84"/>
      <c r="R1472" s="84"/>
      <c r="S1472" s="84"/>
      <c r="T1472" s="85"/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  <c r="AE1472" s="38"/>
      <c r="AT1472" s="17" t="s">
        <v>154</v>
      </c>
      <c r="AU1472" s="17" t="s">
        <v>79</v>
      </c>
    </row>
    <row r="1473" s="14" customFormat="1">
      <c r="A1473" s="14"/>
      <c r="B1473" s="234"/>
      <c r="C1473" s="235"/>
      <c r="D1473" s="217" t="s">
        <v>156</v>
      </c>
      <c r="E1473" s="236" t="s">
        <v>19</v>
      </c>
      <c r="F1473" s="237" t="s">
        <v>1382</v>
      </c>
      <c r="G1473" s="235"/>
      <c r="H1473" s="238">
        <v>112.788</v>
      </c>
      <c r="I1473" s="239"/>
      <c r="J1473" s="235"/>
      <c r="K1473" s="235"/>
      <c r="L1473" s="240"/>
      <c r="M1473" s="241"/>
      <c r="N1473" s="242"/>
      <c r="O1473" s="242"/>
      <c r="P1473" s="242"/>
      <c r="Q1473" s="242"/>
      <c r="R1473" s="242"/>
      <c r="S1473" s="242"/>
      <c r="T1473" s="243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T1473" s="244" t="s">
        <v>156</v>
      </c>
      <c r="AU1473" s="244" t="s">
        <v>79</v>
      </c>
      <c r="AV1473" s="14" t="s">
        <v>79</v>
      </c>
      <c r="AW1473" s="14" t="s">
        <v>31</v>
      </c>
      <c r="AX1473" s="14" t="s">
        <v>69</v>
      </c>
      <c r="AY1473" s="244" t="s">
        <v>144</v>
      </c>
    </row>
    <row r="1474" s="14" customFormat="1">
      <c r="A1474" s="14"/>
      <c r="B1474" s="234"/>
      <c r="C1474" s="235"/>
      <c r="D1474" s="217" t="s">
        <v>156</v>
      </c>
      <c r="E1474" s="236" t="s">
        <v>19</v>
      </c>
      <c r="F1474" s="237" t="s">
        <v>1383</v>
      </c>
      <c r="G1474" s="235"/>
      <c r="H1474" s="238">
        <v>40.496000000000002</v>
      </c>
      <c r="I1474" s="239"/>
      <c r="J1474" s="235"/>
      <c r="K1474" s="235"/>
      <c r="L1474" s="240"/>
      <c r="M1474" s="241"/>
      <c r="N1474" s="242"/>
      <c r="O1474" s="242"/>
      <c r="P1474" s="242"/>
      <c r="Q1474" s="242"/>
      <c r="R1474" s="242"/>
      <c r="S1474" s="242"/>
      <c r="T1474" s="243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T1474" s="244" t="s">
        <v>156</v>
      </c>
      <c r="AU1474" s="244" t="s">
        <v>79</v>
      </c>
      <c r="AV1474" s="14" t="s">
        <v>79</v>
      </c>
      <c r="AW1474" s="14" t="s">
        <v>31</v>
      </c>
      <c r="AX1474" s="14" t="s">
        <v>69</v>
      </c>
      <c r="AY1474" s="244" t="s">
        <v>144</v>
      </c>
    </row>
    <row r="1475" s="14" customFormat="1">
      <c r="A1475" s="14"/>
      <c r="B1475" s="234"/>
      <c r="C1475" s="235"/>
      <c r="D1475" s="217" t="s">
        <v>156</v>
      </c>
      <c r="E1475" s="236" t="s">
        <v>19</v>
      </c>
      <c r="F1475" s="237" t="s">
        <v>1384</v>
      </c>
      <c r="G1475" s="235"/>
      <c r="H1475" s="238">
        <v>40.612000000000002</v>
      </c>
      <c r="I1475" s="239"/>
      <c r="J1475" s="235"/>
      <c r="K1475" s="235"/>
      <c r="L1475" s="240"/>
      <c r="M1475" s="241"/>
      <c r="N1475" s="242"/>
      <c r="O1475" s="242"/>
      <c r="P1475" s="242"/>
      <c r="Q1475" s="242"/>
      <c r="R1475" s="242"/>
      <c r="S1475" s="242"/>
      <c r="T1475" s="243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T1475" s="244" t="s">
        <v>156</v>
      </c>
      <c r="AU1475" s="244" t="s">
        <v>79</v>
      </c>
      <c r="AV1475" s="14" t="s">
        <v>79</v>
      </c>
      <c r="AW1475" s="14" t="s">
        <v>31</v>
      </c>
      <c r="AX1475" s="14" t="s">
        <v>69</v>
      </c>
      <c r="AY1475" s="244" t="s">
        <v>144</v>
      </c>
    </row>
    <row r="1476" s="15" customFormat="1">
      <c r="A1476" s="15"/>
      <c r="B1476" s="245"/>
      <c r="C1476" s="246"/>
      <c r="D1476" s="217" t="s">
        <v>156</v>
      </c>
      <c r="E1476" s="247" t="s">
        <v>19</v>
      </c>
      <c r="F1476" s="248" t="s">
        <v>163</v>
      </c>
      <c r="G1476" s="246"/>
      <c r="H1476" s="249">
        <v>193.89599999999999</v>
      </c>
      <c r="I1476" s="250"/>
      <c r="J1476" s="246"/>
      <c r="K1476" s="246"/>
      <c r="L1476" s="251"/>
      <c r="M1476" s="252"/>
      <c r="N1476" s="253"/>
      <c r="O1476" s="253"/>
      <c r="P1476" s="253"/>
      <c r="Q1476" s="253"/>
      <c r="R1476" s="253"/>
      <c r="S1476" s="253"/>
      <c r="T1476" s="254"/>
      <c r="U1476" s="15"/>
      <c r="V1476" s="15"/>
      <c r="W1476" s="15"/>
      <c r="X1476" s="15"/>
      <c r="Y1476" s="15"/>
      <c r="Z1476" s="15"/>
      <c r="AA1476" s="15"/>
      <c r="AB1476" s="15"/>
      <c r="AC1476" s="15"/>
      <c r="AD1476" s="15"/>
      <c r="AE1476" s="15"/>
      <c r="AT1476" s="255" t="s">
        <v>156</v>
      </c>
      <c r="AU1476" s="255" t="s">
        <v>79</v>
      </c>
      <c r="AV1476" s="15" t="s">
        <v>151</v>
      </c>
      <c r="AW1476" s="15" t="s">
        <v>31</v>
      </c>
      <c r="AX1476" s="15" t="s">
        <v>77</v>
      </c>
      <c r="AY1476" s="255" t="s">
        <v>144</v>
      </c>
    </row>
    <row r="1477" s="2" customFormat="1" ht="24.15" customHeight="1">
      <c r="A1477" s="38"/>
      <c r="B1477" s="39"/>
      <c r="C1477" s="256" t="s">
        <v>838</v>
      </c>
      <c r="D1477" s="256" t="s">
        <v>229</v>
      </c>
      <c r="E1477" s="257" t="s">
        <v>1414</v>
      </c>
      <c r="F1477" s="258" t="s">
        <v>1415</v>
      </c>
      <c r="G1477" s="259" t="s">
        <v>202</v>
      </c>
      <c r="H1477" s="260">
        <v>222.97999999999999</v>
      </c>
      <c r="I1477" s="261"/>
      <c r="J1477" s="262">
        <f>ROUND(I1477*H1477,2)</f>
        <v>0</v>
      </c>
      <c r="K1477" s="258" t="s">
        <v>150</v>
      </c>
      <c r="L1477" s="263"/>
      <c r="M1477" s="264" t="s">
        <v>19</v>
      </c>
      <c r="N1477" s="265" t="s">
        <v>40</v>
      </c>
      <c r="O1477" s="84"/>
      <c r="P1477" s="213">
        <f>O1477*H1477</f>
        <v>0</v>
      </c>
      <c r="Q1477" s="213">
        <v>0.02</v>
      </c>
      <c r="R1477" s="213">
        <f>Q1477*H1477</f>
        <v>4.4596</v>
      </c>
      <c r="S1477" s="213">
        <v>0</v>
      </c>
      <c r="T1477" s="214">
        <f>S1477*H1477</f>
        <v>0</v>
      </c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38"/>
      <c r="AE1477" s="38"/>
      <c r="AR1477" s="215" t="s">
        <v>260</v>
      </c>
      <c r="AT1477" s="215" t="s">
        <v>229</v>
      </c>
      <c r="AU1477" s="215" t="s">
        <v>79</v>
      </c>
      <c r="AY1477" s="17" t="s">
        <v>144</v>
      </c>
      <c r="BE1477" s="216">
        <f>IF(N1477="základní",J1477,0)</f>
        <v>0</v>
      </c>
      <c r="BF1477" s="216">
        <f>IF(N1477="snížená",J1477,0)</f>
        <v>0</v>
      </c>
      <c r="BG1477" s="216">
        <f>IF(N1477="zákl. přenesená",J1477,0)</f>
        <v>0</v>
      </c>
      <c r="BH1477" s="216">
        <f>IF(N1477="sníž. přenesená",J1477,0)</f>
        <v>0</v>
      </c>
      <c r="BI1477" s="216">
        <f>IF(N1477="nulová",J1477,0)</f>
        <v>0</v>
      </c>
      <c r="BJ1477" s="17" t="s">
        <v>77</v>
      </c>
      <c r="BK1477" s="216">
        <f>ROUND(I1477*H1477,2)</f>
        <v>0</v>
      </c>
      <c r="BL1477" s="17" t="s">
        <v>203</v>
      </c>
      <c r="BM1477" s="215" t="s">
        <v>1416</v>
      </c>
    </row>
    <row r="1478" s="2" customFormat="1">
      <c r="A1478" s="38"/>
      <c r="B1478" s="39"/>
      <c r="C1478" s="40"/>
      <c r="D1478" s="217" t="s">
        <v>152</v>
      </c>
      <c r="E1478" s="40"/>
      <c r="F1478" s="218" t="s">
        <v>1415</v>
      </c>
      <c r="G1478" s="40"/>
      <c r="H1478" s="40"/>
      <c r="I1478" s="219"/>
      <c r="J1478" s="40"/>
      <c r="K1478" s="40"/>
      <c r="L1478" s="44"/>
      <c r="M1478" s="220"/>
      <c r="N1478" s="221"/>
      <c r="O1478" s="84"/>
      <c r="P1478" s="84"/>
      <c r="Q1478" s="84"/>
      <c r="R1478" s="84"/>
      <c r="S1478" s="84"/>
      <c r="T1478" s="85"/>
      <c r="U1478" s="38"/>
      <c r="V1478" s="38"/>
      <c r="W1478" s="38"/>
      <c r="X1478" s="38"/>
      <c r="Y1478" s="38"/>
      <c r="Z1478" s="38"/>
      <c r="AA1478" s="38"/>
      <c r="AB1478" s="38"/>
      <c r="AC1478" s="38"/>
      <c r="AD1478" s="38"/>
      <c r="AE1478" s="38"/>
      <c r="AT1478" s="17" t="s">
        <v>152</v>
      </c>
      <c r="AU1478" s="17" t="s">
        <v>79</v>
      </c>
    </row>
    <row r="1479" s="14" customFormat="1">
      <c r="A1479" s="14"/>
      <c r="B1479" s="234"/>
      <c r="C1479" s="235"/>
      <c r="D1479" s="217" t="s">
        <v>156</v>
      </c>
      <c r="E1479" s="236" t="s">
        <v>19</v>
      </c>
      <c r="F1479" s="237" t="s">
        <v>1382</v>
      </c>
      <c r="G1479" s="235"/>
      <c r="H1479" s="238">
        <v>112.788</v>
      </c>
      <c r="I1479" s="239"/>
      <c r="J1479" s="235"/>
      <c r="K1479" s="235"/>
      <c r="L1479" s="240"/>
      <c r="M1479" s="241"/>
      <c r="N1479" s="242"/>
      <c r="O1479" s="242"/>
      <c r="P1479" s="242"/>
      <c r="Q1479" s="242"/>
      <c r="R1479" s="242"/>
      <c r="S1479" s="242"/>
      <c r="T1479" s="243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T1479" s="244" t="s">
        <v>156</v>
      </c>
      <c r="AU1479" s="244" t="s">
        <v>79</v>
      </c>
      <c r="AV1479" s="14" t="s">
        <v>79</v>
      </c>
      <c r="AW1479" s="14" t="s">
        <v>31</v>
      </c>
      <c r="AX1479" s="14" t="s">
        <v>69</v>
      </c>
      <c r="AY1479" s="244" t="s">
        <v>144</v>
      </c>
    </row>
    <row r="1480" s="14" customFormat="1">
      <c r="A1480" s="14"/>
      <c r="B1480" s="234"/>
      <c r="C1480" s="235"/>
      <c r="D1480" s="217" t="s">
        <v>156</v>
      </c>
      <c r="E1480" s="236" t="s">
        <v>19</v>
      </c>
      <c r="F1480" s="237" t="s">
        <v>1383</v>
      </c>
      <c r="G1480" s="235"/>
      <c r="H1480" s="238">
        <v>40.496000000000002</v>
      </c>
      <c r="I1480" s="239"/>
      <c r="J1480" s="235"/>
      <c r="K1480" s="235"/>
      <c r="L1480" s="240"/>
      <c r="M1480" s="241"/>
      <c r="N1480" s="242"/>
      <c r="O1480" s="242"/>
      <c r="P1480" s="242"/>
      <c r="Q1480" s="242"/>
      <c r="R1480" s="242"/>
      <c r="S1480" s="242"/>
      <c r="T1480" s="243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T1480" s="244" t="s">
        <v>156</v>
      </c>
      <c r="AU1480" s="244" t="s">
        <v>79</v>
      </c>
      <c r="AV1480" s="14" t="s">
        <v>79</v>
      </c>
      <c r="AW1480" s="14" t="s">
        <v>31</v>
      </c>
      <c r="AX1480" s="14" t="s">
        <v>69</v>
      </c>
      <c r="AY1480" s="244" t="s">
        <v>144</v>
      </c>
    </row>
    <row r="1481" s="14" customFormat="1">
      <c r="A1481" s="14"/>
      <c r="B1481" s="234"/>
      <c r="C1481" s="235"/>
      <c r="D1481" s="217" t="s">
        <v>156</v>
      </c>
      <c r="E1481" s="236" t="s">
        <v>19</v>
      </c>
      <c r="F1481" s="237" t="s">
        <v>1384</v>
      </c>
      <c r="G1481" s="235"/>
      <c r="H1481" s="238">
        <v>40.612000000000002</v>
      </c>
      <c r="I1481" s="239"/>
      <c r="J1481" s="235"/>
      <c r="K1481" s="235"/>
      <c r="L1481" s="240"/>
      <c r="M1481" s="241"/>
      <c r="N1481" s="242"/>
      <c r="O1481" s="242"/>
      <c r="P1481" s="242"/>
      <c r="Q1481" s="242"/>
      <c r="R1481" s="242"/>
      <c r="S1481" s="242"/>
      <c r="T1481" s="243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T1481" s="244" t="s">
        <v>156</v>
      </c>
      <c r="AU1481" s="244" t="s">
        <v>79</v>
      </c>
      <c r="AV1481" s="14" t="s">
        <v>79</v>
      </c>
      <c r="AW1481" s="14" t="s">
        <v>31</v>
      </c>
      <c r="AX1481" s="14" t="s">
        <v>69</v>
      </c>
      <c r="AY1481" s="244" t="s">
        <v>144</v>
      </c>
    </row>
    <row r="1482" s="15" customFormat="1">
      <c r="A1482" s="15"/>
      <c r="B1482" s="245"/>
      <c r="C1482" s="246"/>
      <c r="D1482" s="217" t="s">
        <v>156</v>
      </c>
      <c r="E1482" s="247" t="s">
        <v>19</v>
      </c>
      <c r="F1482" s="248" t="s">
        <v>163</v>
      </c>
      <c r="G1482" s="246"/>
      <c r="H1482" s="249">
        <v>193.89599999999999</v>
      </c>
      <c r="I1482" s="250"/>
      <c r="J1482" s="246"/>
      <c r="K1482" s="246"/>
      <c r="L1482" s="251"/>
      <c r="M1482" s="252"/>
      <c r="N1482" s="253"/>
      <c r="O1482" s="253"/>
      <c r="P1482" s="253"/>
      <c r="Q1482" s="253"/>
      <c r="R1482" s="253"/>
      <c r="S1482" s="253"/>
      <c r="T1482" s="254"/>
      <c r="U1482" s="15"/>
      <c r="V1482" s="15"/>
      <c r="W1482" s="15"/>
      <c r="X1482" s="15"/>
      <c r="Y1482" s="15"/>
      <c r="Z1482" s="15"/>
      <c r="AA1482" s="15"/>
      <c r="AB1482" s="15"/>
      <c r="AC1482" s="15"/>
      <c r="AD1482" s="15"/>
      <c r="AE1482" s="15"/>
      <c r="AT1482" s="255" t="s">
        <v>156</v>
      </c>
      <c r="AU1482" s="255" t="s">
        <v>79</v>
      </c>
      <c r="AV1482" s="15" t="s">
        <v>151</v>
      </c>
      <c r="AW1482" s="15" t="s">
        <v>31</v>
      </c>
      <c r="AX1482" s="15" t="s">
        <v>69</v>
      </c>
      <c r="AY1482" s="255" t="s">
        <v>144</v>
      </c>
    </row>
    <row r="1483" s="14" customFormat="1">
      <c r="A1483" s="14"/>
      <c r="B1483" s="234"/>
      <c r="C1483" s="235"/>
      <c r="D1483" s="217" t="s">
        <v>156</v>
      </c>
      <c r="E1483" s="236" t="s">
        <v>19</v>
      </c>
      <c r="F1483" s="237" t="s">
        <v>1417</v>
      </c>
      <c r="G1483" s="235"/>
      <c r="H1483" s="238">
        <v>222.97999999999999</v>
      </c>
      <c r="I1483" s="239"/>
      <c r="J1483" s="235"/>
      <c r="K1483" s="235"/>
      <c r="L1483" s="240"/>
      <c r="M1483" s="241"/>
      <c r="N1483" s="242"/>
      <c r="O1483" s="242"/>
      <c r="P1483" s="242"/>
      <c r="Q1483" s="242"/>
      <c r="R1483" s="242"/>
      <c r="S1483" s="242"/>
      <c r="T1483" s="243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T1483" s="244" t="s">
        <v>156</v>
      </c>
      <c r="AU1483" s="244" t="s">
        <v>79</v>
      </c>
      <c r="AV1483" s="14" t="s">
        <v>79</v>
      </c>
      <c r="AW1483" s="14" t="s">
        <v>31</v>
      </c>
      <c r="AX1483" s="14" t="s">
        <v>69</v>
      </c>
      <c r="AY1483" s="244" t="s">
        <v>144</v>
      </c>
    </row>
    <row r="1484" s="15" customFormat="1">
      <c r="A1484" s="15"/>
      <c r="B1484" s="245"/>
      <c r="C1484" s="246"/>
      <c r="D1484" s="217" t="s">
        <v>156</v>
      </c>
      <c r="E1484" s="247" t="s">
        <v>19</v>
      </c>
      <c r="F1484" s="248" t="s">
        <v>163</v>
      </c>
      <c r="G1484" s="246"/>
      <c r="H1484" s="249">
        <v>222.97999999999999</v>
      </c>
      <c r="I1484" s="250"/>
      <c r="J1484" s="246"/>
      <c r="K1484" s="246"/>
      <c r="L1484" s="251"/>
      <c r="M1484" s="252"/>
      <c r="N1484" s="253"/>
      <c r="O1484" s="253"/>
      <c r="P1484" s="253"/>
      <c r="Q1484" s="253"/>
      <c r="R1484" s="253"/>
      <c r="S1484" s="253"/>
      <c r="T1484" s="254"/>
      <c r="U1484" s="15"/>
      <c r="V1484" s="15"/>
      <c r="W1484" s="15"/>
      <c r="X1484" s="15"/>
      <c r="Y1484" s="15"/>
      <c r="Z1484" s="15"/>
      <c r="AA1484" s="15"/>
      <c r="AB1484" s="15"/>
      <c r="AC1484" s="15"/>
      <c r="AD1484" s="15"/>
      <c r="AE1484" s="15"/>
      <c r="AT1484" s="255" t="s">
        <v>156</v>
      </c>
      <c r="AU1484" s="255" t="s">
        <v>79</v>
      </c>
      <c r="AV1484" s="15" t="s">
        <v>151</v>
      </c>
      <c r="AW1484" s="15" t="s">
        <v>31</v>
      </c>
      <c r="AX1484" s="15" t="s">
        <v>77</v>
      </c>
      <c r="AY1484" s="255" t="s">
        <v>144</v>
      </c>
    </row>
    <row r="1485" s="2" customFormat="1" ht="24.15" customHeight="1">
      <c r="A1485" s="38"/>
      <c r="B1485" s="39"/>
      <c r="C1485" s="204" t="s">
        <v>1418</v>
      </c>
      <c r="D1485" s="204" t="s">
        <v>146</v>
      </c>
      <c r="E1485" s="205" t="s">
        <v>1419</v>
      </c>
      <c r="F1485" s="206" t="s">
        <v>1420</v>
      </c>
      <c r="G1485" s="207" t="s">
        <v>202</v>
      </c>
      <c r="H1485" s="208">
        <v>4.9500000000000002</v>
      </c>
      <c r="I1485" s="209"/>
      <c r="J1485" s="210">
        <f>ROUND(I1485*H1485,2)</f>
        <v>0</v>
      </c>
      <c r="K1485" s="206" t="s">
        <v>150</v>
      </c>
      <c r="L1485" s="44"/>
      <c r="M1485" s="211" t="s">
        <v>19</v>
      </c>
      <c r="N1485" s="212" t="s">
        <v>40</v>
      </c>
      <c r="O1485" s="84"/>
      <c r="P1485" s="213">
        <f>O1485*H1485</f>
        <v>0</v>
      </c>
      <c r="Q1485" s="213">
        <v>0.00062985560000000001</v>
      </c>
      <c r="R1485" s="213">
        <f>Q1485*H1485</f>
        <v>0.0031177852200000001</v>
      </c>
      <c r="S1485" s="213">
        <v>0</v>
      </c>
      <c r="T1485" s="214">
        <f>S1485*H1485</f>
        <v>0</v>
      </c>
      <c r="U1485" s="38"/>
      <c r="V1485" s="38"/>
      <c r="W1485" s="38"/>
      <c r="X1485" s="38"/>
      <c r="Y1485" s="38"/>
      <c r="Z1485" s="38"/>
      <c r="AA1485" s="38"/>
      <c r="AB1485" s="38"/>
      <c r="AC1485" s="38"/>
      <c r="AD1485" s="38"/>
      <c r="AE1485" s="38"/>
      <c r="AR1485" s="215" t="s">
        <v>203</v>
      </c>
      <c r="AT1485" s="215" t="s">
        <v>146</v>
      </c>
      <c r="AU1485" s="215" t="s">
        <v>79</v>
      </c>
      <c r="AY1485" s="17" t="s">
        <v>144</v>
      </c>
      <c r="BE1485" s="216">
        <f>IF(N1485="základní",J1485,0)</f>
        <v>0</v>
      </c>
      <c r="BF1485" s="216">
        <f>IF(N1485="snížená",J1485,0)</f>
        <v>0</v>
      </c>
      <c r="BG1485" s="216">
        <f>IF(N1485="zákl. přenesená",J1485,0)</f>
        <v>0</v>
      </c>
      <c r="BH1485" s="216">
        <f>IF(N1485="sníž. přenesená",J1485,0)</f>
        <v>0</v>
      </c>
      <c r="BI1485" s="216">
        <f>IF(N1485="nulová",J1485,0)</f>
        <v>0</v>
      </c>
      <c r="BJ1485" s="17" t="s">
        <v>77</v>
      </c>
      <c r="BK1485" s="216">
        <f>ROUND(I1485*H1485,2)</f>
        <v>0</v>
      </c>
      <c r="BL1485" s="17" t="s">
        <v>203</v>
      </c>
      <c r="BM1485" s="215" t="s">
        <v>1421</v>
      </c>
    </row>
    <row r="1486" s="2" customFormat="1">
      <c r="A1486" s="38"/>
      <c r="B1486" s="39"/>
      <c r="C1486" s="40"/>
      <c r="D1486" s="217" t="s">
        <v>152</v>
      </c>
      <c r="E1486" s="40"/>
      <c r="F1486" s="218" t="s">
        <v>1422</v>
      </c>
      <c r="G1486" s="40"/>
      <c r="H1486" s="40"/>
      <c r="I1486" s="219"/>
      <c r="J1486" s="40"/>
      <c r="K1486" s="40"/>
      <c r="L1486" s="44"/>
      <c r="M1486" s="220"/>
      <c r="N1486" s="221"/>
      <c r="O1486" s="84"/>
      <c r="P1486" s="84"/>
      <c r="Q1486" s="84"/>
      <c r="R1486" s="84"/>
      <c r="S1486" s="84"/>
      <c r="T1486" s="85"/>
      <c r="U1486" s="38"/>
      <c r="V1486" s="38"/>
      <c r="W1486" s="38"/>
      <c r="X1486" s="38"/>
      <c r="Y1486" s="38"/>
      <c r="Z1486" s="38"/>
      <c r="AA1486" s="38"/>
      <c r="AB1486" s="38"/>
      <c r="AC1486" s="38"/>
      <c r="AD1486" s="38"/>
      <c r="AE1486" s="38"/>
      <c r="AT1486" s="17" t="s">
        <v>152</v>
      </c>
      <c r="AU1486" s="17" t="s">
        <v>79</v>
      </c>
    </row>
    <row r="1487" s="2" customFormat="1">
      <c r="A1487" s="38"/>
      <c r="B1487" s="39"/>
      <c r="C1487" s="40"/>
      <c r="D1487" s="222" t="s">
        <v>154</v>
      </c>
      <c r="E1487" s="40"/>
      <c r="F1487" s="223" t="s">
        <v>1423</v>
      </c>
      <c r="G1487" s="40"/>
      <c r="H1487" s="40"/>
      <c r="I1487" s="219"/>
      <c r="J1487" s="40"/>
      <c r="K1487" s="40"/>
      <c r="L1487" s="44"/>
      <c r="M1487" s="220"/>
      <c r="N1487" s="221"/>
      <c r="O1487" s="84"/>
      <c r="P1487" s="84"/>
      <c r="Q1487" s="84"/>
      <c r="R1487" s="84"/>
      <c r="S1487" s="84"/>
      <c r="T1487" s="85"/>
      <c r="U1487" s="38"/>
      <c r="V1487" s="38"/>
      <c r="W1487" s="38"/>
      <c r="X1487" s="38"/>
      <c r="Y1487" s="38"/>
      <c r="Z1487" s="38"/>
      <c r="AA1487" s="38"/>
      <c r="AB1487" s="38"/>
      <c r="AC1487" s="38"/>
      <c r="AD1487" s="38"/>
      <c r="AE1487" s="38"/>
      <c r="AT1487" s="17" t="s">
        <v>154</v>
      </c>
      <c r="AU1487" s="17" t="s">
        <v>79</v>
      </c>
    </row>
    <row r="1488" s="13" customFormat="1">
      <c r="A1488" s="13"/>
      <c r="B1488" s="224"/>
      <c r="C1488" s="225"/>
      <c r="D1488" s="217" t="s">
        <v>156</v>
      </c>
      <c r="E1488" s="226" t="s">
        <v>19</v>
      </c>
      <c r="F1488" s="227" t="s">
        <v>982</v>
      </c>
      <c r="G1488" s="225"/>
      <c r="H1488" s="226" t="s">
        <v>19</v>
      </c>
      <c r="I1488" s="228"/>
      <c r="J1488" s="225"/>
      <c r="K1488" s="225"/>
      <c r="L1488" s="229"/>
      <c r="M1488" s="230"/>
      <c r="N1488" s="231"/>
      <c r="O1488" s="231"/>
      <c r="P1488" s="231"/>
      <c r="Q1488" s="231"/>
      <c r="R1488" s="231"/>
      <c r="S1488" s="231"/>
      <c r="T1488" s="232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T1488" s="233" t="s">
        <v>156</v>
      </c>
      <c r="AU1488" s="233" t="s">
        <v>79</v>
      </c>
      <c r="AV1488" s="13" t="s">
        <v>77</v>
      </c>
      <c r="AW1488" s="13" t="s">
        <v>31</v>
      </c>
      <c r="AX1488" s="13" t="s">
        <v>69</v>
      </c>
      <c r="AY1488" s="233" t="s">
        <v>144</v>
      </c>
    </row>
    <row r="1489" s="14" customFormat="1">
      <c r="A1489" s="14"/>
      <c r="B1489" s="234"/>
      <c r="C1489" s="235"/>
      <c r="D1489" s="217" t="s">
        <v>156</v>
      </c>
      <c r="E1489" s="236" t="s">
        <v>19</v>
      </c>
      <c r="F1489" s="237" t="s">
        <v>1424</v>
      </c>
      <c r="G1489" s="235"/>
      <c r="H1489" s="238">
        <v>4.9500000000000002</v>
      </c>
      <c r="I1489" s="239"/>
      <c r="J1489" s="235"/>
      <c r="K1489" s="235"/>
      <c r="L1489" s="240"/>
      <c r="M1489" s="241"/>
      <c r="N1489" s="242"/>
      <c r="O1489" s="242"/>
      <c r="P1489" s="242"/>
      <c r="Q1489" s="242"/>
      <c r="R1489" s="242"/>
      <c r="S1489" s="242"/>
      <c r="T1489" s="243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T1489" s="244" t="s">
        <v>156</v>
      </c>
      <c r="AU1489" s="244" t="s">
        <v>79</v>
      </c>
      <c r="AV1489" s="14" t="s">
        <v>79</v>
      </c>
      <c r="AW1489" s="14" t="s">
        <v>31</v>
      </c>
      <c r="AX1489" s="14" t="s">
        <v>69</v>
      </c>
      <c r="AY1489" s="244" t="s">
        <v>144</v>
      </c>
    </row>
    <row r="1490" s="15" customFormat="1">
      <c r="A1490" s="15"/>
      <c r="B1490" s="245"/>
      <c r="C1490" s="246"/>
      <c r="D1490" s="217" t="s">
        <v>156</v>
      </c>
      <c r="E1490" s="247" t="s">
        <v>19</v>
      </c>
      <c r="F1490" s="248" t="s">
        <v>163</v>
      </c>
      <c r="G1490" s="246"/>
      <c r="H1490" s="249">
        <v>4.9500000000000002</v>
      </c>
      <c r="I1490" s="250"/>
      <c r="J1490" s="246"/>
      <c r="K1490" s="246"/>
      <c r="L1490" s="251"/>
      <c r="M1490" s="252"/>
      <c r="N1490" s="253"/>
      <c r="O1490" s="253"/>
      <c r="P1490" s="253"/>
      <c r="Q1490" s="253"/>
      <c r="R1490" s="253"/>
      <c r="S1490" s="253"/>
      <c r="T1490" s="254"/>
      <c r="U1490" s="15"/>
      <c r="V1490" s="15"/>
      <c r="W1490" s="15"/>
      <c r="X1490" s="15"/>
      <c r="Y1490" s="15"/>
      <c r="Z1490" s="15"/>
      <c r="AA1490" s="15"/>
      <c r="AB1490" s="15"/>
      <c r="AC1490" s="15"/>
      <c r="AD1490" s="15"/>
      <c r="AE1490" s="15"/>
      <c r="AT1490" s="255" t="s">
        <v>156</v>
      </c>
      <c r="AU1490" s="255" t="s">
        <v>79</v>
      </c>
      <c r="AV1490" s="15" t="s">
        <v>151</v>
      </c>
      <c r="AW1490" s="15" t="s">
        <v>31</v>
      </c>
      <c r="AX1490" s="15" t="s">
        <v>77</v>
      </c>
      <c r="AY1490" s="255" t="s">
        <v>144</v>
      </c>
    </row>
    <row r="1491" s="2" customFormat="1" ht="24.15" customHeight="1">
      <c r="A1491" s="38"/>
      <c r="B1491" s="39"/>
      <c r="C1491" s="204" t="s">
        <v>844</v>
      </c>
      <c r="D1491" s="204" t="s">
        <v>146</v>
      </c>
      <c r="E1491" s="205" t="s">
        <v>1425</v>
      </c>
      <c r="F1491" s="206" t="s">
        <v>1426</v>
      </c>
      <c r="G1491" s="207" t="s">
        <v>202</v>
      </c>
      <c r="H1491" s="208">
        <v>2.8799999999999999</v>
      </c>
      <c r="I1491" s="209"/>
      <c r="J1491" s="210">
        <f>ROUND(I1491*H1491,2)</f>
        <v>0</v>
      </c>
      <c r="K1491" s="206" t="s">
        <v>150</v>
      </c>
      <c r="L1491" s="44"/>
      <c r="M1491" s="211" t="s">
        <v>19</v>
      </c>
      <c r="N1491" s="212" t="s">
        <v>40</v>
      </c>
      <c r="O1491" s="84"/>
      <c r="P1491" s="213">
        <f>O1491*H1491</f>
        <v>0</v>
      </c>
      <c r="Q1491" s="213">
        <v>0.00056971560000000003</v>
      </c>
      <c r="R1491" s="213">
        <f>Q1491*H1491</f>
        <v>0.0016407809280000001</v>
      </c>
      <c r="S1491" s="213">
        <v>0</v>
      </c>
      <c r="T1491" s="214">
        <f>S1491*H1491</f>
        <v>0</v>
      </c>
      <c r="U1491" s="38"/>
      <c r="V1491" s="38"/>
      <c r="W1491" s="38"/>
      <c r="X1491" s="38"/>
      <c r="Y1491" s="38"/>
      <c r="Z1491" s="38"/>
      <c r="AA1491" s="38"/>
      <c r="AB1491" s="38"/>
      <c r="AC1491" s="38"/>
      <c r="AD1491" s="38"/>
      <c r="AE1491" s="38"/>
      <c r="AR1491" s="215" t="s">
        <v>203</v>
      </c>
      <c r="AT1491" s="215" t="s">
        <v>146</v>
      </c>
      <c r="AU1491" s="215" t="s">
        <v>79</v>
      </c>
      <c r="AY1491" s="17" t="s">
        <v>144</v>
      </c>
      <c r="BE1491" s="216">
        <f>IF(N1491="základní",J1491,0)</f>
        <v>0</v>
      </c>
      <c r="BF1491" s="216">
        <f>IF(N1491="snížená",J1491,0)</f>
        <v>0</v>
      </c>
      <c r="BG1491" s="216">
        <f>IF(N1491="zákl. přenesená",J1491,0)</f>
        <v>0</v>
      </c>
      <c r="BH1491" s="216">
        <f>IF(N1491="sníž. přenesená",J1491,0)</f>
        <v>0</v>
      </c>
      <c r="BI1491" s="216">
        <f>IF(N1491="nulová",J1491,0)</f>
        <v>0</v>
      </c>
      <c r="BJ1491" s="17" t="s">
        <v>77</v>
      </c>
      <c r="BK1491" s="216">
        <f>ROUND(I1491*H1491,2)</f>
        <v>0</v>
      </c>
      <c r="BL1491" s="17" t="s">
        <v>203</v>
      </c>
      <c r="BM1491" s="215" t="s">
        <v>1427</v>
      </c>
    </row>
    <row r="1492" s="2" customFormat="1">
      <c r="A1492" s="38"/>
      <c r="B1492" s="39"/>
      <c r="C1492" s="40"/>
      <c r="D1492" s="217" t="s">
        <v>152</v>
      </c>
      <c r="E1492" s="40"/>
      <c r="F1492" s="218" t="s">
        <v>1428</v>
      </c>
      <c r="G1492" s="40"/>
      <c r="H1492" s="40"/>
      <c r="I1492" s="219"/>
      <c r="J1492" s="40"/>
      <c r="K1492" s="40"/>
      <c r="L1492" s="44"/>
      <c r="M1492" s="220"/>
      <c r="N1492" s="221"/>
      <c r="O1492" s="84"/>
      <c r="P1492" s="84"/>
      <c r="Q1492" s="84"/>
      <c r="R1492" s="84"/>
      <c r="S1492" s="84"/>
      <c r="T1492" s="85"/>
      <c r="U1492" s="38"/>
      <c r="V1492" s="38"/>
      <c r="W1492" s="38"/>
      <c r="X1492" s="38"/>
      <c r="Y1492" s="38"/>
      <c r="Z1492" s="38"/>
      <c r="AA1492" s="38"/>
      <c r="AB1492" s="38"/>
      <c r="AC1492" s="38"/>
      <c r="AD1492" s="38"/>
      <c r="AE1492" s="38"/>
      <c r="AT1492" s="17" t="s">
        <v>152</v>
      </c>
      <c r="AU1492" s="17" t="s">
        <v>79</v>
      </c>
    </row>
    <row r="1493" s="2" customFormat="1">
      <c r="A1493" s="38"/>
      <c r="B1493" s="39"/>
      <c r="C1493" s="40"/>
      <c r="D1493" s="222" t="s">
        <v>154</v>
      </c>
      <c r="E1493" s="40"/>
      <c r="F1493" s="223" t="s">
        <v>1429</v>
      </c>
      <c r="G1493" s="40"/>
      <c r="H1493" s="40"/>
      <c r="I1493" s="219"/>
      <c r="J1493" s="40"/>
      <c r="K1493" s="40"/>
      <c r="L1493" s="44"/>
      <c r="M1493" s="220"/>
      <c r="N1493" s="221"/>
      <c r="O1493" s="84"/>
      <c r="P1493" s="84"/>
      <c r="Q1493" s="84"/>
      <c r="R1493" s="84"/>
      <c r="S1493" s="84"/>
      <c r="T1493" s="85"/>
      <c r="U1493" s="38"/>
      <c r="V1493" s="38"/>
      <c r="W1493" s="38"/>
      <c r="X1493" s="38"/>
      <c r="Y1493" s="38"/>
      <c r="Z1493" s="38"/>
      <c r="AA1493" s="38"/>
      <c r="AB1493" s="38"/>
      <c r="AC1493" s="38"/>
      <c r="AD1493" s="38"/>
      <c r="AE1493" s="38"/>
      <c r="AT1493" s="17" t="s">
        <v>154</v>
      </c>
      <c r="AU1493" s="17" t="s">
        <v>79</v>
      </c>
    </row>
    <row r="1494" s="13" customFormat="1">
      <c r="A1494" s="13"/>
      <c r="B1494" s="224"/>
      <c r="C1494" s="225"/>
      <c r="D1494" s="217" t="s">
        <v>156</v>
      </c>
      <c r="E1494" s="226" t="s">
        <v>19</v>
      </c>
      <c r="F1494" s="227" t="s">
        <v>983</v>
      </c>
      <c r="G1494" s="225"/>
      <c r="H1494" s="226" t="s">
        <v>19</v>
      </c>
      <c r="I1494" s="228"/>
      <c r="J1494" s="225"/>
      <c r="K1494" s="225"/>
      <c r="L1494" s="229"/>
      <c r="M1494" s="230"/>
      <c r="N1494" s="231"/>
      <c r="O1494" s="231"/>
      <c r="P1494" s="231"/>
      <c r="Q1494" s="231"/>
      <c r="R1494" s="231"/>
      <c r="S1494" s="231"/>
      <c r="T1494" s="232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T1494" s="233" t="s">
        <v>156</v>
      </c>
      <c r="AU1494" s="233" t="s">
        <v>79</v>
      </c>
      <c r="AV1494" s="13" t="s">
        <v>77</v>
      </c>
      <c r="AW1494" s="13" t="s">
        <v>31</v>
      </c>
      <c r="AX1494" s="13" t="s">
        <v>69</v>
      </c>
      <c r="AY1494" s="233" t="s">
        <v>144</v>
      </c>
    </row>
    <row r="1495" s="14" customFormat="1">
      <c r="A1495" s="14"/>
      <c r="B1495" s="234"/>
      <c r="C1495" s="235"/>
      <c r="D1495" s="217" t="s">
        <v>156</v>
      </c>
      <c r="E1495" s="236" t="s">
        <v>19</v>
      </c>
      <c r="F1495" s="237" t="s">
        <v>1430</v>
      </c>
      <c r="G1495" s="235"/>
      <c r="H1495" s="238">
        <v>2.8799999999999999</v>
      </c>
      <c r="I1495" s="239"/>
      <c r="J1495" s="235"/>
      <c r="K1495" s="235"/>
      <c r="L1495" s="240"/>
      <c r="M1495" s="241"/>
      <c r="N1495" s="242"/>
      <c r="O1495" s="242"/>
      <c r="P1495" s="242"/>
      <c r="Q1495" s="242"/>
      <c r="R1495" s="242"/>
      <c r="S1495" s="242"/>
      <c r="T1495" s="243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T1495" s="244" t="s">
        <v>156</v>
      </c>
      <c r="AU1495" s="244" t="s">
        <v>79</v>
      </c>
      <c r="AV1495" s="14" t="s">
        <v>79</v>
      </c>
      <c r="AW1495" s="14" t="s">
        <v>31</v>
      </c>
      <c r="AX1495" s="14" t="s">
        <v>69</v>
      </c>
      <c r="AY1495" s="244" t="s">
        <v>144</v>
      </c>
    </row>
    <row r="1496" s="15" customFormat="1">
      <c r="A1496" s="15"/>
      <c r="B1496" s="245"/>
      <c r="C1496" s="246"/>
      <c r="D1496" s="217" t="s">
        <v>156</v>
      </c>
      <c r="E1496" s="247" t="s">
        <v>19</v>
      </c>
      <c r="F1496" s="248" t="s">
        <v>163</v>
      </c>
      <c r="G1496" s="246"/>
      <c r="H1496" s="249">
        <v>2.8799999999999999</v>
      </c>
      <c r="I1496" s="250"/>
      <c r="J1496" s="246"/>
      <c r="K1496" s="246"/>
      <c r="L1496" s="251"/>
      <c r="M1496" s="252"/>
      <c r="N1496" s="253"/>
      <c r="O1496" s="253"/>
      <c r="P1496" s="253"/>
      <c r="Q1496" s="253"/>
      <c r="R1496" s="253"/>
      <c r="S1496" s="253"/>
      <c r="T1496" s="254"/>
      <c r="U1496" s="15"/>
      <c r="V1496" s="15"/>
      <c r="W1496" s="15"/>
      <c r="X1496" s="15"/>
      <c r="Y1496" s="15"/>
      <c r="Z1496" s="15"/>
      <c r="AA1496" s="15"/>
      <c r="AB1496" s="15"/>
      <c r="AC1496" s="15"/>
      <c r="AD1496" s="15"/>
      <c r="AE1496" s="15"/>
      <c r="AT1496" s="255" t="s">
        <v>156</v>
      </c>
      <c r="AU1496" s="255" t="s">
        <v>79</v>
      </c>
      <c r="AV1496" s="15" t="s">
        <v>151</v>
      </c>
      <c r="AW1496" s="15" t="s">
        <v>31</v>
      </c>
      <c r="AX1496" s="15" t="s">
        <v>77</v>
      </c>
      <c r="AY1496" s="255" t="s">
        <v>144</v>
      </c>
    </row>
    <row r="1497" s="2" customFormat="1" ht="24.15" customHeight="1">
      <c r="A1497" s="38"/>
      <c r="B1497" s="39"/>
      <c r="C1497" s="256" t="s">
        <v>1431</v>
      </c>
      <c r="D1497" s="256" t="s">
        <v>229</v>
      </c>
      <c r="E1497" s="257" t="s">
        <v>1432</v>
      </c>
      <c r="F1497" s="258" t="s">
        <v>1433</v>
      </c>
      <c r="G1497" s="259" t="s">
        <v>202</v>
      </c>
      <c r="H1497" s="260">
        <v>8.6129999999999995</v>
      </c>
      <c r="I1497" s="261"/>
      <c r="J1497" s="262">
        <f>ROUND(I1497*H1497,2)</f>
        <v>0</v>
      </c>
      <c r="K1497" s="258" t="s">
        <v>150</v>
      </c>
      <c r="L1497" s="263"/>
      <c r="M1497" s="264" t="s">
        <v>19</v>
      </c>
      <c r="N1497" s="265" t="s">
        <v>40</v>
      </c>
      <c r="O1497" s="84"/>
      <c r="P1497" s="213">
        <f>O1497*H1497</f>
        <v>0</v>
      </c>
      <c r="Q1497" s="213">
        <v>0.0074999999999999997</v>
      </c>
      <c r="R1497" s="213">
        <f>Q1497*H1497</f>
        <v>0.064597499999999988</v>
      </c>
      <c r="S1497" s="213">
        <v>0</v>
      </c>
      <c r="T1497" s="214">
        <f>S1497*H1497</f>
        <v>0</v>
      </c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38"/>
      <c r="AE1497" s="38"/>
      <c r="AR1497" s="215" t="s">
        <v>260</v>
      </c>
      <c r="AT1497" s="215" t="s">
        <v>229</v>
      </c>
      <c r="AU1497" s="215" t="s">
        <v>79</v>
      </c>
      <c r="AY1497" s="17" t="s">
        <v>144</v>
      </c>
      <c r="BE1497" s="216">
        <f>IF(N1497="základní",J1497,0)</f>
        <v>0</v>
      </c>
      <c r="BF1497" s="216">
        <f>IF(N1497="snížená",J1497,0)</f>
        <v>0</v>
      </c>
      <c r="BG1497" s="216">
        <f>IF(N1497="zákl. přenesená",J1497,0)</f>
        <v>0</v>
      </c>
      <c r="BH1497" s="216">
        <f>IF(N1497="sníž. přenesená",J1497,0)</f>
        <v>0</v>
      </c>
      <c r="BI1497" s="216">
        <f>IF(N1497="nulová",J1497,0)</f>
        <v>0</v>
      </c>
      <c r="BJ1497" s="17" t="s">
        <v>77</v>
      </c>
      <c r="BK1497" s="216">
        <f>ROUND(I1497*H1497,2)</f>
        <v>0</v>
      </c>
      <c r="BL1497" s="17" t="s">
        <v>203</v>
      </c>
      <c r="BM1497" s="215" t="s">
        <v>1434</v>
      </c>
    </row>
    <row r="1498" s="2" customFormat="1">
      <c r="A1498" s="38"/>
      <c r="B1498" s="39"/>
      <c r="C1498" s="40"/>
      <c r="D1498" s="217" t="s">
        <v>152</v>
      </c>
      <c r="E1498" s="40"/>
      <c r="F1498" s="218" t="s">
        <v>1433</v>
      </c>
      <c r="G1498" s="40"/>
      <c r="H1498" s="40"/>
      <c r="I1498" s="219"/>
      <c r="J1498" s="40"/>
      <c r="K1498" s="40"/>
      <c r="L1498" s="44"/>
      <c r="M1498" s="220"/>
      <c r="N1498" s="221"/>
      <c r="O1498" s="84"/>
      <c r="P1498" s="84"/>
      <c r="Q1498" s="84"/>
      <c r="R1498" s="84"/>
      <c r="S1498" s="84"/>
      <c r="T1498" s="85"/>
      <c r="U1498" s="38"/>
      <c r="V1498" s="38"/>
      <c r="W1498" s="38"/>
      <c r="X1498" s="38"/>
      <c r="Y1498" s="38"/>
      <c r="Z1498" s="38"/>
      <c r="AA1498" s="38"/>
      <c r="AB1498" s="38"/>
      <c r="AC1498" s="38"/>
      <c r="AD1498" s="38"/>
      <c r="AE1498" s="38"/>
      <c r="AT1498" s="17" t="s">
        <v>152</v>
      </c>
      <c r="AU1498" s="17" t="s">
        <v>79</v>
      </c>
    </row>
    <row r="1499" s="13" customFormat="1">
      <c r="A1499" s="13"/>
      <c r="B1499" s="224"/>
      <c r="C1499" s="225"/>
      <c r="D1499" s="217" t="s">
        <v>156</v>
      </c>
      <c r="E1499" s="226" t="s">
        <v>19</v>
      </c>
      <c r="F1499" s="227" t="s">
        <v>982</v>
      </c>
      <c r="G1499" s="225"/>
      <c r="H1499" s="226" t="s">
        <v>19</v>
      </c>
      <c r="I1499" s="228"/>
      <c r="J1499" s="225"/>
      <c r="K1499" s="225"/>
      <c r="L1499" s="229"/>
      <c r="M1499" s="230"/>
      <c r="N1499" s="231"/>
      <c r="O1499" s="231"/>
      <c r="P1499" s="231"/>
      <c r="Q1499" s="231"/>
      <c r="R1499" s="231"/>
      <c r="S1499" s="231"/>
      <c r="T1499" s="232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T1499" s="233" t="s">
        <v>156</v>
      </c>
      <c r="AU1499" s="233" t="s">
        <v>79</v>
      </c>
      <c r="AV1499" s="13" t="s">
        <v>77</v>
      </c>
      <c r="AW1499" s="13" t="s">
        <v>31</v>
      </c>
      <c r="AX1499" s="13" t="s">
        <v>69</v>
      </c>
      <c r="AY1499" s="233" t="s">
        <v>144</v>
      </c>
    </row>
    <row r="1500" s="14" customFormat="1">
      <c r="A1500" s="14"/>
      <c r="B1500" s="234"/>
      <c r="C1500" s="235"/>
      <c r="D1500" s="217" t="s">
        <v>156</v>
      </c>
      <c r="E1500" s="236" t="s">
        <v>19</v>
      </c>
      <c r="F1500" s="237" t="s">
        <v>1424</v>
      </c>
      <c r="G1500" s="235"/>
      <c r="H1500" s="238">
        <v>4.9500000000000002</v>
      </c>
      <c r="I1500" s="239"/>
      <c r="J1500" s="235"/>
      <c r="K1500" s="235"/>
      <c r="L1500" s="240"/>
      <c r="M1500" s="241"/>
      <c r="N1500" s="242"/>
      <c r="O1500" s="242"/>
      <c r="P1500" s="242"/>
      <c r="Q1500" s="242"/>
      <c r="R1500" s="242"/>
      <c r="S1500" s="242"/>
      <c r="T1500" s="243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T1500" s="244" t="s">
        <v>156</v>
      </c>
      <c r="AU1500" s="244" t="s">
        <v>79</v>
      </c>
      <c r="AV1500" s="14" t="s">
        <v>79</v>
      </c>
      <c r="AW1500" s="14" t="s">
        <v>31</v>
      </c>
      <c r="AX1500" s="14" t="s">
        <v>69</v>
      </c>
      <c r="AY1500" s="244" t="s">
        <v>144</v>
      </c>
    </row>
    <row r="1501" s="13" customFormat="1">
      <c r="A1501" s="13"/>
      <c r="B1501" s="224"/>
      <c r="C1501" s="225"/>
      <c r="D1501" s="217" t="s">
        <v>156</v>
      </c>
      <c r="E1501" s="226" t="s">
        <v>19</v>
      </c>
      <c r="F1501" s="227" t="s">
        <v>983</v>
      </c>
      <c r="G1501" s="225"/>
      <c r="H1501" s="226" t="s">
        <v>19</v>
      </c>
      <c r="I1501" s="228"/>
      <c r="J1501" s="225"/>
      <c r="K1501" s="225"/>
      <c r="L1501" s="229"/>
      <c r="M1501" s="230"/>
      <c r="N1501" s="231"/>
      <c r="O1501" s="231"/>
      <c r="P1501" s="231"/>
      <c r="Q1501" s="231"/>
      <c r="R1501" s="231"/>
      <c r="S1501" s="231"/>
      <c r="T1501" s="232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33" t="s">
        <v>156</v>
      </c>
      <c r="AU1501" s="233" t="s">
        <v>79</v>
      </c>
      <c r="AV1501" s="13" t="s">
        <v>77</v>
      </c>
      <c r="AW1501" s="13" t="s">
        <v>31</v>
      </c>
      <c r="AX1501" s="13" t="s">
        <v>69</v>
      </c>
      <c r="AY1501" s="233" t="s">
        <v>144</v>
      </c>
    </row>
    <row r="1502" s="14" customFormat="1">
      <c r="A1502" s="14"/>
      <c r="B1502" s="234"/>
      <c r="C1502" s="235"/>
      <c r="D1502" s="217" t="s">
        <v>156</v>
      </c>
      <c r="E1502" s="236" t="s">
        <v>19</v>
      </c>
      <c r="F1502" s="237" t="s">
        <v>1430</v>
      </c>
      <c r="G1502" s="235"/>
      <c r="H1502" s="238">
        <v>2.8799999999999999</v>
      </c>
      <c r="I1502" s="239"/>
      <c r="J1502" s="235"/>
      <c r="K1502" s="235"/>
      <c r="L1502" s="240"/>
      <c r="M1502" s="241"/>
      <c r="N1502" s="242"/>
      <c r="O1502" s="242"/>
      <c r="P1502" s="242"/>
      <c r="Q1502" s="242"/>
      <c r="R1502" s="242"/>
      <c r="S1502" s="242"/>
      <c r="T1502" s="243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T1502" s="244" t="s">
        <v>156</v>
      </c>
      <c r="AU1502" s="244" t="s">
        <v>79</v>
      </c>
      <c r="AV1502" s="14" t="s">
        <v>79</v>
      </c>
      <c r="AW1502" s="14" t="s">
        <v>31</v>
      </c>
      <c r="AX1502" s="14" t="s">
        <v>69</v>
      </c>
      <c r="AY1502" s="244" t="s">
        <v>144</v>
      </c>
    </row>
    <row r="1503" s="15" customFormat="1">
      <c r="A1503" s="15"/>
      <c r="B1503" s="245"/>
      <c r="C1503" s="246"/>
      <c r="D1503" s="217" t="s">
        <v>156</v>
      </c>
      <c r="E1503" s="247" t="s">
        <v>19</v>
      </c>
      <c r="F1503" s="248" t="s">
        <v>163</v>
      </c>
      <c r="G1503" s="246"/>
      <c r="H1503" s="249">
        <v>7.8300000000000001</v>
      </c>
      <c r="I1503" s="250"/>
      <c r="J1503" s="246"/>
      <c r="K1503" s="246"/>
      <c r="L1503" s="251"/>
      <c r="M1503" s="252"/>
      <c r="N1503" s="253"/>
      <c r="O1503" s="253"/>
      <c r="P1503" s="253"/>
      <c r="Q1503" s="253"/>
      <c r="R1503" s="253"/>
      <c r="S1503" s="253"/>
      <c r="T1503" s="254"/>
      <c r="U1503" s="15"/>
      <c r="V1503" s="15"/>
      <c r="W1503" s="15"/>
      <c r="X1503" s="15"/>
      <c r="Y1503" s="15"/>
      <c r="Z1503" s="15"/>
      <c r="AA1503" s="15"/>
      <c r="AB1503" s="15"/>
      <c r="AC1503" s="15"/>
      <c r="AD1503" s="15"/>
      <c r="AE1503" s="15"/>
      <c r="AT1503" s="255" t="s">
        <v>156</v>
      </c>
      <c r="AU1503" s="255" t="s">
        <v>79</v>
      </c>
      <c r="AV1503" s="15" t="s">
        <v>151</v>
      </c>
      <c r="AW1503" s="15" t="s">
        <v>31</v>
      </c>
      <c r="AX1503" s="15" t="s">
        <v>69</v>
      </c>
      <c r="AY1503" s="255" t="s">
        <v>144</v>
      </c>
    </row>
    <row r="1504" s="14" customFormat="1">
      <c r="A1504" s="14"/>
      <c r="B1504" s="234"/>
      <c r="C1504" s="235"/>
      <c r="D1504" s="217" t="s">
        <v>156</v>
      </c>
      <c r="E1504" s="236" t="s">
        <v>19</v>
      </c>
      <c r="F1504" s="237" t="s">
        <v>1435</v>
      </c>
      <c r="G1504" s="235"/>
      <c r="H1504" s="238">
        <v>8.6129999999999995</v>
      </c>
      <c r="I1504" s="239"/>
      <c r="J1504" s="235"/>
      <c r="K1504" s="235"/>
      <c r="L1504" s="240"/>
      <c r="M1504" s="241"/>
      <c r="N1504" s="242"/>
      <c r="O1504" s="242"/>
      <c r="P1504" s="242"/>
      <c r="Q1504" s="242"/>
      <c r="R1504" s="242"/>
      <c r="S1504" s="242"/>
      <c r="T1504" s="243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T1504" s="244" t="s">
        <v>156</v>
      </c>
      <c r="AU1504" s="244" t="s">
        <v>79</v>
      </c>
      <c r="AV1504" s="14" t="s">
        <v>79</v>
      </c>
      <c r="AW1504" s="14" t="s">
        <v>31</v>
      </c>
      <c r="AX1504" s="14" t="s">
        <v>69</v>
      </c>
      <c r="AY1504" s="244" t="s">
        <v>144</v>
      </c>
    </row>
    <row r="1505" s="15" customFormat="1">
      <c r="A1505" s="15"/>
      <c r="B1505" s="245"/>
      <c r="C1505" s="246"/>
      <c r="D1505" s="217" t="s">
        <v>156</v>
      </c>
      <c r="E1505" s="247" t="s">
        <v>19</v>
      </c>
      <c r="F1505" s="248" t="s">
        <v>163</v>
      </c>
      <c r="G1505" s="246"/>
      <c r="H1505" s="249">
        <v>8.6129999999999995</v>
      </c>
      <c r="I1505" s="250"/>
      <c r="J1505" s="246"/>
      <c r="K1505" s="246"/>
      <c r="L1505" s="251"/>
      <c r="M1505" s="252"/>
      <c r="N1505" s="253"/>
      <c r="O1505" s="253"/>
      <c r="P1505" s="253"/>
      <c r="Q1505" s="253"/>
      <c r="R1505" s="253"/>
      <c r="S1505" s="253"/>
      <c r="T1505" s="254"/>
      <c r="U1505" s="15"/>
      <c r="V1505" s="15"/>
      <c r="W1505" s="15"/>
      <c r="X1505" s="15"/>
      <c r="Y1505" s="15"/>
      <c r="Z1505" s="15"/>
      <c r="AA1505" s="15"/>
      <c r="AB1505" s="15"/>
      <c r="AC1505" s="15"/>
      <c r="AD1505" s="15"/>
      <c r="AE1505" s="15"/>
      <c r="AT1505" s="255" t="s">
        <v>156</v>
      </c>
      <c r="AU1505" s="255" t="s">
        <v>79</v>
      </c>
      <c r="AV1505" s="15" t="s">
        <v>151</v>
      </c>
      <c r="AW1505" s="15" t="s">
        <v>31</v>
      </c>
      <c r="AX1505" s="15" t="s">
        <v>77</v>
      </c>
      <c r="AY1505" s="255" t="s">
        <v>144</v>
      </c>
    </row>
    <row r="1506" s="2" customFormat="1" ht="21.75" customHeight="1">
      <c r="A1506" s="38"/>
      <c r="B1506" s="39"/>
      <c r="C1506" s="204" t="s">
        <v>850</v>
      </c>
      <c r="D1506" s="204" t="s">
        <v>146</v>
      </c>
      <c r="E1506" s="205" t="s">
        <v>1436</v>
      </c>
      <c r="F1506" s="206" t="s">
        <v>1437</v>
      </c>
      <c r="G1506" s="207" t="s">
        <v>291</v>
      </c>
      <c r="H1506" s="208">
        <v>263.69600000000003</v>
      </c>
      <c r="I1506" s="209"/>
      <c r="J1506" s="210">
        <f>ROUND(I1506*H1506,2)</f>
        <v>0</v>
      </c>
      <c r="K1506" s="206" t="s">
        <v>150</v>
      </c>
      <c r="L1506" s="44"/>
      <c r="M1506" s="211" t="s">
        <v>19</v>
      </c>
      <c r="N1506" s="212" t="s">
        <v>40</v>
      </c>
      <c r="O1506" s="84"/>
      <c r="P1506" s="213">
        <f>O1506*H1506</f>
        <v>0</v>
      </c>
      <c r="Q1506" s="213">
        <v>0.00050000000000000001</v>
      </c>
      <c r="R1506" s="213">
        <f>Q1506*H1506</f>
        <v>0.13184800000000002</v>
      </c>
      <c r="S1506" s="213">
        <v>0</v>
      </c>
      <c r="T1506" s="214">
        <f>S1506*H1506</f>
        <v>0</v>
      </c>
      <c r="U1506" s="38"/>
      <c r="V1506" s="38"/>
      <c r="W1506" s="38"/>
      <c r="X1506" s="38"/>
      <c r="Y1506" s="38"/>
      <c r="Z1506" s="38"/>
      <c r="AA1506" s="38"/>
      <c r="AB1506" s="38"/>
      <c r="AC1506" s="38"/>
      <c r="AD1506" s="38"/>
      <c r="AE1506" s="38"/>
      <c r="AR1506" s="215" t="s">
        <v>203</v>
      </c>
      <c r="AT1506" s="215" t="s">
        <v>146</v>
      </c>
      <c r="AU1506" s="215" t="s">
        <v>79</v>
      </c>
      <c r="AY1506" s="17" t="s">
        <v>144</v>
      </c>
      <c r="BE1506" s="216">
        <f>IF(N1506="základní",J1506,0)</f>
        <v>0</v>
      </c>
      <c r="BF1506" s="216">
        <f>IF(N1506="snížená",J1506,0)</f>
        <v>0</v>
      </c>
      <c r="BG1506" s="216">
        <f>IF(N1506="zákl. přenesená",J1506,0)</f>
        <v>0</v>
      </c>
      <c r="BH1506" s="216">
        <f>IF(N1506="sníž. přenesená",J1506,0)</f>
        <v>0</v>
      </c>
      <c r="BI1506" s="216">
        <f>IF(N1506="nulová",J1506,0)</f>
        <v>0</v>
      </c>
      <c r="BJ1506" s="17" t="s">
        <v>77</v>
      </c>
      <c r="BK1506" s="216">
        <f>ROUND(I1506*H1506,2)</f>
        <v>0</v>
      </c>
      <c r="BL1506" s="17" t="s">
        <v>203</v>
      </c>
      <c r="BM1506" s="215" t="s">
        <v>1438</v>
      </c>
    </row>
    <row r="1507" s="2" customFormat="1">
      <c r="A1507" s="38"/>
      <c r="B1507" s="39"/>
      <c r="C1507" s="40"/>
      <c r="D1507" s="217" t="s">
        <v>152</v>
      </c>
      <c r="E1507" s="40"/>
      <c r="F1507" s="218" t="s">
        <v>1439</v>
      </c>
      <c r="G1507" s="40"/>
      <c r="H1507" s="40"/>
      <c r="I1507" s="219"/>
      <c r="J1507" s="40"/>
      <c r="K1507" s="40"/>
      <c r="L1507" s="44"/>
      <c r="M1507" s="220"/>
      <c r="N1507" s="221"/>
      <c r="O1507" s="84"/>
      <c r="P1507" s="84"/>
      <c r="Q1507" s="84"/>
      <c r="R1507" s="84"/>
      <c r="S1507" s="84"/>
      <c r="T1507" s="85"/>
      <c r="U1507" s="38"/>
      <c r="V1507" s="38"/>
      <c r="W1507" s="38"/>
      <c r="X1507" s="38"/>
      <c r="Y1507" s="38"/>
      <c r="Z1507" s="38"/>
      <c r="AA1507" s="38"/>
      <c r="AB1507" s="38"/>
      <c r="AC1507" s="38"/>
      <c r="AD1507" s="38"/>
      <c r="AE1507" s="38"/>
      <c r="AT1507" s="17" t="s">
        <v>152</v>
      </c>
      <c r="AU1507" s="17" t="s">
        <v>79</v>
      </c>
    </row>
    <row r="1508" s="2" customFormat="1">
      <c r="A1508" s="38"/>
      <c r="B1508" s="39"/>
      <c r="C1508" s="40"/>
      <c r="D1508" s="222" t="s">
        <v>154</v>
      </c>
      <c r="E1508" s="40"/>
      <c r="F1508" s="223" t="s">
        <v>1440</v>
      </c>
      <c r="G1508" s="40"/>
      <c r="H1508" s="40"/>
      <c r="I1508" s="219"/>
      <c r="J1508" s="40"/>
      <c r="K1508" s="40"/>
      <c r="L1508" s="44"/>
      <c r="M1508" s="220"/>
      <c r="N1508" s="221"/>
      <c r="O1508" s="84"/>
      <c r="P1508" s="84"/>
      <c r="Q1508" s="84"/>
      <c r="R1508" s="84"/>
      <c r="S1508" s="84"/>
      <c r="T1508" s="85"/>
      <c r="U1508" s="38"/>
      <c r="V1508" s="38"/>
      <c r="W1508" s="38"/>
      <c r="X1508" s="38"/>
      <c r="Y1508" s="38"/>
      <c r="Z1508" s="38"/>
      <c r="AA1508" s="38"/>
      <c r="AB1508" s="38"/>
      <c r="AC1508" s="38"/>
      <c r="AD1508" s="38"/>
      <c r="AE1508" s="38"/>
      <c r="AT1508" s="17" t="s">
        <v>154</v>
      </c>
      <c r="AU1508" s="17" t="s">
        <v>79</v>
      </c>
    </row>
    <row r="1509" s="14" customFormat="1">
      <c r="A1509" s="14"/>
      <c r="B1509" s="234"/>
      <c r="C1509" s="235"/>
      <c r="D1509" s="217" t="s">
        <v>156</v>
      </c>
      <c r="E1509" s="236" t="s">
        <v>19</v>
      </c>
      <c r="F1509" s="237" t="s">
        <v>1441</v>
      </c>
      <c r="G1509" s="235"/>
      <c r="H1509" s="238">
        <v>139.58799999999999</v>
      </c>
      <c r="I1509" s="239"/>
      <c r="J1509" s="235"/>
      <c r="K1509" s="235"/>
      <c r="L1509" s="240"/>
      <c r="M1509" s="241"/>
      <c r="N1509" s="242"/>
      <c r="O1509" s="242"/>
      <c r="P1509" s="242"/>
      <c r="Q1509" s="242"/>
      <c r="R1509" s="242"/>
      <c r="S1509" s="242"/>
      <c r="T1509" s="243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T1509" s="244" t="s">
        <v>156</v>
      </c>
      <c r="AU1509" s="244" t="s">
        <v>79</v>
      </c>
      <c r="AV1509" s="14" t="s">
        <v>79</v>
      </c>
      <c r="AW1509" s="14" t="s">
        <v>31</v>
      </c>
      <c r="AX1509" s="14" t="s">
        <v>69</v>
      </c>
      <c r="AY1509" s="244" t="s">
        <v>144</v>
      </c>
    </row>
    <row r="1510" s="14" customFormat="1">
      <c r="A1510" s="14"/>
      <c r="B1510" s="234"/>
      <c r="C1510" s="235"/>
      <c r="D1510" s="217" t="s">
        <v>156</v>
      </c>
      <c r="E1510" s="236" t="s">
        <v>19</v>
      </c>
      <c r="F1510" s="237" t="s">
        <v>1442</v>
      </c>
      <c r="G1510" s="235"/>
      <c r="H1510" s="238">
        <v>61.496000000000002</v>
      </c>
      <c r="I1510" s="239"/>
      <c r="J1510" s="235"/>
      <c r="K1510" s="235"/>
      <c r="L1510" s="240"/>
      <c r="M1510" s="241"/>
      <c r="N1510" s="242"/>
      <c r="O1510" s="242"/>
      <c r="P1510" s="242"/>
      <c r="Q1510" s="242"/>
      <c r="R1510" s="242"/>
      <c r="S1510" s="242"/>
      <c r="T1510" s="243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T1510" s="244" t="s">
        <v>156</v>
      </c>
      <c r="AU1510" s="244" t="s">
        <v>79</v>
      </c>
      <c r="AV1510" s="14" t="s">
        <v>79</v>
      </c>
      <c r="AW1510" s="14" t="s">
        <v>31</v>
      </c>
      <c r="AX1510" s="14" t="s">
        <v>69</v>
      </c>
      <c r="AY1510" s="244" t="s">
        <v>144</v>
      </c>
    </row>
    <row r="1511" s="14" customFormat="1">
      <c r="A1511" s="14"/>
      <c r="B1511" s="234"/>
      <c r="C1511" s="235"/>
      <c r="D1511" s="217" t="s">
        <v>156</v>
      </c>
      <c r="E1511" s="236" t="s">
        <v>19</v>
      </c>
      <c r="F1511" s="237" t="s">
        <v>1443</v>
      </c>
      <c r="G1511" s="235"/>
      <c r="H1511" s="238">
        <v>62.612000000000002</v>
      </c>
      <c r="I1511" s="239"/>
      <c r="J1511" s="235"/>
      <c r="K1511" s="235"/>
      <c r="L1511" s="240"/>
      <c r="M1511" s="241"/>
      <c r="N1511" s="242"/>
      <c r="O1511" s="242"/>
      <c r="P1511" s="242"/>
      <c r="Q1511" s="242"/>
      <c r="R1511" s="242"/>
      <c r="S1511" s="242"/>
      <c r="T1511" s="243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T1511" s="244" t="s">
        <v>156</v>
      </c>
      <c r="AU1511" s="244" t="s">
        <v>79</v>
      </c>
      <c r="AV1511" s="14" t="s">
        <v>79</v>
      </c>
      <c r="AW1511" s="14" t="s">
        <v>31</v>
      </c>
      <c r="AX1511" s="14" t="s">
        <v>69</v>
      </c>
      <c r="AY1511" s="244" t="s">
        <v>144</v>
      </c>
    </row>
    <row r="1512" s="15" customFormat="1">
      <c r="A1512" s="15"/>
      <c r="B1512" s="245"/>
      <c r="C1512" s="246"/>
      <c r="D1512" s="217" t="s">
        <v>156</v>
      </c>
      <c r="E1512" s="247" t="s">
        <v>19</v>
      </c>
      <c r="F1512" s="248" t="s">
        <v>163</v>
      </c>
      <c r="G1512" s="246"/>
      <c r="H1512" s="249">
        <v>263.69600000000003</v>
      </c>
      <c r="I1512" s="250"/>
      <c r="J1512" s="246"/>
      <c r="K1512" s="246"/>
      <c r="L1512" s="251"/>
      <c r="M1512" s="252"/>
      <c r="N1512" s="253"/>
      <c r="O1512" s="253"/>
      <c r="P1512" s="253"/>
      <c r="Q1512" s="253"/>
      <c r="R1512" s="253"/>
      <c r="S1512" s="253"/>
      <c r="T1512" s="254"/>
      <c r="U1512" s="15"/>
      <c r="V1512" s="15"/>
      <c r="W1512" s="15"/>
      <c r="X1512" s="15"/>
      <c r="Y1512" s="15"/>
      <c r="Z1512" s="15"/>
      <c r="AA1512" s="15"/>
      <c r="AB1512" s="15"/>
      <c r="AC1512" s="15"/>
      <c r="AD1512" s="15"/>
      <c r="AE1512" s="15"/>
      <c r="AT1512" s="255" t="s">
        <v>156</v>
      </c>
      <c r="AU1512" s="255" t="s">
        <v>79</v>
      </c>
      <c r="AV1512" s="15" t="s">
        <v>151</v>
      </c>
      <c r="AW1512" s="15" t="s">
        <v>31</v>
      </c>
      <c r="AX1512" s="15" t="s">
        <v>77</v>
      </c>
      <c r="AY1512" s="255" t="s">
        <v>144</v>
      </c>
    </row>
    <row r="1513" s="2" customFormat="1" ht="16.5" customHeight="1">
      <c r="A1513" s="38"/>
      <c r="B1513" s="39"/>
      <c r="C1513" s="204" t="s">
        <v>1444</v>
      </c>
      <c r="D1513" s="204" t="s">
        <v>146</v>
      </c>
      <c r="E1513" s="205" t="s">
        <v>1445</v>
      </c>
      <c r="F1513" s="206" t="s">
        <v>1446</v>
      </c>
      <c r="G1513" s="207" t="s">
        <v>305</v>
      </c>
      <c r="H1513" s="208">
        <v>65</v>
      </c>
      <c r="I1513" s="209"/>
      <c r="J1513" s="210">
        <f>ROUND(I1513*H1513,2)</f>
        <v>0</v>
      </c>
      <c r="K1513" s="206" t="s">
        <v>150</v>
      </c>
      <c r="L1513" s="44"/>
      <c r="M1513" s="211" t="s">
        <v>19</v>
      </c>
      <c r="N1513" s="212" t="s">
        <v>40</v>
      </c>
      <c r="O1513" s="84"/>
      <c r="P1513" s="213">
        <f>O1513*H1513</f>
        <v>0</v>
      </c>
      <c r="Q1513" s="213">
        <v>0</v>
      </c>
      <c r="R1513" s="213">
        <f>Q1513*H1513</f>
        <v>0</v>
      </c>
      <c r="S1513" s="213">
        <v>0</v>
      </c>
      <c r="T1513" s="214">
        <f>S1513*H1513</f>
        <v>0</v>
      </c>
      <c r="U1513" s="38"/>
      <c r="V1513" s="38"/>
      <c r="W1513" s="38"/>
      <c r="X1513" s="38"/>
      <c r="Y1513" s="38"/>
      <c r="Z1513" s="38"/>
      <c r="AA1513" s="38"/>
      <c r="AB1513" s="38"/>
      <c r="AC1513" s="38"/>
      <c r="AD1513" s="38"/>
      <c r="AE1513" s="38"/>
      <c r="AR1513" s="215" t="s">
        <v>203</v>
      </c>
      <c r="AT1513" s="215" t="s">
        <v>146</v>
      </c>
      <c r="AU1513" s="215" t="s">
        <v>79</v>
      </c>
      <c r="AY1513" s="17" t="s">
        <v>144</v>
      </c>
      <c r="BE1513" s="216">
        <f>IF(N1513="základní",J1513,0)</f>
        <v>0</v>
      </c>
      <c r="BF1513" s="216">
        <f>IF(N1513="snížená",J1513,0)</f>
        <v>0</v>
      </c>
      <c r="BG1513" s="216">
        <f>IF(N1513="zákl. přenesená",J1513,0)</f>
        <v>0</v>
      </c>
      <c r="BH1513" s="216">
        <f>IF(N1513="sníž. přenesená",J1513,0)</f>
        <v>0</v>
      </c>
      <c r="BI1513" s="216">
        <f>IF(N1513="nulová",J1513,0)</f>
        <v>0</v>
      </c>
      <c r="BJ1513" s="17" t="s">
        <v>77</v>
      </c>
      <c r="BK1513" s="216">
        <f>ROUND(I1513*H1513,2)</f>
        <v>0</v>
      </c>
      <c r="BL1513" s="17" t="s">
        <v>203</v>
      </c>
      <c r="BM1513" s="215" t="s">
        <v>1447</v>
      </c>
    </row>
    <row r="1514" s="2" customFormat="1">
      <c r="A1514" s="38"/>
      <c r="B1514" s="39"/>
      <c r="C1514" s="40"/>
      <c r="D1514" s="217" t="s">
        <v>152</v>
      </c>
      <c r="E1514" s="40"/>
      <c r="F1514" s="218" t="s">
        <v>1448</v>
      </c>
      <c r="G1514" s="40"/>
      <c r="H1514" s="40"/>
      <c r="I1514" s="219"/>
      <c r="J1514" s="40"/>
      <c r="K1514" s="40"/>
      <c r="L1514" s="44"/>
      <c r="M1514" s="220"/>
      <c r="N1514" s="221"/>
      <c r="O1514" s="84"/>
      <c r="P1514" s="84"/>
      <c r="Q1514" s="84"/>
      <c r="R1514" s="84"/>
      <c r="S1514" s="84"/>
      <c r="T1514" s="85"/>
      <c r="U1514" s="38"/>
      <c r="V1514" s="38"/>
      <c r="W1514" s="38"/>
      <c r="X1514" s="38"/>
      <c r="Y1514" s="38"/>
      <c r="Z1514" s="38"/>
      <c r="AA1514" s="38"/>
      <c r="AB1514" s="38"/>
      <c r="AC1514" s="38"/>
      <c r="AD1514" s="38"/>
      <c r="AE1514" s="38"/>
      <c r="AT1514" s="17" t="s">
        <v>152</v>
      </c>
      <c r="AU1514" s="17" t="s">
        <v>79</v>
      </c>
    </row>
    <row r="1515" s="2" customFormat="1">
      <c r="A1515" s="38"/>
      <c r="B1515" s="39"/>
      <c r="C1515" s="40"/>
      <c r="D1515" s="222" t="s">
        <v>154</v>
      </c>
      <c r="E1515" s="40"/>
      <c r="F1515" s="223" t="s">
        <v>1449</v>
      </c>
      <c r="G1515" s="40"/>
      <c r="H1515" s="40"/>
      <c r="I1515" s="219"/>
      <c r="J1515" s="40"/>
      <c r="K1515" s="40"/>
      <c r="L1515" s="44"/>
      <c r="M1515" s="220"/>
      <c r="N1515" s="221"/>
      <c r="O1515" s="84"/>
      <c r="P1515" s="84"/>
      <c r="Q1515" s="84"/>
      <c r="R1515" s="84"/>
      <c r="S1515" s="84"/>
      <c r="T1515" s="85"/>
      <c r="U1515" s="38"/>
      <c r="V1515" s="38"/>
      <c r="W1515" s="38"/>
      <c r="X1515" s="38"/>
      <c r="Y1515" s="38"/>
      <c r="Z1515" s="38"/>
      <c r="AA1515" s="38"/>
      <c r="AB1515" s="38"/>
      <c r="AC1515" s="38"/>
      <c r="AD1515" s="38"/>
      <c r="AE1515" s="38"/>
      <c r="AT1515" s="17" t="s">
        <v>154</v>
      </c>
      <c r="AU1515" s="17" t="s">
        <v>79</v>
      </c>
    </row>
    <row r="1516" s="14" customFormat="1">
      <c r="A1516" s="14"/>
      <c r="B1516" s="234"/>
      <c r="C1516" s="235"/>
      <c r="D1516" s="217" t="s">
        <v>156</v>
      </c>
      <c r="E1516" s="236" t="s">
        <v>19</v>
      </c>
      <c r="F1516" s="237" t="s">
        <v>1450</v>
      </c>
      <c r="G1516" s="235"/>
      <c r="H1516" s="238">
        <v>40</v>
      </c>
      <c r="I1516" s="239"/>
      <c r="J1516" s="235"/>
      <c r="K1516" s="235"/>
      <c r="L1516" s="240"/>
      <c r="M1516" s="241"/>
      <c r="N1516" s="242"/>
      <c r="O1516" s="242"/>
      <c r="P1516" s="242"/>
      <c r="Q1516" s="242"/>
      <c r="R1516" s="242"/>
      <c r="S1516" s="242"/>
      <c r="T1516" s="243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T1516" s="244" t="s">
        <v>156</v>
      </c>
      <c r="AU1516" s="244" t="s">
        <v>79</v>
      </c>
      <c r="AV1516" s="14" t="s">
        <v>79</v>
      </c>
      <c r="AW1516" s="14" t="s">
        <v>31</v>
      </c>
      <c r="AX1516" s="14" t="s">
        <v>69</v>
      </c>
      <c r="AY1516" s="244" t="s">
        <v>144</v>
      </c>
    </row>
    <row r="1517" s="14" customFormat="1">
      <c r="A1517" s="14"/>
      <c r="B1517" s="234"/>
      <c r="C1517" s="235"/>
      <c r="D1517" s="217" t="s">
        <v>156</v>
      </c>
      <c r="E1517" s="236" t="s">
        <v>19</v>
      </c>
      <c r="F1517" s="237" t="s">
        <v>1451</v>
      </c>
      <c r="G1517" s="235"/>
      <c r="H1517" s="238">
        <v>8</v>
      </c>
      <c r="I1517" s="239"/>
      <c r="J1517" s="235"/>
      <c r="K1517" s="235"/>
      <c r="L1517" s="240"/>
      <c r="M1517" s="241"/>
      <c r="N1517" s="242"/>
      <c r="O1517" s="242"/>
      <c r="P1517" s="242"/>
      <c r="Q1517" s="242"/>
      <c r="R1517" s="242"/>
      <c r="S1517" s="242"/>
      <c r="T1517" s="243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T1517" s="244" t="s">
        <v>156</v>
      </c>
      <c r="AU1517" s="244" t="s">
        <v>79</v>
      </c>
      <c r="AV1517" s="14" t="s">
        <v>79</v>
      </c>
      <c r="AW1517" s="14" t="s">
        <v>31</v>
      </c>
      <c r="AX1517" s="14" t="s">
        <v>69</v>
      </c>
      <c r="AY1517" s="244" t="s">
        <v>144</v>
      </c>
    </row>
    <row r="1518" s="14" customFormat="1">
      <c r="A1518" s="14"/>
      <c r="B1518" s="234"/>
      <c r="C1518" s="235"/>
      <c r="D1518" s="217" t="s">
        <v>156</v>
      </c>
      <c r="E1518" s="236" t="s">
        <v>19</v>
      </c>
      <c r="F1518" s="237" t="s">
        <v>1452</v>
      </c>
      <c r="G1518" s="235"/>
      <c r="H1518" s="238">
        <v>17</v>
      </c>
      <c r="I1518" s="239"/>
      <c r="J1518" s="235"/>
      <c r="K1518" s="235"/>
      <c r="L1518" s="240"/>
      <c r="M1518" s="241"/>
      <c r="N1518" s="242"/>
      <c r="O1518" s="242"/>
      <c r="P1518" s="242"/>
      <c r="Q1518" s="242"/>
      <c r="R1518" s="242"/>
      <c r="S1518" s="242"/>
      <c r="T1518" s="243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T1518" s="244" t="s">
        <v>156</v>
      </c>
      <c r="AU1518" s="244" t="s">
        <v>79</v>
      </c>
      <c r="AV1518" s="14" t="s">
        <v>79</v>
      </c>
      <c r="AW1518" s="14" t="s">
        <v>31</v>
      </c>
      <c r="AX1518" s="14" t="s">
        <v>69</v>
      </c>
      <c r="AY1518" s="244" t="s">
        <v>144</v>
      </c>
    </row>
    <row r="1519" s="15" customFormat="1">
      <c r="A1519" s="15"/>
      <c r="B1519" s="245"/>
      <c r="C1519" s="246"/>
      <c r="D1519" s="217" t="s">
        <v>156</v>
      </c>
      <c r="E1519" s="247" t="s">
        <v>19</v>
      </c>
      <c r="F1519" s="248" t="s">
        <v>163</v>
      </c>
      <c r="G1519" s="246"/>
      <c r="H1519" s="249">
        <v>65</v>
      </c>
      <c r="I1519" s="250"/>
      <c r="J1519" s="246"/>
      <c r="K1519" s="246"/>
      <c r="L1519" s="251"/>
      <c r="M1519" s="252"/>
      <c r="N1519" s="253"/>
      <c r="O1519" s="253"/>
      <c r="P1519" s="253"/>
      <c r="Q1519" s="253"/>
      <c r="R1519" s="253"/>
      <c r="S1519" s="253"/>
      <c r="T1519" s="254"/>
      <c r="U1519" s="15"/>
      <c r="V1519" s="15"/>
      <c r="W1519" s="15"/>
      <c r="X1519" s="15"/>
      <c r="Y1519" s="15"/>
      <c r="Z1519" s="15"/>
      <c r="AA1519" s="15"/>
      <c r="AB1519" s="15"/>
      <c r="AC1519" s="15"/>
      <c r="AD1519" s="15"/>
      <c r="AE1519" s="15"/>
      <c r="AT1519" s="255" t="s">
        <v>156</v>
      </c>
      <c r="AU1519" s="255" t="s">
        <v>79</v>
      </c>
      <c r="AV1519" s="15" t="s">
        <v>151</v>
      </c>
      <c r="AW1519" s="15" t="s">
        <v>31</v>
      </c>
      <c r="AX1519" s="15" t="s">
        <v>77</v>
      </c>
      <c r="AY1519" s="255" t="s">
        <v>144</v>
      </c>
    </row>
    <row r="1520" s="2" customFormat="1" ht="24.15" customHeight="1">
      <c r="A1520" s="38"/>
      <c r="B1520" s="39"/>
      <c r="C1520" s="204" t="s">
        <v>859</v>
      </c>
      <c r="D1520" s="204" t="s">
        <v>146</v>
      </c>
      <c r="E1520" s="205" t="s">
        <v>1453</v>
      </c>
      <c r="F1520" s="206" t="s">
        <v>1454</v>
      </c>
      <c r="G1520" s="207" t="s">
        <v>202</v>
      </c>
      <c r="H1520" s="208">
        <v>193.89599999999999</v>
      </c>
      <c r="I1520" s="209"/>
      <c r="J1520" s="210">
        <f>ROUND(I1520*H1520,2)</f>
        <v>0</v>
      </c>
      <c r="K1520" s="206" t="s">
        <v>150</v>
      </c>
      <c r="L1520" s="44"/>
      <c r="M1520" s="211" t="s">
        <v>19</v>
      </c>
      <c r="N1520" s="212" t="s">
        <v>40</v>
      </c>
      <c r="O1520" s="84"/>
      <c r="P1520" s="213">
        <f>O1520*H1520</f>
        <v>0</v>
      </c>
      <c r="Q1520" s="213">
        <v>4.5000000000000003E-05</v>
      </c>
      <c r="R1520" s="213">
        <f>Q1520*H1520</f>
        <v>0.00872532</v>
      </c>
      <c r="S1520" s="213">
        <v>0</v>
      </c>
      <c r="T1520" s="214">
        <f>S1520*H1520</f>
        <v>0</v>
      </c>
      <c r="U1520" s="38"/>
      <c r="V1520" s="38"/>
      <c r="W1520" s="38"/>
      <c r="X1520" s="38"/>
      <c r="Y1520" s="38"/>
      <c r="Z1520" s="38"/>
      <c r="AA1520" s="38"/>
      <c r="AB1520" s="38"/>
      <c r="AC1520" s="38"/>
      <c r="AD1520" s="38"/>
      <c r="AE1520" s="38"/>
      <c r="AR1520" s="215" t="s">
        <v>203</v>
      </c>
      <c r="AT1520" s="215" t="s">
        <v>146</v>
      </c>
      <c r="AU1520" s="215" t="s">
        <v>79</v>
      </c>
      <c r="AY1520" s="17" t="s">
        <v>144</v>
      </c>
      <c r="BE1520" s="216">
        <f>IF(N1520="základní",J1520,0)</f>
        <v>0</v>
      </c>
      <c r="BF1520" s="216">
        <f>IF(N1520="snížená",J1520,0)</f>
        <v>0</v>
      </c>
      <c r="BG1520" s="216">
        <f>IF(N1520="zákl. přenesená",J1520,0)</f>
        <v>0</v>
      </c>
      <c r="BH1520" s="216">
        <f>IF(N1520="sníž. přenesená",J1520,0)</f>
        <v>0</v>
      </c>
      <c r="BI1520" s="216">
        <f>IF(N1520="nulová",J1520,0)</f>
        <v>0</v>
      </c>
      <c r="BJ1520" s="17" t="s">
        <v>77</v>
      </c>
      <c r="BK1520" s="216">
        <f>ROUND(I1520*H1520,2)</f>
        <v>0</v>
      </c>
      <c r="BL1520" s="17" t="s">
        <v>203</v>
      </c>
      <c r="BM1520" s="215" t="s">
        <v>1455</v>
      </c>
    </row>
    <row r="1521" s="2" customFormat="1">
      <c r="A1521" s="38"/>
      <c r="B1521" s="39"/>
      <c r="C1521" s="40"/>
      <c r="D1521" s="217" t="s">
        <v>152</v>
      </c>
      <c r="E1521" s="40"/>
      <c r="F1521" s="218" t="s">
        <v>1456</v>
      </c>
      <c r="G1521" s="40"/>
      <c r="H1521" s="40"/>
      <c r="I1521" s="219"/>
      <c r="J1521" s="40"/>
      <c r="K1521" s="40"/>
      <c r="L1521" s="44"/>
      <c r="M1521" s="220"/>
      <c r="N1521" s="221"/>
      <c r="O1521" s="84"/>
      <c r="P1521" s="84"/>
      <c r="Q1521" s="84"/>
      <c r="R1521" s="84"/>
      <c r="S1521" s="84"/>
      <c r="T1521" s="85"/>
      <c r="U1521" s="38"/>
      <c r="V1521" s="38"/>
      <c r="W1521" s="38"/>
      <c r="X1521" s="38"/>
      <c r="Y1521" s="38"/>
      <c r="Z1521" s="38"/>
      <c r="AA1521" s="38"/>
      <c r="AB1521" s="38"/>
      <c r="AC1521" s="38"/>
      <c r="AD1521" s="38"/>
      <c r="AE1521" s="38"/>
      <c r="AT1521" s="17" t="s">
        <v>152</v>
      </c>
      <c r="AU1521" s="17" t="s">
        <v>79</v>
      </c>
    </row>
    <row r="1522" s="2" customFormat="1">
      <c r="A1522" s="38"/>
      <c r="B1522" s="39"/>
      <c r="C1522" s="40"/>
      <c r="D1522" s="222" t="s">
        <v>154</v>
      </c>
      <c r="E1522" s="40"/>
      <c r="F1522" s="223" t="s">
        <v>1457</v>
      </c>
      <c r="G1522" s="40"/>
      <c r="H1522" s="40"/>
      <c r="I1522" s="219"/>
      <c r="J1522" s="40"/>
      <c r="K1522" s="40"/>
      <c r="L1522" s="44"/>
      <c r="M1522" s="220"/>
      <c r="N1522" s="221"/>
      <c r="O1522" s="84"/>
      <c r="P1522" s="84"/>
      <c r="Q1522" s="84"/>
      <c r="R1522" s="84"/>
      <c r="S1522" s="84"/>
      <c r="T1522" s="85"/>
      <c r="U1522" s="38"/>
      <c r="V1522" s="38"/>
      <c r="W1522" s="38"/>
      <c r="X1522" s="38"/>
      <c r="Y1522" s="38"/>
      <c r="Z1522" s="38"/>
      <c r="AA1522" s="38"/>
      <c r="AB1522" s="38"/>
      <c r="AC1522" s="38"/>
      <c r="AD1522" s="38"/>
      <c r="AE1522" s="38"/>
      <c r="AT1522" s="17" t="s">
        <v>154</v>
      </c>
      <c r="AU1522" s="17" t="s">
        <v>79</v>
      </c>
    </row>
    <row r="1523" s="14" customFormat="1">
      <c r="A1523" s="14"/>
      <c r="B1523" s="234"/>
      <c r="C1523" s="235"/>
      <c r="D1523" s="217" t="s">
        <v>156</v>
      </c>
      <c r="E1523" s="236" t="s">
        <v>19</v>
      </c>
      <c r="F1523" s="237" t="s">
        <v>1382</v>
      </c>
      <c r="G1523" s="235"/>
      <c r="H1523" s="238">
        <v>112.788</v>
      </c>
      <c r="I1523" s="239"/>
      <c r="J1523" s="235"/>
      <c r="K1523" s="235"/>
      <c r="L1523" s="240"/>
      <c r="M1523" s="241"/>
      <c r="N1523" s="242"/>
      <c r="O1523" s="242"/>
      <c r="P1523" s="242"/>
      <c r="Q1523" s="242"/>
      <c r="R1523" s="242"/>
      <c r="S1523" s="242"/>
      <c r="T1523" s="243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T1523" s="244" t="s">
        <v>156</v>
      </c>
      <c r="AU1523" s="244" t="s">
        <v>79</v>
      </c>
      <c r="AV1523" s="14" t="s">
        <v>79</v>
      </c>
      <c r="AW1523" s="14" t="s">
        <v>31</v>
      </c>
      <c r="AX1523" s="14" t="s">
        <v>69</v>
      </c>
      <c r="AY1523" s="244" t="s">
        <v>144</v>
      </c>
    </row>
    <row r="1524" s="14" customFormat="1">
      <c r="A1524" s="14"/>
      <c r="B1524" s="234"/>
      <c r="C1524" s="235"/>
      <c r="D1524" s="217" t="s">
        <v>156</v>
      </c>
      <c r="E1524" s="236" t="s">
        <v>19</v>
      </c>
      <c r="F1524" s="237" t="s">
        <v>1383</v>
      </c>
      <c r="G1524" s="235"/>
      <c r="H1524" s="238">
        <v>40.496000000000002</v>
      </c>
      <c r="I1524" s="239"/>
      <c r="J1524" s="235"/>
      <c r="K1524" s="235"/>
      <c r="L1524" s="240"/>
      <c r="M1524" s="241"/>
      <c r="N1524" s="242"/>
      <c r="O1524" s="242"/>
      <c r="P1524" s="242"/>
      <c r="Q1524" s="242"/>
      <c r="R1524" s="242"/>
      <c r="S1524" s="242"/>
      <c r="T1524" s="243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T1524" s="244" t="s">
        <v>156</v>
      </c>
      <c r="AU1524" s="244" t="s">
        <v>79</v>
      </c>
      <c r="AV1524" s="14" t="s">
        <v>79</v>
      </c>
      <c r="AW1524" s="14" t="s">
        <v>31</v>
      </c>
      <c r="AX1524" s="14" t="s">
        <v>69</v>
      </c>
      <c r="AY1524" s="244" t="s">
        <v>144</v>
      </c>
    </row>
    <row r="1525" s="14" customFormat="1">
      <c r="A1525" s="14"/>
      <c r="B1525" s="234"/>
      <c r="C1525" s="235"/>
      <c r="D1525" s="217" t="s">
        <v>156</v>
      </c>
      <c r="E1525" s="236" t="s">
        <v>19</v>
      </c>
      <c r="F1525" s="237" t="s">
        <v>1384</v>
      </c>
      <c r="G1525" s="235"/>
      <c r="H1525" s="238">
        <v>40.612000000000002</v>
      </c>
      <c r="I1525" s="239"/>
      <c r="J1525" s="235"/>
      <c r="K1525" s="235"/>
      <c r="L1525" s="240"/>
      <c r="M1525" s="241"/>
      <c r="N1525" s="242"/>
      <c r="O1525" s="242"/>
      <c r="P1525" s="242"/>
      <c r="Q1525" s="242"/>
      <c r="R1525" s="242"/>
      <c r="S1525" s="242"/>
      <c r="T1525" s="243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44" t="s">
        <v>156</v>
      </c>
      <c r="AU1525" s="244" t="s">
        <v>79</v>
      </c>
      <c r="AV1525" s="14" t="s">
        <v>79</v>
      </c>
      <c r="AW1525" s="14" t="s">
        <v>31</v>
      </c>
      <c r="AX1525" s="14" t="s">
        <v>69</v>
      </c>
      <c r="AY1525" s="244" t="s">
        <v>144</v>
      </c>
    </row>
    <row r="1526" s="15" customFormat="1">
      <c r="A1526" s="15"/>
      <c r="B1526" s="245"/>
      <c r="C1526" s="246"/>
      <c r="D1526" s="217" t="s">
        <v>156</v>
      </c>
      <c r="E1526" s="247" t="s">
        <v>19</v>
      </c>
      <c r="F1526" s="248" t="s">
        <v>163</v>
      </c>
      <c r="G1526" s="246"/>
      <c r="H1526" s="249">
        <v>193.89599999999999</v>
      </c>
      <c r="I1526" s="250"/>
      <c r="J1526" s="246"/>
      <c r="K1526" s="246"/>
      <c r="L1526" s="251"/>
      <c r="M1526" s="252"/>
      <c r="N1526" s="253"/>
      <c r="O1526" s="253"/>
      <c r="P1526" s="253"/>
      <c r="Q1526" s="253"/>
      <c r="R1526" s="253"/>
      <c r="S1526" s="253"/>
      <c r="T1526" s="254"/>
      <c r="U1526" s="15"/>
      <c r="V1526" s="15"/>
      <c r="W1526" s="15"/>
      <c r="X1526" s="15"/>
      <c r="Y1526" s="15"/>
      <c r="Z1526" s="15"/>
      <c r="AA1526" s="15"/>
      <c r="AB1526" s="15"/>
      <c r="AC1526" s="15"/>
      <c r="AD1526" s="15"/>
      <c r="AE1526" s="15"/>
      <c r="AT1526" s="255" t="s">
        <v>156</v>
      </c>
      <c r="AU1526" s="255" t="s">
        <v>79</v>
      </c>
      <c r="AV1526" s="15" t="s">
        <v>151</v>
      </c>
      <c r="AW1526" s="15" t="s">
        <v>31</v>
      </c>
      <c r="AX1526" s="15" t="s">
        <v>77</v>
      </c>
      <c r="AY1526" s="255" t="s">
        <v>144</v>
      </c>
    </row>
    <row r="1527" s="2" customFormat="1" ht="24.15" customHeight="1">
      <c r="A1527" s="38"/>
      <c r="B1527" s="39"/>
      <c r="C1527" s="204" t="s">
        <v>1458</v>
      </c>
      <c r="D1527" s="204" t="s">
        <v>146</v>
      </c>
      <c r="E1527" s="205" t="s">
        <v>1459</v>
      </c>
      <c r="F1527" s="206" t="s">
        <v>1460</v>
      </c>
      <c r="G1527" s="207" t="s">
        <v>934</v>
      </c>
      <c r="H1527" s="266"/>
      <c r="I1527" s="209"/>
      <c r="J1527" s="210">
        <f>ROUND(I1527*H1527,2)</f>
        <v>0</v>
      </c>
      <c r="K1527" s="206" t="s">
        <v>150</v>
      </c>
      <c r="L1527" s="44"/>
      <c r="M1527" s="211" t="s">
        <v>19</v>
      </c>
      <c r="N1527" s="212" t="s">
        <v>40</v>
      </c>
      <c r="O1527" s="84"/>
      <c r="P1527" s="213">
        <f>O1527*H1527</f>
        <v>0</v>
      </c>
      <c r="Q1527" s="213">
        <v>0</v>
      </c>
      <c r="R1527" s="213">
        <f>Q1527*H1527</f>
        <v>0</v>
      </c>
      <c r="S1527" s="213">
        <v>0</v>
      </c>
      <c r="T1527" s="214">
        <f>S1527*H1527</f>
        <v>0</v>
      </c>
      <c r="U1527" s="38"/>
      <c r="V1527" s="38"/>
      <c r="W1527" s="38"/>
      <c r="X1527" s="38"/>
      <c r="Y1527" s="38"/>
      <c r="Z1527" s="38"/>
      <c r="AA1527" s="38"/>
      <c r="AB1527" s="38"/>
      <c r="AC1527" s="38"/>
      <c r="AD1527" s="38"/>
      <c r="AE1527" s="38"/>
      <c r="AR1527" s="215" t="s">
        <v>203</v>
      </c>
      <c r="AT1527" s="215" t="s">
        <v>146</v>
      </c>
      <c r="AU1527" s="215" t="s">
        <v>79</v>
      </c>
      <c r="AY1527" s="17" t="s">
        <v>144</v>
      </c>
      <c r="BE1527" s="216">
        <f>IF(N1527="základní",J1527,0)</f>
        <v>0</v>
      </c>
      <c r="BF1527" s="216">
        <f>IF(N1527="snížená",J1527,0)</f>
        <v>0</v>
      </c>
      <c r="BG1527" s="216">
        <f>IF(N1527="zákl. přenesená",J1527,0)</f>
        <v>0</v>
      </c>
      <c r="BH1527" s="216">
        <f>IF(N1527="sníž. přenesená",J1527,0)</f>
        <v>0</v>
      </c>
      <c r="BI1527" s="216">
        <f>IF(N1527="nulová",J1527,0)</f>
        <v>0</v>
      </c>
      <c r="BJ1527" s="17" t="s">
        <v>77</v>
      </c>
      <c r="BK1527" s="216">
        <f>ROUND(I1527*H1527,2)</f>
        <v>0</v>
      </c>
      <c r="BL1527" s="17" t="s">
        <v>203</v>
      </c>
      <c r="BM1527" s="215" t="s">
        <v>1461</v>
      </c>
    </row>
    <row r="1528" s="2" customFormat="1">
      <c r="A1528" s="38"/>
      <c r="B1528" s="39"/>
      <c r="C1528" s="40"/>
      <c r="D1528" s="217" t="s">
        <v>152</v>
      </c>
      <c r="E1528" s="40"/>
      <c r="F1528" s="218" t="s">
        <v>1462</v>
      </c>
      <c r="G1528" s="40"/>
      <c r="H1528" s="40"/>
      <c r="I1528" s="219"/>
      <c r="J1528" s="40"/>
      <c r="K1528" s="40"/>
      <c r="L1528" s="44"/>
      <c r="M1528" s="220"/>
      <c r="N1528" s="221"/>
      <c r="O1528" s="84"/>
      <c r="P1528" s="84"/>
      <c r="Q1528" s="84"/>
      <c r="R1528" s="84"/>
      <c r="S1528" s="84"/>
      <c r="T1528" s="85"/>
      <c r="U1528" s="38"/>
      <c r="V1528" s="38"/>
      <c r="W1528" s="38"/>
      <c r="X1528" s="38"/>
      <c r="Y1528" s="38"/>
      <c r="Z1528" s="38"/>
      <c r="AA1528" s="38"/>
      <c r="AB1528" s="38"/>
      <c r="AC1528" s="38"/>
      <c r="AD1528" s="38"/>
      <c r="AE1528" s="38"/>
      <c r="AT1528" s="17" t="s">
        <v>152</v>
      </c>
      <c r="AU1528" s="17" t="s">
        <v>79</v>
      </c>
    </row>
    <row r="1529" s="2" customFormat="1">
      <c r="A1529" s="38"/>
      <c r="B1529" s="39"/>
      <c r="C1529" s="40"/>
      <c r="D1529" s="222" t="s">
        <v>154</v>
      </c>
      <c r="E1529" s="40"/>
      <c r="F1529" s="223" t="s">
        <v>1463</v>
      </c>
      <c r="G1529" s="40"/>
      <c r="H1529" s="40"/>
      <c r="I1529" s="219"/>
      <c r="J1529" s="40"/>
      <c r="K1529" s="40"/>
      <c r="L1529" s="44"/>
      <c r="M1529" s="220"/>
      <c r="N1529" s="221"/>
      <c r="O1529" s="84"/>
      <c r="P1529" s="84"/>
      <c r="Q1529" s="84"/>
      <c r="R1529" s="84"/>
      <c r="S1529" s="84"/>
      <c r="T1529" s="85"/>
      <c r="U1529" s="38"/>
      <c r="V1529" s="38"/>
      <c r="W1529" s="38"/>
      <c r="X1529" s="38"/>
      <c r="Y1529" s="38"/>
      <c r="Z1529" s="38"/>
      <c r="AA1529" s="38"/>
      <c r="AB1529" s="38"/>
      <c r="AC1529" s="38"/>
      <c r="AD1529" s="38"/>
      <c r="AE1529" s="38"/>
      <c r="AT1529" s="17" t="s">
        <v>154</v>
      </c>
      <c r="AU1529" s="17" t="s">
        <v>79</v>
      </c>
    </row>
    <row r="1530" s="12" customFormat="1" ht="22.8" customHeight="1">
      <c r="A1530" s="12"/>
      <c r="B1530" s="188"/>
      <c r="C1530" s="189"/>
      <c r="D1530" s="190" t="s">
        <v>68</v>
      </c>
      <c r="E1530" s="202" t="s">
        <v>1464</v>
      </c>
      <c r="F1530" s="202" t="s">
        <v>1465</v>
      </c>
      <c r="G1530" s="189"/>
      <c r="H1530" s="189"/>
      <c r="I1530" s="192"/>
      <c r="J1530" s="203">
        <f>BK1530</f>
        <v>0</v>
      </c>
      <c r="K1530" s="189"/>
      <c r="L1530" s="194"/>
      <c r="M1530" s="195"/>
      <c r="N1530" s="196"/>
      <c r="O1530" s="196"/>
      <c r="P1530" s="197">
        <f>SUM(P1531:P1683)</f>
        <v>0</v>
      </c>
      <c r="Q1530" s="196"/>
      <c r="R1530" s="197">
        <f>SUM(R1531:R1683)</f>
        <v>3.0539984468699997</v>
      </c>
      <c r="S1530" s="196"/>
      <c r="T1530" s="198">
        <f>SUM(T1531:T1683)</f>
        <v>0</v>
      </c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R1530" s="199" t="s">
        <v>79</v>
      </c>
      <c r="AT1530" s="200" t="s">
        <v>68</v>
      </c>
      <c r="AU1530" s="200" t="s">
        <v>77</v>
      </c>
      <c r="AY1530" s="199" t="s">
        <v>144</v>
      </c>
      <c r="BK1530" s="201">
        <f>SUM(BK1531:BK1683)</f>
        <v>0</v>
      </c>
    </row>
    <row r="1531" s="2" customFormat="1" ht="24.15" customHeight="1">
      <c r="A1531" s="38"/>
      <c r="B1531" s="39"/>
      <c r="C1531" s="204" t="s">
        <v>866</v>
      </c>
      <c r="D1531" s="204" t="s">
        <v>146</v>
      </c>
      <c r="E1531" s="205" t="s">
        <v>1466</v>
      </c>
      <c r="F1531" s="206" t="s">
        <v>1467</v>
      </c>
      <c r="G1531" s="207" t="s">
        <v>202</v>
      </c>
      <c r="H1531" s="208">
        <v>1149.6369999999999</v>
      </c>
      <c r="I1531" s="209"/>
      <c r="J1531" s="210">
        <f>ROUND(I1531*H1531,2)</f>
        <v>0</v>
      </c>
      <c r="K1531" s="206" t="s">
        <v>150</v>
      </c>
      <c r="L1531" s="44"/>
      <c r="M1531" s="211" t="s">
        <v>19</v>
      </c>
      <c r="N1531" s="212" t="s">
        <v>40</v>
      </c>
      <c r="O1531" s="84"/>
      <c r="P1531" s="213">
        <f>O1531*H1531</f>
        <v>0</v>
      </c>
      <c r="Q1531" s="213">
        <v>0</v>
      </c>
      <c r="R1531" s="213">
        <f>Q1531*H1531</f>
        <v>0</v>
      </c>
      <c r="S1531" s="213">
        <v>0</v>
      </c>
      <c r="T1531" s="214">
        <f>S1531*H1531</f>
        <v>0</v>
      </c>
      <c r="U1531" s="38"/>
      <c r="V1531" s="38"/>
      <c r="W1531" s="38"/>
      <c r="X1531" s="38"/>
      <c r="Y1531" s="38"/>
      <c r="Z1531" s="38"/>
      <c r="AA1531" s="38"/>
      <c r="AB1531" s="38"/>
      <c r="AC1531" s="38"/>
      <c r="AD1531" s="38"/>
      <c r="AE1531" s="38"/>
      <c r="AR1531" s="215" t="s">
        <v>203</v>
      </c>
      <c r="AT1531" s="215" t="s">
        <v>146</v>
      </c>
      <c r="AU1531" s="215" t="s">
        <v>79</v>
      </c>
      <c r="AY1531" s="17" t="s">
        <v>144</v>
      </c>
      <c r="BE1531" s="216">
        <f>IF(N1531="základní",J1531,0)</f>
        <v>0</v>
      </c>
      <c r="BF1531" s="216">
        <f>IF(N1531="snížená",J1531,0)</f>
        <v>0</v>
      </c>
      <c r="BG1531" s="216">
        <f>IF(N1531="zákl. přenesená",J1531,0)</f>
        <v>0</v>
      </c>
      <c r="BH1531" s="216">
        <f>IF(N1531="sníž. přenesená",J1531,0)</f>
        <v>0</v>
      </c>
      <c r="BI1531" s="216">
        <f>IF(N1531="nulová",J1531,0)</f>
        <v>0</v>
      </c>
      <c r="BJ1531" s="17" t="s">
        <v>77</v>
      </c>
      <c r="BK1531" s="216">
        <f>ROUND(I1531*H1531,2)</f>
        <v>0</v>
      </c>
      <c r="BL1531" s="17" t="s">
        <v>203</v>
      </c>
      <c r="BM1531" s="215" t="s">
        <v>1468</v>
      </c>
    </row>
    <row r="1532" s="2" customFormat="1">
      <c r="A1532" s="38"/>
      <c r="B1532" s="39"/>
      <c r="C1532" s="40"/>
      <c r="D1532" s="217" t="s">
        <v>152</v>
      </c>
      <c r="E1532" s="40"/>
      <c r="F1532" s="218" t="s">
        <v>1469</v>
      </c>
      <c r="G1532" s="40"/>
      <c r="H1532" s="40"/>
      <c r="I1532" s="219"/>
      <c r="J1532" s="40"/>
      <c r="K1532" s="40"/>
      <c r="L1532" s="44"/>
      <c r="M1532" s="220"/>
      <c r="N1532" s="221"/>
      <c r="O1532" s="84"/>
      <c r="P1532" s="84"/>
      <c r="Q1532" s="84"/>
      <c r="R1532" s="84"/>
      <c r="S1532" s="84"/>
      <c r="T1532" s="85"/>
      <c r="U1532" s="38"/>
      <c r="V1532" s="38"/>
      <c r="W1532" s="38"/>
      <c r="X1532" s="38"/>
      <c r="Y1532" s="38"/>
      <c r="Z1532" s="38"/>
      <c r="AA1532" s="38"/>
      <c r="AB1532" s="38"/>
      <c r="AC1532" s="38"/>
      <c r="AD1532" s="38"/>
      <c r="AE1532" s="38"/>
      <c r="AT1532" s="17" t="s">
        <v>152</v>
      </c>
      <c r="AU1532" s="17" t="s">
        <v>79</v>
      </c>
    </row>
    <row r="1533" s="2" customFormat="1">
      <c r="A1533" s="38"/>
      <c r="B1533" s="39"/>
      <c r="C1533" s="40"/>
      <c r="D1533" s="222" t="s">
        <v>154</v>
      </c>
      <c r="E1533" s="40"/>
      <c r="F1533" s="223" t="s">
        <v>1470</v>
      </c>
      <c r="G1533" s="40"/>
      <c r="H1533" s="40"/>
      <c r="I1533" s="219"/>
      <c r="J1533" s="40"/>
      <c r="K1533" s="40"/>
      <c r="L1533" s="44"/>
      <c r="M1533" s="220"/>
      <c r="N1533" s="221"/>
      <c r="O1533" s="84"/>
      <c r="P1533" s="84"/>
      <c r="Q1533" s="84"/>
      <c r="R1533" s="84"/>
      <c r="S1533" s="84"/>
      <c r="T1533" s="85"/>
      <c r="U1533" s="38"/>
      <c r="V1533" s="38"/>
      <c r="W1533" s="38"/>
      <c r="X1533" s="38"/>
      <c r="Y1533" s="38"/>
      <c r="Z1533" s="38"/>
      <c r="AA1533" s="38"/>
      <c r="AB1533" s="38"/>
      <c r="AC1533" s="38"/>
      <c r="AD1533" s="38"/>
      <c r="AE1533" s="38"/>
      <c r="AT1533" s="17" t="s">
        <v>154</v>
      </c>
      <c r="AU1533" s="17" t="s">
        <v>79</v>
      </c>
    </row>
    <row r="1534" s="13" customFormat="1">
      <c r="A1534" s="13"/>
      <c r="B1534" s="224"/>
      <c r="C1534" s="225"/>
      <c r="D1534" s="217" t="s">
        <v>156</v>
      </c>
      <c r="E1534" s="226" t="s">
        <v>19</v>
      </c>
      <c r="F1534" s="227" t="s">
        <v>504</v>
      </c>
      <c r="G1534" s="225"/>
      <c r="H1534" s="226" t="s">
        <v>19</v>
      </c>
      <c r="I1534" s="228"/>
      <c r="J1534" s="225"/>
      <c r="K1534" s="225"/>
      <c r="L1534" s="229"/>
      <c r="M1534" s="230"/>
      <c r="N1534" s="231"/>
      <c r="O1534" s="231"/>
      <c r="P1534" s="231"/>
      <c r="Q1534" s="231"/>
      <c r="R1534" s="231"/>
      <c r="S1534" s="231"/>
      <c r="T1534" s="232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T1534" s="233" t="s">
        <v>156</v>
      </c>
      <c r="AU1534" s="233" t="s">
        <v>79</v>
      </c>
      <c r="AV1534" s="13" t="s">
        <v>77</v>
      </c>
      <c r="AW1534" s="13" t="s">
        <v>31</v>
      </c>
      <c r="AX1534" s="13" t="s">
        <v>69</v>
      </c>
      <c r="AY1534" s="233" t="s">
        <v>144</v>
      </c>
    </row>
    <row r="1535" s="13" customFormat="1">
      <c r="A1535" s="13"/>
      <c r="B1535" s="224"/>
      <c r="C1535" s="225"/>
      <c r="D1535" s="217" t="s">
        <v>156</v>
      </c>
      <c r="E1535" s="226" t="s">
        <v>19</v>
      </c>
      <c r="F1535" s="227" t="s">
        <v>473</v>
      </c>
      <c r="G1535" s="225"/>
      <c r="H1535" s="226" t="s">
        <v>19</v>
      </c>
      <c r="I1535" s="228"/>
      <c r="J1535" s="225"/>
      <c r="K1535" s="225"/>
      <c r="L1535" s="229"/>
      <c r="M1535" s="230"/>
      <c r="N1535" s="231"/>
      <c r="O1535" s="231"/>
      <c r="P1535" s="231"/>
      <c r="Q1535" s="231"/>
      <c r="R1535" s="231"/>
      <c r="S1535" s="231"/>
      <c r="T1535" s="232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T1535" s="233" t="s">
        <v>156</v>
      </c>
      <c r="AU1535" s="233" t="s">
        <v>79</v>
      </c>
      <c r="AV1535" s="13" t="s">
        <v>77</v>
      </c>
      <c r="AW1535" s="13" t="s">
        <v>31</v>
      </c>
      <c r="AX1535" s="13" t="s">
        <v>69</v>
      </c>
      <c r="AY1535" s="233" t="s">
        <v>144</v>
      </c>
    </row>
    <row r="1536" s="14" customFormat="1">
      <c r="A1536" s="14"/>
      <c r="B1536" s="234"/>
      <c r="C1536" s="235"/>
      <c r="D1536" s="217" t="s">
        <v>156</v>
      </c>
      <c r="E1536" s="236" t="s">
        <v>19</v>
      </c>
      <c r="F1536" s="237" t="s">
        <v>474</v>
      </c>
      <c r="G1536" s="235"/>
      <c r="H1536" s="238">
        <v>195.69999999999999</v>
      </c>
      <c r="I1536" s="239"/>
      <c r="J1536" s="235"/>
      <c r="K1536" s="235"/>
      <c r="L1536" s="240"/>
      <c r="M1536" s="241"/>
      <c r="N1536" s="242"/>
      <c r="O1536" s="242"/>
      <c r="P1536" s="242"/>
      <c r="Q1536" s="242"/>
      <c r="R1536" s="242"/>
      <c r="S1536" s="242"/>
      <c r="T1536" s="243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T1536" s="244" t="s">
        <v>156</v>
      </c>
      <c r="AU1536" s="244" t="s">
        <v>79</v>
      </c>
      <c r="AV1536" s="14" t="s">
        <v>79</v>
      </c>
      <c r="AW1536" s="14" t="s">
        <v>31</v>
      </c>
      <c r="AX1536" s="14" t="s">
        <v>69</v>
      </c>
      <c r="AY1536" s="244" t="s">
        <v>144</v>
      </c>
    </row>
    <row r="1537" s="13" customFormat="1">
      <c r="A1537" s="13"/>
      <c r="B1537" s="224"/>
      <c r="C1537" s="225"/>
      <c r="D1537" s="217" t="s">
        <v>156</v>
      </c>
      <c r="E1537" s="226" t="s">
        <v>19</v>
      </c>
      <c r="F1537" s="227" t="s">
        <v>475</v>
      </c>
      <c r="G1537" s="225"/>
      <c r="H1537" s="226" t="s">
        <v>19</v>
      </c>
      <c r="I1537" s="228"/>
      <c r="J1537" s="225"/>
      <c r="K1537" s="225"/>
      <c r="L1537" s="229"/>
      <c r="M1537" s="230"/>
      <c r="N1537" s="231"/>
      <c r="O1537" s="231"/>
      <c r="P1537" s="231"/>
      <c r="Q1537" s="231"/>
      <c r="R1537" s="231"/>
      <c r="S1537" s="231"/>
      <c r="T1537" s="232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T1537" s="233" t="s">
        <v>156</v>
      </c>
      <c r="AU1537" s="233" t="s">
        <v>79</v>
      </c>
      <c r="AV1537" s="13" t="s">
        <v>77</v>
      </c>
      <c r="AW1537" s="13" t="s">
        <v>31</v>
      </c>
      <c r="AX1537" s="13" t="s">
        <v>69</v>
      </c>
      <c r="AY1537" s="233" t="s">
        <v>144</v>
      </c>
    </row>
    <row r="1538" s="14" customFormat="1">
      <c r="A1538" s="14"/>
      <c r="B1538" s="234"/>
      <c r="C1538" s="235"/>
      <c r="D1538" s="217" t="s">
        <v>156</v>
      </c>
      <c r="E1538" s="236" t="s">
        <v>19</v>
      </c>
      <c r="F1538" s="237" t="s">
        <v>476</v>
      </c>
      <c r="G1538" s="235"/>
      <c r="H1538" s="238">
        <v>201.054</v>
      </c>
      <c r="I1538" s="239"/>
      <c r="J1538" s="235"/>
      <c r="K1538" s="235"/>
      <c r="L1538" s="240"/>
      <c r="M1538" s="241"/>
      <c r="N1538" s="242"/>
      <c r="O1538" s="242"/>
      <c r="P1538" s="242"/>
      <c r="Q1538" s="242"/>
      <c r="R1538" s="242"/>
      <c r="S1538" s="242"/>
      <c r="T1538" s="243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T1538" s="244" t="s">
        <v>156</v>
      </c>
      <c r="AU1538" s="244" t="s">
        <v>79</v>
      </c>
      <c r="AV1538" s="14" t="s">
        <v>79</v>
      </c>
      <c r="AW1538" s="14" t="s">
        <v>31</v>
      </c>
      <c r="AX1538" s="14" t="s">
        <v>69</v>
      </c>
      <c r="AY1538" s="244" t="s">
        <v>144</v>
      </c>
    </row>
    <row r="1539" s="13" customFormat="1">
      <c r="A1539" s="13"/>
      <c r="B1539" s="224"/>
      <c r="C1539" s="225"/>
      <c r="D1539" s="217" t="s">
        <v>156</v>
      </c>
      <c r="E1539" s="226" t="s">
        <v>19</v>
      </c>
      <c r="F1539" s="227" t="s">
        <v>477</v>
      </c>
      <c r="G1539" s="225"/>
      <c r="H1539" s="226" t="s">
        <v>19</v>
      </c>
      <c r="I1539" s="228"/>
      <c r="J1539" s="225"/>
      <c r="K1539" s="225"/>
      <c r="L1539" s="229"/>
      <c r="M1539" s="230"/>
      <c r="N1539" s="231"/>
      <c r="O1539" s="231"/>
      <c r="P1539" s="231"/>
      <c r="Q1539" s="231"/>
      <c r="R1539" s="231"/>
      <c r="S1539" s="231"/>
      <c r="T1539" s="232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T1539" s="233" t="s">
        <v>156</v>
      </c>
      <c r="AU1539" s="233" t="s">
        <v>79</v>
      </c>
      <c r="AV1539" s="13" t="s">
        <v>77</v>
      </c>
      <c r="AW1539" s="13" t="s">
        <v>31</v>
      </c>
      <c r="AX1539" s="13" t="s">
        <v>69</v>
      </c>
      <c r="AY1539" s="233" t="s">
        <v>144</v>
      </c>
    </row>
    <row r="1540" s="14" customFormat="1">
      <c r="A1540" s="14"/>
      <c r="B1540" s="234"/>
      <c r="C1540" s="235"/>
      <c r="D1540" s="217" t="s">
        <v>156</v>
      </c>
      <c r="E1540" s="236" t="s">
        <v>19</v>
      </c>
      <c r="F1540" s="237" t="s">
        <v>478</v>
      </c>
      <c r="G1540" s="235"/>
      <c r="H1540" s="238">
        <v>275.12</v>
      </c>
      <c r="I1540" s="239"/>
      <c r="J1540" s="235"/>
      <c r="K1540" s="235"/>
      <c r="L1540" s="240"/>
      <c r="M1540" s="241"/>
      <c r="N1540" s="242"/>
      <c r="O1540" s="242"/>
      <c r="P1540" s="242"/>
      <c r="Q1540" s="242"/>
      <c r="R1540" s="242"/>
      <c r="S1540" s="242"/>
      <c r="T1540" s="243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T1540" s="244" t="s">
        <v>156</v>
      </c>
      <c r="AU1540" s="244" t="s">
        <v>79</v>
      </c>
      <c r="AV1540" s="14" t="s">
        <v>79</v>
      </c>
      <c r="AW1540" s="14" t="s">
        <v>31</v>
      </c>
      <c r="AX1540" s="14" t="s">
        <v>69</v>
      </c>
      <c r="AY1540" s="244" t="s">
        <v>144</v>
      </c>
    </row>
    <row r="1541" s="13" customFormat="1">
      <c r="A1541" s="13"/>
      <c r="B1541" s="224"/>
      <c r="C1541" s="225"/>
      <c r="D1541" s="217" t="s">
        <v>156</v>
      </c>
      <c r="E1541" s="226" t="s">
        <v>19</v>
      </c>
      <c r="F1541" s="227" t="s">
        <v>479</v>
      </c>
      <c r="G1541" s="225"/>
      <c r="H1541" s="226" t="s">
        <v>19</v>
      </c>
      <c r="I1541" s="228"/>
      <c r="J1541" s="225"/>
      <c r="K1541" s="225"/>
      <c r="L1541" s="229"/>
      <c r="M1541" s="230"/>
      <c r="N1541" s="231"/>
      <c r="O1541" s="231"/>
      <c r="P1541" s="231"/>
      <c r="Q1541" s="231"/>
      <c r="R1541" s="231"/>
      <c r="S1541" s="231"/>
      <c r="T1541" s="232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T1541" s="233" t="s">
        <v>156</v>
      </c>
      <c r="AU1541" s="233" t="s">
        <v>79</v>
      </c>
      <c r="AV1541" s="13" t="s">
        <v>77</v>
      </c>
      <c r="AW1541" s="13" t="s">
        <v>31</v>
      </c>
      <c r="AX1541" s="13" t="s">
        <v>69</v>
      </c>
      <c r="AY1541" s="233" t="s">
        <v>144</v>
      </c>
    </row>
    <row r="1542" s="14" customFormat="1">
      <c r="A1542" s="14"/>
      <c r="B1542" s="234"/>
      <c r="C1542" s="235"/>
      <c r="D1542" s="217" t="s">
        <v>156</v>
      </c>
      <c r="E1542" s="236" t="s">
        <v>19</v>
      </c>
      <c r="F1542" s="237" t="s">
        <v>480</v>
      </c>
      <c r="G1542" s="235"/>
      <c r="H1542" s="238">
        <v>179.487</v>
      </c>
      <c r="I1542" s="239"/>
      <c r="J1542" s="235"/>
      <c r="K1542" s="235"/>
      <c r="L1542" s="240"/>
      <c r="M1542" s="241"/>
      <c r="N1542" s="242"/>
      <c r="O1542" s="242"/>
      <c r="P1542" s="242"/>
      <c r="Q1542" s="242"/>
      <c r="R1542" s="242"/>
      <c r="S1542" s="242"/>
      <c r="T1542" s="243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T1542" s="244" t="s">
        <v>156</v>
      </c>
      <c r="AU1542" s="244" t="s">
        <v>79</v>
      </c>
      <c r="AV1542" s="14" t="s">
        <v>79</v>
      </c>
      <c r="AW1542" s="14" t="s">
        <v>31</v>
      </c>
      <c r="AX1542" s="14" t="s">
        <v>69</v>
      </c>
      <c r="AY1542" s="244" t="s">
        <v>144</v>
      </c>
    </row>
    <row r="1543" s="13" customFormat="1">
      <c r="A1543" s="13"/>
      <c r="B1543" s="224"/>
      <c r="C1543" s="225"/>
      <c r="D1543" s="217" t="s">
        <v>156</v>
      </c>
      <c r="E1543" s="226" t="s">
        <v>19</v>
      </c>
      <c r="F1543" s="227" t="s">
        <v>481</v>
      </c>
      <c r="G1543" s="225"/>
      <c r="H1543" s="226" t="s">
        <v>19</v>
      </c>
      <c r="I1543" s="228"/>
      <c r="J1543" s="225"/>
      <c r="K1543" s="225"/>
      <c r="L1543" s="229"/>
      <c r="M1543" s="230"/>
      <c r="N1543" s="231"/>
      <c r="O1543" s="231"/>
      <c r="P1543" s="231"/>
      <c r="Q1543" s="231"/>
      <c r="R1543" s="231"/>
      <c r="S1543" s="231"/>
      <c r="T1543" s="232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T1543" s="233" t="s">
        <v>156</v>
      </c>
      <c r="AU1543" s="233" t="s">
        <v>79</v>
      </c>
      <c r="AV1543" s="13" t="s">
        <v>77</v>
      </c>
      <c r="AW1543" s="13" t="s">
        <v>31</v>
      </c>
      <c r="AX1543" s="13" t="s">
        <v>69</v>
      </c>
      <c r="AY1543" s="233" t="s">
        <v>144</v>
      </c>
    </row>
    <row r="1544" s="14" customFormat="1">
      <c r="A1544" s="14"/>
      <c r="B1544" s="234"/>
      <c r="C1544" s="235"/>
      <c r="D1544" s="217" t="s">
        <v>156</v>
      </c>
      <c r="E1544" s="236" t="s">
        <v>19</v>
      </c>
      <c r="F1544" s="237" t="s">
        <v>482</v>
      </c>
      <c r="G1544" s="235"/>
      <c r="H1544" s="238">
        <v>71.962999999999994</v>
      </c>
      <c r="I1544" s="239"/>
      <c r="J1544" s="235"/>
      <c r="K1544" s="235"/>
      <c r="L1544" s="240"/>
      <c r="M1544" s="241"/>
      <c r="N1544" s="242"/>
      <c r="O1544" s="242"/>
      <c r="P1544" s="242"/>
      <c r="Q1544" s="242"/>
      <c r="R1544" s="242"/>
      <c r="S1544" s="242"/>
      <c r="T1544" s="243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T1544" s="244" t="s">
        <v>156</v>
      </c>
      <c r="AU1544" s="244" t="s">
        <v>79</v>
      </c>
      <c r="AV1544" s="14" t="s">
        <v>79</v>
      </c>
      <c r="AW1544" s="14" t="s">
        <v>31</v>
      </c>
      <c r="AX1544" s="14" t="s">
        <v>69</v>
      </c>
      <c r="AY1544" s="244" t="s">
        <v>144</v>
      </c>
    </row>
    <row r="1545" s="13" customFormat="1">
      <c r="A1545" s="13"/>
      <c r="B1545" s="224"/>
      <c r="C1545" s="225"/>
      <c r="D1545" s="217" t="s">
        <v>156</v>
      </c>
      <c r="E1545" s="226" t="s">
        <v>19</v>
      </c>
      <c r="F1545" s="227" t="s">
        <v>483</v>
      </c>
      <c r="G1545" s="225"/>
      <c r="H1545" s="226" t="s">
        <v>19</v>
      </c>
      <c r="I1545" s="228"/>
      <c r="J1545" s="225"/>
      <c r="K1545" s="225"/>
      <c r="L1545" s="229"/>
      <c r="M1545" s="230"/>
      <c r="N1545" s="231"/>
      <c r="O1545" s="231"/>
      <c r="P1545" s="231"/>
      <c r="Q1545" s="231"/>
      <c r="R1545" s="231"/>
      <c r="S1545" s="231"/>
      <c r="T1545" s="232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T1545" s="233" t="s">
        <v>156</v>
      </c>
      <c r="AU1545" s="233" t="s">
        <v>79</v>
      </c>
      <c r="AV1545" s="13" t="s">
        <v>77</v>
      </c>
      <c r="AW1545" s="13" t="s">
        <v>31</v>
      </c>
      <c r="AX1545" s="13" t="s">
        <v>69</v>
      </c>
      <c r="AY1545" s="233" t="s">
        <v>144</v>
      </c>
    </row>
    <row r="1546" s="14" customFormat="1">
      <c r="A1546" s="14"/>
      <c r="B1546" s="234"/>
      <c r="C1546" s="235"/>
      <c r="D1546" s="217" t="s">
        <v>156</v>
      </c>
      <c r="E1546" s="236" t="s">
        <v>19</v>
      </c>
      <c r="F1546" s="237" t="s">
        <v>484</v>
      </c>
      <c r="G1546" s="235"/>
      <c r="H1546" s="238">
        <v>52.229999999999997</v>
      </c>
      <c r="I1546" s="239"/>
      <c r="J1546" s="235"/>
      <c r="K1546" s="235"/>
      <c r="L1546" s="240"/>
      <c r="M1546" s="241"/>
      <c r="N1546" s="242"/>
      <c r="O1546" s="242"/>
      <c r="P1546" s="242"/>
      <c r="Q1546" s="242"/>
      <c r="R1546" s="242"/>
      <c r="S1546" s="242"/>
      <c r="T1546" s="243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T1546" s="244" t="s">
        <v>156</v>
      </c>
      <c r="AU1546" s="244" t="s">
        <v>79</v>
      </c>
      <c r="AV1546" s="14" t="s">
        <v>79</v>
      </c>
      <c r="AW1546" s="14" t="s">
        <v>31</v>
      </c>
      <c r="AX1546" s="14" t="s">
        <v>69</v>
      </c>
      <c r="AY1546" s="244" t="s">
        <v>144</v>
      </c>
    </row>
    <row r="1547" s="13" customFormat="1">
      <c r="A1547" s="13"/>
      <c r="B1547" s="224"/>
      <c r="C1547" s="225"/>
      <c r="D1547" s="217" t="s">
        <v>156</v>
      </c>
      <c r="E1547" s="226" t="s">
        <v>19</v>
      </c>
      <c r="F1547" s="227" t="s">
        <v>491</v>
      </c>
      <c r="G1547" s="225"/>
      <c r="H1547" s="226" t="s">
        <v>19</v>
      </c>
      <c r="I1547" s="228"/>
      <c r="J1547" s="225"/>
      <c r="K1547" s="225"/>
      <c r="L1547" s="229"/>
      <c r="M1547" s="230"/>
      <c r="N1547" s="231"/>
      <c r="O1547" s="231"/>
      <c r="P1547" s="231"/>
      <c r="Q1547" s="231"/>
      <c r="R1547" s="231"/>
      <c r="S1547" s="231"/>
      <c r="T1547" s="232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T1547" s="233" t="s">
        <v>156</v>
      </c>
      <c r="AU1547" s="233" t="s">
        <v>79</v>
      </c>
      <c r="AV1547" s="13" t="s">
        <v>77</v>
      </c>
      <c r="AW1547" s="13" t="s">
        <v>31</v>
      </c>
      <c r="AX1547" s="13" t="s">
        <v>69</v>
      </c>
      <c r="AY1547" s="233" t="s">
        <v>144</v>
      </c>
    </row>
    <row r="1548" s="13" customFormat="1">
      <c r="A1548" s="13"/>
      <c r="B1548" s="224"/>
      <c r="C1548" s="225"/>
      <c r="D1548" s="217" t="s">
        <v>156</v>
      </c>
      <c r="E1548" s="226" t="s">
        <v>19</v>
      </c>
      <c r="F1548" s="227" t="s">
        <v>483</v>
      </c>
      <c r="G1548" s="225"/>
      <c r="H1548" s="226" t="s">
        <v>19</v>
      </c>
      <c r="I1548" s="228"/>
      <c r="J1548" s="225"/>
      <c r="K1548" s="225"/>
      <c r="L1548" s="229"/>
      <c r="M1548" s="230"/>
      <c r="N1548" s="231"/>
      <c r="O1548" s="231"/>
      <c r="P1548" s="231"/>
      <c r="Q1548" s="231"/>
      <c r="R1548" s="231"/>
      <c r="S1548" s="231"/>
      <c r="T1548" s="232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T1548" s="233" t="s">
        <v>156</v>
      </c>
      <c r="AU1548" s="233" t="s">
        <v>79</v>
      </c>
      <c r="AV1548" s="13" t="s">
        <v>77</v>
      </c>
      <c r="AW1548" s="13" t="s">
        <v>31</v>
      </c>
      <c r="AX1548" s="13" t="s">
        <v>69</v>
      </c>
      <c r="AY1548" s="233" t="s">
        <v>144</v>
      </c>
    </row>
    <row r="1549" s="14" customFormat="1">
      <c r="A1549" s="14"/>
      <c r="B1549" s="234"/>
      <c r="C1549" s="235"/>
      <c r="D1549" s="217" t="s">
        <v>156</v>
      </c>
      <c r="E1549" s="236" t="s">
        <v>19</v>
      </c>
      <c r="F1549" s="237" t="s">
        <v>492</v>
      </c>
      <c r="G1549" s="235"/>
      <c r="H1549" s="238">
        <v>55.100000000000001</v>
      </c>
      <c r="I1549" s="239"/>
      <c r="J1549" s="235"/>
      <c r="K1549" s="235"/>
      <c r="L1549" s="240"/>
      <c r="M1549" s="241"/>
      <c r="N1549" s="242"/>
      <c r="O1549" s="242"/>
      <c r="P1549" s="242"/>
      <c r="Q1549" s="242"/>
      <c r="R1549" s="242"/>
      <c r="S1549" s="242"/>
      <c r="T1549" s="243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T1549" s="244" t="s">
        <v>156</v>
      </c>
      <c r="AU1549" s="244" t="s">
        <v>79</v>
      </c>
      <c r="AV1549" s="14" t="s">
        <v>79</v>
      </c>
      <c r="AW1549" s="14" t="s">
        <v>31</v>
      </c>
      <c r="AX1549" s="14" t="s">
        <v>69</v>
      </c>
      <c r="AY1549" s="244" t="s">
        <v>144</v>
      </c>
    </row>
    <row r="1550" s="13" customFormat="1">
      <c r="A1550" s="13"/>
      <c r="B1550" s="224"/>
      <c r="C1550" s="225"/>
      <c r="D1550" s="217" t="s">
        <v>156</v>
      </c>
      <c r="E1550" s="226" t="s">
        <v>19</v>
      </c>
      <c r="F1550" s="227" t="s">
        <v>505</v>
      </c>
      <c r="G1550" s="225"/>
      <c r="H1550" s="226" t="s">
        <v>19</v>
      </c>
      <c r="I1550" s="228"/>
      <c r="J1550" s="225"/>
      <c r="K1550" s="225"/>
      <c r="L1550" s="229"/>
      <c r="M1550" s="230"/>
      <c r="N1550" s="231"/>
      <c r="O1550" s="231"/>
      <c r="P1550" s="231"/>
      <c r="Q1550" s="231"/>
      <c r="R1550" s="231"/>
      <c r="S1550" s="231"/>
      <c r="T1550" s="232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T1550" s="233" t="s">
        <v>156</v>
      </c>
      <c r="AU1550" s="233" t="s">
        <v>79</v>
      </c>
      <c r="AV1550" s="13" t="s">
        <v>77</v>
      </c>
      <c r="AW1550" s="13" t="s">
        <v>31</v>
      </c>
      <c r="AX1550" s="13" t="s">
        <v>69</v>
      </c>
      <c r="AY1550" s="233" t="s">
        <v>144</v>
      </c>
    </row>
    <row r="1551" s="14" customFormat="1">
      <c r="A1551" s="14"/>
      <c r="B1551" s="234"/>
      <c r="C1551" s="235"/>
      <c r="D1551" s="217" t="s">
        <v>156</v>
      </c>
      <c r="E1551" s="236" t="s">
        <v>19</v>
      </c>
      <c r="F1551" s="237" t="s">
        <v>506</v>
      </c>
      <c r="G1551" s="235"/>
      <c r="H1551" s="238">
        <v>-112.788</v>
      </c>
      <c r="I1551" s="239"/>
      <c r="J1551" s="235"/>
      <c r="K1551" s="235"/>
      <c r="L1551" s="240"/>
      <c r="M1551" s="241"/>
      <c r="N1551" s="242"/>
      <c r="O1551" s="242"/>
      <c r="P1551" s="242"/>
      <c r="Q1551" s="242"/>
      <c r="R1551" s="242"/>
      <c r="S1551" s="242"/>
      <c r="T1551" s="243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T1551" s="244" t="s">
        <v>156</v>
      </c>
      <c r="AU1551" s="244" t="s">
        <v>79</v>
      </c>
      <c r="AV1551" s="14" t="s">
        <v>79</v>
      </c>
      <c r="AW1551" s="14" t="s">
        <v>31</v>
      </c>
      <c r="AX1551" s="14" t="s">
        <v>69</v>
      </c>
      <c r="AY1551" s="244" t="s">
        <v>144</v>
      </c>
    </row>
    <row r="1552" s="14" customFormat="1">
      <c r="A1552" s="14"/>
      <c r="B1552" s="234"/>
      <c r="C1552" s="235"/>
      <c r="D1552" s="217" t="s">
        <v>156</v>
      </c>
      <c r="E1552" s="236" t="s">
        <v>19</v>
      </c>
      <c r="F1552" s="237" t="s">
        <v>507</v>
      </c>
      <c r="G1552" s="235"/>
      <c r="H1552" s="238">
        <v>-40.496000000000002</v>
      </c>
      <c r="I1552" s="239"/>
      <c r="J1552" s="235"/>
      <c r="K1552" s="235"/>
      <c r="L1552" s="240"/>
      <c r="M1552" s="241"/>
      <c r="N1552" s="242"/>
      <c r="O1552" s="242"/>
      <c r="P1552" s="242"/>
      <c r="Q1552" s="242"/>
      <c r="R1552" s="242"/>
      <c r="S1552" s="242"/>
      <c r="T1552" s="243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T1552" s="244" t="s">
        <v>156</v>
      </c>
      <c r="AU1552" s="244" t="s">
        <v>79</v>
      </c>
      <c r="AV1552" s="14" t="s">
        <v>79</v>
      </c>
      <c r="AW1552" s="14" t="s">
        <v>31</v>
      </c>
      <c r="AX1552" s="14" t="s">
        <v>69</v>
      </c>
      <c r="AY1552" s="244" t="s">
        <v>144</v>
      </c>
    </row>
    <row r="1553" s="14" customFormat="1">
      <c r="A1553" s="14"/>
      <c r="B1553" s="234"/>
      <c r="C1553" s="235"/>
      <c r="D1553" s="217" t="s">
        <v>156</v>
      </c>
      <c r="E1553" s="236" t="s">
        <v>19</v>
      </c>
      <c r="F1553" s="237" t="s">
        <v>508</v>
      </c>
      <c r="G1553" s="235"/>
      <c r="H1553" s="238">
        <v>-40.612000000000002</v>
      </c>
      <c r="I1553" s="239"/>
      <c r="J1553" s="235"/>
      <c r="K1553" s="235"/>
      <c r="L1553" s="240"/>
      <c r="M1553" s="241"/>
      <c r="N1553" s="242"/>
      <c r="O1553" s="242"/>
      <c r="P1553" s="242"/>
      <c r="Q1553" s="242"/>
      <c r="R1553" s="242"/>
      <c r="S1553" s="242"/>
      <c r="T1553" s="243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T1553" s="244" t="s">
        <v>156</v>
      </c>
      <c r="AU1553" s="244" t="s">
        <v>79</v>
      </c>
      <c r="AV1553" s="14" t="s">
        <v>79</v>
      </c>
      <c r="AW1553" s="14" t="s">
        <v>31</v>
      </c>
      <c r="AX1553" s="14" t="s">
        <v>69</v>
      </c>
      <c r="AY1553" s="244" t="s">
        <v>144</v>
      </c>
    </row>
    <row r="1554" s="13" customFormat="1">
      <c r="A1554" s="13"/>
      <c r="B1554" s="224"/>
      <c r="C1554" s="225"/>
      <c r="D1554" s="217" t="s">
        <v>156</v>
      </c>
      <c r="E1554" s="226" t="s">
        <v>19</v>
      </c>
      <c r="F1554" s="227" t="s">
        <v>1471</v>
      </c>
      <c r="G1554" s="225"/>
      <c r="H1554" s="226" t="s">
        <v>19</v>
      </c>
      <c r="I1554" s="228"/>
      <c r="J1554" s="225"/>
      <c r="K1554" s="225"/>
      <c r="L1554" s="229"/>
      <c r="M1554" s="230"/>
      <c r="N1554" s="231"/>
      <c r="O1554" s="231"/>
      <c r="P1554" s="231"/>
      <c r="Q1554" s="231"/>
      <c r="R1554" s="231"/>
      <c r="S1554" s="231"/>
      <c r="T1554" s="232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T1554" s="233" t="s">
        <v>156</v>
      </c>
      <c r="AU1554" s="233" t="s">
        <v>79</v>
      </c>
      <c r="AV1554" s="13" t="s">
        <v>77</v>
      </c>
      <c r="AW1554" s="13" t="s">
        <v>31</v>
      </c>
      <c r="AX1554" s="13" t="s">
        <v>69</v>
      </c>
      <c r="AY1554" s="233" t="s">
        <v>144</v>
      </c>
    </row>
    <row r="1555" s="13" customFormat="1">
      <c r="A1555" s="13"/>
      <c r="B1555" s="224"/>
      <c r="C1555" s="225"/>
      <c r="D1555" s="217" t="s">
        <v>156</v>
      </c>
      <c r="E1555" s="226" t="s">
        <v>19</v>
      </c>
      <c r="F1555" s="227" t="s">
        <v>680</v>
      </c>
      <c r="G1555" s="225"/>
      <c r="H1555" s="226" t="s">
        <v>19</v>
      </c>
      <c r="I1555" s="228"/>
      <c r="J1555" s="225"/>
      <c r="K1555" s="225"/>
      <c r="L1555" s="229"/>
      <c r="M1555" s="230"/>
      <c r="N1555" s="231"/>
      <c r="O1555" s="231"/>
      <c r="P1555" s="231"/>
      <c r="Q1555" s="231"/>
      <c r="R1555" s="231"/>
      <c r="S1555" s="231"/>
      <c r="T1555" s="232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T1555" s="233" t="s">
        <v>156</v>
      </c>
      <c r="AU1555" s="233" t="s">
        <v>79</v>
      </c>
      <c r="AV1555" s="13" t="s">
        <v>77</v>
      </c>
      <c r="AW1555" s="13" t="s">
        <v>31</v>
      </c>
      <c r="AX1555" s="13" t="s">
        <v>69</v>
      </c>
      <c r="AY1555" s="233" t="s">
        <v>144</v>
      </c>
    </row>
    <row r="1556" s="14" customFormat="1">
      <c r="A1556" s="14"/>
      <c r="B1556" s="234"/>
      <c r="C1556" s="235"/>
      <c r="D1556" s="217" t="s">
        <v>156</v>
      </c>
      <c r="E1556" s="236" t="s">
        <v>19</v>
      </c>
      <c r="F1556" s="237" t="s">
        <v>997</v>
      </c>
      <c r="G1556" s="235"/>
      <c r="H1556" s="238">
        <v>165.25</v>
      </c>
      <c r="I1556" s="239"/>
      <c r="J1556" s="235"/>
      <c r="K1556" s="235"/>
      <c r="L1556" s="240"/>
      <c r="M1556" s="241"/>
      <c r="N1556" s="242"/>
      <c r="O1556" s="242"/>
      <c r="P1556" s="242"/>
      <c r="Q1556" s="242"/>
      <c r="R1556" s="242"/>
      <c r="S1556" s="242"/>
      <c r="T1556" s="243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T1556" s="244" t="s">
        <v>156</v>
      </c>
      <c r="AU1556" s="244" t="s">
        <v>79</v>
      </c>
      <c r="AV1556" s="14" t="s">
        <v>79</v>
      </c>
      <c r="AW1556" s="14" t="s">
        <v>31</v>
      </c>
      <c r="AX1556" s="14" t="s">
        <v>69</v>
      </c>
      <c r="AY1556" s="244" t="s">
        <v>144</v>
      </c>
    </row>
    <row r="1557" s="13" customFormat="1">
      <c r="A1557" s="13"/>
      <c r="B1557" s="224"/>
      <c r="C1557" s="225"/>
      <c r="D1557" s="217" t="s">
        <v>156</v>
      </c>
      <c r="E1557" s="226" t="s">
        <v>19</v>
      </c>
      <c r="F1557" s="227" t="s">
        <v>998</v>
      </c>
      <c r="G1557" s="225"/>
      <c r="H1557" s="226" t="s">
        <v>19</v>
      </c>
      <c r="I1557" s="228"/>
      <c r="J1557" s="225"/>
      <c r="K1557" s="225"/>
      <c r="L1557" s="229"/>
      <c r="M1557" s="230"/>
      <c r="N1557" s="231"/>
      <c r="O1557" s="231"/>
      <c r="P1557" s="231"/>
      <c r="Q1557" s="231"/>
      <c r="R1557" s="231"/>
      <c r="S1557" s="231"/>
      <c r="T1557" s="232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33" t="s">
        <v>156</v>
      </c>
      <c r="AU1557" s="233" t="s">
        <v>79</v>
      </c>
      <c r="AV1557" s="13" t="s">
        <v>77</v>
      </c>
      <c r="AW1557" s="13" t="s">
        <v>31</v>
      </c>
      <c r="AX1557" s="13" t="s">
        <v>69</v>
      </c>
      <c r="AY1557" s="233" t="s">
        <v>144</v>
      </c>
    </row>
    <row r="1558" s="14" customFormat="1">
      <c r="A1558" s="14"/>
      <c r="B1558" s="234"/>
      <c r="C1558" s="235"/>
      <c r="D1558" s="217" t="s">
        <v>156</v>
      </c>
      <c r="E1558" s="236" t="s">
        <v>19</v>
      </c>
      <c r="F1558" s="237" t="s">
        <v>999</v>
      </c>
      <c r="G1558" s="235"/>
      <c r="H1558" s="238">
        <v>59.979999999999997</v>
      </c>
      <c r="I1558" s="239"/>
      <c r="J1558" s="235"/>
      <c r="K1558" s="235"/>
      <c r="L1558" s="240"/>
      <c r="M1558" s="241"/>
      <c r="N1558" s="242"/>
      <c r="O1558" s="242"/>
      <c r="P1558" s="242"/>
      <c r="Q1558" s="242"/>
      <c r="R1558" s="242"/>
      <c r="S1558" s="242"/>
      <c r="T1558" s="243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T1558" s="244" t="s">
        <v>156</v>
      </c>
      <c r="AU1558" s="244" t="s">
        <v>79</v>
      </c>
      <c r="AV1558" s="14" t="s">
        <v>79</v>
      </c>
      <c r="AW1558" s="14" t="s">
        <v>31</v>
      </c>
      <c r="AX1558" s="14" t="s">
        <v>69</v>
      </c>
      <c r="AY1558" s="244" t="s">
        <v>144</v>
      </c>
    </row>
    <row r="1559" s="13" customFormat="1">
      <c r="A1559" s="13"/>
      <c r="B1559" s="224"/>
      <c r="C1559" s="225"/>
      <c r="D1559" s="217" t="s">
        <v>156</v>
      </c>
      <c r="E1559" s="226" t="s">
        <v>19</v>
      </c>
      <c r="F1559" s="227" t="s">
        <v>483</v>
      </c>
      <c r="G1559" s="225"/>
      <c r="H1559" s="226" t="s">
        <v>19</v>
      </c>
      <c r="I1559" s="228"/>
      <c r="J1559" s="225"/>
      <c r="K1559" s="225"/>
      <c r="L1559" s="229"/>
      <c r="M1559" s="230"/>
      <c r="N1559" s="231"/>
      <c r="O1559" s="231"/>
      <c r="P1559" s="231"/>
      <c r="Q1559" s="231"/>
      <c r="R1559" s="231"/>
      <c r="S1559" s="231"/>
      <c r="T1559" s="232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T1559" s="233" t="s">
        <v>156</v>
      </c>
      <c r="AU1559" s="233" t="s">
        <v>79</v>
      </c>
      <c r="AV1559" s="13" t="s">
        <v>77</v>
      </c>
      <c r="AW1559" s="13" t="s">
        <v>31</v>
      </c>
      <c r="AX1559" s="13" t="s">
        <v>69</v>
      </c>
      <c r="AY1559" s="233" t="s">
        <v>144</v>
      </c>
    </row>
    <row r="1560" s="14" customFormat="1">
      <c r="A1560" s="14"/>
      <c r="B1560" s="234"/>
      <c r="C1560" s="235"/>
      <c r="D1560" s="217" t="s">
        <v>156</v>
      </c>
      <c r="E1560" s="236" t="s">
        <v>19</v>
      </c>
      <c r="F1560" s="237" t="s">
        <v>1000</v>
      </c>
      <c r="G1560" s="235"/>
      <c r="H1560" s="238">
        <v>21.32</v>
      </c>
      <c r="I1560" s="239"/>
      <c r="J1560" s="235"/>
      <c r="K1560" s="235"/>
      <c r="L1560" s="240"/>
      <c r="M1560" s="241"/>
      <c r="N1560" s="242"/>
      <c r="O1560" s="242"/>
      <c r="P1560" s="242"/>
      <c r="Q1560" s="242"/>
      <c r="R1560" s="242"/>
      <c r="S1560" s="242"/>
      <c r="T1560" s="243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T1560" s="244" t="s">
        <v>156</v>
      </c>
      <c r="AU1560" s="244" t="s">
        <v>79</v>
      </c>
      <c r="AV1560" s="14" t="s">
        <v>79</v>
      </c>
      <c r="AW1560" s="14" t="s">
        <v>31</v>
      </c>
      <c r="AX1560" s="14" t="s">
        <v>69</v>
      </c>
      <c r="AY1560" s="244" t="s">
        <v>144</v>
      </c>
    </row>
    <row r="1561" s="13" customFormat="1">
      <c r="A1561" s="13"/>
      <c r="B1561" s="224"/>
      <c r="C1561" s="225"/>
      <c r="D1561" s="217" t="s">
        <v>156</v>
      </c>
      <c r="E1561" s="226" t="s">
        <v>19</v>
      </c>
      <c r="F1561" s="227" t="s">
        <v>1472</v>
      </c>
      <c r="G1561" s="225"/>
      <c r="H1561" s="226" t="s">
        <v>19</v>
      </c>
      <c r="I1561" s="228"/>
      <c r="J1561" s="225"/>
      <c r="K1561" s="225"/>
      <c r="L1561" s="229"/>
      <c r="M1561" s="230"/>
      <c r="N1561" s="231"/>
      <c r="O1561" s="231"/>
      <c r="P1561" s="231"/>
      <c r="Q1561" s="231"/>
      <c r="R1561" s="231"/>
      <c r="S1561" s="231"/>
      <c r="T1561" s="232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T1561" s="233" t="s">
        <v>156</v>
      </c>
      <c r="AU1561" s="233" t="s">
        <v>79</v>
      </c>
      <c r="AV1561" s="13" t="s">
        <v>77</v>
      </c>
      <c r="AW1561" s="13" t="s">
        <v>31</v>
      </c>
      <c r="AX1561" s="13" t="s">
        <v>69</v>
      </c>
      <c r="AY1561" s="233" t="s">
        <v>144</v>
      </c>
    </row>
    <row r="1562" s="13" customFormat="1">
      <c r="A1562" s="13"/>
      <c r="B1562" s="224"/>
      <c r="C1562" s="225"/>
      <c r="D1562" s="217" t="s">
        <v>156</v>
      </c>
      <c r="E1562" s="226" t="s">
        <v>19</v>
      </c>
      <c r="F1562" s="227" t="s">
        <v>680</v>
      </c>
      <c r="G1562" s="225"/>
      <c r="H1562" s="226" t="s">
        <v>19</v>
      </c>
      <c r="I1562" s="228"/>
      <c r="J1562" s="225"/>
      <c r="K1562" s="225"/>
      <c r="L1562" s="229"/>
      <c r="M1562" s="230"/>
      <c r="N1562" s="231"/>
      <c r="O1562" s="231"/>
      <c r="P1562" s="231"/>
      <c r="Q1562" s="231"/>
      <c r="R1562" s="231"/>
      <c r="S1562" s="231"/>
      <c r="T1562" s="232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T1562" s="233" t="s">
        <v>156</v>
      </c>
      <c r="AU1562" s="233" t="s">
        <v>79</v>
      </c>
      <c r="AV1562" s="13" t="s">
        <v>77</v>
      </c>
      <c r="AW1562" s="13" t="s">
        <v>31</v>
      </c>
      <c r="AX1562" s="13" t="s">
        <v>69</v>
      </c>
      <c r="AY1562" s="233" t="s">
        <v>144</v>
      </c>
    </row>
    <row r="1563" s="14" customFormat="1">
      <c r="A1563" s="14"/>
      <c r="B1563" s="234"/>
      <c r="C1563" s="235"/>
      <c r="D1563" s="217" t="s">
        <v>156</v>
      </c>
      <c r="E1563" s="236" t="s">
        <v>19</v>
      </c>
      <c r="F1563" s="237" t="s">
        <v>1007</v>
      </c>
      <c r="G1563" s="235"/>
      <c r="H1563" s="238">
        <v>48.549999999999997</v>
      </c>
      <c r="I1563" s="239"/>
      <c r="J1563" s="235"/>
      <c r="K1563" s="235"/>
      <c r="L1563" s="240"/>
      <c r="M1563" s="241"/>
      <c r="N1563" s="242"/>
      <c r="O1563" s="242"/>
      <c r="P1563" s="242"/>
      <c r="Q1563" s="242"/>
      <c r="R1563" s="242"/>
      <c r="S1563" s="242"/>
      <c r="T1563" s="243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T1563" s="244" t="s">
        <v>156</v>
      </c>
      <c r="AU1563" s="244" t="s">
        <v>79</v>
      </c>
      <c r="AV1563" s="14" t="s">
        <v>79</v>
      </c>
      <c r="AW1563" s="14" t="s">
        <v>31</v>
      </c>
      <c r="AX1563" s="14" t="s">
        <v>69</v>
      </c>
      <c r="AY1563" s="244" t="s">
        <v>144</v>
      </c>
    </row>
    <row r="1564" s="13" customFormat="1">
      <c r="A1564" s="13"/>
      <c r="B1564" s="224"/>
      <c r="C1564" s="225"/>
      <c r="D1564" s="217" t="s">
        <v>156</v>
      </c>
      <c r="E1564" s="226" t="s">
        <v>19</v>
      </c>
      <c r="F1564" s="227" t="s">
        <v>1008</v>
      </c>
      <c r="G1564" s="225"/>
      <c r="H1564" s="226" t="s">
        <v>19</v>
      </c>
      <c r="I1564" s="228"/>
      <c r="J1564" s="225"/>
      <c r="K1564" s="225"/>
      <c r="L1564" s="229"/>
      <c r="M1564" s="230"/>
      <c r="N1564" s="231"/>
      <c r="O1564" s="231"/>
      <c r="P1564" s="231"/>
      <c r="Q1564" s="231"/>
      <c r="R1564" s="231"/>
      <c r="S1564" s="231"/>
      <c r="T1564" s="232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T1564" s="233" t="s">
        <v>156</v>
      </c>
      <c r="AU1564" s="233" t="s">
        <v>79</v>
      </c>
      <c r="AV1564" s="13" t="s">
        <v>77</v>
      </c>
      <c r="AW1564" s="13" t="s">
        <v>31</v>
      </c>
      <c r="AX1564" s="13" t="s">
        <v>69</v>
      </c>
      <c r="AY1564" s="233" t="s">
        <v>144</v>
      </c>
    </row>
    <row r="1565" s="14" customFormat="1">
      <c r="A1565" s="14"/>
      <c r="B1565" s="234"/>
      <c r="C1565" s="235"/>
      <c r="D1565" s="217" t="s">
        <v>156</v>
      </c>
      <c r="E1565" s="236" t="s">
        <v>19</v>
      </c>
      <c r="F1565" s="237" t="s">
        <v>1009</v>
      </c>
      <c r="G1565" s="235"/>
      <c r="H1565" s="238">
        <v>1.9299999999999999</v>
      </c>
      <c r="I1565" s="239"/>
      <c r="J1565" s="235"/>
      <c r="K1565" s="235"/>
      <c r="L1565" s="240"/>
      <c r="M1565" s="241"/>
      <c r="N1565" s="242"/>
      <c r="O1565" s="242"/>
      <c r="P1565" s="242"/>
      <c r="Q1565" s="242"/>
      <c r="R1565" s="242"/>
      <c r="S1565" s="242"/>
      <c r="T1565" s="243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T1565" s="244" t="s">
        <v>156</v>
      </c>
      <c r="AU1565" s="244" t="s">
        <v>79</v>
      </c>
      <c r="AV1565" s="14" t="s">
        <v>79</v>
      </c>
      <c r="AW1565" s="14" t="s">
        <v>31</v>
      </c>
      <c r="AX1565" s="14" t="s">
        <v>69</v>
      </c>
      <c r="AY1565" s="244" t="s">
        <v>144</v>
      </c>
    </row>
    <row r="1566" s="13" customFormat="1">
      <c r="A1566" s="13"/>
      <c r="B1566" s="224"/>
      <c r="C1566" s="225"/>
      <c r="D1566" s="217" t="s">
        <v>156</v>
      </c>
      <c r="E1566" s="226" t="s">
        <v>19</v>
      </c>
      <c r="F1566" s="227" t="s">
        <v>1473</v>
      </c>
      <c r="G1566" s="225"/>
      <c r="H1566" s="226" t="s">
        <v>19</v>
      </c>
      <c r="I1566" s="228"/>
      <c r="J1566" s="225"/>
      <c r="K1566" s="225"/>
      <c r="L1566" s="229"/>
      <c r="M1566" s="230"/>
      <c r="N1566" s="231"/>
      <c r="O1566" s="231"/>
      <c r="P1566" s="231"/>
      <c r="Q1566" s="231"/>
      <c r="R1566" s="231"/>
      <c r="S1566" s="231"/>
      <c r="T1566" s="232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T1566" s="233" t="s">
        <v>156</v>
      </c>
      <c r="AU1566" s="233" t="s">
        <v>79</v>
      </c>
      <c r="AV1566" s="13" t="s">
        <v>77</v>
      </c>
      <c r="AW1566" s="13" t="s">
        <v>31</v>
      </c>
      <c r="AX1566" s="13" t="s">
        <v>69</v>
      </c>
      <c r="AY1566" s="233" t="s">
        <v>144</v>
      </c>
    </row>
    <row r="1567" s="13" customFormat="1">
      <c r="A1567" s="13"/>
      <c r="B1567" s="224"/>
      <c r="C1567" s="225"/>
      <c r="D1567" s="217" t="s">
        <v>156</v>
      </c>
      <c r="E1567" s="226" t="s">
        <v>19</v>
      </c>
      <c r="F1567" s="227" t="s">
        <v>1015</v>
      </c>
      <c r="G1567" s="225"/>
      <c r="H1567" s="226" t="s">
        <v>19</v>
      </c>
      <c r="I1567" s="228"/>
      <c r="J1567" s="225"/>
      <c r="K1567" s="225"/>
      <c r="L1567" s="229"/>
      <c r="M1567" s="230"/>
      <c r="N1567" s="231"/>
      <c r="O1567" s="231"/>
      <c r="P1567" s="231"/>
      <c r="Q1567" s="231"/>
      <c r="R1567" s="231"/>
      <c r="S1567" s="231"/>
      <c r="T1567" s="232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233" t="s">
        <v>156</v>
      </c>
      <c r="AU1567" s="233" t="s">
        <v>79</v>
      </c>
      <c r="AV1567" s="13" t="s">
        <v>77</v>
      </c>
      <c r="AW1567" s="13" t="s">
        <v>31</v>
      </c>
      <c r="AX1567" s="13" t="s">
        <v>69</v>
      </c>
      <c r="AY1567" s="233" t="s">
        <v>144</v>
      </c>
    </row>
    <row r="1568" s="14" customFormat="1">
      <c r="A1568" s="14"/>
      <c r="B1568" s="234"/>
      <c r="C1568" s="235"/>
      <c r="D1568" s="217" t="s">
        <v>156</v>
      </c>
      <c r="E1568" s="236" t="s">
        <v>19</v>
      </c>
      <c r="F1568" s="237" t="s">
        <v>1474</v>
      </c>
      <c r="G1568" s="235"/>
      <c r="H1568" s="238">
        <v>0.40500000000000003</v>
      </c>
      <c r="I1568" s="239"/>
      <c r="J1568" s="235"/>
      <c r="K1568" s="235"/>
      <c r="L1568" s="240"/>
      <c r="M1568" s="241"/>
      <c r="N1568" s="242"/>
      <c r="O1568" s="242"/>
      <c r="P1568" s="242"/>
      <c r="Q1568" s="242"/>
      <c r="R1568" s="242"/>
      <c r="S1568" s="242"/>
      <c r="T1568" s="243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T1568" s="244" t="s">
        <v>156</v>
      </c>
      <c r="AU1568" s="244" t="s">
        <v>79</v>
      </c>
      <c r="AV1568" s="14" t="s">
        <v>79</v>
      </c>
      <c r="AW1568" s="14" t="s">
        <v>31</v>
      </c>
      <c r="AX1568" s="14" t="s">
        <v>69</v>
      </c>
      <c r="AY1568" s="244" t="s">
        <v>144</v>
      </c>
    </row>
    <row r="1569" s="13" customFormat="1">
      <c r="A1569" s="13"/>
      <c r="B1569" s="224"/>
      <c r="C1569" s="225"/>
      <c r="D1569" s="217" t="s">
        <v>156</v>
      </c>
      <c r="E1569" s="226" t="s">
        <v>19</v>
      </c>
      <c r="F1569" s="227" t="s">
        <v>1023</v>
      </c>
      <c r="G1569" s="225"/>
      <c r="H1569" s="226" t="s">
        <v>19</v>
      </c>
      <c r="I1569" s="228"/>
      <c r="J1569" s="225"/>
      <c r="K1569" s="225"/>
      <c r="L1569" s="229"/>
      <c r="M1569" s="230"/>
      <c r="N1569" s="231"/>
      <c r="O1569" s="231"/>
      <c r="P1569" s="231"/>
      <c r="Q1569" s="231"/>
      <c r="R1569" s="231"/>
      <c r="S1569" s="231"/>
      <c r="T1569" s="232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T1569" s="233" t="s">
        <v>156</v>
      </c>
      <c r="AU1569" s="233" t="s">
        <v>79</v>
      </c>
      <c r="AV1569" s="13" t="s">
        <v>77</v>
      </c>
      <c r="AW1569" s="13" t="s">
        <v>31</v>
      </c>
      <c r="AX1569" s="13" t="s">
        <v>69</v>
      </c>
      <c r="AY1569" s="233" t="s">
        <v>144</v>
      </c>
    </row>
    <row r="1570" s="14" customFormat="1">
      <c r="A1570" s="14"/>
      <c r="B1570" s="234"/>
      <c r="C1570" s="235"/>
      <c r="D1570" s="217" t="s">
        <v>156</v>
      </c>
      <c r="E1570" s="236" t="s">
        <v>19</v>
      </c>
      <c r="F1570" s="237" t="s">
        <v>1475</v>
      </c>
      <c r="G1570" s="235"/>
      <c r="H1570" s="238">
        <v>9.3960000000000008</v>
      </c>
      <c r="I1570" s="239"/>
      <c r="J1570" s="235"/>
      <c r="K1570" s="235"/>
      <c r="L1570" s="240"/>
      <c r="M1570" s="241"/>
      <c r="N1570" s="242"/>
      <c r="O1570" s="242"/>
      <c r="P1570" s="242"/>
      <c r="Q1570" s="242"/>
      <c r="R1570" s="242"/>
      <c r="S1570" s="242"/>
      <c r="T1570" s="243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T1570" s="244" t="s">
        <v>156</v>
      </c>
      <c r="AU1570" s="244" t="s">
        <v>79</v>
      </c>
      <c r="AV1570" s="14" t="s">
        <v>79</v>
      </c>
      <c r="AW1570" s="14" t="s">
        <v>31</v>
      </c>
      <c r="AX1570" s="14" t="s">
        <v>69</v>
      </c>
      <c r="AY1570" s="244" t="s">
        <v>144</v>
      </c>
    </row>
    <row r="1571" s="13" customFormat="1">
      <c r="A1571" s="13"/>
      <c r="B1571" s="224"/>
      <c r="C1571" s="225"/>
      <c r="D1571" s="217" t="s">
        <v>156</v>
      </c>
      <c r="E1571" s="226" t="s">
        <v>19</v>
      </c>
      <c r="F1571" s="227" t="s">
        <v>1476</v>
      </c>
      <c r="G1571" s="225"/>
      <c r="H1571" s="226" t="s">
        <v>19</v>
      </c>
      <c r="I1571" s="228"/>
      <c r="J1571" s="225"/>
      <c r="K1571" s="225"/>
      <c r="L1571" s="229"/>
      <c r="M1571" s="230"/>
      <c r="N1571" s="231"/>
      <c r="O1571" s="231"/>
      <c r="P1571" s="231"/>
      <c r="Q1571" s="231"/>
      <c r="R1571" s="231"/>
      <c r="S1571" s="231"/>
      <c r="T1571" s="232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T1571" s="233" t="s">
        <v>156</v>
      </c>
      <c r="AU1571" s="233" t="s">
        <v>79</v>
      </c>
      <c r="AV1571" s="13" t="s">
        <v>77</v>
      </c>
      <c r="AW1571" s="13" t="s">
        <v>31</v>
      </c>
      <c r="AX1571" s="13" t="s">
        <v>69</v>
      </c>
      <c r="AY1571" s="233" t="s">
        <v>144</v>
      </c>
    </row>
    <row r="1572" s="13" customFormat="1">
      <c r="A1572" s="13"/>
      <c r="B1572" s="224"/>
      <c r="C1572" s="225"/>
      <c r="D1572" s="217" t="s">
        <v>156</v>
      </c>
      <c r="E1572" s="226" t="s">
        <v>19</v>
      </c>
      <c r="F1572" s="227" t="s">
        <v>1030</v>
      </c>
      <c r="G1572" s="225"/>
      <c r="H1572" s="226" t="s">
        <v>19</v>
      </c>
      <c r="I1572" s="228"/>
      <c r="J1572" s="225"/>
      <c r="K1572" s="225"/>
      <c r="L1572" s="229"/>
      <c r="M1572" s="230"/>
      <c r="N1572" s="231"/>
      <c r="O1572" s="231"/>
      <c r="P1572" s="231"/>
      <c r="Q1572" s="231"/>
      <c r="R1572" s="231"/>
      <c r="S1572" s="231"/>
      <c r="T1572" s="232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T1572" s="233" t="s">
        <v>156</v>
      </c>
      <c r="AU1572" s="233" t="s">
        <v>79</v>
      </c>
      <c r="AV1572" s="13" t="s">
        <v>77</v>
      </c>
      <c r="AW1572" s="13" t="s">
        <v>31</v>
      </c>
      <c r="AX1572" s="13" t="s">
        <v>69</v>
      </c>
      <c r="AY1572" s="233" t="s">
        <v>144</v>
      </c>
    </row>
    <row r="1573" s="14" customFormat="1">
      <c r="A1573" s="14"/>
      <c r="B1573" s="234"/>
      <c r="C1573" s="235"/>
      <c r="D1573" s="217" t="s">
        <v>156</v>
      </c>
      <c r="E1573" s="236" t="s">
        <v>19</v>
      </c>
      <c r="F1573" s="237" t="s">
        <v>1477</v>
      </c>
      <c r="G1573" s="235"/>
      <c r="H1573" s="238">
        <v>4.3380000000000001</v>
      </c>
      <c r="I1573" s="239"/>
      <c r="J1573" s="235"/>
      <c r="K1573" s="235"/>
      <c r="L1573" s="240"/>
      <c r="M1573" s="241"/>
      <c r="N1573" s="242"/>
      <c r="O1573" s="242"/>
      <c r="P1573" s="242"/>
      <c r="Q1573" s="242"/>
      <c r="R1573" s="242"/>
      <c r="S1573" s="242"/>
      <c r="T1573" s="243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T1573" s="244" t="s">
        <v>156</v>
      </c>
      <c r="AU1573" s="244" t="s">
        <v>79</v>
      </c>
      <c r="AV1573" s="14" t="s">
        <v>79</v>
      </c>
      <c r="AW1573" s="14" t="s">
        <v>31</v>
      </c>
      <c r="AX1573" s="14" t="s">
        <v>69</v>
      </c>
      <c r="AY1573" s="244" t="s">
        <v>144</v>
      </c>
    </row>
    <row r="1574" s="13" customFormat="1">
      <c r="A1574" s="13"/>
      <c r="B1574" s="224"/>
      <c r="C1574" s="225"/>
      <c r="D1574" s="217" t="s">
        <v>156</v>
      </c>
      <c r="E1574" s="226" t="s">
        <v>19</v>
      </c>
      <c r="F1574" s="227" t="s">
        <v>1038</v>
      </c>
      <c r="G1574" s="225"/>
      <c r="H1574" s="226" t="s">
        <v>19</v>
      </c>
      <c r="I1574" s="228"/>
      <c r="J1574" s="225"/>
      <c r="K1574" s="225"/>
      <c r="L1574" s="229"/>
      <c r="M1574" s="230"/>
      <c r="N1574" s="231"/>
      <c r="O1574" s="231"/>
      <c r="P1574" s="231"/>
      <c r="Q1574" s="231"/>
      <c r="R1574" s="231"/>
      <c r="S1574" s="231"/>
      <c r="T1574" s="232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T1574" s="233" t="s">
        <v>156</v>
      </c>
      <c r="AU1574" s="233" t="s">
        <v>79</v>
      </c>
      <c r="AV1574" s="13" t="s">
        <v>77</v>
      </c>
      <c r="AW1574" s="13" t="s">
        <v>31</v>
      </c>
      <c r="AX1574" s="13" t="s">
        <v>69</v>
      </c>
      <c r="AY1574" s="233" t="s">
        <v>144</v>
      </c>
    </row>
    <row r="1575" s="14" customFormat="1">
      <c r="A1575" s="14"/>
      <c r="B1575" s="234"/>
      <c r="C1575" s="235"/>
      <c r="D1575" s="217" t="s">
        <v>156</v>
      </c>
      <c r="E1575" s="236" t="s">
        <v>19</v>
      </c>
      <c r="F1575" s="237" t="s">
        <v>1478</v>
      </c>
      <c r="G1575" s="235"/>
      <c r="H1575" s="238">
        <v>1.71</v>
      </c>
      <c r="I1575" s="239"/>
      <c r="J1575" s="235"/>
      <c r="K1575" s="235"/>
      <c r="L1575" s="240"/>
      <c r="M1575" s="241"/>
      <c r="N1575" s="242"/>
      <c r="O1575" s="242"/>
      <c r="P1575" s="242"/>
      <c r="Q1575" s="242"/>
      <c r="R1575" s="242"/>
      <c r="S1575" s="242"/>
      <c r="T1575" s="243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T1575" s="244" t="s">
        <v>156</v>
      </c>
      <c r="AU1575" s="244" t="s">
        <v>79</v>
      </c>
      <c r="AV1575" s="14" t="s">
        <v>79</v>
      </c>
      <c r="AW1575" s="14" t="s">
        <v>31</v>
      </c>
      <c r="AX1575" s="14" t="s">
        <v>69</v>
      </c>
      <c r="AY1575" s="244" t="s">
        <v>144</v>
      </c>
    </row>
    <row r="1576" s="15" customFormat="1">
      <c r="A1576" s="15"/>
      <c r="B1576" s="245"/>
      <c r="C1576" s="246"/>
      <c r="D1576" s="217" t="s">
        <v>156</v>
      </c>
      <c r="E1576" s="247" t="s">
        <v>19</v>
      </c>
      <c r="F1576" s="248" t="s">
        <v>163</v>
      </c>
      <c r="G1576" s="246"/>
      <c r="H1576" s="249">
        <v>1149.6369999999999</v>
      </c>
      <c r="I1576" s="250"/>
      <c r="J1576" s="246"/>
      <c r="K1576" s="246"/>
      <c r="L1576" s="251"/>
      <c r="M1576" s="252"/>
      <c r="N1576" s="253"/>
      <c r="O1576" s="253"/>
      <c r="P1576" s="253"/>
      <c r="Q1576" s="253"/>
      <c r="R1576" s="253"/>
      <c r="S1576" s="253"/>
      <c r="T1576" s="254"/>
      <c r="U1576" s="15"/>
      <c r="V1576" s="15"/>
      <c r="W1576" s="15"/>
      <c r="X1576" s="15"/>
      <c r="Y1576" s="15"/>
      <c r="Z1576" s="15"/>
      <c r="AA1576" s="15"/>
      <c r="AB1576" s="15"/>
      <c r="AC1576" s="15"/>
      <c r="AD1576" s="15"/>
      <c r="AE1576" s="15"/>
      <c r="AT1576" s="255" t="s">
        <v>156</v>
      </c>
      <c r="AU1576" s="255" t="s">
        <v>79</v>
      </c>
      <c r="AV1576" s="15" t="s">
        <v>151</v>
      </c>
      <c r="AW1576" s="15" t="s">
        <v>31</v>
      </c>
      <c r="AX1576" s="15" t="s">
        <v>77</v>
      </c>
      <c r="AY1576" s="255" t="s">
        <v>144</v>
      </c>
    </row>
    <row r="1577" s="2" customFormat="1" ht="16.5" customHeight="1">
      <c r="A1577" s="38"/>
      <c r="B1577" s="39"/>
      <c r="C1577" s="204" t="s">
        <v>1479</v>
      </c>
      <c r="D1577" s="204" t="s">
        <v>146</v>
      </c>
      <c r="E1577" s="205" t="s">
        <v>1480</v>
      </c>
      <c r="F1577" s="206" t="s">
        <v>1481</v>
      </c>
      <c r="G1577" s="207" t="s">
        <v>202</v>
      </c>
      <c r="H1577" s="208">
        <v>605.58000000000004</v>
      </c>
      <c r="I1577" s="209"/>
      <c r="J1577" s="210">
        <f>ROUND(I1577*H1577,2)</f>
        <v>0</v>
      </c>
      <c r="K1577" s="206" t="s">
        <v>150</v>
      </c>
      <c r="L1577" s="44"/>
      <c r="M1577" s="211" t="s">
        <v>19</v>
      </c>
      <c r="N1577" s="212" t="s">
        <v>40</v>
      </c>
      <c r="O1577" s="84"/>
      <c r="P1577" s="213">
        <f>O1577*H1577</f>
        <v>0</v>
      </c>
      <c r="Q1577" s="213">
        <v>0</v>
      </c>
      <c r="R1577" s="213">
        <f>Q1577*H1577</f>
        <v>0</v>
      </c>
      <c r="S1577" s="213">
        <v>0</v>
      </c>
      <c r="T1577" s="214">
        <f>S1577*H1577</f>
        <v>0</v>
      </c>
      <c r="U1577" s="38"/>
      <c r="V1577" s="38"/>
      <c r="W1577" s="38"/>
      <c r="X1577" s="38"/>
      <c r="Y1577" s="38"/>
      <c r="Z1577" s="38"/>
      <c r="AA1577" s="38"/>
      <c r="AB1577" s="38"/>
      <c r="AC1577" s="38"/>
      <c r="AD1577" s="38"/>
      <c r="AE1577" s="38"/>
      <c r="AR1577" s="215" t="s">
        <v>203</v>
      </c>
      <c r="AT1577" s="215" t="s">
        <v>146</v>
      </c>
      <c r="AU1577" s="215" t="s">
        <v>79</v>
      </c>
      <c r="AY1577" s="17" t="s">
        <v>144</v>
      </c>
      <c r="BE1577" s="216">
        <f>IF(N1577="základní",J1577,0)</f>
        <v>0</v>
      </c>
      <c r="BF1577" s="216">
        <f>IF(N1577="snížená",J1577,0)</f>
        <v>0</v>
      </c>
      <c r="BG1577" s="216">
        <f>IF(N1577="zákl. přenesená",J1577,0)</f>
        <v>0</v>
      </c>
      <c r="BH1577" s="216">
        <f>IF(N1577="sníž. přenesená",J1577,0)</f>
        <v>0</v>
      </c>
      <c r="BI1577" s="216">
        <f>IF(N1577="nulová",J1577,0)</f>
        <v>0</v>
      </c>
      <c r="BJ1577" s="17" t="s">
        <v>77</v>
      </c>
      <c r="BK1577" s="216">
        <f>ROUND(I1577*H1577,2)</f>
        <v>0</v>
      </c>
      <c r="BL1577" s="17" t="s">
        <v>203</v>
      </c>
      <c r="BM1577" s="215" t="s">
        <v>1482</v>
      </c>
    </row>
    <row r="1578" s="2" customFormat="1">
      <c r="A1578" s="38"/>
      <c r="B1578" s="39"/>
      <c r="C1578" s="40"/>
      <c r="D1578" s="217" t="s">
        <v>152</v>
      </c>
      <c r="E1578" s="40"/>
      <c r="F1578" s="218" t="s">
        <v>1483</v>
      </c>
      <c r="G1578" s="40"/>
      <c r="H1578" s="40"/>
      <c r="I1578" s="219"/>
      <c r="J1578" s="40"/>
      <c r="K1578" s="40"/>
      <c r="L1578" s="44"/>
      <c r="M1578" s="220"/>
      <c r="N1578" s="221"/>
      <c r="O1578" s="84"/>
      <c r="P1578" s="84"/>
      <c r="Q1578" s="84"/>
      <c r="R1578" s="84"/>
      <c r="S1578" s="84"/>
      <c r="T1578" s="85"/>
      <c r="U1578" s="38"/>
      <c r="V1578" s="38"/>
      <c r="W1578" s="38"/>
      <c r="X1578" s="38"/>
      <c r="Y1578" s="38"/>
      <c r="Z1578" s="38"/>
      <c r="AA1578" s="38"/>
      <c r="AB1578" s="38"/>
      <c r="AC1578" s="38"/>
      <c r="AD1578" s="38"/>
      <c r="AE1578" s="38"/>
      <c r="AT1578" s="17" t="s">
        <v>152</v>
      </c>
      <c r="AU1578" s="17" t="s">
        <v>79</v>
      </c>
    </row>
    <row r="1579" s="2" customFormat="1">
      <c r="A1579" s="38"/>
      <c r="B1579" s="39"/>
      <c r="C1579" s="40"/>
      <c r="D1579" s="222" t="s">
        <v>154</v>
      </c>
      <c r="E1579" s="40"/>
      <c r="F1579" s="223" t="s">
        <v>1484</v>
      </c>
      <c r="G1579" s="40"/>
      <c r="H1579" s="40"/>
      <c r="I1579" s="219"/>
      <c r="J1579" s="40"/>
      <c r="K1579" s="40"/>
      <c r="L1579" s="44"/>
      <c r="M1579" s="220"/>
      <c r="N1579" s="221"/>
      <c r="O1579" s="84"/>
      <c r="P1579" s="84"/>
      <c r="Q1579" s="84"/>
      <c r="R1579" s="84"/>
      <c r="S1579" s="84"/>
      <c r="T1579" s="85"/>
      <c r="U1579" s="38"/>
      <c r="V1579" s="38"/>
      <c r="W1579" s="38"/>
      <c r="X1579" s="38"/>
      <c r="Y1579" s="38"/>
      <c r="Z1579" s="38"/>
      <c r="AA1579" s="38"/>
      <c r="AB1579" s="38"/>
      <c r="AC1579" s="38"/>
      <c r="AD1579" s="38"/>
      <c r="AE1579" s="38"/>
      <c r="AT1579" s="17" t="s">
        <v>154</v>
      </c>
      <c r="AU1579" s="17" t="s">
        <v>79</v>
      </c>
    </row>
    <row r="1580" s="14" customFormat="1">
      <c r="A1580" s="14"/>
      <c r="B1580" s="234"/>
      <c r="C1580" s="235"/>
      <c r="D1580" s="217" t="s">
        <v>156</v>
      </c>
      <c r="E1580" s="236" t="s">
        <v>19</v>
      </c>
      <c r="F1580" s="237" t="s">
        <v>1485</v>
      </c>
      <c r="G1580" s="235"/>
      <c r="H1580" s="238">
        <v>605.58000000000004</v>
      </c>
      <c r="I1580" s="239"/>
      <c r="J1580" s="235"/>
      <c r="K1580" s="235"/>
      <c r="L1580" s="240"/>
      <c r="M1580" s="241"/>
      <c r="N1580" s="242"/>
      <c r="O1580" s="242"/>
      <c r="P1580" s="242"/>
      <c r="Q1580" s="242"/>
      <c r="R1580" s="242"/>
      <c r="S1580" s="242"/>
      <c r="T1580" s="243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T1580" s="244" t="s">
        <v>156</v>
      </c>
      <c r="AU1580" s="244" t="s">
        <v>79</v>
      </c>
      <c r="AV1580" s="14" t="s">
        <v>79</v>
      </c>
      <c r="AW1580" s="14" t="s">
        <v>31</v>
      </c>
      <c r="AX1580" s="14" t="s">
        <v>69</v>
      </c>
      <c r="AY1580" s="244" t="s">
        <v>144</v>
      </c>
    </row>
    <row r="1581" s="15" customFormat="1">
      <c r="A1581" s="15"/>
      <c r="B1581" s="245"/>
      <c r="C1581" s="246"/>
      <c r="D1581" s="217" t="s">
        <v>156</v>
      </c>
      <c r="E1581" s="247" t="s">
        <v>19</v>
      </c>
      <c r="F1581" s="248" t="s">
        <v>163</v>
      </c>
      <c r="G1581" s="246"/>
      <c r="H1581" s="249">
        <v>605.58000000000004</v>
      </c>
      <c r="I1581" s="250"/>
      <c r="J1581" s="246"/>
      <c r="K1581" s="246"/>
      <c r="L1581" s="251"/>
      <c r="M1581" s="252"/>
      <c r="N1581" s="253"/>
      <c r="O1581" s="253"/>
      <c r="P1581" s="253"/>
      <c r="Q1581" s="253"/>
      <c r="R1581" s="253"/>
      <c r="S1581" s="253"/>
      <c r="T1581" s="254"/>
      <c r="U1581" s="15"/>
      <c r="V1581" s="15"/>
      <c r="W1581" s="15"/>
      <c r="X1581" s="15"/>
      <c r="Y1581" s="15"/>
      <c r="Z1581" s="15"/>
      <c r="AA1581" s="15"/>
      <c r="AB1581" s="15"/>
      <c r="AC1581" s="15"/>
      <c r="AD1581" s="15"/>
      <c r="AE1581" s="15"/>
      <c r="AT1581" s="255" t="s">
        <v>156</v>
      </c>
      <c r="AU1581" s="255" t="s">
        <v>79</v>
      </c>
      <c r="AV1581" s="15" t="s">
        <v>151</v>
      </c>
      <c r="AW1581" s="15" t="s">
        <v>31</v>
      </c>
      <c r="AX1581" s="15" t="s">
        <v>77</v>
      </c>
      <c r="AY1581" s="255" t="s">
        <v>144</v>
      </c>
    </row>
    <row r="1582" s="2" customFormat="1" ht="21.75" customHeight="1">
      <c r="A1582" s="38"/>
      <c r="B1582" s="39"/>
      <c r="C1582" s="204" t="s">
        <v>875</v>
      </c>
      <c r="D1582" s="204" t="s">
        <v>146</v>
      </c>
      <c r="E1582" s="205" t="s">
        <v>1486</v>
      </c>
      <c r="F1582" s="206" t="s">
        <v>1487</v>
      </c>
      <c r="G1582" s="207" t="s">
        <v>202</v>
      </c>
      <c r="H1582" s="208">
        <v>39.710000000000001</v>
      </c>
      <c r="I1582" s="209"/>
      <c r="J1582" s="210">
        <f>ROUND(I1582*H1582,2)</f>
        <v>0</v>
      </c>
      <c r="K1582" s="206" t="s">
        <v>150</v>
      </c>
      <c r="L1582" s="44"/>
      <c r="M1582" s="211" t="s">
        <v>19</v>
      </c>
      <c r="N1582" s="212" t="s">
        <v>40</v>
      </c>
      <c r="O1582" s="84"/>
      <c r="P1582" s="213">
        <f>O1582*H1582</f>
        <v>0</v>
      </c>
      <c r="Q1582" s="213">
        <v>0</v>
      </c>
      <c r="R1582" s="213">
        <f>Q1582*H1582</f>
        <v>0</v>
      </c>
      <c r="S1582" s="213">
        <v>0</v>
      </c>
      <c r="T1582" s="214">
        <f>S1582*H1582</f>
        <v>0</v>
      </c>
      <c r="U1582" s="38"/>
      <c r="V1582" s="38"/>
      <c r="W1582" s="38"/>
      <c r="X1582" s="38"/>
      <c r="Y1582" s="38"/>
      <c r="Z1582" s="38"/>
      <c r="AA1582" s="38"/>
      <c r="AB1582" s="38"/>
      <c r="AC1582" s="38"/>
      <c r="AD1582" s="38"/>
      <c r="AE1582" s="38"/>
      <c r="AR1582" s="215" t="s">
        <v>203</v>
      </c>
      <c r="AT1582" s="215" t="s">
        <v>146</v>
      </c>
      <c r="AU1582" s="215" t="s">
        <v>79</v>
      </c>
      <c r="AY1582" s="17" t="s">
        <v>144</v>
      </c>
      <c r="BE1582" s="216">
        <f>IF(N1582="základní",J1582,0)</f>
        <v>0</v>
      </c>
      <c r="BF1582" s="216">
        <f>IF(N1582="snížená",J1582,0)</f>
        <v>0</v>
      </c>
      <c r="BG1582" s="216">
        <f>IF(N1582="zákl. přenesená",J1582,0)</f>
        <v>0</v>
      </c>
      <c r="BH1582" s="216">
        <f>IF(N1582="sníž. přenesená",J1582,0)</f>
        <v>0</v>
      </c>
      <c r="BI1582" s="216">
        <f>IF(N1582="nulová",J1582,0)</f>
        <v>0</v>
      </c>
      <c r="BJ1582" s="17" t="s">
        <v>77</v>
      </c>
      <c r="BK1582" s="216">
        <f>ROUND(I1582*H1582,2)</f>
        <v>0</v>
      </c>
      <c r="BL1582" s="17" t="s">
        <v>203</v>
      </c>
      <c r="BM1582" s="215" t="s">
        <v>1488</v>
      </c>
    </row>
    <row r="1583" s="2" customFormat="1">
      <c r="A1583" s="38"/>
      <c r="B1583" s="39"/>
      <c r="C1583" s="40"/>
      <c r="D1583" s="217" t="s">
        <v>152</v>
      </c>
      <c r="E1583" s="40"/>
      <c r="F1583" s="218" t="s">
        <v>1489</v>
      </c>
      <c r="G1583" s="40"/>
      <c r="H1583" s="40"/>
      <c r="I1583" s="219"/>
      <c r="J1583" s="40"/>
      <c r="K1583" s="40"/>
      <c r="L1583" s="44"/>
      <c r="M1583" s="220"/>
      <c r="N1583" s="221"/>
      <c r="O1583" s="84"/>
      <c r="P1583" s="84"/>
      <c r="Q1583" s="84"/>
      <c r="R1583" s="84"/>
      <c r="S1583" s="84"/>
      <c r="T1583" s="85"/>
      <c r="U1583" s="38"/>
      <c r="V1583" s="38"/>
      <c r="W1583" s="38"/>
      <c r="X1583" s="38"/>
      <c r="Y1583" s="38"/>
      <c r="Z1583" s="38"/>
      <c r="AA1583" s="38"/>
      <c r="AB1583" s="38"/>
      <c r="AC1583" s="38"/>
      <c r="AD1583" s="38"/>
      <c r="AE1583" s="38"/>
      <c r="AT1583" s="17" t="s">
        <v>152</v>
      </c>
      <c r="AU1583" s="17" t="s">
        <v>79</v>
      </c>
    </row>
    <row r="1584" s="2" customFormat="1">
      <c r="A1584" s="38"/>
      <c r="B1584" s="39"/>
      <c r="C1584" s="40"/>
      <c r="D1584" s="222" t="s">
        <v>154</v>
      </c>
      <c r="E1584" s="40"/>
      <c r="F1584" s="223" t="s">
        <v>1490</v>
      </c>
      <c r="G1584" s="40"/>
      <c r="H1584" s="40"/>
      <c r="I1584" s="219"/>
      <c r="J1584" s="40"/>
      <c r="K1584" s="40"/>
      <c r="L1584" s="44"/>
      <c r="M1584" s="220"/>
      <c r="N1584" s="221"/>
      <c r="O1584" s="84"/>
      <c r="P1584" s="84"/>
      <c r="Q1584" s="84"/>
      <c r="R1584" s="84"/>
      <c r="S1584" s="84"/>
      <c r="T1584" s="85"/>
      <c r="U1584" s="38"/>
      <c r="V1584" s="38"/>
      <c r="W1584" s="38"/>
      <c r="X1584" s="38"/>
      <c r="Y1584" s="38"/>
      <c r="Z1584" s="38"/>
      <c r="AA1584" s="38"/>
      <c r="AB1584" s="38"/>
      <c r="AC1584" s="38"/>
      <c r="AD1584" s="38"/>
      <c r="AE1584" s="38"/>
      <c r="AT1584" s="17" t="s">
        <v>154</v>
      </c>
      <c r="AU1584" s="17" t="s">
        <v>79</v>
      </c>
    </row>
    <row r="1585" s="14" customFormat="1">
      <c r="A1585" s="14"/>
      <c r="B1585" s="234"/>
      <c r="C1585" s="235"/>
      <c r="D1585" s="217" t="s">
        <v>156</v>
      </c>
      <c r="E1585" s="236" t="s">
        <v>19</v>
      </c>
      <c r="F1585" s="237" t="s">
        <v>1491</v>
      </c>
      <c r="G1585" s="235"/>
      <c r="H1585" s="238">
        <v>39.710000000000001</v>
      </c>
      <c r="I1585" s="239"/>
      <c r="J1585" s="235"/>
      <c r="K1585" s="235"/>
      <c r="L1585" s="240"/>
      <c r="M1585" s="241"/>
      <c r="N1585" s="242"/>
      <c r="O1585" s="242"/>
      <c r="P1585" s="242"/>
      <c r="Q1585" s="242"/>
      <c r="R1585" s="242"/>
      <c r="S1585" s="242"/>
      <c r="T1585" s="243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T1585" s="244" t="s">
        <v>156</v>
      </c>
      <c r="AU1585" s="244" t="s">
        <v>79</v>
      </c>
      <c r="AV1585" s="14" t="s">
        <v>79</v>
      </c>
      <c r="AW1585" s="14" t="s">
        <v>31</v>
      </c>
      <c r="AX1585" s="14" t="s">
        <v>69</v>
      </c>
      <c r="AY1585" s="244" t="s">
        <v>144</v>
      </c>
    </row>
    <row r="1586" s="15" customFormat="1">
      <c r="A1586" s="15"/>
      <c r="B1586" s="245"/>
      <c r="C1586" s="246"/>
      <c r="D1586" s="217" t="s">
        <v>156</v>
      </c>
      <c r="E1586" s="247" t="s">
        <v>19</v>
      </c>
      <c r="F1586" s="248" t="s">
        <v>163</v>
      </c>
      <c r="G1586" s="246"/>
      <c r="H1586" s="249">
        <v>39.710000000000001</v>
      </c>
      <c r="I1586" s="250"/>
      <c r="J1586" s="246"/>
      <c r="K1586" s="246"/>
      <c r="L1586" s="251"/>
      <c r="M1586" s="252"/>
      <c r="N1586" s="253"/>
      <c r="O1586" s="253"/>
      <c r="P1586" s="253"/>
      <c r="Q1586" s="253"/>
      <c r="R1586" s="253"/>
      <c r="S1586" s="253"/>
      <c r="T1586" s="254"/>
      <c r="U1586" s="15"/>
      <c r="V1586" s="15"/>
      <c r="W1586" s="15"/>
      <c r="X1586" s="15"/>
      <c r="Y1586" s="15"/>
      <c r="Z1586" s="15"/>
      <c r="AA1586" s="15"/>
      <c r="AB1586" s="15"/>
      <c r="AC1586" s="15"/>
      <c r="AD1586" s="15"/>
      <c r="AE1586" s="15"/>
      <c r="AT1586" s="255" t="s">
        <v>156</v>
      </c>
      <c r="AU1586" s="255" t="s">
        <v>79</v>
      </c>
      <c r="AV1586" s="15" t="s">
        <v>151</v>
      </c>
      <c r="AW1586" s="15" t="s">
        <v>31</v>
      </c>
      <c r="AX1586" s="15" t="s">
        <v>77</v>
      </c>
      <c r="AY1586" s="255" t="s">
        <v>144</v>
      </c>
    </row>
    <row r="1587" s="2" customFormat="1" ht="16.5" customHeight="1">
      <c r="A1587" s="38"/>
      <c r="B1587" s="39"/>
      <c r="C1587" s="256" t="s">
        <v>1492</v>
      </c>
      <c r="D1587" s="256" t="s">
        <v>229</v>
      </c>
      <c r="E1587" s="257" t="s">
        <v>1493</v>
      </c>
      <c r="F1587" s="258" t="s">
        <v>1494</v>
      </c>
      <c r="G1587" s="259" t="s">
        <v>202</v>
      </c>
      <c r="H1587" s="260">
        <v>677.55499999999995</v>
      </c>
      <c r="I1587" s="261"/>
      <c r="J1587" s="262">
        <f>ROUND(I1587*H1587,2)</f>
        <v>0</v>
      </c>
      <c r="K1587" s="258" t="s">
        <v>150</v>
      </c>
      <c r="L1587" s="263"/>
      <c r="M1587" s="264" t="s">
        <v>19</v>
      </c>
      <c r="N1587" s="265" t="s">
        <v>40</v>
      </c>
      <c r="O1587" s="84"/>
      <c r="P1587" s="213">
        <f>O1587*H1587</f>
        <v>0</v>
      </c>
      <c r="Q1587" s="213">
        <v>0</v>
      </c>
      <c r="R1587" s="213">
        <f>Q1587*H1587</f>
        <v>0</v>
      </c>
      <c r="S1587" s="213">
        <v>0</v>
      </c>
      <c r="T1587" s="214">
        <f>S1587*H1587</f>
        <v>0</v>
      </c>
      <c r="U1587" s="38"/>
      <c r="V1587" s="38"/>
      <c r="W1587" s="38"/>
      <c r="X1587" s="38"/>
      <c r="Y1587" s="38"/>
      <c r="Z1587" s="38"/>
      <c r="AA1587" s="38"/>
      <c r="AB1587" s="38"/>
      <c r="AC1587" s="38"/>
      <c r="AD1587" s="38"/>
      <c r="AE1587" s="38"/>
      <c r="AR1587" s="215" t="s">
        <v>260</v>
      </c>
      <c r="AT1587" s="215" t="s">
        <v>229</v>
      </c>
      <c r="AU1587" s="215" t="s">
        <v>79</v>
      </c>
      <c r="AY1587" s="17" t="s">
        <v>144</v>
      </c>
      <c r="BE1587" s="216">
        <f>IF(N1587="základní",J1587,0)</f>
        <v>0</v>
      </c>
      <c r="BF1587" s="216">
        <f>IF(N1587="snížená",J1587,0)</f>
        <v>0</v>
      </c>
      <c r="BG1587" s="216">
        <f>IF(N1587="zákl. přenesená",J1587,0)</f>
        <v>0</v>
      </c>
      <c r="BH1587" s="216">
        <f>IF(N1587="sníž. přenesená",J1587,0)</f>
        <v>0</v>
      </c>
      <c r="BI1587" s="216">
        <f>IF(N1587="nulová",J1587,0)</f>
        <v>0</v>
      </c>
      <c r="BJ1587" s="17" t="s">
        <v>77</v>
      </c>
      <c r="BK1587" s="216">
        <f>ROUND(I1587*H1587,2)</f>
        <v>0</v>
      </c>
      <c r="BL1587" s="17" t="s">
        <v>203</v>
      </c>
      <c r="BM1587" s="215" t="s">
        <v>1495</v>
      </c>
    </row>
    <row r="1588" s="2" customFormat="1">
      <c r="A1588" s="38"/>
      <c r="B1588" s="39"/>
      <c r="C1588" s="40"/>
      <c r="D1588" s="217" t="s">
        <v>152</v>
      </c>
      <c r="E1588" s="40"/>
      <c r="F1588" s="218" t="s">
        <v>1494</v>
      </c>
      <c r="G1588" s="40"/>
      <c r="H1588" s="40"/>
      <c r="I1588" s="219"/>
      <c r="J1588" s="40"/>
      <c r="K1588" s="40"/>
      <c r="L1588" s="44"/>
      <c r="M1588" s="220"/>
      <c r="N1588" s="221"/>
      <c r="O1588" s="84"/>
      <c r="P1588" s="84"/>
      <c r="Q1588" s="84"/>
      <c r="R1588" s="84"/>
      <c r="S1588" s="84"/>
      <c r="T1588" s="85"/>
      <c r="U1588" s="38"/>
      <c r="V1588" s="38"/>
      <c r="W1588" s="38"/>
      <c r="X1588" s="38"/>
      <c r="Y1588" s="38"/>
      <c r="Z1588" s="38"/>
      <c r="AA1588" s="38"/>
      <c r="AB1588" s="38"/>
      <c r="AC1588" s="38"/>
      <c r="AD1588" s="38"/>
      <c r="AE1588" s="38"/>
      <c r="AT1588" s="17" t="s">
        <v>152</v>
      </c>
      <c r="AU1588" s="17" t="s">
        <v>79</v>
      </c>
    </row>
    <row r="1589" s="14" customFormat="1">
      <c r="A1589" s="14"/>
      <c r="B1589" s="234"/>
      <c r="C1589" s="235"/>
      <c r="D1589" s="217" t="s">
        <v>156</v>
      </c>
      <c r="E1589" s="236" t="s">
        <v>19</v>
      </c>
      <c r="F1589" s="237" t="s">
        <v>1485</v>
      </c>
      <c r="G1589" s="235"/>
      <c r="H1589" s="238">
        <v>605.58000000000004</v>
      </c>
      <c r="I1589" s="239"/>
      <c r="J1589" s="235"/>
      <c r="K1589" s="235"/>
      <c r="L1589" s="240"/>
      <c r="M1589" s="241"/>
      <c r="N1589" s="242"/>
      <c r="O1589" s="242"/>
      <c r="P1589" s="242"/>
      <c r="Q1589" s="242"/>
      <c r="R1589" s="242"/>
      <c r="S1589" s="242"/>
      <c r="T1589" s="243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T1589" s="244" t="s">
        <v>156</v>
      </c>
      <c r="AU1589" s="244" t="s">
        <v>79</v>
      </c>
      <c r="AV1589" s="14" t="s">
        <v>79</v>
      </c>
      <c r="AW1589" s="14" t="s">
        <v>31</v>
      </c>
      <c r="AX1589" s="14" t="s">
        <v>69</v>
      </c>
      <c r="AY1589" s="244" t="s">
        <v>144</v>
      </c>
    </row>
    <row r="1590" s="14" customFormat="1">
      <c r="A1590" s="14"/>
      <c r="B1590" s="234"/>
      <c r="C1590" s="235"/>
      <c r="D1590" s="217" t="s">
        <v>156</v>
      </c>
      <c r="E1590" s="236" t="s">
        <v>19</v>
      </c>
      <c r="F1590" s="237" t="s">
        <v>1491</v>
      </c>
      <c r="G1590" s="235"/>
      <c r="H1590" s="238">
        <v>39.710000000000001</v>
      </c>
      <c r="I1590" s="239"/>
      <c r="J1590" s="235"/>
      <c r="K1590" s="235"/>
      <c r="L1590" s="240"/>
      <c r="M1590" s="241"/>
      <c r="N1590" s="242"/>
      <c r="O1590" s="242"/>
      <c r="P1590" s="242"/>
      <c r="Q1590" s="242"/>
      <c r="R1590" s="242"/>
      <c r="S1590" s="242"/>
      <c r="T1590" s="243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T1590" s="244" t="s">
        <v>156</v>
      </c>
      <c r="AU1590" s="244" t="s">
        <v>79</v>
      </c>
      <c r="AV1590" s="14" t="s">
        <v>79</v>
      </c>
      <c r="AW1590" s="14" t="s">
        <v>31</v>
      </c>
      <c r="AX1590" s="14" t="s">
        <v>69</v>
      </c>
      <c r="AY1590" s="244" t="s">
        <v>144</v>
      </c>
    </row>
    <row r="1591" s="15" customFormat="1">
      <c r="A1591" s="15"/>
      <c r="B1591" s="245"/>
      <c r="C1591" s="246"/>
      <c r="D1591" s="217" t="s">
        <v>156</v>
      </c>
      <c r="E1591" s="247" t="s">
        <v>19</v>
      </c>
      <c r="F1591" s="248" t="s">
        <v>163</v>
      </c>
      <c r="G1591" s="246"/>
      <c r="H1591" s="249">
        <v>645.29000000000008</v>
      </c>
      <c r="I1591" s="250"/>
      <c r="J1591" s="246"/>
      <c r="K1591" s="246"/>
      <c r="L1591" s="251"/>
      <c r="M1591" s="252"/>
      <c r="N1591" s="253"/>
      <c r="O1591" s="253"/>
      <c r="P1591" s="253"/>
      <c r="Q1591" s="253"/>
      <c r="R1591" s="253"/>
      <c r="S1591" s="253"/>
      <c r="T1591" s="254"/>
      <c r="U1591" s="15"/>
      <c r="V1591" s="15"/>
      <c r="W1591" s="15"/>
      <c r="X1591" s="15"/>
      <c r="Y1591" s="15"/>
      <c r="Z1591" s="15"/>
      <c r="AA1591" s="15"/>
      <c r="AB1591" s="15"/>
      <c r="AC1591" s="15"/>
      <c r="AD1591" s="15"/>
      <c r="AE1591" s="15"/>
      <c r="AT1591" s="255" t="s">
        <v>156</v>
      </c>
      <c r="AU1591" s="255" t="s">
        <v>79</v>
      </c>
      <c r="AV1591" s="15" t="s">
        <v>151</v>
      </c>
      <c r="AW1591" s="15" t="s">
        <v>31</v>
      </c>
      <c r="AX1591" s="15" t="s">
        <v>69</v>
      </c>
      <c r="AY1591" s="255" t="s">
        <v>144</v>
      </c>
    </row>
    <row r="1592" s="14" customFormat="1">
      <c r="A1592" s="14"/>
      <c r="B1592" s="234"/>
      <c r="C1592" s="235"/>
      <c r="D1592" s="217" t="s">
        <v>156</v>
      </c>
      <c r="E1592" s="236" t="s">
        <v>19</v>
      </c>
      <c r="F1592" s="237" t="s">
        <v>1496</v>
      </c>
      <c r="G1592" s="235"/>
      <c r="H1592" s="238">
        <v>677.55499999999995</v>
      </c>
      <c r="I1592" s="239"/>
      <c r="J1592" s="235"/>
      <c r="K1592" s="235"/>
      <c r="L1592" s="240"/>
      <c r="M1592" s="241"/>
      <c r="N1592" s="242"/>
      <c r="O1592" s="242"/>
      <c r="P1592" s="242"/>
      <c r="Q1592" s="242"/>
      <c r="R1592" s="242"/>
      <c r="S1592" s="242"/>
      <c r="T1592" s="243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T1592" s="244" t="s">
        <v>156</v>
      </c>
      <c r="AU1592" s="244" t="s">
        <v>79</v>
      </c>
      <c r="AV1592" s="14" t="s">
        <v>79</v>
      </c>
      <c r="AW1592" s="14" t="s">
        <v>31</v>
      </c>
      <c r="AX1592" s="14" t="s">
        <v>69</v>
      </c>
      <c r="AY1592" s="244" t="s">
        <v>144</v>
      </c>
    </row>
    <row r="1593" s="15" customFormat="1">
      <c r="A1593" s="15"/>
      <c r="B1593" s="245"/>
      <c r="C1593" s="246"/>
      <c r="D1593" s="217" t="s">
        <v>156</v>
      </c>
      <c r="E1593" s="247" t="s">
        <v>19</v>
      </c>
      <c r="F1593" s="248" t="s">
        <v>163</v>
      </c>
      <c r="G1593" s="246"/>
      <c r="H1593" s="249">
        <v>677.55499999999995</v>
      </c>
      <c r="I1593" s="250"/>
      <c r="J1593" s="246"/>
      <c r="K1593" s="246"/>
      <c r="L1593" s="251"/>
      <c r="M1593" s="252"/>
      <c r="N1593" s="253"/>
      <c r="O1593" s="253"/>
      <c r="P1593" s="253"/>
      <c r="Q1593" s="253"/>
      <c r="R1593" s="253"/>
      <c r="S1593" s="253"/>
      <c r="T1593" s="254"/>
      <c r="U1593" s="15"/>
      <c r="V1593" s="15"/>
      <c r="W1593" s="15"/>
      <c r="X1593" s="15"/>
      <c r="Y1593" s="15"/>
      <c r="Z1593" s="15"/>
      <c r="AA1593" s="15"/>
      <c r="AB1593" s="15"/>
      <c r="AC1593" s="15"/>
      <c r="AD1593" s="15"/>
      <c r="AE1593" s="15"/>
      <c r="AT1593" s="255" t="s">
        <v>156</v>
      </c>
      <c r="AU1593" s="255" t="s">
        <v>79</v>
      </c>
      <c r="AV1593" s="15" t="s">
        <v>151</v>
      </c>
      <c r="AW1593" s="15" t="s">
        <v>31</v>
      </c>
      <c r="AX1593" s="15" t="s">
        <v>77</v>
      </c>
      <c r="AY1593" s="255" t="s">
        <v>144</v>
      </c>
    </row>
    <row r="1594" s="2" customFormat="1" ht="24.15" customHeight="1">
      <c r="A1594" s="38"/>
      <c r="B1594" s="39"/>
      <c r="C1594" s="204" t="s">
        <v>884</v>
      </c>
      <c r="D1594" s="204" t="s">
        <v>146</v>
      </c>
      <c r="E1594" s="205" t="s">
        <v>1497</v>
      </c>
      <c r="F1594" s="206" t="s">
        <v>1498</v>
      </c>
      <c r="G1594" s="207" t="s">
        <v>202</v>
      </c>
      <c r="H1594" s="208">
        <v>836.75800000000004</v>
      </c>
      <c r="I1594" s="209"/>
      <c r="J1594" s="210">
        <f>ROUND(I1594*H1594,2)</f>
        <v>0</v>
      </c>
      <c r="K1594" s="206" t="s">
        <v>150</v>
      </c>
      <c r="L1594" s="44"/>
      <c r="M1594" s="211" t="s">
        <v>19</v>
      </c>
      <c r="N1594" s="212" t="s">
        <v>40</v>
      </c>
      <c r="O1594" s="84"/>
      <c r="P1594" s="213">
        <f>O1594*H1594</f>
        <v>0</v>
      </c>
      <c r="Q1594" s="213">
        <v>0.000205</v>
      </c>
      <c r="R1594" s="213">
        <f>Q1594*H1594</f>
        <v>0.17153539000000001</v>
      </c>
      <c r="S1594" s="213">
        <v>0</v>
      </c>
      <c r="T1594" s="214">
        <f>S1594*H1594</f>
        <v>0</v>
      </c>
      <c r="U1594" s="38"/>
      <c r="V1594" s="38"/>
      <c r="W1594" s="38"/>
      <c r="X1594" s="38"/>
      <c r="Y1594" s="38"/>
      <c r="Z1594" s="38"/>
      <c r="AA1594" s="38"/>
      <c r="AB1594" s="38"/>
      <c r="AC1594" s="38"/>
      <c r="AD1594" s="38"/>
      <c r="AE1594" s="38"/>
      <c r="AR1594" s="215" t="s">
        <v>203</v>
      </c>
      <c r="AT1594" s="215" t="s">
        <v>146</v>
      </c>
      <c r="AU1594" s="215" t="s">
        <v>79</v>
      </c>
      <c r="AY1594" s="17" t="s">
        <v>144</v>
      </c>
      <c r="BE1594" s="216">
        <f>IF(N1594="základní",J1594,0)</f>
        <v>0</v>
      </c>
      <c r="BF1594" s="216">
        <f>IF(N1594="snížená",J1594,0)</f>
        <v>0</v>
      </c>
      <c r="BG1594" s="216">
        <f>IF(N1594="zákl. přenesená",J1594,0)</f>
        <v>0</v>
      </c>
      <c r="BH1594" s="216">
        <f>IF(N1594="sníž. přenesená",J1594,0)</f>
        <v>0</v>
      </c>
      <c r="BI1594" s="216">
        <f>IF(N1594="nulová",J1594,0)</f>
        <v>0</v>
      </c>
      <c r="BJ1594" s="17" t="s">
        <v>77</v>
      </c>
      <c r="BK1594" s="216">
        <f>ROUND(I1594*H1594,2)</f>
        <v>0</v>
      </c>
      <c r="BL1594" s="17" t="s">
        <v>203</v>
      </c>
      <c r="BM1594" s="215" t="s">
        <v>1499</v>
      </c>
    </row>
    <row r="1595" s="2" customFormat="1">
      <c r="A1595" s="38"/>
      <c r="B1595" s="39"/>
      <c r="C1595" s="40"/>
      <c r="D1595" s="217" t="s">
        <v>152</v>
      </c>
      <c r="E1595" s="40"/>
      <c r="F1595" s="218" t="s">
        <v>1500</v>
      </c>
      <c r="G1595" s="40"/>
      <c r="H1595" s="40"/>
      <c r="I1595" s="219"/>
      <c r="J1595" s="40"/>
      <c r="K1595" s="40"/>
      <c r="L1595" s="44"/>
      <c r="M1595" s="220"/>
      <c r="N1595" s="221"/>
      <c r="O1595" s="84"/>
      <c r="P1595" s="84"/>
      <c r="Q1595" s="84"/>
      <c r="R1595" s="84"/>
      <c r="S1595" s="84"/>
      <c r="T1595" s="85"/>
      <c r="U1595" s="38"/>
      <c r="V1595" s="38"/>
      <c r="W1595" s="38"/>
      <c r="X1595" s="38"/>
      <c r="Y1595" s="38"/>
      <c r="Z1595" s="38"/>
      <c r="AA1595" s="38"/>
      <c r="AB1595" s="38"/>
      <c r="AC1595" s="38"/>
      <c r="AD1595" s="38"/>
      <c r="AE1595" s="38"/>
      <c r="AT1595" s="17" t="s">
        <v>152</v>
      </c>
      <c r="AU1595" s="17" t="s">
        <v>79</v>
      </c>
    </row>
    <row r="1596" s="2" customFormat="1">
      <c r="A1596" s="38"/>
      <c r="B1596" s="39"/>
      <c r="C1596" s="40"/>
      <c r="D1596" s="222" t="s">
        <v>154</v>
      </c>
      <c r="E1596" s="40"/>
      <c r="F1596" s="223" t="s">
        <v>1501</v>
      </c>
      <c r="G1596" s="40"/>
      <c r="H1596" s="40"/>
      <c r="I1596" s="219"/>
      <c r="J1596" s="40"/>
      <c r="K1596" s="40"/>
      <c r="L1596" s="44"/>
      <c r="M1596" s="220"/>
      <c r="N1596" s="221"/>
      <c r="O1596" s="84"/>
      <c r="P1596" s="84"/>
      <c r="Q1596" s="84"/>
      <c r="R1596" s="84"/>
      <c r="S1596" s="84"/>
      <c r="T1596" s="85"/>
      <c r="U1596" s="38"/>
      <c r="V1596" s="38"/>
      <c r="W1596" s="38"/>
      <c r="X1596" s="38"/>
      <c r="Y1596" s="38"/>
      <c r="Z1596" s="38"/>
      <c r="AA1596" s="38"/>
      <c r="AB1596" s="38"/>
      <c r="AC1596" s="38"/>
      <c r="AD1596" s="38"/>
      <c r="AE1596" s="38"/>
      <c r="AT1596" s="17" t="s">
        <v>154</v>
      </c>
      <c r="AU1596" s="17" t="s">
        <v>79</v>
      </c>
    </row>
    <row r="1597" s="13" customFormat="1">
      <c r="A1597" s="13"/>
      <c r="B1597" s="224"/>
      <c r="C1597" s="225"/>
      <c r="D1597" s="217" t="s">
        <v>156</v>
      </c>
      <c r="E1597" s="226" t="s">
        <v>19</v>
      </c>
      <c r="F1597" s="227" t="s">
        <v>504</v>
      </c>
      <c r="G1597" s="225"/>
      <c r="H1597" s="226" t="s">
        <v>19</v>
      </c>
      <c r="I1597" s="228"/>
      <c r="J1597" s="225"/>
      <c r="K1597" s="225"/>
      <c r="L1597" s="229"/>
      <c r="M1597" s="230"/>
      <c r="N1597" s="231"/>
      <c r="O1597" s="231"/>
      <c r="P1597" s="231"/>
      <c r="Q1597" s="231"/>
      <c r="R1597" s="231"/>
      <c r="S1597" s="231"/>
      <c r="T1597" s="232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T1597" s="233" t="s">
        <v>156</v>
      </c>
      <c r="AU1597" s="233" t="s">
        <v>79</v>
      </c>
      <c r="AV1597" s="13" t="s">
        <v>77</v>
      </c>
      <c r="AW1597" s="13" t="s">
        <v>31</v>
      </c>
      <c r="AX1597" s="13" t="s">
        <v>69</v>
      </c>
      <c r="AY1597" s="233" t="s">
        <v>144</v>
      </c>
    </row>
    <row r="1598" s="13" customFormat="1">
      <c r="A1598" s="13"/>
      <c r="B1598" s="224"/>
      <c r="C1598" s="225"/>
      <c r="D1598" s="217" t="s">
        <v>156</v>
      </c>
      <c r="E1598" s="226" t="s">
        <v>19</v>
      </c>
      <c r="F1598" s="227" t="s">
        <v>473</v>
      </c>
      <c r="G1598" s="225"/>
      <c r="H1598" s="226" t="s">
        <v>19</v>
      </c>
      <c r="I1598" s="228"/>
      <c r="J1598" s="225"/>
      <c r="K1598" s="225"/>
      <c r="L1598" s="229"/>
      <c r="M1598" s="230"/>
      <c r="N1598" s="231"/>
      <c r="O1598" s="231"/>
      <c r="P1598" s="231"/>
      <c r="Q1598" s="231"/>
      <c r="R1598" s="231"/>
      <c r="S1598" s="231"/>
      <c r="T1598" s="232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T1598" s="233" t="s">
        <v>156</v>
      </c>
      <c r="AU1598" s="233" t="s">
        <v>79</v>
      </c>
      <c r="AV1598" s="13" t="s">
        <v>77</v>
      </c>
      <c r="AW1598" s="13" t="s">
        <v>31</v>
      </c>
      <c r="AX1598" s="13" t="s">
        <v>69</v>
      </c>
      <c r="AY1598" s="233" t="s">
        <v>144</v>
      </c>
    </row>
    <row r="1599" s="14" customFormat="1">
      <c r="A1599" s="14"/>
      <c r="B1599" s="234"/>
      <c r="C1599" s="235"/>
      <c r="D1599" s="217" t="s">
        <v>156</v>
      </c>
      <c r="E1599" s="236" t="s">
        <v>19</v>
      </c>
      <c r="F1599" s="237" t="s">
        <v>474</v>
      </c>
      <c r="G1599" s="235"/>
      <c r="H1599" s="238">
        <v>195.69999999999999</v>
      </c>
      <c r="I1599" s="239"/>
      <c r="J1599" s="235"/>
      <c r="K1599" s="235"/>
      <c r="L1599" s="240"/>
      <c r="M1599" s="241"/>
      <c r="N1599" s="242"/>
      <c r="O1599" s="242"/>
      <c r="P1599" s="242"/>
      <c r="Q1599" s="242"/>
      <c r="R1599" s="242"/>
      <c r="S1599" s="242"/>
      <c r="T1599" s="243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T1599" s="244" t="s">
        <v>156</v>
      </c>
      <c r="AU1599" s="244" t="s">
        <v>79</v>
      </c>
      <c r="AV1599" s="14" t="s">
        <v>79</v>
      </c>
      <c r="AW1599" s="14" t="s">
        <v>31</v>
      </c>
      <c r="AX1599" s="14" t="s">
        <v>69</v>
      </c>
      <c r="AY1599" s="244" t="s">
        <v>144</v>
      </c>
    </row>
    <row r="1600" s="13" customFormat="1">
      <c r="A1600" s="13"/>
      <c r="B1600" s="224"/>
      <c r="C1600" s="225"/>
      <c r="D1600" s="217" t="s">
        <v>156</v>
      </c>
      <c r="E1600" s="226" t="s">
        <v>19</v>
      </c>
      <c r="F1600" s="227" t="s">
        <v>475</v>
      </c>
      <c r="G1600" s="225"/>
      <c r="H1600" s="226" t="s">
        <v>19</v>
      </c>
      <c r="I1600" s="228"/>
      <c r="J1600" s="225"/>
      <c r="K1600" s="225"/>
      <c r="L1600" s="229"/>
      <c r="M1600" s="230"/>
      <c r="N1600" s="231"/>
      <c r="O1600" s="231"/>
      <c r="P1600" s="231"/>
      <c r="Q1600" s="231"/>
      <c r="R1600" s="231"/>
      <c r="S1600" s="231"/>
      <c r="T1600" s="232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T1600" s="233" t="s">
        <v>156</v>
      </c>
      <c r="AU1600" s="233" t="s">
        <v>79</v>
      </c>
      <c r="AV1600" s="13" t="s">
        <v>77</v>
      </c>
      <c r="AW1600" s="13" t="s">
        <v>31</v>
      </c>
      <c r="AX1600" s="13" t="s">
        <v>69</v>
      </c>
      <c r="AY1600" s="233" t="s">
        <v>144</v>
      </c>
    </row>
    <row r="1601" s="14" customFormat="1">
      <c r="A1601" s="14"/>
      <c r="B1601" s="234"/>
      <c r="C1601" s="235"/>
      <c r="D1601" s="217" t="s">
        <v>156</v>
      </c>
      <c r="E1601" s="236" t="s">
        <v>19</v>
      </c>
      <c r="F1601" s="237" t="s">
        <v>476</v>
      </c>
      <c r="G1601" s="235"/>
      <c r="H1601" s="238">
        <v>201.054</v>
      </c>
      <c r="I1601" s="239"/>
      <c r="J1601" s="235"/>
      <c r="K1601" s="235"/>
      <c r="L1601" s="240"/>
      <c r="M1601" s="241"/>
      <c r="N1601" s="242"/>
      <c r="O1601" s="242"/>
      <c r="P1601" s="242"/>
      <c r="Q1601" s="242"/>
      <c r="R1601" s="242"/>
      <c r="S1601" s="242"/>
      <c r="T1601" s="243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T1601" s="244" t="s">
        <v>156</v>
      </c>
      <c r="AU1601" s="244" t="s">
        <v>79</v>
      </c>
      <c r="AV1601" s="14" t="s">
        <v>79</v>
      </c>
      <c r="AW1601" s="14" t="s">
        <v>31</v>
      </c>
      <c r="AX1601" s="14" t="s">
        <v>69</v>
      </c>
      <c r="AY1601" s="244" t="s">
        <v>144</v>
      </c>
    </row>
    <row r="1602" s="13" customFormat="1">
      <c r="A1602" s="13"/>
      <c r="B1602" s="224"/>
      <c r="C1602" s="225"/>
      <c r="D1602" s="217" t="s">
        <v>156</v>
      </c>
      <c r="E1602" s="226" t="s">
        <v>19</v>
      </c>
      <c r="F1602" s="227" t="s">
        <v>477</v>
      </c>
      <c r="G1602" s="225"/>
      <c r="H1602" s="226" t="s">
        <v>19</v>
      </c>
      <c r="I1602" s="228"/>
      <c r="J1602" s="225"/>
      <c r="K1602" s="225"/>
      <c r="L1602" s="229"/>
      <c r="M1602" s="230"/>
      <c r="N1602" s="231"/>
      <c r="O1602" s="231"/>
      <c r="P1602" s="231"/>
      <c r="Q1602" s="231"/>
      <c r="R1602" s="231"/>
      <c r="S1602" s="231"/>
      <c r="T1602" s="232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T1602" s="233" t="s">
        <v>156</v>
      </c>
      <c r="AU1602" s="233" t="s">
        <v>79</v>
      </c>
      <c r="AV1602" s="13" t="s">
        <v>77</v>
      </c>
      <c r="AW1602" s="13" t="s">
        <v>31</v>
      </c>
      <c r="AX1602" s="13" t="s">
        <v>69</v>
      </c>
      <c r="AY1602" s="233" t="s">
        <v>144</v>
      </c>
    </row>
    <row r="1603" s="14" customFormat="1">
      <c r="A1603" s="14"/>
      <c r="B1603" s="234"/>
      <c r="C1603" s="235"/>
      <c r="D1603" s="217" t="s">
        <v>156</v>
      </c>
      <c r="E1603" s="236" t="s">
        <v>19</v>
      </c>
      <c r="F1603" s="237" t="s">
        <v>478</v>
      </c>
      <c r="G1603" s="235"/>
      <c r="H1603" s="238">
        <v>275.12</v>
      </c>
      <c r="I1603" s="239"/>
      <c r="J1603" s="235"/>
      <c r="K1603" s="235"/>
      <c r="L1603" s="240"/>
      <c r="M1603" s="241"/>
      <c r="N1603" s="242"/>
      <c r="O1603" s="242"/>
      <c r="P1603" s="242"/>
      <c r="Q1603" s="242"/>
      <c r="R1603" s="242"/>
      <c r="S1603" s="242"/>
      <c r="T1603" s="243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T1603" s="244" t="s">
        <v>156</v>
      </c>
      <c r="AU1603" s="244" t="s">
        <v>79</v>
      </c>
      <c r="AV1603" s="14" t="s">
        <v>79</v>
      </c>
      <c r="AW1603" s="14" t="s">
        <v>31</v>
      </c>
      <c r="AX1603" s="14" t="s">
        <v>69</v>
      </c>
      <c r="AY1603" s="244" t="s">
        <v>144</v>
      </c>
    </row>
    <row r="1604" s="13" customFormat="1">
      <c r="A1604" s="13"/>
      <c r="B1604" s="224"/>
      <c r="C1604" s="225"/>
      <c r="D1604" s="217" t="s">
        <v>156</v>
      </c>
      <c r="E1604" s="226" t="s">
        <v>19</v>
      </c>
      <c r="F1604" s="227" t="s">
        <v>479</v>
      </c>
      <c r="G1604" s="225"/>
      <c r="H1604" s="226" t="s">
        <v>19</v>
      </c>
      <c r="I1604" s="228"/>
      <c r="J1604" s="225"/>
      <c r="K1604" s="225"/>
      <c r="L1604" s="229"/>
      <c r="M1604" s="230"/>
      <c r="N1604" s="231"/>
      <c r="O1604" s="231"/>
      <c r="P1604" s="231"/>
      <c r="Q1604" s="231"/>
      <c r="R1604" s="231"/>
      <c r="S1604" s="231"/>
      <c r="T1604" s="232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T1604" s="233" t="s">
        <v>156</v>
      </c>
      <c r="AU1604" s="233" t="s">
        <v>79</v>
      </c>
      <c r="AV1604" s="13" t="s">
        <v>77</v>
      </c>
      <c r="AW1604" s="13" t="s">
        <v>31</v>
      </c>
      <c r="AX1604" s="13" t="s">
        <v>69</v>
      </c>
      <c r="AY1604" s="233" t="s">
        <v>144</v>
      </c>
    </row>
    <row r="1605" s="14" customFormat="1">
      <c r="A1605" s="14"/>
      <c r="B1605" s="234"/>
      <c r="C1605" s="235"/>
      <c r="D1605" s="217" t="s">
        <v>156</v>
      </c>
      <c r="E1605" s="236" t="s">
        <v>19</v>
      </c>
      <c r="F1605" s="237" t="s">
        <v>480</v>
      </c>
      <c r="G1605" s="235"/>
      <c r="H1605" s="238">
        <v>179.487</v>
      </c>
      <c r="I1605" s="239"/>
      <c r="J1605" s="235"/>
      <c r="K1605" s="235"/>
      <c r="L1605" s="240"/>
      <c r="M1605" s="241"/>
      <c r="N1605" s="242"/>
      <c r="O1605" s="242"/>
      <c r="P1605" s="242"/>
      <c r="Q1605" s="242"/>
      <c r="R1605" s="242"/>
      <c r="S1605" s="242"/>
      <c r="T1605" s="243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T1605" s="244" t="s">
        <v>156</v>
      </c>
      <c r="AU1605" s="244" t="s">
        <v>79</v>
      </c>
      <c r="AV1605" s="14" t="s">
        <v>79</v>
      </c>
      <c r="AW1605" s="14" t="s">
        <v>31</v>
      </c>
      <c r="AX1605" s="14" t="s">
        <v>69</v>
      </c>
      <c r="AY1605" s="244" t="s">
        <v>144</v>
      </c>
    </row>
    <row r="1606" s="13" customFormat="1">
      <c r="A1606" s="13"/>
      <c r="B1606" s="224"/>
      <c r="C1606" s="225"/>
      <c r="D1606" s="217" t="s">
        <v>156</v>
      </c>
      <c r="E1606" s="226" t="s">
        <v>19</v>
      </c>
      <c r="F1606" s="227" t="s">
        <v>481</v>
      </c>
      <c r="G1606" s="225"/>
      <c r="H1606" s="226" t="s">
        <v>19</v>
      </c>
      <c r="I1606" s="228"/>
      <c r="J1606" s="225"/>
      <c r="K1606" s="225"/>
      <c r="L1606" s="229"/>
      <c r="M1606" s="230"/>
      <c r="N1606" s="231"/>
      <c r="O1606" s="231"/>
      <c r="P1606" s="231"/>
      <c r="Q1606" s="231"/>
      <c r="R1606" s="231"/>
      <c r="S1606" s="231"/>
      <c r="T1606" s="232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T1606" s="233" t="s">
        <v>156</v>
      </c>
      <c r="AU1606" s="233" t="s">
        <v>79</v>
      </c>
      <c r="AV1606" s="13" t="s">
        <v>77</v>
      </c>
      <c r="AW1606" s="13" t="s">
        <v>31</v>
      </c>
      <c r="AX1606" s="13" t="s">
        <v>69</v>
      </c>
      <c r="AY1606" s="233" t="s">
        <v>144</v>
      </c>
    </row>
    <row r="1607" s="14" customFormat="1">
      <c r="A1607" s="14"/>
      <c r="B1607" s="234"/>
      <c r="C1607" s="235"/>
      <c r="D1607" s="217" t="s">
        <v>156</v>
      </c>
      <c r="E1607" s="236" t="s">
        <v>19</v>
      </c>
      <c r="F1607" s="237" t="s">
        <v>482</v>
      </c>
      <c r="G1607" s="235"/>
      <c r="H1607" s="238">
        <v>71.962999999999994</v>
      </c>
      <c r="I1607" s="239"/>
      <c r="J1607" s="235"/>
      <c r="K1607" s="235"/>
      <c r="L1607" s="240"/>
      <c r="M1607" s="241"/>
      <c r="N1607" s="242"/>
      <c r="O1607" s="242"/>
      <c r="P1607" s="242"/>
      <c r="Q1607" s="242"/>
      <c r="R1607" s="242"/>
      <c r="S1607" s="242"/>
      <c r="T1607" s="243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T1607" s="244" t="s">
        <v>156</v>
      </c>
      <c r="AU1607" s="244" t="s">
        <v>79</v>
      </c>
      <c r="AV1607" s="14" t="s">
        <v>79</v>
      </c>
      <c r="AW1607" s="14" t="s">
        <v>31</v>
      </c>
      <c r="AX1607" s="14" t="s">
        <v>69</v>
      </c>
      <c r="AY1607" s="244" t="s">
        <v>144</v>
      </c>
    </row>
    <row r="1608" s="13" customFormat="1">
      <c r="A1608" s="13"/>
      <c r="B1608" s="224"/>
      <c r="C1608" s="225"/>
      <c r="D1608" s="217" t="s">
        <v>156</v>
      </c>
      <c r="E1608" s="226" t="s">
        <v>19</v>
      </c>
      <c r="F1608" s="227" t="s">
        <v>483</v>
      </c>
      <c r="G1608" s="225"/>
      <c r="H1608" s="226" t="s">
        <v>19</v>
      </c>
      <c r="I1608" s="228"/>
      <c r="J1608" s="225"/>
      <c r="K1608" s="225"/>
      <c r="L1608" s="229"/>
      <c r="M1608" s="230"/>
      <c r="N1608" s="231"/>
      <c r="O1608" s="231"/>
      <c r="P1608" s="231"/>
      <c r="Q1608" s="231"/>
      <c r="R1608" s="231"/>
      <c r="S1608" s="231"/>
      <c r="T1608" s="232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T1608" s="233" t="s">
        <v>156</v>
      </c>
      <c r="AU1608" s="233" t="s">
        <v>79</v>
      </c>
      <c r="AV1608" s="13" t="s">
        <v>77</v>
      </c>
      <c r="AW1608" s="13" t="s">
        <v>31</v>
      </c>
      <c r="AX1608" s="13" t="s">
        <v>69</v>
      </c>
      <c r="AY1608" s="233" t="s">
        <v>144</v>
      </c>
    </row>
    <row r="1609" s="14" customFormat="1">
      <c r="A1609" s="14"/>
      <c r="B1609" s="234"/>
      <c r="C1609" s="235"/>
      <c r="D1609" s="217" t="s">
        <v>156</v>
      </c>
      <c r="E1609" s="236" t="s">
        <v>19</v>
      </c>
      <c r="F1609" s="237" t="s">
        <v>484</v>
      </c>
      <c r="G1609" s="235"/>
      <c r="H1609" s="238">
        <v>52.229999999999997</v>
      </c>
      <c r="I1609" s="239"/>
      <c r="J1609" s="235"/>
      <c r="K1609" s="235"/>
      <c r="L1609" s="240"/>
      <c r="M1609" s="241"/>
      <c r="N1609" s="242"/>
      <c r="O1609" s="242"/>
      <c r="P1609" s="242"/>
      <c r="Q1609" s="242"/>
      <c r="R1609" s="242"/>
      <c r="S1609" s="242"/>
      <c r="T1609" s="243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T1609" s="244" t="s">
        <v>156</v>
      </c>
      <c r="AU1609" s="244" t="s">
        <v>79</v>
      </c>
      <c r="AV1609" s="14" t="s">
        <v>79</v>
      </c>
      <c r="AW1609" s="14" t="s">
        <v>31</v>
      </c>
      <c r="AX1609" s="14" t="s">
        <v>69</v>
      </c>
      <c r="AY1609" s="244" t="s">
        <v>144</v>
      </c>
    </row>
    <row r="1610" s="13" customFormat="1">
      <c r="A1610" s="13"/>
      <c r="B1610" s="224"/>
      <c r="C1610" s="225"/>
      <c r="D1610" s="217" t="s">
        <v>156</v>
      </c>
      <c r="E1610" s="226" t="s">
        <v>19</v>
      </c>
      <c r="F1610" s="227" t="s">
        <v>491</v>
      </c>
      <c r="G1610" s="225"/>
      <c r="H1610" s="226" t="s">
        <v>19</v>
      </c>
      <c r="I1610" s="228"/>
      <c r="J1610" s="225"/>
      <c r="K1610" s="225"/>
      <c r="L1610" s="229"/>
      <c r="M1610" s="230"/>
      <c r="N1610" s="231"/>
      <c r="O1610" s="231"/>
      <c r="P1610" s="231"/>
      <c r="Q1610" s="231"/>
      <c r="R1610" s="231"/>
      <c r="S1610" s="231"/>
      <c r="T1610" s="232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T1610" s="233" t="s">
        <v>156</v>
      </c>
      <c r="AU1610" s="233" t="s">
        <v>79</v>
      </c>
      <c r="AV1610" s="13" t="s">
        <v>77</v>
      </c>
      <c r="AW1610" s="13" t="s">
        <v>31</v>
      </c>
      <c r="AX1610" s="13" t="s">
        <v>69</v>
      </c>
      <c r="AY1610" s="233" t="s">
        <v>144</v>
      </c>
    </row>
    <row r="1611" s="13" customFormat="1">
      <c r="A1611" s="13"/>
      <c r="B1611" s="224"/>
      <c r="C1611" s="225"/>
      <c r="D1611" s="217" t="s">
        <v>156</v>
      </c>
      <c r="E1611" s="226" t="s">
        <v>19</v>
      </c>
      <c r="F1611" s="227" t="s">
        <v>483</v>
      </c>
      <c r="G1611" s="225"/>
      <c r="H1611" s="226" t="s">
        <v>19</v>
      </c>
      <c r="I1611" s="228"/>
      <c r="J1611" s="225"/>
      <c r="K1611" s="225"/>
      <c r="L1611" s="229"/>
      <c r="M1611" s="230"/>
      <c r="N1611" s="231"/>
      <c r="O1611" s="231"/>
      <c r="P1611" s="231"/>
      <c r="Q1611" s="231"/>
      <c r="R1611" s="231"/>
      <c r="S1611" s="231"/>
      <c r="T1611" s="232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T1611" s="233" t="s">
        <v>156</v>
      </c>
      <c r="AU1611" s="233" t="s">
        <v>79</v>
      </c>
      <c r="AV1611" s="13" t="s">
        <v>77</v>
      </c>
      <c r="AW1611" s="13" t="s">
        <v>31</v>
      </c>
      <c r="AX1611" s="13" t="s">
        <v>69</v>
      </c>
      <c r="AY1611" s="233" t="s">
        <v>144</v>
      </c>
    </row>
    <row r="1612" s="14" customFormat="1">
      <c r="A1612" s="14"/>
      <c r="B1612" s="234"/>
      <c r="C1612" s="235"/>
      <c r="D1612" s="217" t="s">
        <v>156</v>
      </c>
      <c r="E1612" s="236" t="s">
        <v>19</v>
      </c>
      <c r="F1612" s="237" t="s">
        <v>492</v>
      </c>
      <c r="G1612" s="235"/>
      <c r="H1612" s="238">
        <v>55.100000000000001</v>
      </c>
      <c r="I1612" s="239"/>
      <c r="J1612" s="235"/>
      <c r="K1612" s="235"/>
      <c r="L1612" s="240"/>
      <c r="M1612" s="241"/>
      <c r="N1612" s="242"/>
      <c r="O1612" s="242"/>
      <c r="P1612" s="242"/>
      <c r="Q1612" s="242"/>
      <c r="R1612" s="242"/>
      <c r="S1612" s="242"/>
      <c r="T1612" s="243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T1612" s="244" t="s">
        <v>156</v>
      </c>
      <c r="AU1612" s="244" t="s">
        <v>79</v>
      </c>
      <c r="AV1612" s="14" t="s">
        <v>79</v>
      </c>
      <c r="AW1612" s="14" t="s">
        <v>31</v>
      </c>
      <c r="AX1612" s="14" t="s">
        <v>69</v>
      </c>
      <c r="AY1612" s="244" t="s">
        <v>144</v>
      </c>
    </row>
    <row r="1613" s="13" customFormat="1">
      <c r="A1613" s="13"/>
      <c r="B1613" s="224"/>
      <c r="C1613" s="225"/>
      <c r="D1613" s="217" t="s">
        <v>156</v>
      </c>
      <c r="E1613" s="226" t="s">
        <v>19</v>
      </c>
      <c r="F1613" s="227" t="s">
        <v>505</v>
      </c>
      <c r="G1613" s="225"/>
      <c r="H1613" s="226" t="s">
        <v>19</v>
      </c>
      <c r="I1613" s="228"/>
      <c r="J1613" s="225"/>
      <c r="K1613" s="225"/>
      <c r="L1613" s="229"/>
      <c r="M1613" s="230"/>
      <c r="N1613" s="231"/>
      <c r="O1613" s="231"/>
      <c r="P1613" s="231"/>
      <c r="Q1613" s="231"/>
      <c r="R1613" s="231"/>
      <c r="S1613" s="231"/>
      <c r="T1613" s="232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T1613" s="233" t="s">
        <v>156</v>
      </c>
      <c r="AU1613" s="233" t="s">
        <v>79</v>
      </c>
      <c r="AV1613" s="13" t="s">
        <v>77</v>
      </c>
      <c r="AW1613" s="13" t="s">
        <v>31</v>
      </c>
      <c r="AX1613" s="13" t="s">
        <v>69</v>
      </c>
      <c r="AY1613" s="233" t="s">
        <v>144</v>
      </c>
    </row>
    <row r="1614" s="14" customFormat="1">
      <c r="A1614" s="14"/>
      <c r="B1614" s="234"/>
      <c r="C1614" s="235"/>
      <c r="D1614" s="217" t="s">
        <v>156</v>
      </c>
      <c r="E1614" s="236" t="s">
        <v>19</v>
      </c>
      <c r="F1614" s="237" t="s">
        <v>506</v>
      </c>
      <c r="G1614" s="235"/>
      <c r="H1614" s="238">
        <v>-112.788</v>
      </c>
      <c r="I1614" s="239"/>
      <c r="J1614" s="235"/>
      <c r="K1614" s="235"/>
      <c r="L1614" s="240"/>
      <c r="M1614" s="241"/>
      <c r="N1614" s="242"/>
      <c r="O1614" s="242"/>
      <c r="P1614" s="242"/>
      <c r="Q1614" s="242"/>
      <c r="R1614" s="242"/>
      <c r="S1614" s="242"/>
      <c r="T1614" s="243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T1614" s="244" t="s">
        <v>156</v>
      </c>
      <c r="AU1614" s="244" t="s">
        <v>79</v>
      </c>
      <c r="AV1614" s="14" t="s">
        <v>79</v>
      </c>
      <c r="AW1614" s="14" t="s">
        <v>31</v>
      </c>
      <c r="AX1614" s="14" t="s">
        <v>69</v>
      </c>
      <c r="AY1614" s="244" t="s">
        <v>144</v>
      </c>
    </row>
    <row r="1615" s="14" customFormat="1">
      <c r="A1615" s="14"/>
      <c r="B1615" s="234"/>
      <c r="C1615" s="235"/>
      <c r="D1615" s="217" t="s">
        <v>156</v>
      </c>
      <c r="E1615" s="236" t="s">
        <v>19</v>
      </c>
      <c r="F1615" s="237" t="s">
        <v>507</v>
      </c>
      <c r="G1615" s="235"/>
      <c r="H1615" s="238">
        <v>-40.496000000000002</v>
      </c>
      <c r="I1615" s="239"/>
      <c r="J1615" s="235"/>
      <c r="K1615" s="235"/>
      <c r="L1615" s="240"/>
      <c r="M1615" s="241"/>
      <c r="N1615" s="242"/>
      <c r="O1615" s="242"/>
      <c r="P1615" s="242"/>
      <c r="Q1615" s="242"/>
      <c r="R1615" s="242"/>
      <c r="S1615" s="242"/>
      <c r="T1615" s="243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T1615" s="244" t="s">
        <v>156</v>
      </c>
      <c r="AU1615" s="244" t="s">
        <v>79</v>
      </c>
      <c r="AV1615" s="14" t="s">
        <v>79</v>
      </c>
      <c r="AW1615" s="14" t="s">
        <v>31</v>
      </c>
      <c r="AX1615" s="14" t="s">
        <v>69</v>
      </c>
      <c r="AY1615" s="244" t="s">
        <v>144</v>
      </c>
    </row>
    <row r="1616" s="14" customFormat="1">
      <c r="A1616" s="14"/>
      <c r="B1616" s="234"/>
      <c r="C1616" s="235"/>
      <c r="D1616" s="217" t="s">
        <v>156</v>
      </c>
      <c r="E1616" s="236" t="s">
        <v>19</v>
      </c>
      <c r="F1616" s="237" t="s">
        <v>508</v>
      </c>
      <c r="G1616" s="235"/>
      <c r="H1616" s="238">
        <v>-40.612000000000002</v>
      </c>
      <c r="I1616" s="239"/>
      <c r="J1616" s="235"/>
      <c r="K1616" s="235"/>
      <c r="L1616" s="240"/>
      <c r="M1616" s="241"/>
      <c r="N1616" s="242"/>
      <c r="O1616" s="242"/>
      <c r="P1616" s="242"/>
      <c r="Q1616" s="242"/>
      <c r="R1616" s="242"/>
      <c r="S1616" s="242"/>
      <c r="T1616" s="243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T1616" s="244" t="s">
        <v>156</v>
      </c>
      <c r="AU1616" s="244" t="s">
        <v>79</v>
      </c>
      <c r="AV1616" s="14" t="s">
        <v>79</v>
      </c>
      <c r="AW1616" s="14" t="s">
        <v>31</v>
      </c>
      <c r="AX1616" s="14" t="s">
        <v>69</v>
      </c>
      <c r="AY1616" s="244" t="s">
        <v>144</v>
      </c>
    </row>
    <row r="1617" s="15" customFormat="1">
      <c r="A1617" s="15"/>
      <c r="B1617" s="245"/>
      <c r="C1617" s="246"/>
      <c r="D1617" s="217" t="s">
        <v>156</v>
      </c>
      <c r="E1617" s="247" t="s">
        <v>19</v>
      </c>
      <c r="F1617" s="248" t="s">
        <v>163</v>
      </c>
      <c r="G1617" s="246"/>
      <c r="H1617" s="249">
        <v>836.75800000000004</v>
      </c>
      <c r="I1617" s="250"/>
      <c r="J1617" s="246"/>
      <c r="K1617" s="246"/>
      <c r="L1617" s="251"/>
      <c r="M1617" s="252"/>
      <c r="N1617" s="253"/>
      <c r="O1617" s="253"/>
      <c r="P1617" s="253"/>
      <c r="Q1617" s="253"/>
      <c r="R1617" s="253"/>
      <c r="S1617" s="253"/>
      <c r="T1617" s="254"/>
      <c r="U1617" s="15"/>
      <c r="V1617" s="15"/>
      <c r="W1617" s="15"/>
      <c r="X1617" s="15"/>
      <c r="Y1617" s="15"/>
      <c r="Z1617" s="15"/>
      <c r="AA1617" s="15"/>
      <c r="AB1617" s="15"/>
      <c r="AC1617" s="15"/>
      <c r="AD1617" s="15"/>
      <c r="AE1617" s="15"/>
      <c r="AT1617" s="255" t="s">
        <v>156</v>
      </c>
      <c r="AU1617" s="255" t="s">
        <v>79</v>
      </c>
      <c r="AV1617" s="15" t="s">
        <v>151</v>
      </c>
      <c r="AW1617" s="15" t="s">
        <v>31</v>
      </c>
      <c r="AX1617" s="15" t="s">
        <v>77</v>
      </c>
      <c r="AY1617" s="255" t="s">
        <v>144</v>
      </c>
    </row>
    <row r="1618" s="2" customFormat="1" ht="33" customHeight="1">
      <c r="A1618" s="38"/>
      <c r="B1618" s="39"/>
      <c r="C1618" s="204" t="s">
        <v>1502</v>
      </c>
      <c r="D1618" s="204" t="s">
        <v>146</v>
      </c>
      <c r="E1618" s="205" t="s">
        <v>1503</v>
      </c>
      <c r="F1618" s="206" t="s">
        <v>1504</v>
      </c>
      <c r="G1618" s="207" t="s">
        <v>202</v>
      </c>
      <c r="H1618" s="208">
        <v>19.855</v>
      </c>
      <c r="I1618" s="209"/>
      <c r="J1618" s="210">
        <f>ROUND(I1618*H1618,2)</f>
        <v>0</v>
      </c>
      <c r="K1618" s="206" t="s">
        <v>150</v>
      </c>
      <c r="L1618" s="44"/>
      <c r="M1618" s="211" t="s">
        <v>19</v>
      </c>
      <c r="N1618" s="212" t="s">
        <v>40</v>
      </c>
      <c r="O1618" s="84"/>
      <c r="P1618" s="213">
        <f>O1618*H1618</f>
        <v>0</v>
      </c>
      <c r="Q1618" s="213">
        <v>8.0499999999999992E-06</v>
      </c>
      <c r="R1618" s="213">
        <f>Q1618*H1618</f>
        <v>0.00015983274999999998</v>
      </c>
      <c r="S1618" s="213">
        <v>0</v>
      </c>
      <c r="T1618" s="214">
        <f>S1618*H1618</f>
        <v>0</v>
      </c>
      <c r="U1618" s="38"/>
      <c r="V1618" s="38"/>
      <c r="W1618" s="38"/>
      <c r="X1618" s="38"/>
      <c r="Y1618" s="38"/>
      <c r="Z1618" s="38"/>
      <c r="AA1618" s="38"/>
      <c r="AB1618" s="38"/>
      <c r="AC1618" s="38"/>
      <c r="AD1618" s="38"/>
      <c r="AE1618" s="38"/>
      <c r="AR1618" s="215" t="s">
        <v>203</v>
      </c>
      <c r="AT1618" s="215" t="s">
        <v>146</v>
      </c>
      <c r="AU1618" s="215" t="s">
        <v>79</v>
      </c>
      <c r="AY1618" s="17" t="s">
        <v>144</v>
      </c>
      <c r="BE1618" s="216">
        <f>IF(N1618="základní",J1618,0)</f>
        <v>0</v>
      </c>
      <c r="BF1618" s="216">
        <f>IF(N1618="snížená",J1618,0)</f>
        <v>0</v>
      </c>
      <c r="BG1618" s="216">
        <f>IF(N1618="zákl. přenesená",J1618,0)</f>
        <v>0</v>
      </c>
      <c r="BH1618" s="216">
        <f>IF(N1618="sníž. přenesená",J1618,0)</f>
        <v>0</v>
      </c>
      <c r="BI1618" s="216">
        <f>IF(N1618="nulová",J1618,0)</f>
        <v>0</v>
      </c>
      <c r="BJ1618" s="17" t="s">
        <v>77</v>
      </c>
      <c r="BK1618" s="216">
        <f>ROUND(I1618*H1618,2)</f>
        <v>0</v>
      </c>
      <c r="BL1618" s="17" t="s">
        <v>203</v>
      </c>
      <c r="BM1618" s="215" t="s">
        <v>1505</v>
      </c>
    </row>
    <row r="1619" s="2" customFormat="1">
      <c r="A1619" s="38"/>
      <c r="B1619" s="39"/>
      <c r="C1619" s="40"/>
      <c r="D1619" s="217" t="s">
        <v>152</v>
      </c>
      <c r="E1619" s="40"/>
      <c r="F1619" s="218" t="s">
        <v>1506</v>
      </c>
      <c r="G1619" s="40"/>
      <c r="H1619" s="40"/>
      <c r="I1619" s="219"/>
      <c r="J1619" s="40"/>
      <c r="K1619" s="40"/>
      <c r="L1619" s="44"/>
      <c r="M1619" s="220"/>
      <c r="N1619" s="221"/>
      <c r="O1619" s="84"/>
      <c r="P1619" s="84"/>
      <c r="Q1619" s="84"/>
      <c r="R1619" s="84"/>
      <c r="S1619" s="84"/>
      <c r="T1619" s="85"/>
      <c r="U1619" s="38"/>
      <c r="V1619" s="38"/>
      <c r="W1619" s="38"/>
      <c r="X1619" s="38"/>
      <c r="Y1619" s="38"/>
      <c r="Z1619" s="38"/>
      <c r="AA1619" s="38"/>
      <c r="AB1619" s="38"/>
      <c r="AC1619" s="38"/>
      <c r="AD1619" s="38"/>
      <c r="AE1619" s="38"/>
      <c r="AT1619" s="17" t="s">
        <v>152</v>
      </c>
      <c r="AU1619" s="17" t="s">
        <v>79</v>
      </c>
    </row>
    <row r="1620" s="2" customFormat="1">
      <c r="A1620" s="38"/>
      <c r="B1620" s="39"/>
      <c r="C1620" s="40"/>
      <c r="D1620" s="222" t="s">
        <v>154</v>
      </c>
      <c r="E1620" s="40"/>
      <c r="F1620" s="223" t="s">
        <v>1507</v>
      </c>
      <c r="G1620" s="40"/>
      <c r="H1620" s="40"/>
      <c r="I1620" s="219"/>
      <c r="J1620" s="40"/>
      <c r="K1620" s="40"/>
      <c r="L1620" s="44"/>
      <c r="M1620" s="220"/>
      <c r="N1620" s="221"/>
      <c r="O1620" s="84"/>
      <c r="P1620" s="84"/>
      <c r="Q1620" s="84"/>
      <c r="R1620" s="84"/>
      <c r="S1620" s="84"/>
      <c r="T1620" s="85"/>
      <c r="U1620" s="38"/>
      <c r="V1620" s="38"/>
      <c r="W1620" s="38"/>
      <c r="X1620" s="38"/>
      <c r="Y1620" s="38"/>
      <c r="Z1620" s="38"/>
      <c r="AA1620" s="38"/>
      <c r="AB1620" s="38"/>
      <c r="AC1620" s="38"/>
      <c r="AD1620" s="38"/>
      <c r="AE1620" s="38"/>
      <c r="AT1620" s="17" t="s">
        <v>154</v>
      </c>
      <c r="AU1620" s="17" t="s">
        <v>79</v>
      </c>
    </row>
    <row r="1621" s="14" customFormat="1">
      <c r="A1621" s="14"/>
      <c r="B1621" s="234"/>
      <c r="C1621" s="235"/>
      <c r="D1621" s="217" t="s">
        <v>156</v>
      </c>
      <c r="E1621" s="236" t="s">
        <v>19</v>
      </c>
      <c r="F1621" s="237" t="s">
        <v>1508</v>
      </c>
      <c r="G1621" s="235"/>
      <c r="H1621" s="238">
        <v>19.855</v>
      </c>
      <c r="I1621" s="239"/>
      <c r="J1621" s="235"/>
      <c r="K1621" s="235"/>
      <c r="L1621" s="240"/>
      <c r="M1621" s="241"/>
      <c r="N1621" s="242"/>
      <c r="O1621" s="242"/>
      <c r="P1621" s="242"/>
      <c r="Q1621" s="242"/>
      <c r="R1621" s="242"/>
      <c r="S1621" s="242"/>
      <c r="T1621" s="243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T1621" s="244" t="s">
        <v>156</v>
      </c>
      <c r="AU1621" s="244" t="s">
        <v>79</v>
      </c>
      <c r="AV1621" s="14" t="s">
        <v>79</v>
      </c>
      <c r="AW1621" s="14" t="s">
        <v>31</v>
      </c>
      <c r="AX1621" s="14" t="s">
        <v>69</v>
      </c>
      <c r="AY1621" s="244" t="s">
        <v>144</v>
      </c>
    </row>
    <row r="1622" s="15" customFormat="1">
      <c r="A1622" s="15"/>
      <c r="B1622" s="245"/>
      <c r="C1622" s="246"/>
      <c r="D1622" s="217" t="s">
        <v>156</v>
      </c>
      <c r="E1622" s="247" t="s">
        <v>19</v>
      </c>
      <c r="F1622" s="248" t="s">
        <v>163</v>
      </c>
      <c r="G1622" s="246"/>
      <c r="H1622" s="249">
        <v>19.855</v>
      </c>
      <c r="I1622" s="250"/>
      <c r="J1622" s="246"/>
      <c r="K1622" s="246"/>
      <c r="L1622" s="251"/>
      <c r="M1622" s="252"/>
      <c r="N1622" s="253"/>
      <c r="O1622" s="253"/>
      <c r="P1622" s="253"/>
      <c r="Q1622" s="253"/>
      <c r="R1622" s="253"/>
      <c r="S1622" s="253"/>
      <c r="T1622" s="254"/>
      <c r="U1622" s="15"/>
      <c r="V1622" s="15"/>
      <c r="W1622" s="15"/>
      <c r="X1622" s="15"/>
      <c r="Y1622" s="15"/>
      <c r="Z1622" s="15"/>
      <c r="AA1622" s="15"/>
      <c r="AB1622" s="15"/>
      <c r="AC1622" s="15"/>
      <c r="AD1622" s="15"/>
      <c r="AE1622" s="15"/>
      <c r="AT1622" s="255" t="s">
        <v>156</v>
      </c>
      <c r="AU1622" s="255" t="s">
        <v>79</v>
      </c>
      <c r="AV1622" s="15" t="s">
        <v>151</v>
      </c>
      <c r="AW1622" s="15" t="s">
        <v>31</v>
      </c>
      <c r="AX1622" s="15" t="s">
        <v>77</v>
      </c>
      <c r="AY1622" s="255" t="s">
        <v>144</v>
      </c>
    </row>
    <row r="1623" s="2" customFormat="1" ht="33" customHeight="1">
      <c r="A1623" s="38"/>
      <c r="B1623" s="39"/>
      <c r="C1623" s="204" t="s">
        <v>893</v>
      </c>
      <c r="D1623" s="204" t="s">
        <v>146</v>
      </c>
      <c r="E1623" s="205" t="s">
        <v>1509</v>
      </c>
      <c r="F1623" s="206" t="s">
        <v>1510</v>
      </c>
      <c r="G1623" s="207" t="s">
        <v>202</v>
      </c>
      <c r="H1623" s="208">
        <v>1149.6369999999999</v>
      </c>
      <c r="I1623" s="209"/>
      <c r="J1623" s="210">
        <f>ROUND(I1623*H1623,2)</f>
        <v>0</v>
      </c>
      <c r="K1623" s="206" t="s">
        <v>150</v>
      </c>
      <c r="L1623" s="44"/>
      <c r="M1623" s="211" t="s">
        <v>19</v>
      </c>
      <c r="N1623" s="212" t="s">
        <v>40</v>
      </c>
      <c r="O1623" s="84"/>
      <c r="P1623" s="213">
        <f>O1623*H1623</f>
        <v>0</v>
      </c>
      <c r="Q1623" s="213">
        <v>0.00025839999999999999</v>
      </c>
      <c r="R1623" s="213">
        <f>Q1623*H1623</f>
        <v>0.29706620079999996</v>
      </c>
      <c r="S1623" s="213">
        <v>0</v>
      </c>
      <c r="T1623" s="214">
        <f>S1623*H1623</f>
        <v>0</v>
      </c>
      <c r="U1623" s="38"/>
      <c r="V1623" s="38"/>
      <c r="W1623" s="38"/>
      <c r="X1623" s="38"/>
      <c r="Y1623" s="38"/>
      <c r="Z1623" s="38"/>
      <c r="AA1623" s="38"/>
      <c r="AB1623" s="38"/>
      <c r="AC1623" s="38"/>
      <c r="AD1623" s="38"/>
      <c r="AE1623" s="38"/>
      <c r="AR1623" s="215" t="s">
        <v>203</v>
      </c>
      <c r="AT1623" s="215" t="s">
        <v>146</v>
      </c>
      <c r="AU1623" s="215" t="s">
        <v>79</v>
      </c>
      <c r="AY1623" s="17" t="s">
        <v>144</v>
      </c>
      <c r="BE1623" s="216">
        <f>IF(N1623="základní",J1623,0)</f>
        <v>0</v>
      </c>
      <c r="BF1623" s="216">
        <f>IF(N1623="snížená",J1623,0)</f>
        <v>0</v>
      </c>
      <c r="BG1623" s="216">
        <f>IF(N1623="zákl. přenesená",J1623,0)</f>
        <v>0</v>
      </c>
      <c r="BH1623" s="216">
        <f>IF(N1623="sníž. přenesená",J1623,0)</f>
        <v>0</v>
      </c>
      <c r="BI1623" s="216">
        <f>IF(N1623="nulová",J1623,0)</f>
        <v>0</v>
      </c>
      <c r="BJ1623" s="17" t="s">
        <v>77</v>
      </c>
      <c r="BK1623" s="216">
        <f>ROUND(I1623*H1623,2)</f>
        <v>0</v>
      </c>
      <c r="BL1623" s="17" t="s">
        <v>203</v>
      </c>
      <c r="BM1623" s="215" t="s">
        <v>1511</v>
      </c>
    </row>
    <row r="1624" s="2" customFormat="1">
      <c r="A1624" s="38"/>
      <c r="B1624" s="39"/>
      <c r="C1624" s="40"/>
      <c r="D1624" s="217" t="s">
        <v>152</v>
      </c>
      <c r="E1624" s="40"/>
      <c r="F1624" s="218" t="s">
        <v>1512</v>
      </c>
      <c r="G1624" s="40"/>
      <c r="H1624" s="40"/>
      <c r="I1624" s="219"/>
      <c r="J1624" s="40"/>
      <c r="K1624" s="40"/>
      <c r="L1624" s="44"/>
      <c r="M1624" s="220"/>
      <c r="N1624" s="221"/>
      <c r="O1624" s="84"/>
      <c r="P1624" s="84"/>
      <c r="Q1624" s="84"/>
      <c r="R1624" s="84"/>
      <c r="S1624" s="84"/>
      <c r="T1624" s="85"/>
      <c r="U1624" s="38"/>
      <c r="V1624" s="38"/>
      <c r="W1624" s="38"/>
      <c r="X1624" s="38"/>
      <c r="Y1624" s="38"/>
      <c r="Z1624" s="38"/>
      <c r="AA1624" s="38"/>
      <c r="AB1624" s="38"/>
      <c r="AC1624" s="38"/>
      <c r="AD1624" s="38"/>
      <c r="AE1624" s="38"/>
      <c r="AT1624" s="17" t="s">
        <v>152</v>
      </c>
      <c r="AU1624" s="17" t="s">
        <v>79</v>
      </c>
    </row>
    <row r="1625" s="2" customFormat="1">
      <c r="A1625" s="38"/>
      <c r="B1625" s="39"/>
      <c r="C1625" s="40"/>
      <c r="D1625" s="222" t="s">
        <v>154</v>
      </c>
      <c r="E1625" s="40"/>
      <c r="F1625" s="223" t="s">
        <v>1513</v>
      </c>
      <c r="G1625" s="40"/>
      <c r="H1625" s="40"/>
      <c r="I1625" s="219"/>
      <c r="J1625" s="40"/>
      <c r="K1625" s="40"/>
      <c r="L1625" s="44"/>
      <c r="M1625" s="220"/>
      <c r="N1625" s="221"/>
      <c r="O1625" s="84"/>
      <c r="P1625" s="84"/>
      <c r="Q1625" s="84"/>
      <c r="R1625" s="84"/>
      <c r="S1625" s="84"/>
      <c r="T1625" s="85"/>
      <c r="U1625" s="38"/>
      <c r="V1625" s="38"/>
      <c r="W1625" s="38"/>
      <c r="X1625" s="38"/>
      <c r="Y1625" s="38"/>
      <c r="Z1625" s="38"/>
      <c r="AA1625" s="38"/>
      <c r="AB1625" s="38"/>
      <c r="AC1625" s="38"/>
      <c r="AD1625" s="38"/>
      <c r="AE1625" s="38"/>
      <c r="AT1625" s="17" t="s">
        <v>154</v>
      </c>
      <c r="AU1625" s="17" t="s">
        <v>79</v>
      </c>
    </row>
    <row r="1626" s="13" customFormat="1">
      <c r="A1626" s="13"/>
      <c r="B1626" s="224"/>
      <c r="C1626" s="225"/>
      <c r="D1626" s="217" t="s">
        <v>156</v>
      </c>
      <c r="E1626" s="226" t="s">
        <v>19</v>
      </c>
      <c r="F1626" s="227" t="s">
        <v>504</v>
      </c>
      <c r="G1626" s="225"/>
      <c r="H1626" s="226" t="s">
        <v>19</v>
      </c>
      <c r="I1626" s="228"/>
      <c r="J1626" s="225"/>
      <c r="K1626" s="225"/>
      <c r="L1626" s="229"/>
      <c r="M1626" s="230"/>
      <c r="N1626" s="231"/>
      <c r="O1626" s="231"/>
      <c r="P1626" s="231"/>
      <c r="Q1626" s="231"/>
      <c r="R1626" s="231"/>
      <c r="S1626" s="231"/>
      <c r="T1626" s="232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T1626" s="233" t="s">
        <v>156</v>
      </c>
      <c r="AU1626" s="233" t="s">
        <v>79</v>
      </c>
      <c r="AV1626" s="13" t="s">
        <v>77</v>
      </c>
      <c r="AW1626" s="13" t="s">
        <v>31</v>
      </c>
      <c r="AX1626" s="13" t="s">
        <v>69</v>
      </c>
      <c r="AY1626" s="233" t="s">
        <v>144</v>
      </c>
    </row>
    <row r="1627" s="13" customFormat="1">
      <c r="A1627" s="13"/>
      <c r="B1627" s="224"/>
      <c r="C1627" s="225"/>
      <c r="D1627" s="217" t="s">
        <v>156</v>
      </c>
      <c r="E1627" s="226" t="s">
        <v>19</v>
      </c>
      <c r="F1627" s="227" t="s">
        <v>473</v>
      </c>
      <c r="G1627" s="225"/>
      <c r="H1627" s="226" t="s">
        <v>19</v>
      </c>
      <c r="I1627" s="228"/>
      <c r="J1627" s="225"/>
      <c r="K1627" s="225"/>
      <c r="L1627" s="229"/>
      <c r="M1627" s="230"/>
      <c r="N1627" s="231"/>
      <c r="O1627" s="231"/>
      <c r="P1627" s="231"/>
      <c r="Q1627" s="231"/>
      <c r="R1627" s="231"/>
      <c r="S1627" s="231"/>
      <c r="T1627" s="232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T1627" s="233" t="s">
        <v>156</v>
      </c>
      <c r="AU1627" s="233" t="s">
        <v>79</v>
      </c>
      <c r="AV1627" s="13" t="s">
        <v>77</v>
      </c>
      <c r="AW1627" s="13" t="s">
        <v>31</v>
      </c>
      <c r="AX1627" s="13" t="s">
        <v>69</v>
      </c>
      <c r="AY1627" s="233" t="s">
        <v>144</v>
      </c>
    </row>
    <row r="1628" s="14" customFormat="1">
      <c r="A1628" s="14"/>
      <c r="B1628" s="234"/>
      <c r="C1628" s="235"/>
      <c r="D1628" s="217" t="s">
        <v>156</v>
      </c>
      <c r="E1628" s="236" t="s">
        <v>19</v>
      </c>
      <c r="F1628" s="237" t="s">
        <v>474</v>
      </c>
      <c r="G1628" s="235"/>
      <c r="H1628" s="238">
        <v>195.69999999999999</v>
      </c>
      <c r="I1628" s="239"/>
      <c r="J1628" s="235"/>
      <c r="K1628" s="235"/>
      <c r="L1628" s="240"/>
      <c r="M1628" s="241"/>
      <c r="N1628" s="242"/>
      <c r="O1628" s="242"/>
      <c r="P1628" s="242"/>
      <c r="Q1628" s="242"/>
      <c r="R1628" s="242"/>
      <c r="S1628" s="242"/>
      <c r="T1628" s="243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T1628" s="244" t="s">
        <v>156</v>
      </c>
      <c r="AU1628" s="244" t="s">
        <v>79</v>
      </c>
      <c r="AV1628" s="14" t="s">
        <v>79</v>
      </c>
      <c r="AW1628" s="14" t="s">
        <v>31</v>
      </c>
      <c r="AX1628" s="14" t="s">
        <v>69</v>
      </c>
      <c r="AY1628" s="244" t="s">
        <v>144</v>
      </c>
    </row>
    <row r="1629" s="13" customFormat="1">
      <c r="A1629" s="13"/>
      <c r="B1629" s="224"/>
      <c r="C1629" s="225"/>
      <c r="D1629" s="217" t="s">
        <v>156</v>
      </c>
      <c r="E1629" s="226" t="s">
        <v>19</v>
      </c>
      <c r="F1629" s="227" t="s">
        <v>475</v>
      </c>
      <c r="G1629" s="225"/>
      <c r="H1629" s="226" t="s">
        <v>19</v>
      </c>
      <c r="I1629" s="228"/>
      <c r="J1629" s="225"/>
      <c r="K1629" s="225"/>
      <c r="L1629" s="229"/>
      <c r="M1629" s="230"/>
      <c r="N1629" s="231"/>
      <c r="O1629" s="231"/>
      <c r="P1629" s="231"/>
      <c r="Q1629" s="231"/>
      <c r="R1629" s="231"/>
      <c r="S1629" s="231"/>
      <c r="T1629" s="232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T1629" s="233" t="s">
        <v>156</v>
      </c>
      <c r="AU1629" s="233" t="s">
        <v>79</v>
      </c>
      <c r="AV1629" s="13" t="s">
        <v>77</v>
      </c>
      <c r="AW1629" s="13" t="s">
        <v>31</v>
      </c>
      <c r="AX1629" s="13" t="s">
        <v>69</v>
      </c>
      <c r="AY1629" s="233" t="s">
        <v>144</v>
      </c>
    </row>
    <row r="1630" s="14" customFormat="1">
      <c r="A1630" s="14"/>
      <c r="B1630" s="234"/>
      <c r="C1630" s="235"/>
      <c r="D1630" s="217" t="s">
        <v>156</v>
      </c>
      <c r="E1630" s="236" t="s">
        <v>19</v>
      </c>
      <c r="F1630" s="237" t="s">
        <v>476</v>
      </c>
      <c r="G1630" s="235"/>
      <c r="H1630" s="238">
        <v>201.054</v>
      </c>
      <c r="I1630" s="239"/>
      <c r="J1630" s="235"/>
      <c r="K1630" s="235"/>
      <c r="L1630" s="240"/>
      <c r="M1630" s="241"/>
      <c r="N1630" s="242"/>
      <c r="O1630" s="242"/>
      <c r="P1630" s="242"/>
      <c r="Q1630" s="242"/>
      <c r="R1630" s="242"/>
      <c r="S1630" s="242"/>
      <c r="T1630" s="243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T1630" s="244" t="s">
        <v>156</v>
      </c>
      <c r="AU1630" s="244" t="s">
        <v>79</v>
      </c>
      <c r="AV1630" s="14" t="s">
        <v>79</v>
      </c>
      <c r="AW1630" s="14" t="s">
        <v>31</v>
      </c>
      <c r="AX1630" s="14" t="s">
        <v>69</v>
      </c>
      <c r="AY1630" s="244" t="s">
        <v>144</v>
      </c>
    </row>
    <row r="1631" s="13" customFormat="1">
      <c r="A1631" s="13"/>
      <c r="B1631" s="224"/>
      <c r="C1631" s="225"/>
      <c r="D1631" s="217" t="s">
        <v>156</v>
      </c>
      <c r="E1631" s="226" t="s">
        <v>19</v>
      </c>
      <c r="F1631" s="227" t="s">
        <v>477</v>
      </c>
      <c r="G1631" s="225"/>
      <c r="H1631" s="226" t="s">
        <v>19</v>
      </c>
      <c r="I1631" s="228"/>
      <c r="J1631" s="225"/>
      <c r="K1631" s="225"/>
      <c r="L1631" s="229"/>
      <c r="M1631" s="230"/>
      <c r="N1631" s="231"/>
      <c r="O1631" s="231"/>
      <c r="P1631" s="231"/>
      <c r="Q1631" s="231"/>
      <c r="R1631" s="231"/>
      <c r="S1631" s="231"/>
      <c r="T1631" s="232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T1631" s="233" t="s">
        <v>156</v>
      </c>
      <c r="AU1631" s="233" t="s">
        <v>79</v>
      </c>
      <c r="AV1631" s="13" t="s">
        <v>77</v>
      </c>
      <c r="AW1631" s="13" t="s">
        <v>31</v>
      </c>
      <c r="AX1631" s="13" t="s">
        <v>69</v>
      </c>
      <c r="AY1631" s="233" t="s">
        <v>144</v>
      </c>
    </row>
    <row r="1632" s="14" customFormat="1">
      <c r="A1632" s="14"/>
      <c r="B1632" s="234"/>
      <c r="C1632" s="235"/>
      <c r="D1632" s="217" t="s">
        <v>156</v>
      </c>
      <c r="E1632" s="236" t="s">
        <v>19</v>
      </c>
      <c r="F1632" s="237" t="s">
        <v>478</v>
      </c>
      <c r="G1632" s="235"/>
      <c r="H1632" s="238">
        <v>275.12</v>
      </c>
      <c r="I1632" s="239"/>
      <c r="J1632" s="235"/>
      <c r="K1632" s="235"/>
      <c r="L1632" s="240"/>
      <c r="M1632" s="241"/>
      <c r="N1632" s="242"/>
      <c r="O1632" s="242"/>
      <c r="P1632" s="242"/>
      <c r="Q1632" s="242"/>
      <c r="R1632" s="242"/>
      <c r="S1632" s="242"/>
      <c r="T1632" s="243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T1632" s="244" t="s">
        <v>156</v>
      </c>
      <c r="AU1632" s="244" t="s">
        <v>79</v>
      </c>
      <c r="AV1632" s="14" t="s">
        <v>79</v>
      </c>
      <c r="AW1632" s="14" t="s">
        <v>31</v>
      </c>
      <c r="AX1632" s="14" t="s">
        <v>69</v>
      </c>
      <c r="AY1632" s="244" t="s">
        <v>144</v>
      </c>
    </row>
    <row r="1633" s="13" customFormat="1">
      <c r="A1633" s="13"/>
      <c r="B1633" s="224"/>
      <c r="C1633" s="225"/>
      <c r="D1633" s="217" t="s">
        <v>156</v>
      </c>
      <c r="E1633" s="226" t="s">
        <v>19</v>
      </c>
      <c r="F1633" s="227" t="s">
        <v>479</v>
      </c>
      <c r="G1633" s="225"/>
      <c r="H1633" s="226" t="s">
        <v>19</v>
      </c>
      <c r="I1633" s="228"/>
      <c r="J1633" s="225"/>
      <c r="K1633" s="225"/>
      <c r="L1633" s="229"/>
      <c r="M1633" s="230"/>
      <c r="N1633" s="231"/>
      <c r="O1633" s="231"/>
      <c r="P1633" s="231"/>
      <c r="Q1633" s="231"/>
      <c r="R1633" s="231"/>
      <c r="S1633" s="231"/>
      <c r="T1633" s="232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T1633" s="233" t="s">
        <v>156</v>
      </c>
      <c r="AU1633" s="233" t="s">
        <v>79</v>
      </c>
      <c r="AV1633" s="13" t="s">
        <v>77</v>
      </c>
      <c r="AW1633" s="13" t="s">
        <v>31</v>
      </c>
      <c r="AX1633" s="13" t="s">
        <v>69</v>
      </c>
      <c r="AY1633" s="233" t="s">
        <v>144</v>
      </c>
    </row>
    <row r="1634" s="14" customFormat="1">
      <c r="A1634" s="14"/>
      <c r="B1634" s="234"/>
      <c r="C1634" s="235"/>
      <c r="D1634" s="217" t="s">
        <v>156</v>
      </c>
      <c r="E1634" s="236" t="s">
        <v>19</v>
      </c>
      <c r="F1634" s="237" t="s">
        <v>480</v>
      </c>
      <c r="G1634" s="235"/>
      <c r="H1634" s="238">
        <v>179.487</v>
      </c>
      <c r="I1634" s="239"/>
      <c r="J1634" s="235"/>
      <c r="K1634" s="235"/>
      <c r="L1634" s="240"/>
      <c r="M1634" s="241"/>
      <c r="N1634" s="242"/>
      <c r="O1634" s="242"/>
      <c r="P1634" s="242"/>
      <c r="Q1634" s="242"/>
      <c r="R1634" s="242"/>
      <c r="S1634" s="242"/>
      <c r="T1634" s="243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T1634" s="244" t="s">
        <v>156</v>
      </c>
      <c r="AU1634" s="244" t="s">
        <v>79</v>
      </c>
      <c r="AV1634" s="14" t="s">
        <v>79</v>
      </c>
      <c r="AW1634" s="14" t="s">
        <v>31</v>
      </c>
      <c r="AX1634" s="14" t="s">
        <v>69</v>
      </c>
      <c r="AY1634" s="244" t="s">
        <v>144</v>
      </c>
    </row>
    <row r="1635" s="13" customFormat="1">
      <c r="A1635" s="13"/>
      <c r="B1635" s="224"/>
      <c r="C1635" s="225"/>
      <c r="D1635" s="217" t="s">
        <v>156</v>
      </c>
      <c r="E1635" s="226" t="s">
        <v>19</v>
      </c>
      <c r="F1635" s="227" t="s">
        <v>481</v>
      </c>
      <c r="G1635" s="225"/>
      <c r="H1635" s="226" t="s">
        <v>19</v>
      </c>
      <c r="I1635" s="228"/>
      <c r="J1635" s="225"/>
      <c r="K1635" s="225"/>
      <c r="L1635" s="229"/>
      <c r="M1635" s="230"/>
      <c r="N1635" s="231"/>
      <c r="O1635" s="231"/>
      <c r="P1635" s="231"/>
      <c r="Q1635" s="231"/>
      <c r="R1635" s="231"/>
      <c r="S1635" s="231"/>
      <c r="T1635" s="232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T1635" s="233" t="s">
        <v>156</v>
      </c>
      <c r="AU1635" s="233" t="s">
        <v>79</v>
      </c>
      <c r="AV1635" s="13" t="s">
        <v>77</v>
      </c>
      <c r="AW1635" s="13" t="s">
        <v>31</v>
      </c>
      <c r="AX1635" s="13" t="s">
        <v>69</v>
      </c>
      <c r="AY1635" s="233" t="s">
        <v>144</v>
      </c>
    </row>
    <row r="1636" s="14" customFormat="1">
      <c r="A1636" s="14"/>
      <c r="B1636" s="234"/>
      <c r="C1636" s="235"/>
      <c r="D1636" s="217" t="s">
        <v>156</v>
      </c>
      <c r="E1636" s="236" t="s">
        <v>19</v>
      </c>
      <c r="F1636" s="237" t="s">
        <v>482</v>
      </c>
      <c r="G1636" s="235"/>
      <c r="H1636" s="238">
        <v>71.962999999999994</v>
      </c>
      <c r="I1636" s="239"/>
      <c r="J1636" s="235"/>
      <c r="K1636" s="235"/>
      <c r="L1636" s="240"/>
      <c r="M1636" s="241"/>
      <c r="N1636" s="242"/>
      <c r="O1636" s="242"/>
      <c r="P1636" s="242"/>
      <c r="Q1636" s="242"/>
      <c r="R1636" s="242"/>
      <c r="S1636" s="242"/>
      <c r="T1636" s="243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T1636" s="244" t="s">
        <v>156</v>
      </c>
      <c r="AU1636" s="244" t="s">
        <v>79</v>
      </c>
      <c r="AV1636" s="14" t="s">
        <v>79</v>
      </c>
      <c r="AW1636" s="14" t="s">
        <v>31</v>
      </c>
      <c r="AX1636" s="14" t="s">
        <v>69</v>
      </c>
      <c r="AY1636" s="244" t="s">
        <v>144</v>
      </c>
    </row>
    <row r="1637" s="13" customFormat="1">
      <c r="A1637" s="13"/>
      <c r="B1637" s="224"/>
      <c r="C1637" s="225"/>
      <c r="D1637" s="217" t="s">
        <v>156</v>
      </c>
      <c r="E1637" s="226" t="s">
        <v>19</v>
      </c>
      <c r="F1637" s="227" t="s">
        <v>483</v>
      </c>
      <c r="G1637" s="225"/>
      <c r="H1637" s="226" t="s">
        <v>19</v>
      </c>
      <c r="I1637" s="228"/>
      <c r="J1637" s="225"/>
      <c r="K1637" s="225"/>
      <c r="L1637" s="229"/>
      <c r="M1637" s="230"/>
      <c r="N1637" s="231"/>
      <c r="O1637" s="231"/>
      <c r="P1637" s="231"/>
      <c r="Q1637" s="231"/>
      <c r="R1637" s="231"/>
      <c r="S1637" s="231"/>
      <c r="T1637" s="232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T1637" s="233" t="s">
        <v>156</v>
      </c>
      <c r="AU1637" s="233" t="s">
        <v>79</v>
      </c>
      <c r="AV1637" s="13" t="s">
        <v>77</v>
      </c>
      <c r="AW1637" s="13" t="s">
        <v>31</v>
      </c>
      <c r="AX1637" s="13" t="s">
        <v>69</v>
      </c>
      <c r="AY1637" s="233" t="s">
        <v>144</v>
      </c>
    </row>
    <row r="1638" s="14" customFormat="1">
      <c r="A1638" s="14"/>
      <c r="B1638" s="234"/>
      <c r="C1638" s="235"/>
      <c r="D1638" s="217" t="s">
        <v>156</v>
      </c>
      <c r="E1638" s="236" t="s">
        <v>19</v>
      </c>
      <c r="F1638" s="237" t="s">
        <v>484</v>
      </c>
      <c r="G1638" s="235"/>
      <c r="H1638" s="238">
        <v>52.229999999999997</v>
      </c>
      <c r="I1638" s="239"/>
      <c r="J1638" s="235"/>
      <c r="K1638" s="235"/>
      <c r="L1638" s="240"/>
      <c r="M1638" s="241"/>
      <c r="N1638" s="242"/>
      <c r="O1638" s="242"/>
      <c r="P1638" s="242"/>
      <c r="Q1638" s="242"/>
      <c r="R1638" s="242"/>
      <c r="S1638" s="242"/>
      <c r="T1638" s="243"/>
      <c r="U1638" s="14"/>
      <c r="V1638" s="14"/>
      <c r="W1638" s="14"/>
      <c r="X1638" s="14"/>
      <c r="Y1638" s="14"/>
      <c r="Z1638" s="14"/>
      <c r="AA1638" s="14"/>
      <c r="AB1638" s="14"/>
      <c r="AC1638" s="14"/>
      <c r="AD1638" s="14"/>
      <c r="AE1638" s="14"/>
      <c r="AT1638" s="244" t="s">
        <v>156</v>
      </c>
      <c r="AU1638" s="244" t="s">
        <v>79</v>
      </c>
      <c r="AV1638" s="14" t="s">
        <v>79</v>
      </c>
      <c r="AW1638" s="14" t="s">
        <v>31</v>
      </c>
      <c r="AX1638" s="14" t="s">
        <v>69</v>
      </c>
      <c r="AY1638" s="244" t="s">
        <v>144</v>
      </c>
    </row>
    <row r="1639" s="13" customFormat="1">
      <c r="A1639" s="13"/>
      <c r="B1639" s="224"/>
      <c r="C1639" s="225"/>
      <c r="D1639" s="217" t="s">
        <v>156</v>
      </c>
      <c r="E1639" s="226" t="s">
        <v>19</v>
      </c>
      <c r="F1639" s="227" t="s">
        <v>491</v>
      </c>
      <c r="G1639" s="225"/>
      <c r="H1639" s="226" t="s">
        <v>19</v>
      </c>
      <c r="I1639" s="228"/>
      <c r="J1639" s="225"/>
      <c r="K1639" s="225"/>
      <c r="L1639" s="229"/>
      <c r="M1639" s="230"/>
      <c r="N1639" s="231"/>
      <c r="O1639" s="231"/>
      <c r="P1639" s="231"/>
      <c r="Q1639" s="231"/>
      <c r="R1639" s="231"/>
      <c r="S1639" s="231"/>
      <c r="T1639" s="232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33" t="s">
        <v>156</v>
      </c>
      <c r="AU1639" s="233" t="s">
        <v>79</v>
      </c>
      <c r="AV1639" s="13" t="s">
        <v>77</v>
      </c>
      <c r="AW1639" s="13" t="s">
        <v>31</v>
      </c>
      <c r="AX1639" s="13" t="s">
        <v>69</v>
      </c>
      <c r="AY1639" s="233" t="s">
        <v>144</v>
      </c>
    </row>
    <row r="1640" s="13" customFormat="1">
      <c r="A1640" s="13"/>
      <c r="B1640" s="224"/>
      <c r="C1640" s="225"/>
      <c r="D1640" s="217" t="s">
        <v>156</v>
      </c>
      <c r="E1640" s="226" t="s">
        <v>19</v>
      </c>
      <c r="F1640" s="227" t="s">
        <v>483</v>
      </c>
      <c r="G1640" s="225"/>
      <c r="H1640" s="226" t="s">
        <v>19</v>
      </c>
      <c r="I1640" s="228"/>
      <c r="J1640" s="225"/>
      <c r="K1640" s="225"/>
      <c r="L1640" s="229"/>
      <c r="M1640" s="230"/>
      <c r="N1640" s="231"/>
      <c r="O1640" s="231"/>
      <c r="P1640" s="231"/>
      <c r="Q1640" s="231"/>
      <c r="R1640" s="231"/>
      <c r="S1640" s="231"/>
      <c r="T1640" s="232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T1640" s="233" t="s">
        <v>156</v>
      </c>
      <c r="AU1640" s="233" t="s">
        <v>79</v>
      </c>
      <c r="AV1640" s="13" t="s">
        <v>77</v>
      </c>
      <c r="AW1640" s="13" t="s">
        <v>31</v>
      </c>
      <c r="AX1640" s="13" t="s">
        <v>69</v>
      </c>
      <c r="AY1640" s="233" t="s">
        <v>144</v>
      </c>
    </row>
    <row r="1641" s="14" customFormat="1">
      <c r="A1641" s="14"/>
      <c r="B1641" s="234"/>
      <c r="C1641" s="235"/>
      <c r="D1641" s="217" t="s">
        <v>156</v>
      </c>
      <c r="E1641" s="236" t="s">
        <v>19</v>
      </c>
      <c r="F1641" s="237" t="s">
        <v>492</v>
      </c>
      <c r="G1641" s="235"/>
      <c r="H1641" s="238">
        <v>55.100000000000001</v>
      </c>
      <c r="I1641" s="239"/>
      <c r="J1641" s="235"/>
      <c r="K1641" s="235"/>
      <c r="L1641" s="240"/>
      <c r="M1641" s="241"/>
      <c r="N1641" s="242"/>
      <c r="O1641" s="242"/>
      <c r="P1641" s="242"/>
      <c r="Q1641" s="242"/>
      <c r="R1641" s="242"/>
      <c r="S1641" s="242"/>
      <c r="T1641" s="243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T1641" s="244" t="s">
        <v>156</v>
      </c>
      <c r="AU1641" s="244" t="s">
        <v>79</v>
      </c>
      <c r="AV1641" s="14" t="s">
        <v>79</v>
      </c>
      <c r="AW1641" s="14" t="s">
        <v>31</v>
      </c>
      <c r="AX1641" s="14" t="s">
        <v>69</v>
      </c>
      <c r="AY1641" s="244" t="s">
        <v>144</v>
      </c>
    </row>
    <row r="1642" s="13" customFormat="1">
      <c r="A1642" s="13"/>
      <c r="B1642" s="224"/>
      <c r="C1642" s="225"/>
      <c r="D1642" s="217" t="s">
        <v>156</v>
      </c>
      <c r="E1642" s="226" t="s">
        <v>19</v>
      </c>
      <c r="F1642" s="227" t="s">
        <v>505</v>
      </c>
      <c r="G1642" s="225"/>
      <c r="H1642" s="226" t="s">
        <v>19</v>
      </c>
      <c r="I1642" s="228"/>
      <c r="J1642" s="225"/>
      <c r="K1642" s="225"/>
      <c r="L1642" s="229"/>
      <c r="M1642" s="230"/>
      <c r="N1642" s="231"/>
      <c r="O1642" s="231"/>
      <c r="P1642" s="231"/>
      <c r="Q1642" s="231"/>
      <c r="R1642" s="231"/>
      <c r="S1642" s="231"/>
      <c r="T1642" s="232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T1642" s="233" t="s">
        <v>156</v>
      </c>
      <c r="AU1642" s="233" t="s">
        <v>79</v>
      </c>
      <c r="AV1642" s="13" t="s">
        <v>77</v>
      </c>
      <c r="AW1642" s="13" t="s">
        <v>31</v>
      </c>
      <c r="AX1642" s="13" t="s">
        <v>69</v>
      </c>
      <c r="AY1642" s="233" t="s">
        <v>144</v>
      </c>
    </row>
    <row r="1643" s="14" customFormat="1">
      <c r="A1643" s="14"/>
      <c r="B1643" s="234"/>
      <c r="C1643" s="235"/>
      <c r="D1643" s="217" t="s">
        <v>156</v>
      </c>
      <c r="E1643" s="236" t="s">
        <v>19</v>
      </c>
      <c r="F1643" s="237" t="s">
        <v>506</v>
      </c>
      <c r="G1643" s="235"/>
      <c r="H1643" s="238">
        <v>-112.788</v>
      </c>
      <c r="I1643" s="239"/>
      <c r="J1643" s="235"/>
      <c r="K1643" s="235"/>
      <c r="L1643" s="240"/>
      <c r="M1643" s="241"/>
      <c r="N1643" s="242"/>
      <c r="O1643" s="242"/>
      <c r="P1643" s="242"/>
      <c r="Q1643" s="242"/>
      <c r="R1643" s="242"/>
      <c r="S1643" s="242"/>
      <c r="T1643" s="243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T1643" s="244" t="s">
        <v>156</v>
      </c>
      <c r="AU1643" s="244" t="s">
        <v>79</v>
      </c>
      <c r="AV1643" s="14" t="s">
        <v>79</v>
      </c>
      <c r="AW1643" s="14" t="s">
        <v>31</v>
      </c>
      <c r="AX1643" s="14" t="s">
        <v>69</v>
      </c>
      <c r="AY1643" s="244" t="s">
        <v>144</v>
      </c>
    </row>
    <row r="1644" s="14" customFormat="1">
      <c r="A1644" s="14"/>
      <c r="B1644" s="234"/>
      <c r="C1644" s="235"/>
      <c r="D1644" s="217" t="s">
        <v>156</v>
      </c>
      <c r="E1644" s="236" t="s">
        <v>19</v>
      </c>
      <c r="F1644" s="237" t="s">
        <v>507</v>
      </c>
      <c r="G1644" s="235"/>
      <c r="H1644" s="238">
        <v>-40.496000000000002</v>
      </c>
      <c r="I1644" s="239"/>
      <c r="J1644" s="235"/>
      <c r="K1644" s="235"/>
      <c r="L1644" s="240"/>
      <c r="M1644" s="241"/>
      <c r="N1644" s="242"/>
      <c r="O1644" s="242"/>
      <c r="P1644" s="242"/>
      <c r="Q1644" s="242"/>
      <c r="R1644" s="242"/>
      <c r="S1644" s="242"/>
      <c r="T1644" s="243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T1644" s="244" t="s">
        <v>156</v>
      </c>
      <c r="AU1644" s="244" t="s">
        <v>79</v>
      </c>
      <c r="AV1644" s="14" t="s">
        <v>79</v>
      </c>
      <c r="AW1644" s="14" t="s">
        <v>31</v>
      </c>
      <c r="AX1644" s="14" t="s">
        <v>69</v>
      </c>
      <c r="AY1644" s="244" t="s">
        <v>144</v>
      </c>
    </row>
    <row r="1645" s="14" customFormat="1">
      <c r="A1645" s="14"/>
      <c r="B1645" s="234"/>
      <c r="C1645" s="235"/>
      <c r="D1645" s="217" t="s">
        <v>156</v>
      </c>
      <c r="E1645" s="236" t="s">
        <v>19</v>
      </c>
      <c r="F1645" s="237" t="s">
        <v>508</v>
      </c>
      <c r="G1645" s="235"/>
      <c r="H1645" s="238">
        <v>-40.612000000000002</v>
      </c>
      <c r="I1645" s="239"/>
      <c r="J1645" s="235"/>
      <c r="K1645" s="235"/>
      <c r="L1645" s="240"/>
      <c r="M1645" s="241"/>
      <c r="N1645" s="242"/>
      <c r="O1645" s="242"/>
      <c r="P1645" s="242"/>
      <c r="Q1645" s="242"/>
      <c r="R1645" s="242"/>
      <c r="S1645" s="242"/>
      <c r="T1645" s="243"/>
      <c r="U1645" s="14"/>
      <c r="V1645" s="14"/>
      <c r="W1645" s="14"/>
      <c r="X1645" s="14"/>
      <c r="Y1645" s="14"/>
      <c r="Z1645" s="14"/>
      <c r="AA1645" s="14"/>
      <c r="AB1645" s="14"/>
      <c r="AC1645" s="14"/>
      <c r="AD1645" s="14"/>
      <c r="AE1645" s="14"/>
      <c r="AT1645" s="244" t="s">
        <v>156</v>
      </c>
      <c r="AU1645" s="244" t="s">
        <v>79</v>
      </c>
      <c r="AV1645" s="14" t="s">
        <v>79</v>
      </c>
      <c r="AW1645" s="14" t="s">
        <v>31</v>
      </c>
      <c r="AX1645" s="14" t="s">
        <v>69</v>
      </c>
      <c r="AY1645" s="244" t="s">
        <v>144</v>
      </c>
    </row>
    <row r="1646" s="13" customFormat="1">
      <c r="A1646" s="13"/>
      <c r="B1646" s="224"/>
      <c r="C1646" s="225"/>
      <c r="D1646" s="217" t="s">
        <v>156</v>
      </c>
      <c r="E1646" s="226" t="s">
        <v>19</v>
      </c>
      <c r="F1646" s="227" t="s">
        <v>1471</v>
      </c>
      <c r="G1646" s="225"/>
      <c r="H1646" s="226" t="s">
        <v>19</v>
      </c>
      <c r="I1646" s="228"/>
      <c r="J1646" s="225"/>
      <c r="K1646" s="225"/>
      <c r="L1646" s="229"/>
      <c r="M1646" s="230"/>
      <c r="N1646" s="231"/>
      <c r="O1646" s="231"/>
      <c r="P1646" s="231"/>
      <c r="Q1646" s="231"/>
      <c r="R1646" s="231"/>
      <c r="S1646" s="231"/>
      <c r="T1646" s="232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T1646" s="233" t="s">
        <v>156</v>
      </c>
      <c r="AU1646" s="233" t="s">
        <v>79</v>
      </c>
      <c r="AV1646" s="13" t="s">
        <v>77</v>
      </c>
      <c r="AW1646" s="13" t="s">
        <v>31</v>
      </c>
      <c r="AX1646" s="13" t="s">
        <v>69</v>
      </c>
      <c r="AY1646" s="233" t="s">
        <v>144</v>
      </c>
    </row>
    <row r="1647" s="13" customFormat="1">
      <c r="A1647" s="13"/>
      <c r="B1647" s="224"/>
      <c r="C1647" s="225"/>
      <c r="D1647" s="217" t="s">
        <v>156</v>
      </c>
      <c r="E1647" s="226" t="s">
        <v>19</v>
      </c>
      <c r="F1647" s="227" t="s">
        <v>680</v>
      </c>
      <c r="G1647" s="225"/>
      <c r="H1647" s="226" t="s">
        <v>19</v>
      </c>
      <c r="I1647" s="228"/>
      <c r="J1647" s="225"/>
      <c r="K1647" s="225"/>
      <c r="L1647" s="229"/>
      <c r="M1647" s="230"/>
      <c r="N1647" s="231"/>
      <c r="O1647" s="231"/>
      <c r="P1647" s="231"/>
      <c r="Q1647" s="231"/>
      <c r="R1647" s="231"/>
      <c r="S1647" s="231"/>
      <c r="T1647" s="232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T1647" s="233" t="s">
        <v>156</v>
      </c>
      <c r="AU1647" s="233" t="s">
        <v>79</v>
      </c>
      <c r="AV1647" s="13" t="s">
        <v>77</v>
      </c>
      <c r="AW1647" s="13" t="s">
        <v>31</v>
      </c>
      <c r="AX1647" s="13" t="s">
        <v>69</v>
      </c>
      <c r="AY1647" s="233" t="s">
        <v>144</v>
      </c>
    </row>
    <row r="1648" s="14" customFormat="1">
      <c r="A1648" s="14"/>
      <c r="B1648" s="234"/>
      <c r="C1648" s="235"/>
      <c r="D1648" s="217" t="s">
        <v>156</v>
      </c>
      <c r="E1648" s="236" t="s">
        <v>19</v>
      </c>
      <c r="F1648" s="237" t="s">
        <v>997</v>
      </c>
      <c r="G1648" s="235"/>
      <c r="H1648" s="238">
        <v>165.25</v>
      </c>
      <c r="I1648" s="239"/>
      <c r="J1648" s="235"/>
      <c r="K1648" s="235"/>
      <c r="L1648" s="240"/>
      <c r="M1648" s="241"/>
      <c r="N1648" s="242"/>
      <c r="O1648" s="242"/>
      <c r="P1648" s="242"/>
      <c r="Q1648" s="242"/>
      <c r="R1648" s="242"/>
      <c r="S1648" s="242"/>
      <c r="T1648" s="243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T1648" s="244" t="s">
        <v>156</v>
      </c>
      <c r="AU1648" s="244" t="s">
        <v>79</v>
      </c>
      <c r="AV1648" s="14" t="s">
        <v>79</v>
      </c>
      <c r="AW1648" s="14" t="s">
        <v>31</v>
      </c>
      <c r="AX1648" s="14" t="s">
        <v>69</v>
      </c>
      <c r="AY1648" s="244" t="s">
        <v>144</v>
      </c>
    </row>
    <row r="1649" s="13" customFormat="1">
      <c r="A1649" s="13"/>
      <c r="B1649" s="224"/>
      <c r="C1649" s="225"/>
      <c r="D1649" s="217" t="s">
        <v>156</v>
      </c>
      <c r="E1649" s="226" t="s">
        <v>19</v>
      </c>
      <c r="F1649" s="227" t="s">
        <v>998</v>
      </c>
      <c r="G1649" s="225"/>
      <c r="H1649" s="226" t="s">
        <v>19</v>
      </c>
      <c r="I1649" s="228"/>
      <c r="J1649" s="225"/>
      <c r="K1649" s="225"/>
      <c r="L1649" s="229"/>
      <c r="M1649" s="230"/>
      <c r="N1649" s="231"/>
      <c r="O1649" s="231"/>
      <c r="P1649" s="231"/>
      <c r="Q1649" s="231"/>
      <c r="R1649" s="231"/>
      <c r="S1649" s="231"/>
      <c r="T1649" s="232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T1649" s="233" t="s">
        <v>156</v>
      </c>
      <c r="AU1649" s="233" t="s">
        <v>79</v>
      </c>
      <c r="AV1649" s="13" t="s">
        <v>77</v>
      </c>
      <c r="AW1649" s="13" t="s">
        <v>31</v>
      </c>
      <c r="AX1649" s="13" t="s">
        <v>69</v>
      </c>
      <c r="AY1649" s="233" t="s">
        <v>144</v>
      </c>
    </row>
    <row r="1650" s="14" customFormat="1">
      <c r="A1650" s="14"/>
      <c r="B1650" s="234"/>
      <c r="C1650" s="235"/>
      <c r="D1650" s="217" t="s">
        <v>156</v>
      </c>
      <c r="E1650" s="236" t="s">
        <v>19</v>
      </c>
      <c r="F1650" s="237" t="s">
        <v>999</v>
      </c>
      <c r="G1650" s="235"/>
      <c r="H1650" s="238">
        <v>59.979999999999997</v>
      </c>
      <c r="I1650" s="239"/>
      <c r="J1650" s="235"/>
      <c r="K1650" s="235"/>
      <c r="L1650" s="240"/>
      <c r="M1650" s="241"/>
      <c r="N1650" s="242"/>
      <c r="O1650" s="242"/>
      <c r="P1650" s="242"/>
      <c r="Q1650" s="242"/>
      <c r="R1650" s="242"/>
      <c r="S1650" s="242"/>
      <c r="T1650" s="243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T1650" s="244" t="s">
        <v>156</v>
      </c>
      <c r="AU1650" s="244" t="s">
        <v>79</v>
      </c>
      <c r="AV1650" s="14" t="s">
        <v>79</v>
      </c>
      <c r="AW1650" s="14" t="s">
        <v>31</v>
      </c>
      <c r="AX1650" s="14" t="s">
        <v>69</v>
      </c>
      <c r="AY1650" s="244" t="s">
        <v>144</v>
      </c>
    </row>
    <row r="1651" s="13" customFormat="1">
      <c r="A1651" s="13"/>
      <c r="B1651" s="224"/>
      <c r="C1651" s="225"/>
      <c r="D1651" s="217" t="s">
        <v>156</v>
      </c>
      <c r="E1651" s="226" t="s">
        <v>19</v>
      </c>
      <c r="F1651" s="227" t="s">
        <v>483</v>
      </c>
      <c r="G1651" s="225"/>
      <c r="H1651" s="226" t="s">
        <v>19</v>
      </c>
      <c r="I1651" s="228"/>
      <c r="J1651" s="225"/>
      <c r="K1651" s="225"/>
      <c r="L1651" s="229"/>
      <c r="M1651" s="230"/>
      <c r="N1651" s="231"/>
      <c r="O1651" s="231"/>
      <c r="P1651" s="231"/>
      <c r="Q1651" s="231"/>
      <c r="R1651" s="231"/>
      <c r="S1651" s="231"/>
      <c r="T1651" s="232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T1651" s="233" t="s">
        <v>156</v>
      </c>
      <c r="AU1651" s="233" t="s">
        <v>79</v>
      </c>
      <c r="AV1651" s="13" t="s">
        <v>77</v>
      </c>
      <c r="AW1651" s="13" t="s">
        <v>31</v>
      </c>
      <c r="AX1651" s="13" t="s">
        <v>69</v>
      </c>
      <c r="AY1651" s="233" t="s">
        <v>144</v>
      </c>
    </row>
    <row r="1652" s="14" customFormat="1">
      <c r="A1652" s="14"/>
      <c r="B1652" s="234"/>
      <c r="C1652" s="235"/>
      <c r="D1652" s="217" t="s">
        <v>156</v>
      </c>
      <c r="E1652" s="236" t="s">
        <v>19</v>
      </c>
      <c r="F1652" s="237" t="s">
        <v>1000</v>
      </c>
      <c r="G1652" s="235"/>
      <c r="H1652" s="238">
        <v>21.32</v>
      </c>
      <c r="I1652" s="239"/>
      <c r="J1652" s="235"/>
      <c r="K1652" s="235"/>
      <c r="L1652" s="240"/>
      <c r="M1652" s="241"/>
      <c r="N1652" s="242"/>
      <c r="O1652" s="242"/>
      <c r="P1652" s="242"/>
      <c r="Q1652" s="242"/>
      <c r="R1652" s="242"/>
      <c r="S1652" s="242"/>
      <c r="T1652" s="243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T1652" s="244" t="s">
        <v>156</v>
      </c>
      <c r="AU1652" s="244" t="s">
        <v>79</v>
      </c>
      <c r="AV1652" s="14" t="s">
        <v>79</v>
      </c>
      <c r="AW1652" s="14" t="s">
        <v>31</v>
      </c>
      <c r="AX1652" s="14" t="s">
        <v>69</v>
      </c>
      <c r="AY1652" s="244" t="s">
        <v>144</v>
      </c>
    </row>
    <row r="1653" s="13" customFormat="1">
      <c r="A1653" s="13"/>
      <c r="B1653" s="224"/>
      <c r="C1653" s="225"/>
      <c r="D1653" s="217" t="s">
        <v>156</v>
      </c>
      <c r="E1653" s="226" t="s">
        <v>19</v>
      </c>
      <c r="F1653" s="227" t="s">
        <v>1472</v>
      </c>
      <c r="G1653" s="225"/>
      <c r="H1653" s="226" t="s">
        <v>19</v>
      </c>
      <c r="I1653" s="228"/>
      <c r="J1653" s="225"/>
      <c r="K1653" s="225"/>
      <c r="L1653" s="229"/>
      <c r="M1653" s="230"/>
      <c r="N1653" s="231"/>
      <c r="O1653" s="231"/>
      <c r="P1653" s="231"/>
      <c r="Q1653" s="231"/>
      <c r="R1653" s="231"/>
      <c r="S1653" s="231"/>
      <c r="T1653" s="232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T1653" s="233" t="s">
        <v>156</v>
      </c>
      <c r="AU1653" s="233" t="s">
        <v>79</v>
      </c>
      <c r="AV1653" s="13" t="s">
        <v>77</v>
      </c>
      <c r="AW1653" s="13" t="s">
        <v>31</v>
      </c>
      <c r="AX1653" s="13" t="s">
        <v>69</v>
      </c>
      <c r="AY1653" s="233" t="s">
        <v>144</v>
      </c>
    </row>
    <row r="1654" s="13" customFormat="1">
      <c r="A1654" s="13"/>
      <c r="B1654" s="224"/>
      <c r="C1654" s="225"/>
      <c r="D1654" s="217" t="s">
        <v>156</v>
      </c>
      <c r="E1654" s="226" t="s">
        <v>19</v>
      </c>
      <c r="F1654" s="227" t="s">
        <v>680</v>
      </c>
      <c r="G1654" s="225"/>
      <c r="H1654" s="226" t="s">
        <v>19</v>
      </c>
      <c r="I1654" s="228"/>
      <c r="J1654" s="225"/>
      <c r="K1654" s="225"/>
      <c r="L1654" s="229"/>
      <c r="M1654" s="230"/>
      <c r="N1654" s="231"/>
      <c r="O1654" s="231"/>
      <c r="P1654" s="231"/>
      <c r="Q1654" s="231"/>
      <c r="R1654" s="231"/>
      <c r="S1654" s="231"/>
      <c r="T1654" s="232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T1654" s="233" t="s">
        <v>156</v>
      </c>
      <c r="AU1654" s="233" t="s">
        <v>79</v>
      </c>
      <c r="AV1654" s="13" t="s">
        <v>77</v>
      </c>
      <c r="AW1654" s="13" t="s">
        <v>31</v>
      </c>
      <c r="AX1654" s="13" t="s">
        <v>69</v>
      </c>
      <c r="AY1654" s="233" t="s">
        <v>144</v>
      </c>
    </row>
    <row r="1655" s="14" customFormat="1">
      <c r="A1655" s="14"/>
      <c r="B1655" s="234"/>
      <c r="C1655" s="235"/>
      <c r="D1655" s="217" t="s">
        <v>156</v>
      </c>
      <c r="E1655" s="236" t="s">
        <v>19</v>
      </c>
      <c r="F1655" s="237" t="s">
        <v>1007</v>
      </c>
      <c r="G1655" s="235"/>
      <c r="H1655" s="238">
        <v>48.549999999999997</v>
      </c>
      <c r="I1655" s="239"/>
      <c r="J1655" s="235"/>
      <c r="K1655" s="235"/>
      <c r="L1655" s="240"/>
      <c r="M1655" s="241"/>
      <c r="N1655" s="242"/>
      <c r="O1655" s="242"/>
      <c r="P1655" s="242"/>
      <c r="Q1655" s="242"/>
      <c r="R1655" s="242"/>
      <c r="S1655" s="242"/>
      <c r="T1655" s="243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T1655" s="244" t="s">
        <v>156</v>
      </c>
      <c r="AU1655" s="244" t="s">
        <v>79</v>
      </c>
      <c r="AV1655" s="14" t="s">
        <v>79</v>
      </c>
      <c r="AW1655" s="14" t="s">
        <v>31</v>
      </c>
      <c r="AX1655" s="14" t="s">
        <v>69</v>
      </c>
      <c r="AY1655" s="244" t="s">
        <v>144</v>
      </c>
    </row>
    <row r="1656" s="13" customFormat="1">
      <c r="A1656" s="13"/>
      <c r="B1656" s="224"/>
      <c r="C1656" s="225"/>
      <c r="D1656" s="217" t="s">
        <v>156</v>
      </c>
      <c r="E1656" s="226" t="s">
        <v>19</v>
      </c>
      <c r="F1656" s="227" t="s">
        <v>1008</v>
      </c>
      <c r="G1656" s="225"/>
      <c r="H1656" s="226" t="s">
        <v>19</v>
      </c>
      <c r="I1656" s="228"/>
      <c r="J1656" s="225"/>
      <c r="K1656" s="225"/>
      <c r="L1656" s="229"/>
      <c r="M1656" s="230"/>
      <c r="N1656" s="231"/>
      <c r="O1656" s="231"/>
      <c r="P1656" s="231"/>
      <c r="Q1656" s="231"/>
      <c r="R1656" s="231"/>
      <c r="S1656" s="231"/>
      <c r="T1656" s="232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T1656" s="233" t="s">
        <v>156</v>
      </c>
      <c r="AU1656" s="233" t="s">
        <v>79</v>
      </c>
      <c r="AV1656" s="13" t="s">
        <v>77</v>
      </c>
      <c r="AW1656" s="13" t="s">
        <v>31</v>
      </c>
      <c r="AX1656" s="13" t="s">
        <v>69</v>
      </c>
      <c r="AY1656" s="233" t="s">
        <v>144</v>
      </c>
    </row>
    <row r="1657" s="14" customFormat="1">
      <c r="A1657" s="14"/>
      <c r="B1657" s="234"/>
      <c r="C1657" s="235"/>
      <c r="D1657" s="217" t="s">
        <v>156</v>
      </c>
      <c r="E1657" s="236" t="s">
        <v>19</v>
      </c>
      <c r="F1657" s="237" t="s">
        <v>1009</v>
      </c>
      <c r="G1657" s="235"/>
      <c r="H1657" s="238">
        <v>1.9299999999999999</v>
      </c>
      <c r="I1657" s="239"/>
      <c r="J1657" s="235"/>
      <c r="K1657" s="235"/>
      <c r="L1657" s="240"/>
      <c r="M1657" s="241"/>
      <c r="N1657" s="242"/>
      <c r="O1657" s="242"/>
      <c r="P1657" s="242"/>
      <c r="Q1657" s="242"/>
      <c r="R1657" s="242"/>
      <c r="S1657" s="242"/>
      <c r="T1657" s="243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T1657" s="244" t="s">
        <v>156</v>
      </c>
      <c r="AU1657" s="244" t="s">
        <v>79</v>
      </c>
      <c r="AV1657" s="14" t="s">
        <v>79</v>
      </c>
      <c r="AW1657" s="14" t="s">
        <v>31</v>
      </c>
      <c r="AX1657" s="14" t="s">
        <v>69</v>
      </c>
      <c r="AY1657" s="244" t="s">
        <v>144</v>
      </c>
    </row>
    <row r="1658" s="13" customFormat="1">
      <c r="A1658" s="13"/>
      <c r="B1658" s="224"/>
      <c r="C1658" s="225"/>
      <c r="D1658" s="217" t="s">
        <v>156</v>
      </c>
      <c r="E1658" s="226" t="s">
        <v>19</v>
      </c>
      <c r="F1658" s="227" t="s">
        <v>1473</v>
      </c>
      <c r="G1658" s="225"/>
      <c r="H1658" s="226" t="s">
        <v>19</v>
      </c>
      <c r="I1658" s="228"/>
      <c r="J1658" s="225"/>
      <c r="K1658" s="225"/>
      <c r="L1658" s="229"/>
      <c r="M1658" s="230"/>
      <c r="N1658" s="231"/>
      <c r="O1658" s="231"/>
      <c r="P1658" s="231"/>
      <c r="Q1658" s="231"/>
      <c r="R1658" s="231"/>
      <c r="S1658" s="231"/>
      <c r="T1658" s="232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T1658" s="233" t="s">
        <v>156</v>
      </c>
      <c r="AU1658" s="233" t="s">
        <v>79</v>
      </c>
      <c r="AV1658" s="13" t="s">
        <v>77</v>
      </c>
      <c r="AW1658" s="13" t="s">
        <v>31</v>
      </c>
      <c r="AX1658" s="13" t="s">
        <v>69</v>
      </c>
      <c r="AY1658" s="233" t="s">
        <v>144</v>
      </c>
    </row>
    <row r="1659" s="13" customFormat="1">
      <c r="A1659" s="13"/>
      <c r="B1659" s="224"/>
      <c r="C1659" s="225"/>
      <c r="D1659" s="217" t="s">
        <v>156</v>
      </c>
      <c r="E1659" s="226" t="s">
        <v>19</v>
      </c>
      <c r="F1659" s="227" t="s">
        <v>1015</v>
      </c>
      <c r="G1659" s="225"/>
      <c r="H1659" s="226" t="s">
        <v>19</v>
      </c>
      <c r="I1659" s="228"/>
      <c r="J1659" s="225"/>
      <c r="K1659" s="225"/>
      <c r="L1659" s="229"/>
      <c r="M1659" s="230"/>
      <c r="N1659" s="231"/>
      <c r="O1659" s="231"/>
      <c r="P1659" s="231"/>
      <c r="Q1659" s="231"/>
      <c r="R1659" s="231"/>
      <c r="S1659" s="231"/>
      <c r="T1659" s="232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T1659" s="233" t="s">
        <v>156</v>
      </c>
      <c r="AU1659" s="233" t="s">
        <v>79</v>
      </c>
      <c r="AV1659" s="13" t="s">
        <v>77</v>
      </c>
      <c r="AW1659" s="13" t="s">
        <v>31</v>
      </c>
      <c r="AX1659" s="13" t="s">
        <v>69</v>
      </c>
      <c r="AY1659" s="233" t="s">
        <v>144</v>
      </c>
    </row>
    <row r="1660" s="14" customFormat="1">
      <c r="A1660" s="14"/>
      <c r="B1660" s="234"/>
      <c r="C1660" s="235"/>
      <c r="D1660" s="217" t="s">
        <v>156</v>
      </c>
      <c r="E1660" s="236" t="s">
        <v>19</v>
      </c>
      <c r="F1660" s="237" t="s">
        <v>1474</v>
      </c>
      <c r="G1660" s="235"/>
      <c r="H1660" s="238">
        <v>0.40500000000000003</v>
      </c>
      <c r="I1660" s="239"/>
      <c r="J1660" s="235"/>
      <c r="K1660" s="235"/>
      <c r="L1660" s="240"/>
      <c r="M1660" s="241"/>
      <c r="N1660" s="242"/>
      <c r="O1660" s="242"/>
      <c r="P1660" s="242"/>
      <c r="Q1660" s="242"/>
      <c r="R1660" s="242"/>
      <c r="S1660" s="242"/>
      <c r="T1660" s="243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T1660" s="244" t="s">
        <v>156</v>
      </c>
      <c r="AU1660" s="244" t="s">
        <v>79</v>
      </c>
      <c r="AV1660" s="14" t="s">
        <v>79</v>
      </c>
      <c r="AW1660" s="14" t="s">
        <v>31</v>
      </c>
      <c r="AX1660" s="14" t="s">
        <v>69</v>
      </c>
      <c r="AY1660" s="244" t="s">
        <v>144</v>
      </c>
    </row>
    <row r="1661" s="13" customFormat="1">
      <c r="A1661" s="13"/>
      <c r="B1661" s="224"/>
      <c r="C1661" s="225"/>
      <c r="D1661" s="217" t="s">
        <v>156</v>
      </c>
      <c r="E1661" s="226" t="s">
        <v>19</v>
      </c>
      <c r="F1661" s="227" t="s">
        <v>1023</v>
      </c>
      <c r="G1661" s="225"/>
      <c r="H1661" s="226" t="s">
        <v>19</v>
      </c>
      <c r="I1661" s="228"/>
      <c r="J1661" s="225"/>
      <c r="K1661" s="225"/>
      <c r="L1661" s="229"/>
      <c r="M1661" s="230"/>
      <c r="N1661" s="231"/>
      <c r="O1661" s="231"/>
      <c r="P1661" s="231"/>
      <c r="Q1661" s="231"/>
      <c r="R1661" s="231"/>
      <c r="S1661" s="231"/>
      <c r="T1661" s="232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T1661" s="233" t="s">
        <v>156</v>
      </c>
      <c r="AU1661" s="233" t="s">
        <v>79</v>
      </c>
      <c r="AV1661" s="13" t="s">
        <v>77</v>
      </c>
      <c r="AW1661" s="13" t="s">
        <v>31</v>
      </c>
      <c r="AX1661" s="13" t="s">
        <v>69</v>
      </c>
      <c r="AY1661" s="233" t="s">
        <v>144</v>
      </c>
    </row>
    <row r="1662" s="14" customFormat="1">
      <c r="A1662" s="14"/>
      <c r="B1662" s="234"/>
      <c r="C1662" s="235"/>
      <c r="D1662" s="217" t="s">
        <v>156</v>
      </c>
      <c r="E1662" s="236" t="s">
        <v>19</v>
      </c>
      <c r="F1662" s="237" t="s">
        <v>1475</v>
      </c>
      <c r="G1662" s="235"/>
      <c r="H1662" s="238">
        <v>9.3960000000000008</v>
      </c>
      <c r="I1662" s="239"/>
      <c r="J1662" s="235"/>
      <c r="K1662" s="235"/>
      <c r="L1662" s="240"/>
      <c r="M1662" s="241"/>
      <c r="N1662" s="242"/>
      <c r="O1662" s="242"/>
      <c r="P1662" s="242"/>
      <c r="Q1662" s="242"/>
      <c r="R1662" s="242"/>
      <c r="S1662" s="242"/>
      <c r="T1662" s="243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T1662" s="244" t="s">
        <v>156</v>
      </c>
      <c r="AU1662" s="244" t="s">
        <v>79</v>
      </c>
      <c r="AV1662" s="14" t="s">
        <v>79</v>
      </c>
      <c r="AW1662" s="14" t="s">
        <v>31</v>
      </c>
      <c r="AX1662" s="14" t="s">
        <v>69</v>
      </c>
      <c r="AY1662" s="244" t="s">
        <v>144</v>
      </c>
    </row>
    <row r="1663" s="13" customFormat="1">
      <c r="A1663" s="13"/>
      <c r="B1663" s="224"/>
      <c r="C1663" s="225"/>
      <c r="D1663" s="217" t="s">
        <v>156</v>
      </c>
      <c r="E1663" s="226" t="s">
        <v>19</v>
      </c>
      <c r="F1663" s="227" t="s">
        <v>1476</v>
      </c>
      <c r="G1663" s="225"/>
      <c r="H1663" s="226" t="s">
        <v>19</v>
      </c>
      <c r="I1663" s="228"/>
      <c r="J1663" s="225"/>
      <c r="K1663" s="225"/>
      <c r="L1663" s="229"/>
      <c r="M1663" s="230"/>
      <c r="N1663" s="231"/>
      <c r="O1663" s="231"/>
      <c r="P1663" s="231"/>
      <c r="Q1663" s="231"/>
      <c r="R1663" s="231"/>
      <c r="S1663" s="231"/>
      <c r="T1663" s="232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T1663" s="233" t="s">
        <v>156</v>
      </c>
      <c r="AU1663" s="233" t="s">
        <v>79</v>
      </c>
      <c r="AV1663" s="13" t="s">
        <v>77</v>
      </c>
      <c r="AW1663" s="13" t="s">
        <v>31</v>
      </c>
      <c r="AX1663" s="13" t="s">
        <v>69</v>
      </c>
      <c r="AY1663" s="233" t="s">
        <v>144</v>
      </c>
    </row>
    <row r="1664" s="13" customFormat="1">
      <c r="A1664" s="13"/>
      <c r="B1664" s="224"/>
      <c r="C1664" s="225"/>
      <c r="D1664" s="217" t="s">
        <v>156</v>
      </c>
      <c r="E1664" s="226" t="s">
        <v>19</v>
      </c>
      <c r="F1664" s="227" t="s">
        <v>1030</v>
      </c>
      <c r="G1664" s="225"/>
      <c r="H1664" s="226" t="s">
        <v>19</v>
      </c>
      <c r="I1664" s="228"/>
      <c r="J1664" s="225"/>
      <c r="K1664" s="225"/>
      <c r="L1664" s="229"/>
      <c r="M1664" s="230"/>
      <c r="N1664" s="231"/>
      <c r="O1664" s="231"/>
      <c r="P1664" s="231"/>
      <c r="Q1664" s="231"/>
      <c r="R1664" s="231"/>
      <c r="S1664" s="231"/>
      <c r="T1664" s="232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T1664" s="233" t="s">
        <v>156</v>
      </c>
      <c r="AU1664" s="233" t="s">
        <v>79</v>
      </c>
      <c r="AV1664" s="13" t="s">
        <v>77</v>
      </c>
      <c r="AW1664" s="13" t="s">
        <v>31</v>
      </c>
      <c r="AX1664" s="13" t="s">
        <v>69</v>
      </c>
      <c r="AY1664" s="233" t="s">
        <v>144</v>
      </c>
    </row>
    <row r="1665" s="14" customFormat="1">
      <c r="A1665" s="14"/>
      <c r="B1665" s="234"/>
      <c r="C1665" s="235"/>
      <c r="D1665" s="217" t="s">
        <v>156</v>
      </c>
      <c r="E1665" s="236" t="s">
        <v>19</v>
      </c>
      <c r="F1665" s="237" t="s">
        <v>1477</v>
      </c>
      <c r="G1665" s="235"/>
      <c r="H1665" s="238">
        <v>4.3380000000000001</v>
      </c>
      <c r="I1665" s="239"/>
      <c r="J1665" s="235"/>
      <c r="K1665" s="235"/>
      <c r="L1665" s="240"/>
      <c r="M1665" s="241"/>
      <c r="N1665" s="242"/>
      <c r="O1665" s="242"/>
      <c r="P1665" s="242"/>
      <c r="Q1665" s="242"/>
      <c r="R1665" s="242"/>
      <c r="S1665" s="242"/>
      <c r="T1665" s="243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T1665" s="244" t="s">
        <v>156</v>
      </c>
      <c r="AU1665" s="244" t="s">
        <v>79</v>
      </c>
      <c r="AV1665" s="14" t="s">
        <v>79</v>
      </c>
      <c r="AW1665" s="14" t="s">
        <v>31</v>
      </c>
      <c r="AX1665" s="14" t="s">
        <v>69</v>
      </c>
      <c r="AY1665" s="244" t="s">
        <v>144</v>
      </c>
    </row>
    <row r="1666" s="13" customFormat="1">
      <c r="A1666" s="13"/>
      <c r="B1666" s="224"/>
      <c r="C1666" s="225"/>
      <c r="D1666" s="217" t="s">
        <v>156</v>
      </c>
      <c r="E1666" s="226" t="s">
        <v>19</v>
      </c>
      <c r="F1666" s="227" t="s">
        <v>1038</v>
      </c>
      <c r="G1666" s="225"/>
      <c r="H1666" s="226" t="s">
        <v>19</v>
      </c>
      <c r="I1666" s="228"/>
      <c r="J1666" s="225"/>
      <c r="K1666" s="225"/>
      <c r="L1666" s="229"/>
      <c r="M1666" s="230"/>
      <c r="N1666" s="231"/>
      <c r="O1666" s="231"/>
      <c r="P1666" s="231"/>
      <c r="Q1666" s="231"/>
      <c r="R1666" s="231"/>
      <c r="S1666" s="231"/>
      <c r="T1666" s="232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T1666" s="233" t="s">
        <v>156</v>
      </c>
      <c r="AU1666" s="233" t="s">
        <v>79</v>
      </c>
      <c r="AV1666" s="13" t="s">
        <v>77</v>
      </c>
      <c r="AW1666" s="13" t="s">
        <v>31</v>
      </c>
      <c r="AX1666" s="13" t="s">
        <v>69</v>
      </c>
      <c r="AY1666" s="233" t="s">
        <v>144</v>
      </c>
    </row>
    <row r="1667" s="14" customFormat="1">
      <c r="A1667" s="14"/>
      <c r="B1667" s="234"/>
      <c r="C1667" s="235"/>
      <c r="D1667" s="217" t="s">
        <v>156</v>
      </c>
      <c r="E1667" s="236" t="s">
        <v>19</v>
      </c>
      <c r="F1667" s="237" t="s">
        <v>1478</v>
      </c>
      <c r="G1667" s="235"/>
      <c r="H1667" s="238">
        <v>1.71</v>
      </c>
      <c r="I1667" s="239"/>
      <c r="J1667" s="235"/>
      <c r="K1667" s="235"/>
      <c r="L1667" s="240"/>
      <c r="M1667" s="241"/>
      <c r="N1667" s="242"/>
      <c r="O1667" s="242"/>
      <c r="P1667" s="242"/>
      <c r="Q1667" s="242"/>
      <c r="R1667" s="242"/>
      <c r="S1667" s="242"/>
      <c r="T1667" s="243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T1667" s="244" t="s">
        <v>156</v>
      </c>
      <c r="AU1667" s="244" t="s">
        <v>79</v>
      </c>
      <c r="AV1667" s="14" t="s">
        <v>79</v>
      </c>
      <c r="AW1667" s="14" t="s">
        <v>31</v>
      </c>
      <c r="AX1667" s="14" t="s">
        <v>69</v>
      </c>
      <c r="AY1667" s="244" t="s">
        <v>144</v>
      </c>
    </row>
    <row r="1668" s="15" customFormat="1">
      <c r="A1668" s="15"/>
      <c r="B1668" s="245"/>
      <c r="C1668" s="246"/>
      <c r="D1668" s="217" t="s">
        <v>156</v>
      </c>
      <c r="E1668" s="247" t="s">
        <v>19</v>
      </c>
      <c r="F1668" s="248" t="s">
        <v>163</v>
      </c>
      <c r="G1668" s="246"/>
      <c r="H1668" s="249">
        <v>1149.6369999999999</v>
      </c>
      <c r="I1668" s="250"/>
      <c r="J1668" s="246"/>
      <c r="K1668" s="246"/>
      <c r="L1668" s="251"/>
      <c r="M1668" s="252"/>
      <c r="N1668" s="253"/>
      <c r="O1668" s="253"/>
      <c r="P1668" s="253"/>
      <c r="Q1668" s="253"/>
      <c r="R1668" s="253"/>
      <c r="S1668" s="253"/>
      <c r="T1668" s="254"/>
      <c r="U1668" s="15"/>
      <c r="V1668" s="15"/>
      <c r="W1668" s="15"/>
      <c r="X1668" s="15"/>
      <c r="Y1668" s="15"/>
      <c r="Z1668" s="15"/>
      <c r="AA1668" s="15"/>
      <c r="AB1668" s="15"/>
      <c r="AC1668" s="15"/>
      <c r="AD1668" s="15"/>
      <c r="AE1668" s="15"/>
      <c r="AT1668" s="255" t="s">
        <v>156</v>
      </c>
      <c r="AU1668" s="255" t="s">
        <v>79</v>
      </c>
      <c r="AV1668" s="15" t="s">
        <v>151</v>
      </c>
      <c r="AW1668" s="15" t="s">
        <v>31</v>
      </c>
      <c r="AX1668" s="15" t="s">
        <v>77</v>
      </c>
      <c r="AY1668" s="255" t="s">
        <v>144</v>
      </c>
    </row>
    <row r="1669" s="2" customFormat="1" ht="24.15" customHeight="1">
      <c r="A1669" s="38"/>
      <c r="B1669" s="39"/>
      <c r="C1669" s="204" t="s">
        <v>1514</v>
      </c>
      <c r="D1669" s="204" t="s">
        <v>146</v>
      </c>
      <c r="E1669" s="205" t="s">
        <v>1515</v>
      </c>
      <c r="F1669" s="206" t="s">
        <v>1516</v>
      </c>
      <c r="G1669" s="207" t="s">
        <v>202</v>
      </c>
      <c r="H1669" s="208">
        <v>295.58199999999999</v>
      </c>
      <c r="I1669" s="209"/>
      <c r="J1669" s="210">
        <f>ROUND(I1669*H1669,2)</f>
        <v>0</v>
      </c>
      <c r="K1669" s="206" t="s">
        <v>150</v>
      </c>
      <c r="L1669" s="44"/>
      <c r="M1669" s="211" t="s">
        <v>19</v>
      </c>
      <c r="N1669" s="212" t="s">
        <v>40</v>
      </c>
      <c r="O1669" s="84"/>
      <c r="P1669" s="213">
        <f>O1669*H1669</f>
        <v>0</v>
      </c>
      <c r="Q1669" s="213">
        <v>0.0087462600000000005</v>
      </c>
      <c r="R1669" s="213">
        <f>Q1669*H1669</f>
        <v>2.5852370233199999</v>
      </c>
      <c r="S1669" s="213">
        <v>0</v>
      </c>
      <c r="T1669" s="214">
        <f>S1669*H1669</f>
        <v>0</v>
      </c>
      <c r="U1669" s="38"/>
      <c r="V1669" s="38"/>
      <c r="W1669" s="38"/>
      <c r="X1669" s="38"/>
      <c r="Y1669" s="38"/>
      <c r="Z1669" s="38"/>
      <c r="AA1669" s="38"/>
      <c r="AB1669" s="38"/>
      <c r="AC1669" s="38"/>
      <c r="AD1669" s="38"/>
      <c r="AE1669" s="38"/>
      <c r="AR1669" s="215" t="s">
        <v>203</v>
      </c>
      <c r="AT1669" s="215" t="s">
        <v>146</v>
      </c>
      <c r="AU1669" s="215" t="s">
        <v>79</v>
      </c>
      <c r="AY1669" s="17" t="s">
        <v>144</v>
      </c>
      <c r="BE1669" s="216">
        <f>IF(N1669="základní",J1669,0)</f>
        <v>0</v>
      </c>
      <c r="BF1669" s="216">
        <f>IF(N1669="snížená",J1669,0)</f>
        <v>0</v>
      </c>
      <c r="BG1669" s="216">
        <f>IF(N1669="zákl. přenesená",J1669,0)</f>
        <v>0</v>
      </c>
      <c r="BH1669" s="216">
        <f>IF(N1669="sníž. přenesená",J1669,0)</f>
        <v>0</v>
      </c>
      <c r="BI1669" s="216">
        <f>IF(N1669="nulová",J1669,0)</f>
        <v>0</v>
      </c>
      <c r="BJ1669" s="17" t="s">
        <v>77</v>
      </c>
      <c r="BK1669" s="216">
        <f>ROUND(I1669*H1669,2)</f>
        <v>0</v>
      </c>
      <c r="BL1669" s="17" t="s">
        <v>203</v>
      </c>
      <c r="BM1669" s="215" t="s">
        <v>1517</v>
      </c>
    </row>
    <row r="1670" s="2" customFormat="1">
      <c r="A1670" s="38"/>
      <c r="B1670" s="39"/>
      <c r="C1670" s="40"/>
      <c r="D1670" s="217" t="s">
        <v>152</v>
      </c>
      <c r="E1670" s="40"/>
      <c r="F1670" s="218" t="s">
        <v>1518</v>
      </c>
      <c r="G1670" s="40"/>
      <c r="H1670" s="40"/>
      <c r="I1670" s="219"/>
      <c r="J1670" s="40"/>
      <c r="K1670" s="40"/>
      <c r="L1670" s="44"/>
      <c r="M1670" s="220"/>
      <c r="N1670" s="221"/>
      <c r="O1670" s="84"/>
      <c r="P1670" s="84"/>
      <c r="Q1670" s="84"/>
      <c r="R1670" s="84"/>
      <c r="S1670" s="84"/>
      <c r="T1670" s="85"/>
      <c r="U1670" s="38"/>
      <c r="V1670" s="38"/>
      <c r="W1670" s="38"/>
      <c r="X1670" s="38"/>
      <c r="Y1670" s="38"/>
      <c r="Z1670" s="38"/>
      <c r="AA1670" s="38"/>
      <c r="AB1670" s="38"/>
      <c r="AC1670" s="38"/>
      <c r="AD1670" s="38"/>
      <c r="AE1670" s="38"/>
      <c r="AT1670" s="17" t="s">
        <v>152</v>
      </c>
      <c r="AU1670" s="17" t="s">
        <v>79</v>
      </c>
    </row>
    <row r="1671" s="2" customFormat="1">
      <c r="A1671" s="38"/>
      <c r="B1671" s="39"/>
      <c r="C1671" s="40"/>
      <c r="D1671" s="222" t="s">
        <v>154</v>
      </c>
      <c r="E1671" s="40"/>
      <c r="F1671" s="223" t="s">
        <v>1519</v>
      </c>
      <c r="G1671" s="40"/>
      <c r="H1671" s="40"/>
      <c r="I1671" s="219"/>
      <c r="J1671" s="40"/>
      <c r="K1671" s="40"/>
      <c r="L1671" s="44"/>
      <c r="M1671" s="220"/>
      <c r="N1671" s="221"/>
      <c r="O1671" s="84"/>
      <c r="P1671" s="84"/>
      <c r="Q1671" s="84"/>
      <c r="R1671" s="84"/>
      <c r="S1671" s="84"/>
      <c r="T1671" s="85"/>
      <c r="U1671" s="38"/>
      <c r="V1671" s="38"/>
      <c r="W1671" s="38"/>
      <c r="X1671" s="38"/>
      <c r="Y1671" s="38"/>
      <c r="Z1671" s="38"/>
      <c r="AA1671" s="38"/>
      <c r="AB1671" s="38"/>
      <c r="AC1671" s="38"/>
      <c r="AD1671" s="38"/>
      <c r="AE1671" s="38"/>
      <c r="AT1671" s="17" t="s">
        <v>154</v>
      </c>
      <c r="AU1671" s="17" t="s">
        <v>79</v>
      </c>
    </row>
    <row r="1672" s="13" customFormat="1">
      <c r="A1672" s="13"/>
      <c r="B1672" s="224"/>
      <c r="C1672" s="225"/>
      <c r="D1672" s="217" t="s">
        <v>156</v>
      </c>
      <c r="E1672" s="226" t="s">
        <v>19</v>
      </c>
      <c r="F1672" s="227" t="s">
        <v>504</v>
      </c>
      <c r="G1672" s="225"/>
      <c r="H1672" s="226" t="s">
        <v>19</v>
      </c>
      <c r="I1672" s="228"/>
      <c r="J1672" s="225"/>
      <c r="K1672" s="225"/>
      <c r="L1672" s="229"/>
      <c r="M1672" s="230"/>
      <c r="N1672" s="231"/>
      <c r="O1672" s="231"/>
      <c r="P1672" s="231"/>
      <c r="Q1672" s="231"/>
      <c r="R1672" s="231"/>
      <c r="S1672" s="231"/>
      <c r="T1672" s="232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T1672" s="233" t="s">
        <v>156</v>
      </c>
      <c r="AU1672" s="233" t="s">
        <v>79</v>
      </c>
      <c r="AV1672" s="13" t="s">
        <v>77</v>
      </c>
      <c r="AW1672" s="13" t="s">
        <v>31</v>
      </c>
      <c r="AX1672" s="13" t="s">
        <v>69</v>
      </c>
      <c r="AY1672" s="233" t="s">
        <v>144</v>
      </c>
    </row>
    <row r="1673" s="13" customFormat="1">
      <c r="A1673" s="13"/>
      <c r="B1673" s="224"/>
      <c r="C1673" s="225"/>
      <c r="D1673" s="217" t="s">
        <v>156</v>
      </c>
      <c r="E1673" s="226" t="s">
        <v>19</v>
      </c>
      <c r="F1673" s="227" t="s">
        <v>473</v>
      </c>
      <c r="G1673" s="225"/>
      <c r="H1673" s="226" t="s">
        <v>19</v>
      </c>
      <c r="I1673" s="228"/>
      <c r="J1673" s="225"/>
      <c r="K1673" s="225"/>
      <c r="L1673" s="229"/>
      <c r="M1673" s="230"/>
      <c r="N1673" s="231"/>
      <c r="O1673" s="231"/>
      <c r="P1673" s="231"/>
      <c r="Q1673" s="231"/>
      <c r="R1673" s="231"/>
      <c r="S1673" s="231"/>
      <c r="T1673" s="232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T1673" s="233" t="s">
        <v>156</v>
      </c>
      <c r="AU1673" s="233" t="s">
        <v>79</v>
      </c>
      <c r="AV1673" s="13" t="s">
        <v>77</v>
      </c>
      <c r="AW1673" s="13" t="s">
        <v>31</v>
      </c>
      <c r="AX1673" s="13" t="s">
        <v>69</v>
      </c>
      <c r="AY1673" s="233" t="s">
        <v>144</v>
      </c>
    </row>
    <row r="1674" s="14" customFormat="1">
      <c r="A1674" s="14"/>
      <c r="B1674" s="234"/>
      <c r="C1674" s="235"/>
      <c r="D1674" s="217" t="s">
        <v>156</v>
      </c>
      <c r="E1674" s="236" t="s">
        <v>19</v>
      </c>
      <c r="F1674" s="237" t="s">
        <v>1520</v>
      </c>
      <c r="G1674" s="235"/>
      <c r="H1674" s="238">
        <v>93.239999999999995</v>
      </c>
      <c r="I1674" s="239"/>
      <c r="J1674" s="235"/>
      <c r="K1674" s="235"/>
      <c r="L1674" s="240"/>
      <c r="M1674" s="241"/>
      <c r="N1674" s="242"/>
      <c r="O1674" s="242"/>
      <c r="P1674" s="242"/>
      <c r="Q1674" s="242"/>
      <c r="R1674" s="242"/>
      <c r="S1674" s="242"/>
      <c r="T1674" s="243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T1674" s="244" t="s">
        <v>156</v>
      </c>
      <c r="AU1674" s="244" t="s">
        <v>79</v>
      </c>
      <c r="AV1674" s="14" t="s">
        <v>79</v>
      </c>
      <c r="AW1674" s="14" t="s">
        <v>31</v>
      </c>
      <c r="AX1674" s="14" t="s">
        <v>69</v>
      </c>
      <c r="AY1674" s="244" t="s">
        <v>144</v>
      </c>
    </row>
    <row r="1675" s="13" customFormat="1">
      <c r="A1675" s="13"/>
      <c r="B1675" s="224"/>
      <c r="C1675" s="225"/>
      <c r="D1675" s="217" t="s">
        <v>156</v>
      </c>
      <c r="E1675" s="226" t="s">
        <v>19</v>
      </c>
      <c r="F1675" s="227" t="s">
        <v>475</v>
      </c>
      <c r="G1675" s="225"/>
      <c r="H1675" s="226" t="s">
        <v>19</v>
      </c>
      <c r="I1675" s="228"/>
      <c r="J1675" s="225"/>
      <c r="K1675" s="225"/>
      <c r="L1675" s="229"/>
      <c r="M1675" s="230"/>
      <c r="N1675" s="231"/>
      <c r="O1675" s="231"/>
      <c r="P1675" s="231"/>
      <c r="Q1675" s="231"/>
      <c r="R1675" s="231"/>
      <c r="S1675" s="231"/>
      <c r="T1675" s="232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T1675" s="233" t="s">
        <v>156</v>
      </c>
      <c r="AU1675" s="233" t="s">
        <v>79</v>
      </c>
      <c r="AV1675" s="13" t="s">
        <v>77</v>
      </c>
      <c r="AW1675" s="13" t="s">
        <v>31</v>
      </c>
      <c r="AX1675" s="13" t="s">
        <v>69</v>
      </c>
      <c r="AY1675" s="233" t="s">
        <v>144</v>
      </c>
    </row>
    <row r="1676" s="14" customFormat="1">
      <c r="A1676" s="14"/>
      <c r="B1676" s="234"/>
      <c r="C1676" s="235"/>
      <c r="D1676" s="217" t="s">
        <v>156</v>
      </c>
      <c r="E1676" s="236" t="s">
        <v>19</v>
      </c>
      <c r="F1676" s="237" t="s">
        <v>1521</v>
      </c>
      <c r="G1676" s="235"/>
      <c r="H1676" s="238">
        <v>57.316000000000002</v>
      </c>
      <c r="I1676" s="239"/>
      <c r="J1676" s="235"/>
      <c r="K1676" s="235"/>
      <c r="L1676" s="240"/>
      <c r="M1676" s="241"/>
      <c r="N1676" s="242"/>
      <c r="O1676" s="242"/>
      <c r="P1676" s="242"/>
      <c r="Q1676" s="242"/>
      <c r="R1676" s="242"/>
      <c r="S1676" s="242"/>
      <c r="T1676" s="243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T1676" s="244" t="s">
        <v>156</v>
      </c>
      <c r="AU1676" s="244" t="s">
        <v>79</v>
      </c>
      <c r="AV1676" s="14" t="s">
        <v>79</v>
      </c>
      <c r="AW1676" s="14" t="s">
        <v>31</v>
      </c>
      <c r="AX1676" s="14" t="s">
        <v>69</v>
      </c>
      <c r="AY1676" s="244" t="s">
        <v>144</v>
      </c>
    </row>
    <row r="1677" s="13" customFormat="1">
      <c r="A1677" s="13"/>
      <c r="B1677" s="224"/>
      <c r="C1677" s="225"/>
      <c r="D1677" s="217" t="s">
        <v>156</v>
      </c>
      <c r="E1677" s="226" t="s">
        <v>19</v>
      </c>
      <c r="F1677" s="227" t="s">
        <v>477</v>
      </c>
      <c r="G1677" s="225"/>
      <c r="H1677" s="226" t="s">
        <v>19</v>
      </c>
      <c r="I1677" s="228"/>
      <c r="J1677" s="225"/>
      <c r="K1677" s="225"/>
      <c r="L1677" s="229"/>
      <c r="M1677" s="230"/>
      <c r="N1677" s="231"/>
      <c r="O1677" s="231"/>
      <c r="P1677" s="231"/>
      <c r="Q1677" s="231"/>
      <c r="R1677" s="231"/>
      <c r="S1677" s="231"/>
      <c r="T1677" s="232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T1677" s="233" t="s">
        <v>156</v>
      </c>
      <c r="AU1677" s="233" t="s">
        <v>79</v>
      </c>
      <c r="AV1677" s="13" t="s">
        <v>77</v>
      </c>
      <c r="AW1677" s="13" t="s">
        <v>31</v>
      </c>
      <c r="AX1677" s="13" t="s">
        <v>69</v>
      </c>
      <c r="AY1677" s="233" t="s">
        <v>144</v>
      </c>
    </row>
    <row r="1678" s="14" customFormat="1">
      <c r="A1678" s="14"/>
      <c r="B1678" s="234"/>
      <c r="C1678" s="235"/>
      <c r="D1678" s="217" t="s">
        <v>156</v>
      </c>
      <c r="E1678" s="236" t="s">
        <v>19</v>
      </c>
      <c r="F1678" s="237" t="s">
        <v>1522</v>
      </c>
      <c r="G1678" s="235"/>
      <c r="H1678" s="238">
        <v>92.512</v>
      </c>
      <c r="I1678" s="239"/>
      <c r="J1678" s="235"/>
      <c r="K1678" s="235"/>
      <c r="L1678" s="240"/>
      <c r="M1678" s="241"/>
      <c r="N1678" s="242"/>
      <c r="O1678" s="242"/>
      <c r="P1678" s="242"/>
      <c r="Q1678" s="242"/>
      <c r="R1678" s="242"/>
      <c r="S1678" s="242"/>
      <c r="T1678" s="243"/>
      <c r="U1678" s="14"/>
      <c r="V1678" s="14"/>
      <c r="W1678" s="14"/>
      <c r="X1678" s="14"/>
      <c r="Y1678" s="14"/>
      <c r="Z1678" s="14"/>
      <c r="AA1678" s="14"/>
      <c r="AB1678" s="14"/>
      <c r="AC1678" s="14"/>
      <c r="AD1678" s="14"/>
      <c r="AE1678" s="14"/>
      <c r="AT1678" s="244" t="s">
        <v>156</v>
      </c>
      <c r="AU1678" s="244" t="s">
        <v>79</v>
      </c>
      <c r="AV1678" s="14" t="s">
        <v>79</v>
      </c>
      <c r="AW1678" s="14" t="s">
        <v>31</v>
      </c>
      <c r="AX1678" s="14" t="s">
        <v>69</v>
      </c>
      <c r="AY1678" s="244" t="s">
        <v>144</v>
      </c>
    </row>
    <row r="1679" s="13" customFormat="1">
      <c r="A1679" s="13"/>
      <c r="B1679" s="224"/>
      <c r="C1679" s="225"/>
      <c r="D1679" s="217" t="s">
        <v>156</v>
      </c>
      <c r="E1679" s="226" t="s">
        <v>19</v>
      </c>
      <c r="F1679" s="227" t="s">
        <v>479</v>
      </c>
      <c r="G1679" s="225"/>
      <c r="H1679" s="226" t="s">
        <v>19</v>
      </c>
      <c r="I1679" s="228"/>
      <c r="J1679" s="225"/>
      <c r="K1679" s="225"/>
      <c r="L1679" s="229"/>
      <c r="M1679" s="230"/>
      <c r="N1679" s="231"/>
      <c r="O1679" s="231"/>
      <c r="P1679" s="231"/>
      <c r="Q1679" s="231"/>
      <c r="R1679" s="231"/>
      <c r="S1679" s="231"/>
      <c r="T1679" s="232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T1679" s="233" t="s">
        <v>156</v>
      </c>
      <c r="AU1679" s="233" t="s">
        <v>79</v>
      </c>
      <c r="AV1679" s="13" t="s">
        <v>77</v>
      </c>
      <c r="AW1679" s="13" t="s">
        <v>31</v>
      </c>
      <c r="AX1679" s="13" t="s">
        <v>69</v>
      </c>
      <c r="AY1679" s="233" t="s">
        <v>144</v>
      </c>
    </row>
    <row r="1680" s="14" customFormat="1">
      <c r="A1680" s="14"/>
      <c r="B1680" s="234"/>
      <c r="C1680" s="235"/>
      <c r="D1680" s="217" t="s">
        <v>156</v>
      </c>
      <c r="E1680" s="236" t="s">
        <v>19</v>
      </c>
      <c r="F1680" s="237" t="s">
        <v>1523</v>
      </c>
      <c r="G1680" s="235"/>
      <c r="H1680" s="238">
        <v>30.744</v>
      </c>
      <c r="I1680" s="239"/>
      <c r="J1680" s="235"/>
      <c r="K1680" s="235"/>
      <c r="L1680" s="240"/>
      <c r="M1680" s="241"/>
      <c r="N1680" s="242"/>
      <c r="O1680" s="242"/>
      <c r="P1680" s="242"/>
      <c r="Q1680" s="242"/>
      <c r="R1680" s="242"/>
      <c r="S1680" s="242"/>
      <c r="T1680" s="243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T1680" s="244" t="s">
        <v>156</v>
      </c>
      <c r="AU1680" s="244" t="s">
        <v>79</v>
      </c>
      <c r="AV1680" s="14" t="s">
        <v>79</v>
      </c>
      <c r="AW1680" s="14" t="s">
        <v>31</v>
      </c>
      <c r="AX1680" s="14" t="s">
        <v>69</v>
      </c>
      <c r="AY1680" s="244" t="s">
        <v>144</v>
      </c>
    </row>
    <row r="1681" s="13" customFormat="1">
      <c r="A1681" s="13"/>
      <c r="B1681" s="224"/>
      <c r="C1681" s="225"/>
      <c r="D1681" s="217" t="s">
        <v>156</v>
      </c>
      <c r="E1681" s="226" t="s">
        <v>19</v>
      </c>
      <c r="F1681" s="227" t="s">
        <v>483</v>
      </c>
      <c r="G1681" s="225"/>
      <c r="H1681" s="226" t="s">
        <v>19</v>
      </c>
      <c r="I1681" s="228"/>
      <c r="J1681" s="225"/>
      <c r="K1681" s="225"/>
      <c r="L1681" s="229"/>
      <c r="M1681" s="230"/>
      <c r="N1681" s="231"/>
      <c r="O1681" s="231"/>
      <c r="P1681" s="231"/>
      <c r="Q1681" s="231"/>
      <c r="R1681" s="231"/>
      <c r="S1681" s="231"/>
      <c r="T1681" s="232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T1681" s="233" t="s">
        <v>156</v>
      </c>
      <c r="AU1681" s="233" t="s">
        <v>79</v>
      </c>
      <c r="AV1681" s="13" t="s">
        <v>77</v>
      </c>
      <c r="AW1681" s="13" t="s">
        <v>31</v>
      </c>
      <c r="AX1681" s="13" t="s">
        <v>69</v>
      </c>
      <c r="AY1681" s="233" t="s">
        <v>144</v>
      </c>
    </row>
    <row r="1682" s="14" customFormat="1">
      <c r="A1682" s="14"/>
      <c r="B1682" s="234"/>
      <c r="C1682" s="235"/>
      <c r="D1682" s="217" t="s">
        <v>156</v>
      </c>
      <c r="E1682" s="236" t="s">
        <v>19</v>
      </c>
      <c r="F1682" s="237" t="s">
        <v>1524</v>
      </c>
      <c r="G1682" s="235"/>
      <c r="H1682" s="238">
        <v>21.77</v>
      </c>
      <c r="I1682" s="239"/>
      <c r="J1682" s="235"/>
      <c r="K1682" s="235"/>
      <c r="L1682" s="240"/>
      <c r="M1682" s="241"/>
      <c r="N1682" s="242"/>
      <c r="O1682" s="242"/>
      <c r="P1682" s="242"/>
      <c r="Q1682" s="242"/>
      <c r="R1682" s="242"/>
      <c r="S1682" s="242"/>
      <c r="T1682" s="243"/>
      <c r="U1682" s="14"/>
      <c r="V1682" s="14"/>
      <c r="W1682" s="14"/>
      <c r="X1682" s="14"/>
      <c r="Y1682" s="14"/>
      <c r="Z1682" s="14"/>
      <c r="AA1682" s="14"/>
      <c r="AB1682" s="14"/>
      <c r="AC1682" s="14"/>
      <c r="AD1682" s="14"/>
      <c r="AE1682" s="14"/>
      <c r="AT1682" s="244" t="s">
        <v>156</v>
      </c>
      <c r="AU1682" s="244" t="s">
        <v>79</v>
      </c>
      <c r="AV1682" s="14" t="s">
        <v>79</v>
      </c>
      <c r="AW1682" s="14" t="s">
        <v>31</v>
      </c>
      <c r="AX1682" s="14" t="s">
        <v>69</v>
      </c>
      <c r="AY1682" s="244" t="s">
        <v>144</v>
      </c>
    </row>
    <row r="1683" s="15" customFormat="1">
      <c r="A1683" s="15"/>
      <c r="B1683" s="245"/>
      <c r="C1683" s="246"/>
      <c r="D1683" s="217" t="s">
        <v>156</v>
      </c>
      <c r="E1683" s="247" t="s">
        <v>19</v>
      </c>
      <c r="F1683" s="248" t="s">
        <v>163</v>
      </c>
      <c r="G1683" s="246"/>
      <c r="H1683" s="249">
        <v>295.58199999999999</v>
      </c>
      <c r="I1683" s="250"/>
      <c r="J1683" s="246"/>
      <c r="K1683" s="246"/>
      <c r="L1683" s="251"/>
      <c r="M1683" s="252"/>
      <c r="N1683" s="253"/>
      <c r="O1683" s="253"/>
      <c r="P1683" s="253"/>
      <c r="Q1683" s="253"/>
      <c r="R1683" s="253"/>
      <c r="S1683" s="253"/>
      <c r="T1683" s="254"/>
      <c r="U1683" s="15"/>
      <c r="V1683" s="15"/>
      <c r="W1683" s="15"/>
      <c r="X1683" s="15"/>
      <c r="Y1683" s="15"/>
      <c r="Z1683" s="15"/>
      <c r="AA1683" s="15"/>
      <c r="AB1683" s="15"/>
      <c r="AC1683" s="15"/>
      <c r="AD1683" s="15"/>
      <c r="AE1683" s="15"/>
      <c r="AT1683" s="255" t="s">
        <v>156</v>
      </c>
      <c r="AU1683" s="255" t="s">
        <v>79</v>
      </c>
      <c r="AV1683" s="15" t="s">
        <v>151</v>
      </c>
      <c r="AW1683" s="15" t="s">
        <v>31</v>
      </c>
      <c r="AX1683" s="15" t="s">
        <v>77</v>
      </c>
      <c r="AY1683" s="255" t="s">
        <v>144</v>
      </c>
    </row>
    <row r="1684" s="12" customFormat="1" ht="22.8" customHeight="1">
      <c r="A1684" s="12"/>
      <c r="B1684" s="188"/>
      <c r="C1684" s="189"/>
      <c r="D1684" s="190" t="s">
        <v>68</v>
      </c>
      <c r="E1684" s="202" t="s">
        <v>1525</v>
      </c>
      <c r="F1684" s="202" t="s">
        <v>1526</v>
      </c>
      <c r="G1684" s="189"/>
      <c r="H1684" s="189"/>
      <c r="I1684" s="192"/>
      <c r="J1684" s="203">
        <f>BK1684</f>
        <v>0</v>
      </c>
      <c r="K1684" s="189"/>
      <c r="L1684" s="194"/>
      <c r="M1684" s="195"/>
      <c r="N1684" s="196"/>
      <c r="O1684" s="196"/>
      <c r="P1684" s="197">
        <f>SUM(P1685:P1700)</f>
        <v>0</v>
      </c>
      <c r="Q1684" s="196"/>
      <c r="R1684" s="197">
        <f>SUM(R1685:R1700)</f>
        <v>0.0015772000000000002</v>
      </c>
      <c r="S1684" s="196"/>
      <c r="T1684" s="198">
        <f>SUM(T1685:T1700)</f>
        <v>0</v>
      </c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R1684" s="199" t="s">
        <v>79</v>
      </c>
      <c r="AT1684" s="200" t="s">
        <v>68</v>
      </c>
      <c r="AU1684" s="200" t="s">
        <v>77</v>
      </c>
      <c r="AY1684" s="199" t="s">
        <v>144</v>
      </c>
      <c r="BK1684" s="201">
        <f>SUM(BK1685:BK1700)</f>
        <v>0</v>
      </c>
    </row>
    <row r="1685" s="2" customFormat="1" ht="16.5" customHeight="1">
      <c r="A1685" s="38"/>
      <c r="B1685" s="39"/>
      <c r="C1685" s="204" t="s">
        <v>899</v>
      </c>
      <c r="D1685" s="204" t="s">
        <v>146</v>
      </c>
      <c r="E1685" s="205" t="s">
        <v>1527</v>
      </c>
      <c r="F1685" s="206" t="s">
        <v>1528</v>
      </c>
      <c r="G1685" s="207" t="s">
        <v>202</v>
      </c>
      <c r="H1685" s="208">
        <v>15.021000000000001</v>
      </c>
      <c r="I1685" s="209"/>
      <c r="J1685" s="210">
        <f>ROUND(I1685*H1685,2)</f>
        <v>0</v>
      </c>
      <c r="K1685" s="206" t="s">
        <v>150</v>
      </c>
      <c r="L1685" s="44"/>
      <c r="M1685" s="211" t="s">
        <v>19</v>
      </c>
      <c r="N1685" s="212" t="s">
        <v>40</v>
      </c>
      <c r="O1685" s="84"/>
      <c r="P1685" s="213">
        <f>O1685*H1685</f>
        <v>0</v>
      </c>
      <c r="Q1685" s="213">
        <v>0</v>
      </c>
      <c r="R1685" s="213">
        <f>Q1685*H1685</f>
        <v>0</v>
      </c>
      <c r="S1685" s="213">
        <v>0</v>
      </c>
      <c r="T1685" s="214">
        <f>S1685*H1685</f>
        <v>0</v>
      </c>
      <c r="U1685" s="38"/>
      <c r="V1685" s="38"/>
      <c r="W1685" s="38"/>
      <c r="X1685" s="38"/>
      <c r="Y1685" s="38"/>
      <c r="Z1685" s="38"/>
      <c r="AA1685" s="38"/>
      <c r="AB1685" s="38"/>
      <c r="AC1685" s="38"/>
      <c r="AD1685" s="38"/>
      <c r="AE1685" s="38"/>
      <c r="AR1685" s="215" t="s">
        <v>203</v>
      </c>
      <c r="AT1685" s="215" t="s">
        <v>146</v>
      </c>
      <c r="AU1685" s="215" t="s">
        <v>79</v>
      </c>
      <c r="AY1685" s="17" t="s">
        <v>144</v>
      </c>
      <c r="BE1685" s="216">
        <f>IF(N1685="základní",J1685,0)</f>
        <v>0</v>
      </c>
      <c r="BF1685" s="216">
        <f>IF(N1685="snížená",J1685,0)</f>
        <v>0</v>
      </c>
      <c r="BG1685" s="216">
        <f>IF(N1685="zákl. přenesená",J1685,0)</f>
        <v>0</v>
      </c>
      <c r="BH1685" s="216">
        <f>IF(N1685="sníž. přenesená",J1685,0)</f>
        <v>0</v>
      </c>
      <c r="BI1685" s="216">
        <f>IF(N1685="nulová",J1685,0)</f>
        <v>0</v>
      </c>
      <c r="BJ1685" s="17" t="s">
        <v>77</v>
      </c>
      <c r="BK1685" s="216">
        <f>ROUND(I1685*H1685,2)</f>
        <v>0</v>
      </c>
      <c r="BL1685" s="17" t="s">
        <v>203</v>
      </c>
      <c r="BM1685" s="215" t="s">
        <v>1529</v>
      </c>
    </row>
    <row r="1686" s="2" customFormat="1">
      <c r="A1686" s="38"/>
      <c r="B1686" s="39"/>
      <c r="C1686" s="40"/>
      <c r="D1686" s="217" t="s">
        <v>152</v>
      </c>
      <c r="E1686" s="40"/>
      <c r="F1686" s="218" t="s">
        <v>1530</v>
      </c>
      <c r="G1686" s="40"/>
      <c r="H1686" s="40"/>
      <c r="I1686" s="219"/>
      <c r="J1686" s="40"/>
      <c r="K1686" s="40"/>
      <c r="L1686" s="44"/>
      <c r="M1686" s="220"/>
      <c r="N1686" s="221"/>
      <c r="O1686" s="84"/>
      <c r="P1686" s="84"/>
      <c r="Q1686" s="84"/>
      <c r="R1686" s="84"/>
      <c r="S1686" s="84"/>
      <c r="T1686" s="85"/>
      <c r="U1686" s="38"/>
      <c r="V1686" s="38"/>
      <c r="W1686" s="38"/>
      <c r="X1686" s="38"/>
      <c r="Y1686" s="38"/>
      <c r="Z1686" s="38"/>
      <c r="AA1686" s="38"/>
      <c r="AB1686" s="38"/>
      <c r="AC1686" s="38"/>
      <c r="AD1686" s="38"/>
      <c r="AE1686" s="38"/>
      <c r="AT1686" s="17" t="s">
        <v>152</v>
      </c>
      <c r="AU1686" s="17" t="s">
        <v>79</v>
      </c>
    </row>
    <row r="1687" s="2" customFormat="1">
      <c r="A1687" s="38"/>
      <c r="B1687" s="39"/>
      <c r="C1687" s="40"/>
      <c r="D1687" s="222" t="s">
        <v>154</v>
      </c>
      <c r="E1687" s="40"/>
      <c r="F1687" s="223" t="s">
        <v>1531</v>
      </c>
      <c r="G1687" s="40"/>
      <c r="H1687" s="40"/>
      <c r="I1687" s="219"/>
      <c r="J1687" s="40"/>
      <c r="K1687" s="40"/>
      <c r="L1687" s="44"/>
      <c r="M1687" s="220"/>
      <c r="N1687" s="221"/>
      <c r="O1687" s="84"/>
      <c r="P1687" s="84"/>
      <c r="Q1687" s="84"/>
      <c r="R1687" s="84"/>
      <c r="S1687" s="84"/>
      <c r="T1687" s="85"/>
      <c r="U1687" s="38"/>
      <c r="V1687" s="38"/>
      <c r="W1687" s="38"/>
      <c r="X1687" s="38"/>
      <c r="Y1687" s="38"/>
      <c r="Z1687" s="38"/>
      <c r="AA1687" s="38"/>
      <c r="AB1687" s="38"/>
      <c r="AC1687" s="38"/>
      <c r="AD1687" s="38"/>
      <c r="AE1687" s="38"/>
      <c r="AT1687" s="17" t="s">
        <v>154</v>
      </c>
      <c r="AU1687" s="17" t="s">
        <v>79</v>
      </c>
    </row>
    <row r="1688" s="14" customFormat="1">
      <c r="A1688" s="14"/>
      <c r="B1688" s="234"/>
      <c r="C1688" s="235"/>
      <c r="D1688" s="217" t="s">
        <v>156</v>
      </c>
      <c r="E1688" s="236" t="s">
        <v>19</v>
      </c>
      <c r="F1688" s="237" t="s">
        <v>1532</v>
      </c>
      <c r="G1688" s="235"/>
      <c r="H1688" s="238">
        <v>14.718</v>
      </c>
      <c r="I1688" s="239"/>
      <c r="J1688" s="235"/>
      <c r="K1688" s="235"/>
      <c r="L1688" s="240"/>
      <c r="M1688" s="241"/>
      <c r="N1688" s="242"/>
      <c r="O1688" s="242"/>
      <c r="P1688" s="242"/>
      <c r="Q1688" s="242"/>
      <c r="R1688" s="242"/>
      <c r="S1688" s="242"/>
      <c r="T1688" s="243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T1688" s="244" t="s">
        <v>156</v>
      </c>
      <c r="AU1688" s="244" t="s">
        <v>79</v>
      </c>
      <c r="AV1688" s="14" t="s">
        <v>79</v>
      </c>
      <c r="AW1688" s="14" t="s">
        <v>31</v>
      </c>
      <c r="AX1688" s="14" t="s">
        <v>69</v>
      </c>
      <c r="AY1688" s="244" t="s">
        <v>144</v>
      </c>
    </row>
    <row r="1689" s="14" customFormat="1">
      <c r="A1689" s="14"/>
      <c r="B1689" s="234"/>
      <c r="C1689" s="235"/>
      <c r="D1689" s="217" t="s">
        <v>156</v>
      </c>
      <c r="E1689" s="236" t="s">
        <v>19</v>
      </c>
      <c r="F1689" s="237" t="s">
        <v>1533</v>
      </c>
      <c r="G1689" s="235"/>
      <c r="H1689" s="238">
        <v>0.30299999999999999</v>
      </c>
      <c r="I1689" s="239"/>
      <c r="J1689" s="235"/>
      <c r="K1689" s="235"/>
      <c r="L1689" s="240"/>
      <c r="M1689" s="241"/>
      <c r="N1689" s="242"/>
      <c r="O1689" s="242"/>
      <c r="P1689" s="242"/>
      <c r="Q1689" s="242"/>
      <c r="R1689" s="242"/>
      <c r="S1689" s="242"/>
      <c r="T1689" s="243"/>
      <c r="U1689" s="14"/>
      <c r="V1689" s="14"/>
      <c r="W1689" s="14"/>
      <c r="X1689" s="14"/>
      <c r="Y1689" s="14"/>
      <c r="Z1689" s="14"/>
      <c r="AA1689" s="14"/>
      <c r="AB1689" s="14"/>
      <c r="AC1689" s="14"/>
      <c r="AD1689" s="14"/>
      <c r="AE1689" s="14"/>
      <c r="AT1689" s="244" t="s">
        <v>156</v>
      </c>
      <c r="AU1689" s="244" t="s">
        <v>79</v>
      </c>
      <c r="AV1689" s="14" t="s">
        <v>79</v>
      </c>
      <c r="AW1689" s="14" t="s">
        <v>31</v>
      </c>
      <c r="AX1689" s="14" t="s">
        <v>69</v>
      </c>
      <c r="AY1689" s="244" t="s">
        <v>144</v>
      </c>
    </row>
    <row r="1690" s="15" customFormat="1">
      <c r="A1690" s="15"/>
      <c r="B1690" s="245"/>
      <c r="C1690" s="246"/>
      <c r="D1690" s="217" t="s">
        <v>156</v>
      </c>
      <c r="E1690" s="247" t="s">
        <v>19</v>
      </c>
      <c r="F1690" s="248" t="s">
        <v>163</v>
      </c>
      <c r="G1690" s="246"/>
      <c r="H1690" s="249">
        <v>15.021000000000001</v>
      </c>
      <c r="I1690" s="250"/>
      <c r="J1690" s="246"/>
      <c r="K1690" s="246"/>
      <c r="L1690" s="251"/>
      <c r="M1690" s="252"/>
      <c r="N1690" s="253"/>
      <c r="O1690" s="253"/>
      <c r="P1690" s="253"/>
      <c r="Q1690" s="253"/>
      <c r="R1690" s="253"/>
      <c r="S1690" s="253"/>
      <c r="T1690" s="254"/>
      <c r="U1690" s="15"/>
      <c r="V1690" s="15"/>
      <c r="W1690" s="15"/>
      <c r="X1690" s="15"/>
      <c r="Y1690" s="15"/>
      <c r="Z1690" s="15"/>
      <c r="AA1690" s="15"/>
      <c r="AB1690" s="15"/>
      <c r="AC1690" s="15"/>
      <c r="AD1690" s="15"/>
      <c r="AE1690" s="15"/>
      <c r="AT1690" s="255" t="s">
        <v>156</v>
      </c>
      <c r="AU1690" s="255" t="s">
        <v>79</v>
      </c>
      <c r="AV1690" s="15" t="s">
        <v>151</v>
      </c>
      <c r="AW1690" s="15" t="s">
        <v>31</v>
      </c>
      <c r="AX1690" s="15" t="s">
        <v>77</v>
      </c>
      <c r="AY1690" s="255" t="s">
        <v>144</v>
      </c>
    </row>
    <row r="1691" s="2" customFormat="1" ht="21.75" customHeight="1">
      <c r="A1691" s="38"/>
      <c r="B1691" s="39"/>
      <c r="C1691" s="256" t="s">
        <v>1534</v>
      </c>
      <c r="D1691" s="256" t="s">
        <v>229</v>
      </c>
      <c r="E1691" s="257" t="s">
        <v>1535</v>
      </c>
      <c r="F1691" s="258" t="s">
        <v>1536</v>
      </c>
      <c r="G1691" s="259" t="s">
        <v>202</v>
      </c>
      <c r="H1691" s="260">
        <v>15.772</v>
      </c>
      <c r="I1691" s="261"/>
      <c r="J1691" s="262">
        <f>ROUND(I1691*H1691,2)</f>
        <v>0</v>
      </c>
      <c r="K1691" s="258" t="s">
        <v>150</v>
      </c>
      <c r="L1691" s="263"/>
      <c r="M1691" s="264" t="s">
        <v>19</v>
      </c>
      <c r="N1691" s="265" t="s">
        <v>40</v>
      </c>
      <c r="O1691" s="84"/>
      <c r="P1691" s="213">
        <f>O1691*H1691</f>
        <v>0</v>
      </c>
      <c r="Q1691" s="213">
        <v>0.00010000000000000001</v>
      </c>
      <c r="R1691" s="213">
        <f>Q1691*H1691</f>
        <v>0.0015772000000000002</v>
      </c>
      <c r="S1691" s="213">
        <v>0</v>
      </c>
      <c r="T1691" s="214">
        <f>S1691*H1691</f>
        <v>0</v>
      </c>
      <c r="U1691" s="38"/>
      <c r="V1691" s="38"/>
      <c r="W1691" s="38"/>
      <c r="X1691" s="38"/>
      <c r="Y1691" s="38"/>
      <c r="Z1691" s="38"/>
      <c r="AA1691" s="38"/>
      <c r="AB1691" s="38"/>
      <c r="AC1691" s="38"/>
      <c r="AD1691" s="38"/>
      <c r="AE1691" s="38"/>
      <c r="AR1691" s="215" t="s">
        <v>260</v>
      </c>
      <c r="AT1691" s="215" t="s">
        <v>229</v>
      </c>
      <c r="AU1691" s="215" t="s">
        <v>79</v>
      </c>
      <c r="AY1691" s="17" t="s">
        <v>144</v>
      </c>
      <c r="BE1691" s="216">
        <f>IF(N1691="základní",J1691,0)</f>
        <v>0</v>
      </c>
      <c r="BF1691" s="216">
        <f>IF(N1691="snížená",J1691,0)</f>
        <v>0</v>
      </c>
      <c r="BG1691" s="216">
        <f>IF(N1691="zákl. přenesená",J1691,0)</f>
        <v>0</v>
      </c>
      <c r="BH1691" s="216">
        <f>IF(N1691="sníž. přenesená",J1691,0)</f>
        <v>0</v>
      </c>
      <c r="BI1691" s="216">
        <f>IF(N1691="nulová",J1691,0)</f>
        <v>0</v>
      </c>
      <c r="BJ1691" s="17" t="s">
        <v>77</v>
      </c>
      <c r="BK1691" s="216">
        <f>ROUND(I1691*H1691,2)</f>
        <v>0</v>
      </c>
      <c r="BL1691" s="17" t="s">
        <v>203</v>
      </c>
      <c r="BM1691" s="215" t="s">
        <v>1537</v>
      </c>
    </row>
    <row r="1692" s="2" customFormat="1">
      <c r="A1692" s="38"/>
      <c r="B1692" s="39"/>
      <c r="C1692" s="40"/>
      <c r="D1692" s="217" t="s">
        <v>152</v>
      </c>
      <c r="E1692" s="40"/>
      <c r="F1692" s="218" t="s">
        <v>1536</v>
      </c>
      <c r="G1692" s="40"/>
      <c r="H1692" s="40"/>
      <c r="I1692" s="219"/>
      <c r="J1692" s="40"/>
      <c r="K1692" s="40"/>
      <c r="L1692" s="44"/>
      <c r="M1692" s="220"/>
      <c r="N1692" s="221"/>
      <c r="O1692" s="84"/>
      <c r="P1692" s="84"/>
      <c r="Q1692" s="84"/>
      <c r="R1692" s="84"/>
      <c r="S1692" s="84"/>
      <c r="T1692" s="85"/>
      <c r="U1692" s="38"/>
      <c r="V1692" s="38"/>
      <c r="W1692" s="38"/>
      <c r="X1692" s="38"/>
      <c r="Y1692" s="38"/>
      <c r="Z1692" s="38"/>
      <c r="AA1692" s="38"/>
      <c r="AB1692" s="38"/>
      <c r="AC1692" s="38"/>
      <c r="AD1692" s="38"/>
      <c r="AE1692" s="38"/>
      <c r="AT1692" s="17" t="s">
        <v>152</v>
      </c>
      <c r="AU1692" s="17" t="s">
        <v>79</v>
      </c>
    </row>
    <row r="1693" s="14" customFormat="1">
      <c r="A1693" s="14"/>
      <c r="B1693" s="234"/>
      <c r="C1693" s="235"/>
      <c r="D1693" s="217" t="s">
        <v>156</v>
      </c>
      <c r="E1693" s="236" t="s">
        <v>19</v>
      </c>
      <c r="F1693" s="237" t="s">
        <v>1532</v>
      </c>
      <c r="G1693" s="235"/>
      <c r="H1693" s="238">
        <v>14.718</v>
      </c>
      <c r="I1693" s="239"/>
      <c r="J1693" s="235"/>
      <c r="K1693" s="235"/>
      <c r="L1693" s="240"/>
      <c r="M1693" s="241"/>
      <c r="N1693" s="242"/>
      <c r="O1693" s="242"/>
      <c r="P1693" s="242"/>
      <c r="Q1693" s="242"/>
      <c r="R1693" s="242"/>
      <c r="S1693" s="242"/>
      <c r="T1693" s="243"/>
      <c r="U1693" s="14"/>
      <c r="V1693" s="14"/>
      <c r="W1693" s="14"/>
      <c r="X1693" s="14"/>
      <c r="Y1693" s="14"/>
      <c r="Z1693" s="14"/>
      <c r="AA1693" s="14"/>
      <c r="AB1693" s="14"/>
      <c r="AC1693" s="14"/>
      <c r="AD1693" s="14"/>
      <c r="AE1693" s="14"/>
      <c r="AT1693" s="244" t="s">
        <v>156</v>
      </c>
      <c r="AU1693" s="244" t="s">
        <v>79</v>
      </c>
      <c r="AV1693" s="14" t="s">
        <v>79</v>
      </c>
      <c r="AW1693" s="14" t="s">
        <v>31</v>
      </c>
      <c r="AX1693" s="14" t="s">
        <v>69</v>
      </c>
      <c r="AY1693" s="244" t="s">
        <v>144</v>
      </c>
    </row>
    <row r="1694" s="14" customFormat="1">
      <c r="A1694" s="14"/>
      <c r="B1694" s="234"/>
      <c r="C1694" s="235"/>
      <c r="D1694" s="217" t="s">
        <v>156</v>
      </c>
      <c r="E1694" s="236" t="s">
        <v>19</v>
      </c>
      <c r="F1694" s="237" t="s">
        <v>1533</v>
      </c>
      <c r="G1694" s="235"/>
      <c r="H1694" s="238">
        <v>0.30299999999999999</v>
      </c>
      <c r="I1694" s="239"/>
      <c r="J1694" s="235"/>
      <c r="K1694" s="235"/>
      <c r="L1694" s="240"/>
      <c r="M1694" s="241"/>
      <c r="N1694" s="242"/>
      <c r="O1694" s="242"/>
      <c r="P1694" s="242"/>
      <c r="Q1694" s="242"/>
      <c r="R1694" s="242"/>
      <c r="S1694" s="242"/>
      <c r="T1694" s="243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T1694" s="244" t="s">
        <v>156</v>
      </c>
      <c r="AU1694" s="244" t="s">
        <v>79</v>
      </c>
      <c r="AV1694" s="14" t="s">
        <v>79</v>
      </c>
      <c r="AW1694" s="14" t="s">
        <v>31</v>
      </c>
      <c r="AX1694" s="14" t="s">
        <v>69</v>
      </c>
      <c r="AY1694" s="244" t="s">
        <v>144</v>
      </c>
    </row>
    <row r="1695" s="15" customFormat="1">
      <c r="A1695" s="15"/>
      <c r="B1695" s="245"/>
      <c r="C1695" s="246"/>
      <c r="D1695" s="217" t="s">
        <v>156</v>
      </c>
      <c r="E1695" s="247" t="s">
        <v>19</v>
      </c>
      <c r="F1695" s="248" t="s">
        <v>163</v>
      </c>
      <c r="G1695" s="246"/>
      <c r="H1695" s="249">
        <v>15.021000000000001</v>
      </c>
      <c r="I1695" s="250"/>
      <c r="J1695" s="246"/>
      <c r="K1695" s="246"/>
      <c r="L1695" s="251"/>
      <c r="M1695" s="252"/>
      <c r="N1695" s="253"/>
      <c r="O1695" s="253"/>
      <c r="P1695" s="253"/>
      <c r="Q1695" s="253"/>
      <c r="R1695" s="253"/>
      <c r="S1695" s="253"/>
      <c r="T1695" s="254"/>
      <c r="U1695" s="15"/>
      <c r="V1695" s="15"/>
      <c r="W1695" s="15"/>
      <c r="X1695" s="15"/>
      <c r="Y1695" s="15"/>
      <c r="Z1695" s="15"/>
      <c r="AA1695" s="15"/>
      <c r="AB1695" s="15"/>
      <c r="AC1695" s="15"/>
      <c r="AD1695" s="15"/>
      <c r="AE1695" s="15"/>
      <c r="AT1695" s="255" t="s">
        <v>156</v>
      </c>
      <c r="AU1695" s="255" t="s">
        <v>79</v>
      </c>
      <c r="AV1695" s="15" t="s">
        <v>151</v>
      </c>
      <c r="AW1695" s="15" t="s">
        <v>31</v>
      </c>
      <c r="AX1695" s="15" t="s">
        <v>69</v>
      </c>
      <c r="AY1695" s="255" t="s">
        <v>144</v>
      </c>
    </row>
    <row r="1696" s="14" customFormat="1">
      <c r="A1696" s="14"/>
      <c r="B1696" s="234"/>
      <c r="C1696" s="235"/>
      <c r="D1696" s="217" t="s">
        <v>156</v>
      </c>
      <c r="E1696" s="236" t="s">
        <v>19</v>
      </c>
      <c r="F1696" s="237" t="s">
        <v>1538</v>
      </c>
      <c r="G1696" s="235"/>
      <c r="H1696" s="238">
        <v>15.772</v>
      </c>
      <c r="I1696" s="239"/>
      <c r="J1696" s="235"/>
      <c r="K1696" s="235"/>
      <c r="L1696" s="240"/>
      <c r="M1696" s="241"/>
      <c r="N1696" s="242"/>
      <c r="O1696" s="242"/>
      <c r="P1696" s="242"/>
      <c r="Q1696" s="242"/>
      <c r="R1696" s="242"/>
      <c r="S1696" s="242"/>
      <c r="T1696" s="243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T1696" s="244" t="s">
        <v>156</v>
      </c>
      <c r="AU1696" s="244" t="s">
        <v>79</v>
      </c>
      <c r="AV1696" s="14" t="s">
        <v>79</v>
      </c>
      <c r="AW1696" s="14" t="s">
        <v>31</v>
      </c>
      <c r="AX1696" s="14" t="s">
        <v>69</v>
      </c>
      <c r="AY1696" s="244" t="s">
        <v>144</v>
      </c>
    </row>
    <row r="1697" s="15" customFormat="1">
      <c r="A1697" s="15"/>
      <c r="B1697" s="245"/>
      <c r="C1697" s="246"/>
      <c r="D1697" s="217" t="s">
        <v>156</v>
      </c>
      <c r="E1697" s="247" t="s">
        <v>19</v>
      </c>
      <c r="F1697" s="248" t="s">
        <v>163</v>
      </c>
      <c r="G1697" s="246"/>
      <c r="H1697" s="249">
        <v>15.772</v>
      </c>
      <c r="I1697" s="250"/>
      <c r="J1697" s="246"/>
      <c r="K1697" s="246"/>
      <c r="L1697" s="251"/>
      <c r="M1697" s="252"/>
      <c r="N1697" s="253"/>
      <c r="O1697" s="253"/>
      <c r="P1697" s="253"/>
      <c r="Q1697" s="253"/>
      <c r="R1697" s="253"/>
      <c r="S1697" s="253"/>
      <c r="T1697" s="254"/>
      <c r="U1697" s="15"/>
      <c r="V1697" s="15"/>
      <c r="W1697" s="15"/>
      <c r="X1697" s="15"/>
      <c r="Y1697" s="15"/>
      <c r="Z1697" s="15"/>
      <c r="AA1697" s="15"/>
      <c r="AB1697" s="15"/>
      <c r="AC1697" s="15"/>
      <c r="AD1697" s="15"/>
      <c r="AE1697" s="15"/>
      <c r="AT1697" s="255" t="s">
        <v>156</v>
      </c>
      <c r="AU1697" s="255" t="s">
        <v>79</v>
      </c>
      <c r="AV1697" s="15" t="s">
        <v>151</v>
      </c>
      <c r="AW1697" s="15" t="s">
        <v>31</v>
      </c>
      <c r="AX1697" s="15" t="s">
        <v>77</v>
      </c>
      <c r="AY1697" s="255" t="s">
        <v>144</v>
      </c>
    </row>
    <row r="1698" s="2" customFormat="1" ht="24.15" customHeight="1">
      <c r="A1698" s="38"/>
      <c r="B1698" s="39"/>
      <c r="C1698" s="204" t="s">
        <v>904</v>
      </c>
      <c r="D1698" s="204" t="s">
        <v>146</v>
      </c>
      <c r="E1698" s="205" t="s">
        <v>1539</v>
      </c>
      <c r="F1698" s="206" t="s">
        <v>1540</v>
      </c>
      <c r="G1698" s="207" t="s">
        <v>934</v>
      </c>
      <c r="H1698" s="266"/>
      <c r="I1698" s="209"/>
      <c r="J1698" s="210">
        <f>ROUND(I1698*H1698,2)</f>
        <v>0</v>
      </c>
      <c r="K1698" s="206" t="s">
        <v>150</v>
      </c>
      <c r="L1698" s="44"/>
      <c r="M1698" s="211" t="s">
        <v>19</v>
      </c>
      <c r="N1698" s="212" t="s">
        <v>40</v>
      </c>
      <c r="O1698" s="84"/>
      <c r="P1698" s="213">
        <f>O1698*H1698</f>
        <v>0</v>
      </c>
      <c r="Q1698" s="213">
        <v>0</v>
      </c>
      <c r="R1698" s="213">
        <f>Q1698*H1698</f>
        <v>0</v>
      </c>
      <c r="S1698" s="213">
        <v>0</v>
      </c>
      <c r="T1698" s="214">
        <f>S1698*H1698</f>
        <v>0</v>
      </c>
      <c r="U1698" s="38"/>
      <c r="V1698" s="38"/>
      <c r="W1698" s="38"/>
      <c r="X1698" s="38"/>
      <c r="Y1698" s="38"/>
      <c r="Z1698" s="38"/>
      <c r="AA1698" s="38"/>
      <c r="AB1698" s="38"/>
      <c r="AC1698" s="38"/>
      <c r="AD1698" s="38"/>
      <c r="AE1698" s="38"/>
      <c r="AR1698" s="215" t="s">
        <v>203</v>
      </c>
      <c r="AT1698" s="215" t="s">
        <v>146</v>
      </c>
      <c r="AU1698" s="215" t="s">
        <v>79</v>
      </c>
      <c r="AY1698" s="17" t="s">
        <v>144</v>
      </c>
      <c r="BE1698" s="216">
        <f>IF(N1698="základní",J1698,0)</f>
        <v>0</v>
      </c>
      <c r="BF1698" s="216">
        <f>IF(N1698="snížená",J1698,0)</f>
        <v>0</v>
      </c>
      <c r="BG1698" s="216">
        <f>IF(N1698="zákl. přenesená",J1698,0)</f>
        <v>0</v>
      </c>
      <c r="BH1698" s="216">
        <f>IF(N1698="sníž. přenesená",J1698,0)</f>
        <v>0</v>
      </c>
      <c r="BI1698" s="216">
        <f>IF(N1698="nulová",J1698,0)</f>
        <v>0</v>
      </c>
      <c r="BJ1698" s="17" t="s">
        <v>77</v>
      </c>
      <c r="BK1698" s="216">
        <f>ROUND(I1698*H1698,2)</f>
        <v>0</v>
      </c>
      <c r="BL1698" s="17" t="s">
        <v>203</v>
      </c>
      <c r="BM1698" s="215" t="s">
        <v>1541</v>
      </c>
    </row>
    <row r="1699" s="2" customFormat="1">
      <c r="A1699" s="38"/>
      <c r="B1699" s="39"/>
      <c r="C1699" s="40"/>
      <c r="D1699" s="217" t="s">
        <v>152</v>
      </c>
      <c r="E1699" s="40"/>
      <c r="F1699" s="218" t="s">
        <v>1542</v>
      </c>
      <c r="G1699" s="40"/>
      <c r="H1699" s="40"/>
      <c r="I1699" s="219"/>
      <c r="J1699" s="40"/>
      <c r="K1699" s="40"/>
      <c r="L1699" s="44"/>
      <c r="M1699" s="220"/>
      <c r="N1699" s="221"/>
      <c r="O1699" s="84"/>
      <c r="P1699" s="84"/>
      <c r="Q1699" s="84"/>
      <c r="R1699" s="84"/>
      <c r="S1699" s="84"/>
      <c r="T1699" s="85"/>
      <c r="U1699" s="38"/>
      <c r="V1699" s="38"/>
      <c r="W1699" s="38"/>
      <c r="X1699" s="38"/>
      <c r="Y1699" s="38"/>
      <c r="Z1699" s="38"/>
      <c r="AA1699" s="38"/>
      <c r="AB1699" s="38"/>
      <c r="AC1699" s="38"/>
      <c r="AD1699" s="38"/>
      <c r="AE1699" s="38"/>
      <c r="AT1699" s="17" t="s">
        <v>152</v>
      </c>
      <c r="AU1699" s="17" t="s">
        <v>79</v>
      </c>
    </row>
    <row r="1700" s="2" customFormat="1">
      <c r="A1700" s="38"/>
      <c r="B1700" s="39"/>
      <c r="C1700" s="40"/>
      <c r="D1700" s="222" t="s">
        <v>154</v>
      </c>
      <c r="E1700" s="40"/>
      <c r="F1700" s="223" t="s">
        <v>1543</v>
      </c>
      <c r="G1700" s="40"/>
      <c r="H1700" s="40"/>
      <c r="I1700" s="219"/>
      <c r="J1700" s="40"/>
      <c r="K1700" s="40"/>
      <c r="L1700" s="44"/>
      <c r="M1700" s="267"/>
      <c r="N1700" s="268"/>
      <c r="O1700" s="269"/>
      <c r="P1700" s="269"/>
      <c r="Q1700" s="269"/>
      <c r="R1700" s="269"/>
      <c r="S1700" s="269"/>
      <c r="T1700" s="270"/>
      <c r="U1700" s="38"/>
      <c r="V1700" s="38"/>
      <c r="W1700" s="38"/>
      <c r="X1700" s="38"/>
      <c r="Y1700" s="38"/>
      <c r="Z1700" s="38"/>
      <c r="AA1700" s="38"/>
      <c r="AB1700" s="38"/>
      <c r="AC1700" s="38"/>
      <c r="AD1700" s="38"/>
      <c r="AE1700" s="38"/>
      <c r="AT1700" s="17" t="s">
        <v>154</v>
      </c>
      <c r="AU1700" s="17" t="s">
        <v>79</v>
      </c>
    </row>
    <row r="1701" s="2" customFormat="1" ht="6.96" customHeight="1">
      <c r="A1701" s="38"/>
      <c r="B1701" s="59"/>
      <c r="C1701" s="60"/>
      <c r="D1701" s="60"/>
      <c r="E1701" s="60"/>
      <c r="F1701" s="60"/>
      <c r="G1701" s="60"/>
      <c r="H1701" s="60"/>
      <c r="I1701" s="60"/>
      <c r="J1701" s="60"/>
      <c r="K1701" s="60"/>
      <c r="L1701" s="44"/>
      <c r="M1701" s="38"/>
      <c r="O1701" s="38"/>
      <c r="P1701" s="38"/>
      <c r="Q1701" s="38"/>
      <c r="R1701" s="38"/>
      <c r="S1701" s="38"/>
      <c r="T1701" s="38"/>
      <c r="U1701" s="38"/>
      <c r="V1701" s="38"/>
      <c r="W1701" s="38"/>
      <c r="X1701" s="38"/>
      <c r="Y1701" s="38"/>
      <c r="Z1701" s="38"/>
      <c r="AA1701" s="38"/>
      <c r="AB1701" s="38"/>
      <c r="AC1701" s="38"/>
      <c r="AD1701" s="38"/>
      <c r="AE1701" s="38"/>
    </row>
  </sheetData>
  <sheetProtection sheet="1" autoFilter="0" formatColumns="0" formatRows="0" objects="1" scenarios="1" spinCount="100000" saltValue="O19qhs9ToxaM8ClsNYVhr0kC+7i/tBk7oRgaKsn3B218g347b+N0IV8m1cs7HE2L5NS5+eK5NSLyJG+Yc/R3pw==" hashValue="3mDkKR42THsJNSruJysS/8jDAnOXpvZ3Oz4Z6EpmJjnmhfk7XA3XSnJTfEZzywhwEndHKm8dCdf+Ns3akF66dg==" algorithmName="SHA-512" password="CC35"/>
  <autoFilter ref="C99:K1700"/>
  <mergeCells count="9">
    <mergeCell ref="E7:H7"/>
    <mergeCell ref="E9:H9"/>
    <mergeCell ref="E18:H18"/>
    <mergeCell ref="E27:H27"/>
    <mergeCell ref="E48:H48"/>
    <mergeCell ref="E50:H50"/>
    <mergeCell ref="E90:H90"/>
    <mergeCell ref="E92:H92"/>
    <mergeCell ref="L2:V2"/>
  </mergeCells>
  <hyperlinks>
    <hyperlink ref="F105" r:id="rId1" display="https://podminky.urs.cz/item/CS_URS_2021_02/122211101"/>
    <hyperlink ref="F115" r:id="rId2" display="https://podminky.urs.cz/item/CS_URS_2021_02/131213102"/>
    <hyperlink ref="F121" r:id="rId3" display="https://podminky.urs.cz/item/CS_URS_2021_02/139951123"/>
    <hyperlink ref="F127" r:id="rId4" display="https://podminky.urs.cz/item/CS_URS_2021_02/162211311"/>
    <hyperlink ref="F139" r:id="rId5" display="https://podminky.urs.cz/item/CS_URS_2021_02/162211319"/>
    <hyperlink ref="F153" r:id="rId6" display="https://podminky.urs.cz/item/CS_URS_2021_02/162751117"/>
    <hyperlink ref="F165" r:id="rId7" display="https://podminky.urs.cz/item/CS_URS_2021_02/167151101"/>
    <hyperlink ref="F177" r:id="rId8" display="https://podminky.urs.cz/item/CS_URS_2021_02/171152501"/>
    <hyperlink ref="F187" r:id="rId9" display="https://podminky.urs.cz/item/CS_URS_2021_02/171201231"/>
    <hyperlink ref="F201" r:id="rId10" display="https://podminky.urs.cz/item/CS_URS_2021_02/171251201"/>
    <hyperlink ref="F214" r:id="rId11" display="https://podminky.urs.cz/item/CS_URS_2021_02/213141111"/>
    <hyperlink ref="F225" r:id="rId12" display="https://podminky.urs.cz/item/CS_URS_2021_02/271532212"/>
    <hyperlink ref="F232" r:id="rId13" display="https://podminky.urs.cz/item/CS_URS_2021_02/273321411"/>
    <hyperlink ref="F240" r:id="rId14" display="https://podminky.urs.cz/item/CS_URS_2021_02/273362021"/>
    <hyperlink ref="F247" r:id="rId15" display="https://podminky.urs.cz/item/CS_URS_2021_02/275322611"/>
    <hyperlink ref="F255" r:id="rId16" display="https://podminky.urs.cz/item/CS_URS_2021_02/275351121"/>
    <hyperlink ref="F263" r:id="rId17" display="https://podminky.urs.cz/item/CS_URS_2021_02/275351122"/>
    <hyperlink ref="F271" r:id="rId18" display="https://podminky.urs.cz/item/CS_URS_2021_02/275361821"/>
    <hyperlink ref="F287" r:id="rId19" display="https://podminky.urs.cz/item/CS_URS_2021_02/310239211"/>
    <hyperlink ref="F293" r:id="rId20" display="https://podminky.urs.cz/item/CS_URS_2021_02/317142422"/>
    <hyperlink ref="F299" r:id="rId21" display="https://podminky.urs.cz/item/CS_URS_2021_02/317168011"/>
    <hyperlink ref="F305" r:id="rId22" display="https://podminky.urs.cz/item/CS_URS_2021_02/317168012"/>
    <hyperlink ref="F311" r:id="rId23" display="https://podminky.urs.cz/item/CS_URS_2021_02/317168022"/>
    <hyperlink ref="F317" r:id="rId24" display="https://podminky.urs.cz/item/CS_URS_2021_02/317941123"/>
    <hyperlink ref="F330" r:id="rId25" display="https://podminky.urs.cz/item/CS_URS_2021_02/317944323"/>
    <hyperlink ref="F342" r:id="rId26" display="https://podminky.urs.cz/item/CS_URS_2021_02/341941001"/>
    <hyperlink ref="F365" r:id="rId27" display="https://podminky.urs.cz/item/CS_URS_2021_02/342244211"/>
    <hyperlink ref="F375" r:id="rId28" display="https://podminky.urs.cz/item/CS_URS_2021_02/342244221"/>
    <hyperlink ref="F383" r:id="rId29" display="https://podminky.urs.cz/item/CS_URS_2021_02/342272225"/>
    <hyperlink ref="F389" r:id="rId30" display="https://podminky.urs.cz/item/CS_URS_2021_02/342272245"/>
    <hyperlink ref="F394" r:id="rId31" display="https://podminky.urs.cz/item/CS_URS_2021_02/342291121"/>
    <hyperlink ref="F401" r:id="rId32" display="https://podminky.urs.cz/item/CS_URS_2021_02/346244381"/>
    <hyperlink ref="F409" r:id="rId33" display="https://podminky.urs.cz/item/CS_URS_2021_02/413941123"/>
    <hyperlink ref="F422" r:id="rId34" display="https://podminky.urs.cz/item/CS_URS_2021_02/417321414"/>
    <hyperlink ref="F430" r:id="rId35" display="https://podminky.urs.cz/item/CS_URS_2021_02/417351115"/>
    <hyperlink ref="F438" r:id="rId36" display="https://podminky.urs.cz/item/CS_URS_2021_02/417351116"/>
    <hyperlink ref="F447" r:id="rId37" display="https://podminky.urs.cz/item/CS_URS_2021_02/611143001"/>
    <hyperlink ref="F453" r:id="rId38" display="https://podminky.urs.cz/item/CS_URS_2021_02/612131302"/>
    <hyperlink ref="F469" r:id="rId39" display="https://podminky.urs.cz/item/CS_URS_2021_02/612142001"/>
    <hyperlink ref="F476" r:id="rId40" display="https://podminky.urs.cz/item/CS_URS_2021_02/612142012"/>
    <hyperlink ref="F482" r:id="rId41" display="https://podminky.urs.cz/item/CS_URS_2021_02/612321131"/>
    <hyperlink ref="F506" r:id="rId42" display="https://podminky.urs.cz/item/CS_URS_2021_02/612321311"/>
    <hyperlink ref="F522" r:id="rId43" display="https://podminky.urs.cz/item/CS_URS_2021_02/612321391"/>
    <hyperlink ref="F538" r:id="rId44" display="https://podminky.urs.cz/item/CS_URS_2021_02/619991011"/>
    <hyperlink ref="F546" r:id="rId45" display="https://podminky.urs.cz/item/CS_URS_2021_02/631311115"/>
    <hyperlink ref="F556" r:id="rId46" display="https://podminky.urs.cz/item/CS_URS_2021_02/631319195"/>
    <hyperlink ref="F562" r:id="rId47" display="https://podminky.urs.cz/item/CS_URS_2021_02/632481213"/>
    <hyperlink ref="F572" r:id="rId48" display="https://podminky.urs.cz/item/CS_URS_2021_02/633811111"/>
    <hyperlink ref="F582" r:id="rId49" display="https://podminky.urs.cz/item/CS_URS_2021_02/634911112"/>
    <hyperlink ref="F587" r:id="rId50" display="https://podminky.urs.cz/item/CS_URS_2021_02/642942111"/>
    <hyperlink ref="F611" r:id="rId51" display="https://podminky.urs.cz/item/CS_URS_2021_02/642945111"/>
    <hyperlink ref="F623" r:id="rId52" display="https://podminky.urs.cz/item/CS_URS_2021_02/949101111"/>
    <hyperlink ref="F628" r:id="rId53" display="https://podminky.urs.cz/item/CS_URS_2021_02/952901111"/>
    <hyperlink ref="F643" r:id="rId54" display="https://podminky.urs.cz/item/CS_URS_2021_02/953731311"/>
    <hyperlink ref="F654" r:id="rId55" display="https://podminky.urs.cz/item/CS_URS_2021_02/953943211"/>
    <hyperlink ref="F663" r:id="rId56" display="https://podminky.urs.cz/item/CS_URS_2021_02/962031132"/>
    <hyperlink ref="F673" r:id="rId57" display="https://podminky.urs.cz/item/CS_URS_2021_02/962031133"/>
    <hyperlink ref="F681" r:id="rId58" display="https://podminky.urs.cz/item/CS_URS_2021_02/962032231"/>
    <hyperlink ref="F688" r:id="rId59" display="https://podminky.urs.cz/item/CS_URS_2021_02/965042241"/>
    <hyperlink ref="F708" r:id="rId60" display="https://podminky.urs.cz/item/CS_URS_2021_02/965049112"/>
    <hyperlink ref="F720" r:id="rId61" display="https://podminky.urs.cz/item/CS_URS_2021_02/965049114"/>
    <hyperlink ref="F733" r:id="rId62" display="https://podminky.urs.cz/item/CS_URS_2021_02/965081213"/>
    <hyperlink ref="F747" r:id="rId63" display="https://podminky.urs.cz/item/CS_URS_2021_02/968072455"/>
    <hyperlink ref="F758" r:id="rId64" display="https://podminky.urs.cz/item/CS_URS_2021_02/968072747"/>
    <hyperlink ref="F764" r:id="rId65" display="https://podminky.urs.cz/item/CS_URS_2021_02/971033441"/>
    <hyperlink ref="F775" r:id="rId66" display="https://podminky.urs.cz/item/CS_URS_2021_02/973031325"/>
    <hyperlink ref="F781" r:id="rId67" display="https://podminky.urs.cz/item/CS_URS_2021_02/975043111"/>
    <hyperlink ref="F786" r:id="rId68" display="https://podminky.urs.cz/item/CS_URS_2021_02/978013191"/>
    <hyperlink ref="F802" r:id="rId69" display="https://podminky.urs.cz/item/CS_URS_2021_02/978059541"/>
    <hyperlink ref="F824" r:id="rId70" display="https://podminky.urs.cz/item/CS_URS_2021_02/985331212"/>
    <hyperlink ref="F843" r:id="rId71" display="https://podminky.urs.cz/item/CS_URS_2021_02/985331213"/>
    <hyperlink ref="F856" r:id="rId72" display="https://podminky.urs.cz/item/CS_URS_2021_02/985331911"/>
    <hyperlink ref="F863" r:id="rId73" display="https://podminky.urs.cz/item/CS_URS_2021_02/997013151"/>
    <hyperlink ref="F866" r:id="rId74" display="https://podminky.urs.cz/item/CS_URS_2021_02/997013501"/>
    <hyperlink ref="F869" r:id="rId75" display="https://podminky.urs.cz/item/CS_URS_2021_02/997013509"/>
    <hyperlink ref="F874" r:id="rId76" display="https://podminky.urs.cz/item/CS_URS_2021_02/997013602"/>
    <hyperlink ref="F882" r:id="rId77" display="https://podminky.urs.cz/item/CS_URS_2021_02/997013603"/>
    <hyperlink ref="F888" r:id="rId78" display="https://podminky.urs.cz/item/CS_URS_2021_02/997013631"/>
    <hyperlink ref="F894" r:id="rId79" display="https://podminky.urs.cz/item/CS_URS_2021_02/998017001"/>
    <hyperlink ref="F899" r:id="rId80" display="https://podminky.urs.cz/item/CS_URS_2021_02/711111002"/>
    <hyperlink ref="F906" r:id="rId81" display="https://podminky.urs.cz/item/CS_URS_2021_02/711112002"/>
    <hyperlink ref="F921" r:id="rId82" display="https://podminky.urs.cz/item/CS_URS_2021_02/711131811"/>
    <hyperlink ref="F932" r:id="rId83" display="https://podminky.urs.cz/item/CS_URS_2021_02/711141559"/>
    <hyperlink ref="F939" r:id="rId84" display="https://podminky.urs.cz/item/CS_URS_2021_02/711142559"/>
    <hyperlink ref="F963" r:id="rId85" display="https://podminky.urs.cz/item/CS_URS_2021_02/998711201"/>
    <hyperlink ref="F967" r:id="rId86" display="https://podminky.urs.cz/item/CS_URS_2021_02/713121121"/>
    <hyperlink ref="F988" r:id="rId87" display="https://podminky.urs.cz/item/CS_URS_2021_02/998713201"/>
    <hyperlink ref="F1000" r:id="rId88" display="https://podminky.urs.cz/item/CS_URS_2021_02/725291621"/>
    <hyperlink ref="F1005" r:id="rId89" display="https://podminky.urs.cz/item/CS_URS_2021_02/725291631"/>
    <hyperlink ref="F1017" r:id="rId90" display="https://podminky.urs.cz/item/CS_URS_2021_02/998725201"/>
    <hyperlink ref="F1021" r:id="rId91" display="https://podminky.urs.cz/item/CS_URS_2021_02/763131411"/>
    <hyperlink ref="F1031" r:id="rId92" display="https://podminky.urs.cz/item/CS_URS_2021_02/763131451"/>
    <hyperlink ref="F1039" r:id="rId93" display="https://podminky.urs.cz/item/CS_URS_2021_02/763164521"/>
    <hyperlink ref="F1045" r:id="rId94" display="https://podminky.urs.cz/item/CS_URS_2021_02/763164631"/>
    <hyperlink ref="F1051" r:id="rId95" display="https://podminky.urs.cz/item/CS_URS_2021_02/763164636"/>
    <hyperlink ref="F1057" r:id="rId96" display="https://podminky.urs.cz/item/CS_URS_2021_02/763164646"/>
    <hyperlink ref="F1063" r:id="rId97" display="https://podminky.urs.cz/item/CS_URS_2021_02/763411116"/>
    <hyperlink ref="F1069" r:id="rId98" display="https://podminky.urs.cz/item/CS_URS_2021_02/763411126"/>
    <hyperlink ref="F1074" r:id="rId99" display="https://podminky.urs.cz/item/CS_URS_2021_02/998763401"/>
    <hyperlink ref="F1078" r:id="rId100" display="https://podminky.urs.cz/item/CS_URS_2021_02/766441811"/>
    <hyperlink ref="F1083" r:id="rId101" display="https://podminky.urs.cz/item/CS_URS_2021_02/766441821"/>
    <hyperlink ref="F1088" r:id="rId102" display="https://podminky.urs.cz/item/CS_URS_2021_02/766660001"/>
    <hyperlink ref="F1106" r:id="rId103" display="https://podminky.urs.cz/item/CS_URS_2021_02/766660021"/>
    <hyperlink ref="F1117" r:id="rId104" display="https://podminky.urs.cz/item/CS_URS_2021_02/766660713"/>
    <hyperlink ref="F1139" r:id="rId105" display="https://podminky.urs.cz/item/CS_URS_2021_02/766660729"/>
    <hyperlink ref="F1154" r:id="rId106" display="https://podminky.urs.cz/item/CS_URS_2021_02/766660731"/>
    <hyperlink ref="F1169" r:id="rId107" display="https://podminky.urs.cz/item/CS_URS_2021_02/766660733"/>
    <hyperlink ref="F1180" r:id="rId108" display="https://podminky.urs.cz/item/CS_URS_2021_02/766660734"/>
    <hyperlink ref="F1191" r:id="rId109" display="https://podminky.urs.cz/item/CS_URS_2021_02/766694111"/>
    <hyperlink ref="F1197" r:id="rId110" display="https://podminky.urs.cz/item/CS_URS_2021_02/766694112"/>
    <hyperlink ref="F1203" r:id="rId111" display="https://podminky.urs.cz/item/CS_URS_2021_02/766695212"/>
    <hyperlink ref="F1236" r:id="rId112" display="https://podminky.urs.cz/item/CS_URS_2021_02/766A2001"/>
    <hyperlink ref="F1242" r:id="rId113" display="https://podminky.urs.cz/item/CS_URS_2021_02/998766201"/>
    <hyperlink ref="F1246" r:id="rId114" display="https://podminky.urs.cz/item/CS_URS_2021_02/767531111"/>
    <hyperlink ref="F1272" r:id="rId115" display="https://podminky.urs.cz/item/CS_URS_2021_02/998767201"/>
    <hyperlink ref="F1276" r:id="rId116" display="https://podminky.urs.cz/item/CS_URS_2021_02/771111011"/>
    <hyperlink ref="F1283" r:id="rId117" display="https://podminky.urs.cz/item/CS_URS_2021_02/771121011"/>
    <hyperlink ref="F1290" r:id="rId118" display="https://podminky.urs.cz/item/CS_URS_2021_02/771474112"/>
    <hyperlink ref="F1301" r:id="rId119" display="https://podminky.urs.cz/item/CS_URS_2021_02/771574154"/>
    <hyperlink ref="F1316" r:id="rId120" display="https://podminky.urs.cz/item/CS_URS_2021_02/771591112"/>
    <hyperlink ref="F1323" r:id="rId121" display="https://podminky.urs.cz/item/CS_URS_2021_02/771591241"/>
    <hyperlink ref="F1330" r:id="rId122" display="https://podminky.urs.cz/item/CS_URS_2021_02/771591264"/>
    <hyperlink ref="F1337" r:id="rId123" display="https://podminky.urs.cz/item/CS_URS_2021_02/771592011"/>
    <hyperlink ref="F1344" r:id="rId124" display="https://podminky.urs.cz/item/CS_URS_2021_02/998771201"/>
    <hyperlink ref="F1348" r:id="rId125" display="https://podminky.urs.cz/item/CS_URS_2021_02/776111311"/>
    <hyperlink ref="F1354" r:id="rId126" display="https://podminky.urs.cz/item/CS_URS_2021_02/776121321"/>
    <hyperlink ref="F1364" r:id="rId127" display="https://podminky.urs.cz/item/CS_URS_2021_02/776141112"/>
    <hyperlink ref="F1370" r:id="rId128" display="https://podminky.urs.cz/item/CS_URS_2021_02/776201811"/>
    <hyperlink ref="F1388" r:id="rId129" display="https://podminky.urs.cz/item/CS_URS_2021_02/776212111"/>
    <hyperlink ref="F1401" r:id="rId130" display="https://podminky.urs.cz/item/CS_URS_2021_02/776221111"/>
    <hyperlink ref="F1418" r:id="rId131" display="https://podminky.urs.cz/item/CS_URS_2021_02/776411111"/>
    <hyperlink ref="F1424" r:id="rId132" display="https://podminky.urs.cz/item/CS_URS_2021_02/776991121"/>
    <hyperlink ref="F1434" r:id="rId133" display="https://podminky.urs.cz/item/CS_URS_2021_02/998776201"/>
    <hyperlink ref="F1438" r:id="rId134" display="https://podminky.urs.cz/item/CS_URS_2021_02/781111011"/>
    <hyperlink ref="F1445" r:id="rId135" display="https://podminky.urs.cz/item/CS_URS_2021_02/781121011"/>
    <hyperlink ref="F1452" r:id="rId136" display="https://podminky.urs.cz/item/CS_URS_2021_02/781131112"/>
    <hyperlink ref="F1462" r:id="rId137" display="https://podminky.urs.cz/item/CS_URS_2021_02/781131232"/>
    <hyperlink ref="F1472" r:id="rId138" display="https://podminky.urs.cz/item/CS_URS_2021_02/781474154"/>
    <hyperlink ref="F1487" r:id="rId139" display="https://podminky.urs.cz/item/CS_URS_2021_02/781491021"/>
    <hyperlink ref="F1493" r:id="rId140" display="https://podminky.urs.cz/item/CS_URS_2021_02/781491022"/>
    <hyperlink ref="F1508" r:id="rId141" display="https://podminky.urs.cz/item/CS_URS_2021_02/781494511"/>
    <hyperlink ref="F1515" r:id="rId142" display="https://podminky.urs.cz/item/CS_URS_2021_02/781495141"/>
    <hyperlink ref="F1522" r:id="rId143" display="https://podminky.urs.cz/item/CS_URS_2021_02/781495211"/>
    <hyperlink ref="F1529" r:id="rId144" display="https://podminky.urs.cz/item/CS_URS_2021_02/998781201"/>
    <hyperlink ref="F1533" r:id="rId145" display="https://podminky.urs.cz/item/CS_URS_2021_02/784111001"/>
    <hyperlink ref="F1579" r:id="rId146" display="https://podminky.urs.cz/item/CS_URS_2021_02/784171101"/>
    <hyperlink ref="F1584" r:id="rId147" display="https://podminky.urs.cz/item/CS_URS_2021_02/784171111"/>
    <hyperlink ref="F1596" r:id="rId148" display="https://podminky.urs.cz/item/CS_URS_2021_02/784181111"/>
    <hyperlink ref="F1620" r:id="rId149" display="https://podminky.urs.cz/item/CS_URS_2021_02/784191001"/>
    <hyperlink ref="F1625" r:id="rId150" display="https://podminky.urs.cz/item/CS_URS_2021_02/784211101"/>
    <hyperlink ref="F1671" r:id="rId151" display="https://podminky.urs.cz/item/CS_URS_2021_02/784660101"/>
    <hyperlink ref="F1687" r:id="rId152" display="https://podminky.urs.cz/item/CS_URS_2021_02/787911115"/>
    <hyperlink ref="F1700" r:id="rId153" display="https://podminky.urs.cz/item/CS_URS_2021_02/99878720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54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hidden="1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hidden="1" s="1" customFormat="1" ht="24.96" customHeight="1">
      <c r="B4" s="20"/>
      <c r="D4" s="130" t="s">
        <v>101</v>
      </c>
      <c r="L4" s="20"/>
      <c r="M4" s="131" t="s">
        <v>10</v>
      </c>
      <c r="AT4" s="17" t="s">
        <v>4</v>
      </c>
    </row>
    <row r="5" hidden="1" s="1" customFormat="1" ht="6.96" customHeight="1">
      <c r="B5" s="20"/>
      <c r="L5" s="20"/>
    </row>
    <row r="6" hidden="1" s="1" customFormat="1" ht="12" customHeight="1">
      <c r="B6" s="20"/>
      <c r="D6" s="132" t="s">
        <v>16</v>
      </c>
      <c r="L6" s="20"/>
    </row>
    <row r="7" hidden="1" s="1" customFormat="1" ht="26.25" customHeight="1">
      <c r="B7" s="20"/>
      <c r="E7" s="133" t="str">
        <f>'Rekapitulace stavby'!K6</f>
        <v>ZŠ Lesní, Liberec – modernizace šaten a sociálního zařízení u tělocvičny</v>
      </c>
      <c r="F7" s="132"/>
      <c r="G7" s="132"/>
      <c r="H7" s="132"/>
      <c r="L7" s="20"/>
    </row>
    <row r="8" hidden="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hidden="1" s="2" customFormat="1" ht="16.5" customHeight="1">
      <c r="A9" s="38"/>
      <c r="B9" s="44"/>
      <c r="C9" s="38"/>
      <c r="D9" s="38"/>
      <c r="E9" s="135" t="s">
        <v>1544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hidden="1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hidden="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hidden="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17.1.2023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hidden="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hidden="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hidden="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hidden="1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hidden="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hidden="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hidden="1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hidden="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hidden="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hidden="1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hidden="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hidden="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hidden="1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hidden="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hidden="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hidden="1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hidden="1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hidden="1" s="2" customFormat="1" ht="25.4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ROUND(J85,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hidden="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hidden="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ROUND((SUM(BE85:BE179)),  2)</f>
        <v>0</v>
      </c>
      <c r="G33" s="38"/>
      <c r="H33" s="38"/>
      <c r="I33" s="148">
        <v>0.20999999999999999</v>
      </c>
      <c r="J33" s="147">
        <f>ROUND(((SUM(BE85:BE179))*I33),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32" t="s">
        <v>41</v>
      </c>
      <c r="F34" s="147">
        <f>ROUND((SUM(BF85:BF179)),  2)</f>
        <v>0</v>
      </c>
      <c r="G34" s="38"/>
      <c r="H34" s="38"/>
      <c r="I34" s="148">
        <v>0.14999999999999999</v>
      </c>
      <c r="J34" s="147">
        <f>ROUND(((SUM(BF85:BF179))*I34),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42</v>
      </c>
      <c r="F35" s="147">
        <f>ROUND((SUM(BG85:BG179)),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43</v>
      </c>
      <c r="F36" s="147">
        <f>ROUND((SUM(BH85:BH179)),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44</v>
      </c>
      <c r="F37" s="147">
        <f>ROUND((SUM(BI85:BI179)),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25.4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hidden="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idden="1"/>
    <row r="42" hidden="1"/>
    <row r="43" hidden="1"/>
    <row r="44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26.25" customHeight="1">
      <c r="A48" s="38"/>
      <c r="B48" s="39"/>
      <c r="C48" s="40"/>
      <c r="D48" s="40"/>
      <c r="E48" s="160" t="str">
        <f>E7</f>
        <v>ZŠ Lesní, Liberec – modernizace šaten a sociálního zařízení u tělocvičny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>02 - Rekonstrukce exteriér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17.1.2023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107</v>
      </c>
    </row>
    <row r="60" s="9" customFormat="1" ht="24.96" customHeight="1">
      <c r="A60" s="9"/>
      <c r="B60" s="165"/>
      <c r="C60" s="166"/>
      <c r="D60" s="167" t="s">
        <v>108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1"/>
      <c r="C61" s="172"/>
      <c r="D61" s="173" t="s">
        <v>109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1"/>
      <c r="C62" s="172"/>
      <c r="D62" s="173" t="s">
        <v>1545</v>
      </c>
      <c r="E62" s="174"/>
      <c r="F62" s="174"/>
      <c r="G62" s="174"/>
      <c r="H62" s="174"/>
      <c r="I62" s="174"/>
      <c r="J62" s="175">
        <f>J103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1"/>
      <c r="C63" s="172"/>
      <c r="D63" s="173" t="s">
        <v>114</v>
      </c>
      <c r="E63" s="174"/>
      <c r="F63" s="174"/>
      <c r="G63" s="174"/>
      <c r="H63" s="174"/>
      <c r="I63" s="174"/>
      <c r="J63" s="175">
        <f>J137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1"/>
      <c r="C64" s="172"/>
      <c r="D64" s="173" t="s">
        <v>115</v>
      </c>
      <c r="E64" s="174"/>
      <c r="F64" s="174"/>
      <c r="G64" s="174"/>
      <c r="H64" s="174"/>
      <c r="I64" s="174"/>
      <c r="J64" s="175">
        <f>J148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1"/>
      <c r="C65" s="172"/>
      <c r="D65" s="173" t="s">
        <v>116</v>
      </c>
      <c r="E65" s="174"/>
      <c r="F65" s="174"/>
      <c r="G65" s="174"/>
      <c r="H65" s="174"/>
      <c r="I65" s="174"/>
      <c r="J65" s="175">
        <f>J176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="2" customFormat="1" ht="6.96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="2" customFormat="1" ht="6.96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24.96" customHeight="1">
      <c r="A72" s="38"/>
      <c r="B72" s="39"/>
      <c r="C72" s="23" t="s">
        <v>129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6.96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26.25" customHeight="1">
      <c r="A75" s="38"/>
      <c r="B75" s="39"/>
      <c r="C75" s="40"/>
      <c r="D75" s="40"/>
      <c r="E75" s="160" t="str">
        <f>E7</f>
        <v>ZŠ Lesní, Liberec – modernizace šaten a sociálního zařízení u tělocvičny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12" customHeight="1">
      <c r="A76" s="38"/>
      <c r="B76" s="39"/>
      <c r="C76" s="32" t="s">
        <v>102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6.5" customHeight="1">
      <c r="A77" s="38"/>
      <c r="B77" s="39"/>
      <c r="C77" s="40"/>
      <c r="D77" s="40"/>
      <c r="E77" s="69" t="str">
        <f>E9</f>
        <v>02 - Rekonstrukce exteriér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6.96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2" customHeight="1">
      <c r="A79" s="38"/>
      <c r="B79" s="39"/>
      <c r="C79" s="32" t="s">
        <v>21</v>
      </c>
      <c r="D79" s="40"/>
      <c r="E79" s="40"/>
      <c r="F79" s="27" t="str">
        <f>F12</f>
        <v xml:space="preserve"> </v>
      </c>
      <c r="G79" s="40"/>
      <c r="H79" s="40"/>
      <c r="I79" s="32" t="s">
        <v>23</v>
      </c>
      <c r="J79" s="72" t="str">
        <f>IF(J12="","",J12)</f>
        <v>17.1.2023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6.96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 xml:space="preserve"> </v>
      </c>
      <c r="G81" s="40"/>
      <c r="H81" s="40"/>
      <c r="I81" s="32" t="s">
        <v>30</v>
      </c>
      <c r="J81" s="36" t="str">
        <f>E21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5.15" customHeight="1">
      <c r="A82" s="38"/>
      <c r="B82" s="39"/>
      <c r="C82" s="32" t="s">
        <v>28</v>
      </c>
      <c r="D82" s="40"/>
      <c r="E82" s="40"/>
      <c r="F82" s="27" t="str">
        <f>IF(E18="","",E18)</f>
        <v>Vyplň údaj</v>
      </c>
      <c r="G82" s="40"/>
      <c r="H82" s="40"/>
      <c r="I82" s="32" t="s">
        <v>32</v>
      </c>
      <c r="J82" s="36" t="str">
        <f>E24</f>
        <v xml:space="preserve"> 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0.32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11" customFormat="1" ht="29.28" customHeight="1">
      <c r="A84" s="177"/>
      <c r="B84" s="178"/>
      <c r="C84" s="179" t="s">
        <v>130</v>
      </c>
      <c r="D84" s="180" t="s">
        <v>54</v>
      </c>
      <c r="E84" s="180" t="s">
        <v>50</v>
      </c>
      <c r="F84" s="180" t="s">
        <v>51</v>
      </c>
      <c r="G84" s="180" t="s">
        <v>131</v>
      </c>
      <c r="H84" s="180" t="s">
        <v>132</v>
      </c>
      <c r="I84" s="180" t="s">
        <v>133</v>
      </c>
      <c r="J84" s="180" t="s">
        <v>106</v>
      </c>
      <c r="K84" s="181" t="s">
        <v>134</v>
      </c>
      <c r="L84" s="182"/>
      <c r="M84" s="92" t="s">
        <v>19</v>
      </c>
      <c r="N84" s="93" t="s">
        <v>39</v>
      </c>
      <c r="O84" s="93" t="s">
        <v>135</v>
      </c>
      <c r="P84" s="93" t="s">
        <v>136</v>
      </c>
      <c r="Q84" s="93" t="s">
        <v>137</v>
      </c>
      <c r="R84" s="93" t="s">
        <v>138</v>
      </c>
      <c r="S84" s="93" t="s">
        <v>139</v>
      </c>
      <c r="T84" s="94" t="s">
        <v>140</v>
      </c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="2" customFormat="1" ht="22.8" customHeight="1">
      <c r="A85" s="38"/>
      <c r="B85" s="39"/>
      <c r="C85" s="99" t="s">
        <v>141</v>
      </c>
      <c r="D85" s="40"/>
      <c r="E85" s="40"/>
      <c r="F85" s="40"/>
      <c r="G85" s="40"/>
      <c r="H85" s="40"/>
      <c r="I85" s="40"/>
      <c r="J85" s="183">
        <f>BK85</f>
        <v>0</v>
      </c>
      <c r="K85" s="40"/>
      <c r="L85" s="44"/>
      <c r="M85" s="95"/>
      <c r="N85" s="184"/>
      <c r="O85" s="96"/>
      <c r="P85" s="185">
        <f>P86</f>
        <v>0</v>
      </c>
      <c r="Q85" s="96"/>
      <c r="R85" s="185">
        <f>R86</f>
        <v>11.233857405</v>
      </c>
      <c r="S85" s="96"/>
      <c r="T85" s="186">
        <f>T86</f>
        <v>6.5158000000000005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68</v>
      </c>
      <c r="AU85" s="17" t="s">
        <v>107</v>
      </c>
      <c r="BK85" s="187">
        <f>BK86</f>
        <v>0</v>
      </c>
    </row>
    <row r="86" s="12" customFormat="1" ht="25.92" customHeight="1">
      <c r="A86" s="12"/>
      <c r="B86" s="188"/>
      <c r="C86" s="189"/>
      <c r="D86" s="190" t="s">
        <v>68</v>
      </c>
      <c r="E86" s="191" t="s">
        <v>142</v>
      </c>
      <c r="F86" s="191" t="s">
        <v>143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P87+P103+P137+P148+P176</f>
        <v>0</v>
      </c>
      <c r="Q86" s="196"/>
      <c r="R86" s="197">
        <f>R87+R103+R137+R148+R176</f>
        <v>11.233857405</v>
      </c>
      <c r="S86" s="196"/>
      <c r="T86" s="198">
        <f>T87+T103+T137+T148+T176</f>
        <v>6.5158000000000005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77</v>
      </c>
      <c r="AT86" s="200" t="s">
        <v>68</v>
      </c>
      <c r="AU86" s="200" t="s">
        <v>69</v>
      </c>
      <c r="AY86" s="199" t="s">
        <v>144</v>
      </c>
      <c r="BK86" s="201">
        <f>BK87+BK103+BK137+BK148+BK176</f>
        <v>0</v>
      </c>
    </row>
    <row r="87" s="12" customFormat="1" ht="22.8" customHeight="1">
      <c r="A87" s="12"/>
      <c r="B87" s="188"/>
      <c r="C87" s="189"/>
      <c r="D87" s="190" t="s">
        <v>68</v>
      </c>
      <c r="E87" s="202" t="s">
        <v>77</v>
      </c>
      <c r="F87" s="202" t="s">
        <v>145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SUM(P88:P102)</f>
        <v>0</v>
      </c>
      <c r="Q87" s="196"/>
      <c r="R87" s="197">
        <f>SUM(R88:R102)</f>
        <v>0</v>
      </c>
      <c r="S87" s="196"/>
      <c r="T87" s="198">
        <f>SUM(T88:T102)</f>
        <v>6.5158000000000005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77</v>
      </c>
      <c r="AT87" s="200" t="s">
        <v>68</v>
      </c>
      <c r="AU87" s="200" t="s">
        <v>77</v>
      </c>
      <c r="AY87" s="199" t="s">
        <v>144</v>
      </c>
      <c r="BK87" s="201">
        <f>SUM(BK88:BK102)</f>
        <v>0</v>
      </c>
    </row>
    <row r="88" s="2" customFormat="1" ht="24.15" customHeight="1">
      <c r="A88" s="38"/>
      <c r="B88" s="39"/>
      <c r="C88" s="204" t="s">
        <v>77</v>
      </c>
      <c r="D88" s="204" t="s">
        <v>146</v>
      </c>
      <c r="E88" s="205" t="s">
        <v>1546</v>
      </c>
      <c r="F88" s="206" t="s">
        <v>1547</v>
      </c>
      <c r="G88" s="207" t="s">
        <v>202</v>
      </c>
      <c r="H88" s="208">
        <v>16.800000000000001</v>
      </c>
      <c r="I88" s="209"/>
      <c r="J88" s="210">
        <f>ROUND(I88*H88,2)</f>
        <v>0</v>
      </c>
      <c r="K88" s="206" t="s">
        <v>150</v>
      </c>
      <c r="L88" s="44"/>
      <c r="M88" s="211" t="s">
        <v>19</v>
      </c>
      <c r="N88" s="212" t="s">
        <v>40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0.28100000000000003</v>
      </c>
      <c r="T88" s="214">
        <f>S88*H88</f>
        <v>4.7208000000000006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151</v>
      </c>
      <c r="AT88" s="215" t="s">
        <v>146</v>
      </c>
      <c r="AU88" s="215" t="s">
        <v>79</v>
      </c>
      <c r="AY88" s="17" t="s">
        <v>144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77</v>
      </c>
      <c r="BK88" s="216">
        <f>ROUND(I88*H88,2)</f>
        <v>0</v>
      </c>
      <c r="BL88" s="17" t="s">
        <v>151</v>
      </c>
      <c r="BM88" s="215" t="s">
        <v>79</v>
      </c>
    </row>
    <row r="89" s="2" customFormat="1">
      <c r="A89" s="38"/>
      <c r="B89" s="39"/>
      <c r="C89" s="40"/>
      <c r="D89" s="217" t="s">
        <v>152</v>
      </c>
      <c r="E89" s="40"/>
      <c r="F89" s="218" t="s">
        <v>1548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152</v>
      </c>
      <c r="AU89" s="17" t="s">
        <v>79</v>
      </c>
    </row>
    <row r="90" s="2" customFormat="1">
      <c r="A90" s="38"/>
      <c r="B90" s="39"/>
      <c r="C90" s="40"/>
      <c r="D90" s="222" t="s">
        <v>154</v>
      </c>
      <c r="E90" s="40"/>
      <c r="F90" s="223" t="s">
        <v>1549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154</v>
      </c>
      <c r="AU90" s="17" t="s">
        <v>79</v>
      </c>
    </row>
    <row r="91" s="14" customFormat="1">
      <c r="A91" s="14"/>
      <c r="B91" s="234"/>
      <c r="C91" s="235"/>
      <c r="D91" s="217" t="s">
        <v>156</v>
      </c>
      <c r="E91" s="236" t="s">
        <v>19</v>
      </c>
      <c r="F91" s="237" t="s">
        <v>1550</v>
      </c>
      <c r="G91" s="235"/>
      <c r="H91" s="238">
        <v>16.800000000000001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156</v>
      </c>
      <c r="AU91" s="244" t="s">
        <v>79</v>
      </c>
      <c r="AV91" s="14" t="s">
        <v>79</v>
      </c>
      <c r="AW91" s="14" t="s">
        <v>31</v>
      </c>
      <c r="AX91" s="14" t="s">
        <v>69</v>
      </c>
      <c r="AY91" s="244" t="s">
        <v>144</v>
      </c>
    </row>
    <row r="92" s="15" customFormat="1">
      <c r="A92" s="15"/>
      <c r="B92" s="245"/>
      <c r="C92" s="246"/>
      <c r="D92" s="217" t="s">
        <v>156</v>
      </c>
      <c r="E92" s="247" t="s">
        <v>19</v>
      </c>
      <c r="F92" s="248" t="s">
        <v>163</v>
      </c>
      <c r="G92" s="246"/>
      <c r="H92" s="249">
        <v>16.800000000000001</v>
      </c>
      <c r="I92" s="250"/>
      <c r="J92" s="246"/>
      <c r="K92" s="246"/>
      <c r="L92" s="251"/>
      <c r="M92" s="252"/>
      <c r="N92" s="253"/>
      <c r="O92" s="253"/>
      <c r="P92" s="253"/>
      <c r="Q92" s="253"/>
      <c r="R92" s="253"/>
      <c r="S92" s="253"/>
      <c r="T92" s="254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55" t="s">
        <v>156</v>
      </c>
      <c r="AU92" s="255" t="s">
        <v>79</v>
      </c>
      <c r="AV92" s="15" t="s">
        <v>151</v>
      </c>
      <c r="AW92" s="15" t="s">
        <v>31</v>
      </c>
      <c r="AX92" s="15" t="s">
        <v>77</v>
      </c>
      <c r="AY92" s="255" t="s">
        <v>144</v>
      </c>
    </row>
    <row r="93" s="2" customFormat="1" ht="24.15" customHeight="1">
      <c r="A93" s="38"/>
      <c r="B93" s="39"/>
      <c r="C93" s="204" t="s">
        <v>79</v>
      </c>
      <c r="D93" s="204" t="s">
        <v>146</v>
      </c>
      <c r="E93" s="205" t="s">
        <v>1551</v>
      </c>
      <c r="F93" s="206" t="s">
        <v>1552</v>
      </c>
      <c r="G93" s="207" t="s">
        <v>202</v>
      </c>
      <c r="H93" s="208">
        <v>3.5</v>
      </c>
      <c r="I93" s="209"/>
      <c r="J93" s="210">
        <f>ROUND(I93*H93,2)</f>
        <v>0</v>
      </c>
      <c r="K93" s="206" t="s">
        <v>150</v>
      </c>
      <c r="L93" s="44"/>
      <c r="M93" s="211" t="s">
        <v>19</v>
      </c>
      <c r="N93" s="212" t="s">
        <v>40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0.22</v>
      </c>
      <c r="T93" s="214">
        <f>S93*H93</f>
        <v>0.77000000000000002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151</v>
      </c>
      <c r="AT93" s="215" t="s">
        <v>146</v>
      </c>
      <c r="AU93" s="215" t="s">
        <v>79</v>
      </c>
      <c r="AY93" s="17" t="s">
        <v>144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77</v>
      </c>
      <c r="BK93" s="216">
        <f>ROUND(I93*H93,2)</f>
        <v>0</v>
      </c>
      <c r="BL93" s="17" t="s">
        <v>151</v>
      </c>
      <c r="BM93" s="215" t="s">
        <v>151</v>
      </c>
    </row>
    <row r="94" s="2" customFormat="1">
      <c r="A94" s="38"/>
      <c r="B94" s="39"/>
      <c r="C94" s="40"/>
      <c r="D94" s="217" t="s">
        <v>152</v>
      </c>
      <c r="E94" s="40"/>
      <c r="F94" s="218" t="s">
        <v>1553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152</v>
      </c>
      <c r="AU94" s="17" t="s">
        <v>79</v>
      </c>
    </row>
    <row r="95" s="2" customFormat="1">
      <c r="A95" s="38"/>
      <c r="B95" s="39"/>
      <c r="C95" s="40"/>
      <c r="D95" s="222" t="s">
        <v>154</v>
      </c>
      <c r="E95" s="40"/>
      <c r="F95" s="223" t="s">
        <v>1554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154</v>
      </c>
      <c r="AU95" s="17" t="s">
        <v>79</v>
      </c>
    </row>
    <row r="96" s="14" customFormat="1">
      <c r="A96" s="14"/>
      <c r="B96" s="234"/>
      <c r="C96" s="235"/>
      <c r="D96" s="217" t="s">
        <v>156</v>
      </c>
      <c r="E96" s="236" t="s">
        <v>19</v>
      </c>
      <c r="F96" s="237" t="s">
        <v>1555</v>
      </c>
      <c r="G96" s="235"/>
      <c r="H96" s="238">
        <v>3.5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156</v>
      </c>
      <c r="AU96" s="244" t="s">
        <v>79</v>
      </c>
      <c r="AV96" s="14" t="s">
        <v>79</v>
      </c>
      <c r="AW96" s="14" t="s">
        <v>31</v>
      </c>
      <c r="AX96" s="14" t="s">
        <v>69</v>
      </c>
      <c r="AY96" s="244" t="s">
        <v>144</v>
      </c>
    </row>
    <row r="97" s="15" customFormat="1">
      <c r="A97" s="15"/>
      <c r="B97" s="245"/>
      <c r="C97" s="246"/>
      <c r="D97" s="217" t="s">
        <v>156</v>
      </c>
      <c r="E97" s="247" t="s">
        <v>19</v>
      </c>
      <c r="F97" s="248" t="s">
        <v>163</v>
      </c>
      <c r="G97" s="246"/>
      <c r="H97" s="249">
        <v>3.5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5" t="s">
        <v>156</v>
      </c>
      <c r="AU97" s="255" t="s">
        <v>79</v>
      </c>
      <c r="AV97" s="15" t="s">
        <v>151</v>
      </c>
      <c r="AW97" s="15" t="s">
        <v>31</v>
      </c>
      <c r="AX97" s="15" t="s">
        <v>77</v>
      </c>
      <c r="AY97" s="255" t="s">
        <v>144</v>
      </c>
    </row>
    <row r="98" s="2" customFormat="1" ht="16.5" customHeight="1">
      <c r="A98" s="38"/>
      <c r="B98" s="39"/>
      <c r="C98" s="204" t="s">
        <v>169</v>
      </c>
      <c r="D98" s="204" t="s">
        <v>146</v>
      </c>
      <c r="E98" s="205" t="s">
        <v>1556</v>
      </c>
      <c r="F98" s="206" t="s">
        <v>1557</v>
      </c>
      <c r="G98" s="207" t="s">
        <v>291</v>
      </c>
      <c r="H98" s="208">
        <v>5</v>
      </c>
      <c r="I98" s="209"/>
      <c r="J98" s="210">
        <f>ROUND(I98*H98,2)</f>
        <v>0</v>
      </c>
      <c r="K98" s="206" t="s">
        <v>150</v>
      </c>
      <c r="L98" s="44"/>
      <c r="M98" s="211" t="s">
        <v>19</v>
      </c>
      <c r="N98" s="212" t="s">
        <v>40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0.20499999999999999</v>
      </c>
      <c r="T98" s="214">
        <f>S98*H98</f>
        <v>1.0249999999999999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151</v>
      </c>
      <c r="AT98" s="215" t="s">
        <v>146</v>
      </c>
      <c r="AU98" s="215" t="s">
        <v>79</v>
      </c>
      <c r="AY98" s="17" t="s">
        <v>144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77</v>
      </c>
      <c r="BK98" s="216">
        <f>ROUND(I98*H98,2)</f>
        <v>0</v>
      </c>
      <c r="BL98" s="17" t="s">
        <v>151</v>
      </c>
      <c r="BM98" s="215" t="s">
        <v>172</v>
      </c>
    </row>
    <row r="99" s="2" customFormat="1">
      <c r="A99" s="38"/>
      <c r="B99" s="39"/>
      <c r="C99" s="40"/>
      <c r="D99" s="217" t="s">
        <v>152</v>
      </c>
      <c r="E99" s="40"/>
      <c r="F99" s="218" t="s">
        <v>1558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152</v>
      </c>
      <c r="AU99" s="17" t="s">
        <v>79</v>
      </c>
    </row>
    <row r="100" s="2" customFormat="1">
      <c r="A100" s="38"/>
      <c r="B100" s="39"/>
      <c r="C100" s="40"/>
      <c r="D100" s="222" t="s">
        <v>154</v>
      </c>
      <c r="E100" s="40"/>
      <c r="F100" s="223" t="s">
        <v>1559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154</v>
      </c>
      <c r="AU100" s="17" t="s">
        <v>79</v>
      </c>
    </row>
    <row r="101" s="14" customFormat="1">
      <c r="A101" s="14"/>
      <c r="B101" s="234"/>
      <c r="C101" s="235"/>
      <c r="D101" s="217" t="s">
        <v>156</v>
      </c>
      <c r="E101" s="236" t="s">
        <v>19</v>
      </c>
      <c r="F101" s="237" t="s">
        <v>182</v>
      </c>
      <c r="G101" s="235"/>
      <c r="H101" s="238">
        <v>5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156</v>
      </c>
      <c r="AU101" s="244" t="s">
        <v>79</v>
      </c>
      <c r="AV101" s="14" t="s">
        <v>79</v>
      </c>
      <c r="AW101" s="14" t="s">
        <v>31</v>
      </c>
      <c r="AX101" s="14" t="s">
        <v>69</v>
      </c>
      <c r="AY101" s="244" t="s">
        <v>144</v>
      </c>
    </row>
    <row r="102" s="15" customFormat="1">
      <c r="A102" s="15"/>
      <c r="B102" s="245"/>
      <c r="C102" s="246"/>
      <c r="D102" s="217" t="s">
        <v>156</v>
      </c>
      <c r="E102" s="247" t="s">
        <v>19</v>
      </c>
      <c r="F102" s="248" t="s">
        <v>163</v>
      </c>
      <c r="G102" s="246"/>
      <c r="H102" s="249">
        <v>5</v>
      </c>
      <c r="I102" s="250"/>
      <c r="J102" s="246"/>
      <c r="K102" s="246"/>
      <c r="L102" s="251"/>
      <c r="M102" s="252"/>
      <c r="N102" s="253"/>
      <c r="O102" s="253"/>
      <c r="P102" s="253"/>
      <c r="Q102" s="253"/>
      <c r="R102" s="253"/>
      <c r="S102" s="253"/>
      <c r="T102" s="254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5" t="s">
        <v>156</v>
      </c>
      <c r="AU102" s="255" t="s">
        <v>79</v>
      </c>
      <c r="AV102" s="15" t="s">
        <v>151</v>
      </c>
      <c r="AW102" s="15" t="s">
        <v>31</v>
      </c>
      <c r="AX102" s="15" t="s">
        <v>77</v>
      </c>
      <c r="AY102" s="255" t="s">
        <v>144</v>
      </c>
    </row>
    <row r="103" s="12" customFormat="1" ht="22.8" customHeight="1">
      <c r="A103" s="12"/>
      <c r="B103" s="188"/>
      <c r="C103" s="189"/>
      <c r="D103" s="190" t="s">
        <v>68</v>
      </c>
      <c r="E103" s="202" t="s">
        <v>182</v>
      </c>
      <c r="F103" s="202" t="s">
        <v>1560</v>
      </c>
      <c r="G103" s="189"/>
      <c r="H103" s="189"/>
      <c r="I103" s="192"/>
      <c r="J103" s="203">
        <f>BK103</f>
        <v>0</v>
      </c>
      <c r="K103" s="189"/>
      <c r="L103" s="194"/>
      <c r="M103" s="195"/>
      <c r="N103" s="196"/>
      <c r="O103" s="196"/>
      <c r="P103" s="197">
        <f>SUM(P104:P136)</f>
        <v>0</v>
      </c>
      <c r="Q103" s="196"/>
      <c r="R103" s="197">
        <f>SUM(R104:R136)</f>
        <v>10.456845</v>
      </c>
      <c r="S103" s="196"/>
      <c r="T103" s="198">
        <f>SUM(T104:T136)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199" t="s">
        <v>77</v>
      </c>
      <c r="AT103" s="200" t="s">
        <v>68</v>
      </c>
      <c r="AU103" s="200" t="s">
        <v>77</v>
      </c>
      <c r="AY103" s="199" t="s">
        <v>144</v>
      </c>
      <c r="BK103" s="201">
        <f>SUM(BK104:BK136)</f>
        <v>0</v>
      </c>
    </row>
    <row r="104" s="2" customFormat="1" ht="24.15" customHeight="1">
      <c r="A104" s="38"/>
      <c r="B104" s="39"/>
      <c r="C104" s="204" t="s">
        <v>151</v>
      </c>
      <c r="D104" s="204" t="s">
        <v>146</v>
      </c>
      <c r="E104" s="205" t="s">
        <v>1561</v>
      </c>
      <c r="F104" s="206" t="s">
        <v>1562</v>
      </c>
      <c r="G104" s="207" t="s">
        <v>202</v>
      </c>
      <c r="H104" s="208">
        <v>3.5</v>
      </c>
      <c r="I104" s="209"/>
      <c r="J104" s="210">
        <f>ROUND(I104*H104,2)</f>
        <v>0</v>
      </c>
      <c r="K104" s="206" t="s">
        <v>150</v>
      </c>
      <c r="L104" s="44"/>
      <c r="M104" s="211" t="s">
        <v>19</v>
      </c>
      <c r="N104" s="212" t="s">
        <v>40</v>
      </c>
      <c r="O104" s="84"/>
      <c r="P104" s="213">
        <f>O104*H104</f>
        <v>0</v>
      </c>
      <c r="Q104" s="213">
        <v>0.11500000000000001</v>
      </c>
      <c r="R104" s="213">
        <f>Q104*H104</f>
        <v>0.40250000000000002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151</v>
      </c>
      <c r="AT104" s="215" t="s">
        <v>146</v>
      </c>
      <c r="AU104" s="215" t="s">
        <v>79</v>
      </c>
      <c r="AY104" s="17" t="s">
        <v>144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77</v>
      </c>
      <c r="BK104" s="216">
        <f>ROUND(I104*H104,2)</f>
        <v>0</v>
      </c>
      <c r="BL104" s="17" t="s">
        <v>151</v>
      </c>
      <c r="BM104" s="215" t="s">
        <v>179</v>
      </c>
    </row>
    <row r="105" s="2" customFormat="1">
      <c r="A105" s="38"/>
      <c r="B105" s="39"/>
      <c r="C105" s="40"/>
      <c r="D105" s="217" t="s">
        <v>152</v>
      </c>
      <c r="E105" s="40"/>
      <c r="F105" s="218" t="s">
        <v>1563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152</v>
      </c>
      <c r="AU105" s="17" t="s">
        <v>79</v>
      </c>
    </row>
    <row r="106" s="2" customFormat="1">
      <c r="A106" s="38"/>
      <c r="B106" s="39"/>
      <c r="C106" s="40"/>
      <c r="D106" s="222" t="s">
        <v>154</v>
      </c>
      <c r="E106" s="40"/>
      <c r="F106" s="223" t="s">
        <v>1564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154</v>
      </c>
      <c r="AU106" s="17" t="s">
        <v>79</v>
      </c>
    </row>
    <row r="107" s="14" customFormat="1">
      <c r="A107" s="14"/>
      <c r="B107" s="234"/>
      <c r="C107" s="235"/>
      <c r="D107" s="217" t="s">
        <v>156</v>
      </c>
      <c r="E107" s="236" t="s">
        <v>19</v>
      </c>
      <c r="F107" s="237" t="s">
        <v>1555</v>
      </c>
      <c r="G107" s="235"/>
      <c r="H107" s="238">
        <v>3.5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156</v>
      </c>
      <c r="AU107" s="244" t="s">
        <v>79</v>
      </c>
      <c r="AV107" s="14" t="s">
        <v>79</v>
      </c>
      <c r="AW107" s="14" t="s">
        <v>31</v>
      </c>
      <c r="AX107" s="14" t="s">
        <v>69</v>
      </c>
      <c r="AY107" s="244" t="s">
        <v>144</v>
      </c>
    </row>
    <row r="108" s="15" customFormat="1">
      <c r="A108" s="15"/>
      <c r="B108" s="245"/>
      <c r="C108" s="246"/>
      <c r="D108" s="217" t="s">
        <v>156</v>
      </c>
      <c r="E108" s="247" t="s">
        <v>19</v>
      </c>
      <c r="F108" s="248" t="s">
        <v>163</v>
      </c>
      <c r="G108" s="246"/>
      <c r="H108" s="249">
        <v>3.5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5" t="s">
        <v>156</v>
      </c>
      <c r="AU108" s="255" t="s">
        <v>79</v>
      </c>
      <c r="AV108" s="15" t="s">
        <v>151</v>
      </c>
      <c r="AW108" s="15" t="s">
        <v>31</v>
      </c>
      <c r="AX108" s="15" t="s">
        <v>77</v>
      </c>
      <c r="AY108" s="255" t="s">
        <v>144</v>
      </c>
    </row>
    <row r="109" s="2" customFormat="1" ht="24.15" customHeight="1">
      <c r="A109" s="38"/>
      <c r="B109" s="39"/>
      <c r="C109" s="204" t="s">
        <v>182</v>
      </c>
      <c r="D109" s="204" t="s">
        <v>146</v>
      </c>
      <c r="E109" s="205" t="s">
        <v>1565</v>
      </c>
      <c r="F109" s="206" t="s">
        <v>1566</v>
      </c>
      <c r="G109" s="207" t="s">
        <v>202</v>
      </c>
      <c r="H109" s="208">
        <v>20.300000000000001</v>
      </c>
      <c r="I109" s="209"/>
      <c r="J109" s="210">
        <f>ROUND(I109*H109,2)</f>
        <v>0</v>
      </c>
      <c r="K109" s="206" t="s">
        <v>150</v>
      </c>
      <c r="L109" s="44"/>
      <c r="M109" s="211" t="s">
        <v>19</v>
      </c>
      <c r="N109" s="212" t="s">
        <v>40</v>
      </c>
      <c r="O109" s="84"/>
      <c r="P109" s="213">
        <f>O109*H109</f>
        <v>0</v>
      </c>
      <c r="Q109" s="213">
        <v>0.29699999999999999</v>
      </c>
      <c r="R109" s="213">
        <f>Q109*H109</f>
        <v>6.0290999999999997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151</v>
      </c>
      <c r="AT109" s="215" t="s">
        <v>146</v>
      </c>
      <c r="AU109" s="215" t="s">
        <v>79</v>
      </c>
      <c r="AY109" s="17" t="s">
        <v>144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77</v>
      </c>
      <c r="BK109" s="216">
        <f>ROUND(I109*H109,2)</f>
        <v>0</v>
      </c>
      <c r="BL109" s="17" t="s">
        <v>151</v>
      </c>
      <c r="BM109" s="215" t="s">
        <v>185</v>
      </c>
    </row>
    <row r="110" s="2" customFormat="1">
      <c r="A110" s="38"/>
      <c r="B110" s="39"/>
      <c r="C110" s="40"/>
      <c r="D110" s="217" t="s">
        <v>152</v>
      </c>
      <c r="E110" s="40"/>
      <c r="F110" s="218" t="s">
        <v>1567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152</v>
      </c>
      <c r="AU110" s="17" t="s">
        <v>79</v>
      </c>
    </row>
    <row r="111" s="2" customFormat="1">
      <c r="A111" s="38"/>
      <c r="B111" s="39"/>
      <c r="C111" s="40"/>
      <c r="D111" s="222" t="s">
        <v>154</v>
      </c>
      <c r="E111" s="40"/>
      <c r="F111" s="223" t="s">
        <v>1568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154</v>
      </c>
      <c r="AU111" s="17" t="s">
        <v>79</v>
      </c>
    </row>
    <row r="112" s="14" customFormat="1">
      <c r="A112" s="14"/>
      <c r="B112" s="234"/>
      <c r="C112" s="235"/>
      <c r="D112" s="217" t="s">
        <v>156</v>
      </c>
      <c r="E112" s="236" t="s">
        <v>19</v>
      </c>
      <c r="F112" s="237" t="s">
        <v>1550</v>
      </c>
      <c r="G112" s="235"/>
      <c r="H112" s="238">
        <v>16.800000000000001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156</v>
      </c>
      <c r="AU112" s="244" t="s">
        <v>79</v>
      </c>
      <c r="AV112" s="14" t="s">
        <v>79</v>
      </c>
      <c r="AW112" s="14" t="s">
        <v>31</v>
      </c>
      <c r="AX112" s="14" t="s">
        <v>69</v>
      </c>
      <c r="AY112" s="244" t="s">
        <v>144</v>
      </c>
    </row>
    <row r="113" s="14" customFormat="1">
      <c r="A113" s="14"/>
      <c r="B113" s="234"/>
      <c r="C113" s="235"/>
      <c r="D113" s="217" t="s">
        <v>156</v>
      </c>
      <c r="E113" s="236" t="s">
        <v>19</v>
      </c>
      <c r="F113" s="237" t="s">
        <v>1555</v>
      </c>
      <c r="G113" s="235"/>
      <c r="H113" s="238">
        <v>3.5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156</v>
      </c>
      <c r="AU113" s="244" t="s">
        <v>79</v>
      </c>
      <c r="AV113" s="14" t="s">
        <v>79</v>
      </c>
      <c r="AW113" s="14" t="s">
        <v>31</v>
      </c>
      <c r="AX113" s="14" t="s">
        <v>69</v>
      </c>
      <c r="AY113" s="244" t="s">
        <v>144</v>
      </c>
    </row>
    <row r="114" s="15" customFormat="1">
      <c r="A114" s="15"/>
      <c r="B114" s="245"/>
      <c r="C114" s="246"/>
      <c r="D114" s="217" t="s">
        <v>156</v>
      </c>
      <c r="E114" s="247" t="s">
        <v>19</v>
      </c>
      <c r="F114" s="248" t="s">
        <v>163</v>
      </c>
      <c r="G114" s="246"/>
      <c r="H114" s="249">
        <v>20.300000000000001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5" t="s">
        <v>156</v>
      </c>
      <c r="AU114" s="255" t="s">
        <v>79</v>
      </c>
      <c r="AV114" s="15" t="s">
        <v>151</v>
      </c>
      <c r="AW114" s="15" t="s">
        <v>31</v>
      </c>
      <c r="AX114" s="15" t="s">
        <v>77</v>
      </c>
      <c r="AY114" s="255" t="s">
        <v>144</v>
      </c>
    </row>
    <row r="115" s="2" customFormat="1" ht="33" customHeight="1">
      <c r="A115" s="38"/>
      <c r="B115" s="39"/>
      <c r="C115" s="204" t="s">
        <v>172</v>
      </c>
      <c r="D115" s="204" t="s">
        <v>146</v>
      </c>
      <c r="E115" s="205" t="s">
        <v>1569</v>
      </c>
      <c r="F115" s="206" t="s">
        <v>1570</v>
      </c>
      <c r="G115" s="207" t="s">
        <v>202</v>
      </c>
      <c r="H115" s="208">
        <v>3.5</v>
      </c>
      <c r="I115" s="209"/>
      <c r="J115" s="210">
        <f>ROUND(I115*H115,2)</f>
        <v>0</v>
      </c>
      <c r="K115" s="206" t="s">
        <v>150</v>
      </c>
      <c r="L115" s="44"/>
      <c r="M115" s="211" t="s">
        <v>19</v>
      </c>
      <c r="N115" s="212" t="s">
        <v>40</v>
      </c>
      <c r="O115" s="84"/>
      <c r="P115" s="213">
        <f>O115*H115</f>
        <v>0</v>
      </c>
      <c r="Q115" s="213">
        <v>0.15826000000000001</v>
      </c>
      <c r="R115" s="213">
        <f>Q115*H115</f>
        <v>0.55391000000000001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151</v>
      </c>
      <c r="AT115" s="215" t="s">
        <v>146</v>
      </c>
      <c r="AU115" s="215" t="s">
        <v>79</v>
      </c>
      <c r="AY115" s="17" t="s">
        <v>144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77</v>
      </c>
      <c r="BK115" s="216">
        <f>ROUND(I115*H115,2)</f>
        <v>0</v>
      </c>
      <c r="BL115" s="17" t="s">
        <v>151</v>
      </c>
      <c r="BM115" s="215" t="s">
        <v>191</v>
      </c>
    </row>
    <row r="116" s="2" customFormat="1">
      <c r="A116" s="38"/>
      <c r="B116" s="39"/>
      <c r="C116" s="40"/>
      <c r="D116" s="217" t="s">
        <v>152</v>
      </c>
      <c r="E116" s="40"/>
      <c r="F116" s="218" t="s">
        <v>1571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152</v>
      </c>
      <c r="AU116" s="17" t="s">
        <v>79</v>
      </c>
    </row>
    <row r="117" s="2" customFormat="1">
      <c r="A117" s="38"/>
      <c r="B117" s="39"/>
      <c r="C117" s="40"/>
      <c r="D117" s="222" t="s">
        <v>154</v>
      </c>
      <c r="E117" s="40"/>
      <c r="F117" s="223" t="s">
        <v>1572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154</v>
      </c>
      <c r="AU117" s="17" t="s">
        <v>79</v>
      </c>
    </row>
    <row r="118" s="14" customFormat="1">
      <c r="A118" s="14"/>
      <c r="B118" s="234"/>
      <c r="C118" s="235"/>
      <c r="D118" s="217" t="s">
        <v>156</v>
      </c>
      <c r="E118" s="236" t="s">
        <v>19</v>
      </c>
      <c r="F118" s="237" t="s">
        <v>1555</v>
      </c>
      <c r="G118" s="235"/>
      <c r="H118" s="238">
        <v>3.5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156</v>
      </c>
      <c r="AU118" s="244" t="s">
        <v>79</v>
      </c>
      <c r="AV118" s="14" t="s">
        <v>79</v>
      </c>
      <c r="AW118" s="14" t="s">
        <v>31</v>
      </c>
      <c r="AX118" s="14" t="s">
        <v>69</v>
      </c>
      <c r="AY118" s="244" t="s">
        <v>144</v>
      </c>
    </row>
    <row r="119" s="15" customFormat="1">
      <c r="A119" s="15"/>
      <c r="B119" s="245"/>
      <c r="C119" s="246"/>
      <c r="D119" s="217" t="s">
        <v>156</v>
      </c>
      <c r="E119" s="247" t="s">
        <v>19</v>
      </c>
      <c r="F119" s="248" t="s">
        <v>163</v>
      </c>
      <c r="G119" s="246"/>
      <c r="H119" s="249">
        <v>3.5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5" t="s">
        <v>156</v>
      </c>
      <c r="AU119" s="255" t="s">
        <v>79</v>
      </c>
      <c r="AV119" s="15" t="s">
        <v>151</v>
      </c>
      <c r="AW119" s="15" t="s">
        <v>31</v>
      </c>
      <c r="AX119" s="15" t="s">
        <v>77</v>
      </c>
      <c r="AY119" s="255" t="s">
        <v>144</v>
      </c>
    </row>
    <row r="120" s="2" customFormat="1" ht="24.15" customHeight="1">
      <c r="A120" s="38"/>
      <c r="B120" s="39"/>
      <c r="C120" s="204" t="s">
        <v>194</v>
      </c>
      <c r="D120" s="204" t="s">
        <v>146</v>
      </c>
      <c r="E120" s="205" t="s">
        <v>1573</v>
      </c>
      <c r="F120" s="206" t="s">
        <v>1574</v>
      </c>
      <c r="G120" s="207" t="s">
        <v>202</v>
      </c>
      <c r="H120" s="208">
        <v>3.5</v>
      </c>
      <c r="I120" s="209"/>
      <c r="J120" s="210">
        <f>ROUND(I120*H120,2)</f>
        <v>0</v>
      </c>
      <c r="K120" s="206" t="s">
        <v>1575</v>
      </c>
      <c r="L120" s="44"/>
      <c r="M120" s="211" t="s">
        <v>19</v>
      </c>
      <c r="N120" s="212" t="s">
        <v>40</v>
      </c>
      <c r="O120" s="84"/>
      <c r="P120" s="213">
        <f>O120*H120</f>
        <v>0</v>
      </c>
      <c r="Q120" s="213">
        <v>0.0060099999999999997</v>
      </c>
      <c r="R120" s="213">
        <f>Q120*H120</f>
        <v>0.021034999999999998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151</v>
      </c>
      <c r="AT120" s="215" t="s">
        <v>146</v>
      </c>
      <c r="AU120" s="215" t="s">
        <v>79</v>
      </c>
      <c r="AY120" s="17" t="s">
        <v>144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77</v>
      </c>
      <c r="BK120" s="216">
        <f>ROUND(I120*H120,2)</f>
        <v>0</v>
      </c>
      <c r="BL120" s="17" t="s">
        <v>151</v>
      </c>
      <c r="BM120" s="215" t="s">
        <v>197</v>
      </c>
    </row>
    <row r="121" s="2" customFormat="1">
      <c r="A121" s="38"/>
      <c r="B121" s="39"/>
      <c r="C121" s="40"/>
      <c r="D121" s="217" t="s">
        <v>152</v>
      </c>
      <c r="E121" s="40"/>
      <c r="F121" s="218" t="s">
        <v>1576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152</v>
      </c>
      <c r="AU121" s="17" t="s">
        <v>79</v>
      </c>
    </row>
    <row r="122" s="14" customFormat="1">
      <c r="A122" s="14"/>
      <c r="B122" s="234"/>
      <c r="C122" s="235"/>
      <c r="D122" s="217" t="s">
        <v>156</v>
      </c>
      <c r="E122" s="236" t="s">
        <v>19</v>
      </c>
      <c r="F122" s="237" t="s">
        <v>1555</v>
      </c>
      <c r="G122" s="235"/>
      <c r="H122" s="238">
        <v>3.5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156</v>
      </c>
      <c r="AU122" s="244" t="s">
        <v>79</v>
      </c>
      <c r="AV122" s="14" t="s">
        <v>79</v>
      </c>
      <c r="AW122" s="14" t="s">
        <v>31</v>
      </c>
      <c r="AX122" s="14" t="s">
        <v>69</v>
      </c>
      <c r="AY122" s="244" t="s">
        <v>144</v>
      </c>
    </row>
    <row r="123" s="15" customFormat="1">
      <c r="A123" s="15"/>
      <c r="B123" s="245"/>
      <c r="C123" s="246"/>
      <c r="D123" s="217" t="s">
        <v>156</v>
      </c>
      <c r="E123" s="247" t="s">
        <v>19</v>
      </c>
      <c r="F123" s="248" t="s">
        <v>163</v>
      </c>
      <c r="G123" s="246"/>
      <c r="H123" s="249">
        <v>3.5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5" t="s">
        <v>156</v>
      </c>
      <c r="AU123" s="255" t="s">
        <v>79</v>
      </c>
      <c r="AV123" s="15" t="s">
        <v>151</v>
      </c>
      <c r="AW123" s="15" t="s">
        <v>31</v>
      </c>
      <c r="AX123" s="15" t="s">
        <v>77</v>
      </c>
      <c r="AY123" s="255" t="s">
        <v>144</v>
      </c>
    </row>
    <row r="124" s="2" customFormat="1" ht="21.75" customHeight="1">
      <c r="A124" s="38"/>
      <c r="B124" s="39"/>
      <c r="C124" s="204" t="s">
        <v>179</v>
      </c>
      <c r="D124" s="204" t="s">
        <v>146</v>
      </c>
      <c r="E124" s="205" t="s">
        <v>1577</v>
      </c>
      <c r="F124" s="206" t="s">
        <v>1578</v>
      </c>
      <c r="G124" s="207" t="s">
        <v>202</v>
      </c>
      <c r="H124" s="208">
        <v>3.5</v>
      </c>
      <c r="I124" s="209"/>
      <c r="J124" s="210">
        <f>ROUND(I124*H124,2)</f>
        <v>0</v>
      </c>
      <c r="K124" s="206" t="s">
        <v>1575</v>
      </c>
      <c r="L124" s="44"/>
      <c r="M124" s="211" t="s">
        <v>19</v>
      </c>
      <c r="N124" s="212" t="s">
        <v>40</v>
      </c>
      <c r="O124" s="84"/>
      <c r="P124" s="213">
        <f>O124*H124</f>
        <v>0</v>
      </c>
      <c r="Q124" s="213">
        <v>0.00031</v>
      </c>
      <c r="R124" s="213">
        <f>Q124*H124</f>
        <v>0.001085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151</v>
      </c>
      <c r="AT124" s="215" t="s">
        <v>146</v>
      </c>
      <c r="AU124" s="215" t="s">
        <v>79</v>
      </c>
      <c r="AY124" s="17" t="s">
        <v>144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77</v>
      </c>
      <c r="BK124" s="216">
        <f>ROUND(I124*H124,2)</f>
        <v>0</v>
      </c>
      <c r="BL124" s="17" t="s">
        <v>151</v>
      </c>
      <c r="BM124" s="215" t="s">
        <v>203</v>
      </c>
    </row>
    <row r="125" s="2" customFormat="1">
      <c r="A125" s="38"/>
      <c r="B125" s="39"/>
      <c r="C125" s="40"/>
      <c r="D125" s="217" t="s">
        <v>152</v>
      </c>
      <c r="E125" s="40"/>
      <c r="F125" s="218" t="s">
        <v>1579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152</v>
      </c>
      <c r="AU125" s="17" t="s">
        <v>79</v>
      </c>
    </row>
    <row r="126" s="14" customFormat="1">
      <c r="A126" s="14"/>
      <c r="B126" s="234"/>
      <c r="C126" s="235"/>
      <c r="D126" s="217" t="s">
        <v>156</v>
      </c>
      <c r="E126" s="236" t="s">
        <v>19</v>
      </c>
      <c r="F126" s="237" t="s">
        <v>1555</v>
      </c>
      <c r="G126" s="235"/>
      <c r="H126" s="238">
        <v>3.5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156</v>
      </c>
      <c r="AU126" s="244" t="s">
        <v>79</v>
      </c>
      <c r="AV126" s="14" t="s">
        <v>79</v>
      </c>
      <c r="AW126" s="14" t="s">
        <v>31</v>
      </c>
      <c r="AX126" s="14" t="s">
        <v>69</v>
      </c>
      <c r="AY126" s="244" t="s">
        <v>144</v>
      </c>
    </row>
    <row r="127" s="15" customFormat="1">
      <c r="A127" s="15"/>
      <c r="B127" s="245"/>
      <c r="C127" s="246"/>
      <c r="D127" s="217" t="s">
        <v>156</v>
      </c>
      <c r="E127" s="247" t="s">
        <v>19</v>
      </c>
      <c r="F127" s="248" t="s">
        <v>163</v>
      </c>
      <c r="G127" s="246"/>
      <c r="H127" s="249">
        <v>3.5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5" t="s">
        <v>156</v>
      </c>
      <c r="AU127" s="255" t="s">
        <v>79</v>
      </c>
      <c r="AV127" s="15" t="s">
        <v>151</v>
      </c>
      <c r="AW127" s="15" t="s">
        <v>31</v>
      </c>
      <c r="AX127" s="15" t="s">
        <v>77</v>
      </c>
      <c r="AY127" s="255" t="s">
        <v>144</v>
      </c>
    </row>
    <row r="128" s="2" customFormat="1" ht="33" customHeight="1">
      <c r="A128" s="38"/>
      <c r="B128" s="39"/>
      <c r="C128" s="204" t="s">
        <v>208</v>
      </c>
      <c r="D128" s="204" t="s">
        <v>146</v>
      </c>
      <c r="E128" s="205" t="s">
        <v>1580</v>
      </c>
      <c r="F128" s="206" t="s">
        <v>1581</v>
      </c>
      <c r="G128" s="207" t="s">
        <v>202</v>
      </c>
      <c r="H128" s="208">
        <v>3.5</v>
      </c>
      <c r="I128" s="209"/>
      <c r="J128" s="210">
        <f>ROUND(I128*H128,2)</f>
        <v>0</v>
      </c>
      <c r="K128" s="206" t="s">
        <v>1575</v>
      </c>
      <c r="L128" s="44"/>
      <c r="M128" s="211" t="s">
        <v>19</v>
      </c>
      <c r="N128" s="212" t="s">
        <v>40</v>
      </c>
      <c r="O128" s="84"/>
      <c r="P128" s="213">
        <f>O128*H128</f>
        <v>0</v>
      </c>
      <c r="Q128" s="213">
        <v>0.10373</v>
      </c>
      <c r="R128" s="213">
        <f>Q128*H128</f>
        <v>0.36305500000000002</v>
      </c>
      <c r="S128" s="213">
        <v>0</v>
      </c>
      <c r="T128" s="21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5" t="s">
        <v>151</v>
      </c>
      <c r="AT128" s="215" t="s">
        <v>146</v>
      </c>
      <c r="AU128" s="215" t="s">
        <v>79</v>
      </c>
      <c r="AY128" s="17" t="s">
        <v>144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7" t="s">
        <v>77</v>
      </c>
      <c r="BK128" s="216">
        <f>ROUND(I128*H128,2)</f>
        <v>0</v>
      </c>
      <c r="BL128" s="17" t="s">
        <v>151</v>
      </c>
      <c r="BM128" s="215" t="s">
        <v>212</v>
      </c>
    </row>
    <row r="129" s="2" customFormat="1">
      <c r="A129" s="38"/>
      <c r="B129" s="39"/>
      <c r="C129" s="40"/>
      <c r="D129" s="217" t="s">
        <v>152</v>
      </c>
      <c r="E129" s="40"/>
      <c r="F129" s="218" t="s">
        <v>1582</v>
      </c>
      <c r="G129" s="40"/>
      <c r="H129" s="40"/>
      <c r="I129" s="219"/>
      <c r="J129" s="40"/>
      <c r="K129" s="40"/>
      <c r="L129" s="44"/>
      <c r="M129" s="220"/>
      <c r="N129" s="221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152</v>
      </c>
      <c r="AU129" s="17" t="s">
        <v>79</v>
      </c>
    </row>
    <row r="130" s="14" customFormat="1">
      <c r="A130" s="14"/>
      <c r="B130" s="234"/>
      <c r="C130" s="235"/>
      <c r="D130" s="217" t="s">
        <v>156</v>
      </c>
      <c r="E130" s="236" t="s">
        <v>19</v>
      </c>
      <c r="F130" s="237" t="s">
        <v>1555</v>
      </c>
      <c r="G130" s="235"/>
      <c r="H130" s="238">
        <v>3.5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156</v>
      </c>
      <c r="AU130" s="244" t="s">
        <v>79</v>
      </c>
      <c r="AV130" s="14" t="s">
        <v>79</v>
      </c>
      <c r="AW130" s="14" t="s">
        <v>31</v>
      </c>
      <c r="AX130" s="14" t="s">
        <v>69</v>
      </c>
      <c r="AY130" s="244" t="s">
        <v>144</v>
      </c>
    </row>
    <row r="131" s="15" customFormat="1">
      <c r="A131" s="15"/>
      <c r="B131" s="245"/>
      <c r="C131" s="246"/>
      <c r="D131" s="217" t="s">
        <v>156</v>
      </c>
      <c r="E131" s="247" t="s">
        <v>19</v>
      </c>
      <c r="F131" s="248" t="s">
        <v>163</v>
      </c>
      <c r="G131" s="246"/>
      <c r="H131" s="249">
        <v>3.5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5" t="s">
        <v>156</v>
      </c>
      <c r="AU131" s="255" t="s">
        <v>79</v>
      </c>
      <c r="AV131" s="15" t="s">
        <v>151</v>
      </c>
      <c r="AW131" s="15" t="s">
        <v>31</v>
      </c>
      <c r="AX131" s="15" t="s">
        <v>77</v>
      </c>
      <c r="AY131" s="255" t="s">
        <v>144</v>
      </c>
    </row>
    <row r="132" s="2" customFormat="1" ht="24.15" customHeight="1">
      <c r="A132" s="38"/>
      <c r="B132" s="39"/>
      <c r="C132" s="204" t="s">
        <v>185</v>
      </c>
      <c r="D132" s="204" t="s">
        <v>146</v>
      </c>
      <c r="E132" s="205" t="s">
        <v>1583</v>
      </c>
      <c r="F132" s="206" t="s">
        <v>1584</v>
      </c>
      <c r="G132" s="207" t="s">
        <v>202</v>
      </c>
      <c r="H132" s="208">
        <v>16.800000000000001</v>
      </c>
      <c r="I132" s="209"/>
      <c r="J132" s="210">
        <f>ROUND(I132*H132,2)</f>
        <v>0</v>
      </c>
      <c r="K132" s="206" t="s">
        <v>150</v>
      </c>
      <c r="L132" s="44"/>
      <c r="M132" s="211" t="s">
        <v>19</v>
      </c>
      <c r="N132" s="212" t="s">
        <v>40</v>
      </c>
      <c r="O132" s="84"/>
      <c r="P132" s="213">
        <f>O132*H132</f>
        <v>0</v>
      </c>
      <c r="Q132" s="213">
        <v>0.1837</v>
      </c>
      <c r="R132" s="213">
        <f>Q132*H132</f>
        <v>3.08616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151</v>
      </c>
      <c r="AT132" s="215" t="s">
        <v>146</v>
      </c>
      <c r="AU132" s="215" t="s">
        <v>79</v>
      </c>
      <c r="AY132" s="17" t="s">
        <v>144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77</v>
      </c>
      <c r="BK132" s="216">
        <f>ROUND(I132*H132,2)</f>
        <v>0</v>
      </c>
      <c r="BL132" s="17" t="s">
        <v>151</v>
      </c>
      <c r="BM132" s="215" t="s">
        <v>218</v>
      </c>
    </row>
    <row r="133" s="2" customFormat="1">
      <c r="A133" s="38"/>
      <c r="B133" s="39"/>
      <c r="C133" s="40"/>
      <c r="D133" s="217" t="s">
        <v>152</v>
      </c>
      <c r="E133" s="40"/>
      <c r="F133" s="218" t="s">
        <v>1585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152</v>
      </c>
      <c r="AU133" s="17" t="s">
        <v>79</v>
      </c>
    </row>
    <row r="134" s="2" customFormat="1">
      <c r="A134" s="38"/>
      <c r="B134" s="39"/>
      <c r="C134" s="40"/>
      <c r="D134" s="222" t="s">
        <v>154</v>
      </c>
      <c r="E134" s="40"/>
      <c r="F134" s="223" t="s">
        <v>1586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154</v>
      </c>
      <c r="AU134" s="17" t="s">
        <v>79</v>
      </c>
    </row>
    <row r="135" s="14" customFormat="1">
      <c r="A135" s="14"/>
      <c r="B135" s="234"/>
      <c r="C135" s="235"/>
      <c r="D135" s="217" t="s">
        <v>156</v>
      </c>
      <c r="E135" s="236" t="s">
        <v>19</v>
      </c>
      <c r="F135" s="237" t="s">
        <v>1550</v>
      </c>
      <c r="G135" s="235"/>
      <c r="H135" s="238">
        <v>16.800000000000001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156</v>
      </c>
      <c r="AU135" s="244" t="s">
        <v>79</v>
      </c>
      <c r="AV135" s="14" t="s">
        <v>79</v>
      </c>
      <c r="AW135" s="14" t="s">
        <v>31</v>
      </c>
      <c r="AX135" s="14" t="s">
        <v>69</v>
      </c>
      <c r="AY135" s="244" t="s">
        <v>144</v>
      </c>
    </row>
    <row r="136" s="15" customFormat="1">
      <c r="A136" s="15"/>
      <c r="B136" s="245"/>
      <c r="C136" s="246"/>
      <c r="D136" s="217" t="s">
        <v>156</v>
      </c>
      <c r="E136" s="247" t="s">
        <v>19</v>
      </c>
      <c r="F136" s="248" t="s">
        <v>163</v>
      </c>
      <c r="G136" s="246"/>
      <c r="H136" s="249">
        <v>16.800000000000001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5" t="s">
        <v>156</v>
      </c>
      <c r="AU136" s="255" t="s">
        <v>79</v>
      </c>
      <c r="AV136" s="15" t="s">
        <v>151</v>
      </c>
      <c r="AW136" s="15" t="s">
        <v>31</v>
      </c>
      <c r="AX136" s="15" t="s">
        <v>77</v>
      </c>
      <c r="AY136" s="255" t="s">
        <v>144</v>
      </c>
    </row>
    <row r="137" s="12" customFormat="1" ht="22.8" customHeight="1">
      <c r="A137" s="12"/>
      <c r="B137" s="188"/>
      <c r="C137" s="189"/>
      <c r="D137" s="190" t="s">
        <v>68</v>
      </c>
      <c r="E137" s="202" t="s">
        <v>208</v>
      </c>
      <c r="F137" s="202" t="s">
        <v>599</v>
      </c>
      <c r="G137" s="189"/>
      <c r="H137" s="189"/>
      <c r="I137" s="192"/>
      <c r="J137" s="203">
        <f>BK137</f>
        <v>0</v>
      </c>
      <c r="K137" s="189"/>
      <c r="L137" s="194"/>
      <c r="M137" s="195"/>
      <c r="N137" s="196"/>
      <c r="O137" s="196"/>
      <c r="P137" s="197">
        <f>SUM(P138:P147)</f>
        <v>0</v>
      </c>
      <c r="Q137" s="196"/>
      <c r="R137" s="197">
        <f>SUM(R138:R147)</f>
        <v>0.77701240500000002</v>
      </c>
      <c r="S137" s="196"/>
      <c r="T137" s="198">
        <f>SUM(T138:T147)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99" t="s">
        <v>77</v>
      </c>
      <c r="AT137" s="200" t="s">
        <v>68</v>
      </c>
      <c r="AU137" s="200" t="s">
        <v>77</v>
      </c>
      <c r="AY137" s="199" t="s">
        <v>144</v>
      </c>
      <c r="BK137" s="201">
        <f>SUM(BK138:BK147)</f>
        <v>0</v>
      </c>
    </row>
    <row r="138" s="2" customFormat="1" ht="33" customHeight="1">
      <c r="A138" s="38"/>
      <c r="B138" s="39"/>
      <c r="C138" s="204" t="s">
        <v>222</v>
      </c>
      <c r="D138" s="204" t="s">
        <v>146</v>
      </c>
      <c r="E138" s="205" t="s">
        <v>1587</v>
      </c>
      <c r="F138" s="206" t="s">
        <v>1588</v>
      </c>
      <c r="G138" s="207" t="s">
        <v>291</v>
      </c>
      <c r="H138" s="208">
        <v>5</v>
      </c>
      <c r="I138" s="209"/>
      <c r="J138" s="210">
        <f>ROUND(I138*H138,2)</f>
        <v>0</v>
      </c>
      <c r="K138" s="206" t="s">
        <v>150</v>
      </c>
      <c r="L138" s="44"/>
      <c r="M138" s="211" t="s">
        <v>19</v>
      </c>
      <c r="N138" s="212" t="s">
        <v>40</v>
      </c>
      <c r="O138" s="84"/>
      <c r="P138" s="213">
        <f>O138*H138</f>
        <v>0</v>
      </c>
      <c r="Q138" s="213">
        <v>0.15539952000000001</v>
      </c>
      <c r="R138" s="213">
        <f>Q138*H138</f>
        <v>0.77699760000000007</v>
      </c>
      <c r="S138" s="213">
        <v>0</v>
      </c>
      <c r="T138" s="21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151</v>
      </c>
      <c r="AT138" s="215" t="s">
        <v>146</v>
      </c>
      <c r="AU138" s="215" t="s">
        <v>79</v>
      </c>
      <c r="AY138" s="17" t="s">
        <v>144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77</v>
      </c>
      <c r="BK138" s="216">
        <f>ROUND(I138*H138,2)</f>
        <v>0</v>
      </c>
      <c r="BL138" s="17" t="s">
        <v>151</v>
      </c>
      <c r="BM138" s="215" t="s">
        <v>225</v>
      </c>
    </row>
    <row r="139" s="2" customFormat="1">
      <c r="A139" s="38"/>
      <c r="B139" s="39"/>
      <c r="C139" s="40"/>
      <c r="D139" s="217" t="s">
        <v>152</v>
      </c>
      <c r="E139" s="40"/>
      <c r="F139" s="218" t="s">
        <v>1589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152</v>
      </c>
      <c r="AU139" s="17" t="s">
        <v>79</v>
      </c>
    </row>
    <row r="140" s="2" customFormat="1">
      <c r="A140" s="38"/>
      <c r="B140" s="39"/>
      <c r="C140" s="40"/>
      <c r="D140" s="222" t="s">
        <v>154</v>
      </c>
      <c r="E140" s="40"/>
      <c r="F140" s="223" t="s">
        <v>1590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154</v>
      </c>
      <c r="AU140" s="17" t="s">
        <v>79</v>
      </c>
    </row>
    <row r="141" s="14" customFormat="1">
      <c r="A141" s="14"/>
      <c r="B141" s="234"/>
      <c r="C141" s="235"/>
      <c r="D141" s="217" t="s">
        <v>156</v>
      </c>
      <c r="E141" s="236" t="s">
        <v>19</v>
      </c>
      <c r="F141" s="237" t="s">
        <v>182</v>
      </c>
      <c r="G141" s="235"/>
      <c r="H141" s="238">
        <v>5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156</v>
      </c>
      <c r="AU141" s="244" t="s">
        <v>79</v>
      </c>
      <c r="AV141" s="14" t="s">
        <v>79</v>
      </c>
      <c r="AW141" s="14" t="s">
        <v>31</v>
      </c>
      <c r="AX141" s="14" t="s">
        <v>69</v>
      </c>
      <c r="AY141" s="244" t="s">
        <v>144</v>
      </c>
    </row>
    <row r="142" s="15" customFormat="1">
      <c r="A142" s="15"/>
      <c r="B142" s="245"/>
      <c r="C142" s="246"/>
      <c r="D142" s="217" t="s">
        <v>156</v>
      </c>
      <c r="E142" s="247" t="s">
        <v>19</v>
      </c>
      <c r="F142" s="248" t="s">
        <v>163</v>
      </c>
      <c r="G142" s="246"/>
      <c r="H142" s="249">
        <v>5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5" t="s">
        <v>156</v>
      </c>
      <c r="AU142" s="255" t="s">
        <v>79</v>
      </c>
      <c r="AV142" s="15" t="s">
        <v>151</v>
      </c>
      <c r="AW142" s="15" t="s">
        <v>31</v>
      </c>
      <c r="AX142" s="15" t="s">
        <v>77</v>
      </c>
      <c r="AY142" s="255" t="s">
        <v>144</v>
      </c>
    </row>
    <row r="143" s="2" customFormat="1" ht="24.15" customHeight="1">
      <c r="A143" s="38"/>
      <c r="B143" s="39"/>
      <c r="C143" s="204" t="s">
        <v>191</v>
      </c>
      <c r="D143" s="204" t="s">
        <v>146</v>
      </c>
      <c r="E143" s="205" t="s">
        <v>1591</v>
      </c>
      <c r="F143" s="206" t="s">
        <v>1592</v>
      </c>
      <c r="G143" s="207" t="s">
        <v>291</v>
      </c>
      <c r="H143" s="208">
        <v>9</v>
      </c>
      <c r="I143" s="209"/>
      <c r="J143" s="210">
        <f>ROUND(I143*H143,2)</f>
        <v>0</v>
      </c>
      <c r="K143" s="206" t="s">
        <v>150</v>
      </c>
      <c r="L143" s="44"/>
      <c r="M143" s="211" t="s">
        <v>19</v>
      </c>
      <c r="N143" s="212" t="s">
        <v>40</v>
      </c>
      <c r="O143" s="84"/>
      <c r="P143" s="213">
        <f>O143*H143</f>
        <v>0</v>
      </c>
      <c r="Q143" s="213">
        <v>1.6449999999999999E-06</v>
      </c>
      <c r="R143" s="213">
        <f>Q143*H143</f>
        <v>1.4805E-05</v>
      </c>
      <c r="S143" s="213">
        <v>0</v>
      </c>
      <c r="T143" s="21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5" t="s">
        <v>151</v>
      </c>
      <c r="AT143" s="215" t="s">
        <v>146</v>
      </c>
      <c r="AU143" s="215" t="s">
        <v>79</v>
      </c>
      <c r="AY143" s="17" t="s">
        <v>144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7" t="s">
        <v>77</v>
      </c>
      <c r="BK143" s="216">
        <f>ROUND(I143*H143,2)</f>
        <v>0</v>
      </c>
      <c r="BL143" s="17" t="s">
        <v>151</v>
      </c>
      <c r="BM143" s="215" t="s">
        <v>232</v>
      </c>
    </row>
    <row r="144" s="2" customFormat="1">
      <c r="A144" s="38"/>
      <c r="B144" s="39"/>
      <c r="C144" s="40"/>
      <c r="D144" s="217" t="s">
        <v>152</v>
      </c>
      <c r="E144" s="40"/>
      <c r="F144" s="218" t="s">
        <v>1593</v>
      </c>
      <c r="G144" s="40"/>
      <c r="H144" s="40"/>
      <c r="I144" s="219"/>
      <c r="J144" s="40"/>
      <c r="K144" s="40"/>
      <c r="L144" s="44"/>
      <c r="M144" s="220"/>
      <c r="N144" s="221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152</v>
      </c>
      <c r="AU144" s="17" t="s">
        <v>79</v>
      </c>
    </row>
    <row r="145" s="2" customFormat="1">
      <c r="A145" s="38"/>
      <c r="B145" s="39"/>
      <c r="C145" s="40"/>
      <c r="D145" s="222" t="s">
        <v>154</v>
      </c>
      <c r="E145" s="40"/>
      <c r="F145" s="223" t="s">
        <v>1594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154</v>
      </c>
      <c r="AU145" s="17" t="s">
        <v>79</v>
      </c>
    </row>
    <row r="146" s="14" customFormat="1">
      <c r="A146" s="14"/>
      <c r="B146" s="234"/>
      <c r="C146" s="235"/>
      <c r="D146" s="217" t="s">
        <v>156</v>
      </c>
      <c r="E146" s="236" t="s">
        <v>19</v>
      </c>
      <c r="F146" s="237" t="s">
        <v>1595</v>
      </c>
      <c r="G146" s="235"/>
      <c r="H146" s="238">
        <v>9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156</v>
      </c>
      <c r="AU146" s="244" t="s">
        <v>79</v>
      </c>
      <c r="AV146" s="14" t="s">
        <v>79</v>
      </c>
      <c r="AW146" s="14" t="s">
        <v>31</v>
      </c>
      <c r="AX146" s="14" t="s">
        <v>69</v>
      </c>
      <c r="AY146" s="244" t="s">
        <v>144</v>
      </c>
    </row>
    <row r="147" s="15" customFormat="1">
      <c r="A147" s="15"/>
      <c r="B147" s="245"/>
      <c r="C147" s="246"/>
      <c r="D147" s="217" t="s">
        <v>156</v>
      </c>
      <c r="E147" s="247" t="s">
        <v>19</v>
      </c>
      <c r="F147" s="248" t="s">
        <v>163</v>
      </c>
      <c r="G147" s="246"/>
      <c r="H147" s="249">
        <v>9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5" t="s">
        <v>156</v>
      </c>
      <c r="AU147" s="255" t="s">
        <v>79</v>
      </c>
      <c r="AV147" s="15" t="s">
        <v>151</v>
      </c>
      <c r="AW147" s="15" t="s">
        <v>31</v>
      </c>
      <c r="AX147" s="15" t="s">
        <v>77</v>
      </c>
      <c r="AY147" s="255" t="s">
        <v>144</v>
      </c>
    </row>
    <row r="148" s="12" customFormat="1" ht="22.8" customHeight="1">
      <c r="A148" s="12"/>
      <c r="B148" s="188"/>
      <c r="C148" s="189"/>
      <c r="D148" s="190" t="s">
        <v>68</v>
      </c>
      <c r="E148" s="202" t="s">
        <v>828</v>
      </c>
      <c r="F148" s="202" t="s">
        <v>829</v>
      </c>
      <c r="G148" s="189"/>
      <c r="H148" s="189"/>
      <c r="I148" s="192"/>
      <c r="J148" s="203">
        <f>BK148</f>
        <v>0</v>
      </c>
      <c r="K148" s="189"/>
      <c r="L148" s="194"/>
      <c r="M148" s="195"/>
      <c r="N148" s="196"/>
      <c r="O148" s="196"/>
      <c r="P148" s="197">
        <f>SUM(P149:P175)</f>
        <v>0</v>
      </c>
      <c r="Q148" s="196"/>
      <c r="R148" s="197">
        <f>SUM(R149:R175)</f>
        <v>0</v>
      </c>
      <c r="S148" s="196"/>
      <c r="T148" s="198">
        <f>SUM(T149:T175)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99" t="s">
        <v>77</v>
      </c>
      <c r="AT148" s="200" t="s">
        <v>68</v>
      </c>
      <c r="AU148" s="200" t="s">
        <v>77</v>
      </c>
      <c r="AY148" s="199" t="s">
        <v>144</v>
      </c>
      <c r="BK148" s="201">
        <f>SUM(BK149:BK175)</f>
        <v>0</v>
      </c>
    </row>
    <row r="149" s="2" customFormat="1" ht="24.15" customHeight="1">
      <c r="A149" s="38"/>
      <c r="B149" s="39"/>
      <c r="C149" s="204" t="s">
        <v>234</v>
      </c>
      <c r="D149" s="204" t="s">
        <v>146</v>
      </c>
      <c r="E149" s="205" t="s">
        <v>1596</v>
      </c>
      <c r="F149" s="206" t="s">
        <v>1597</v>
      </c>
      <c r="G149" s="207" t="s">
        <v>211</v>
      </c>
      <c r="H149" s="208">
        <v>0.77000000000000002</v>
      </c>
      <c r="I149" s="209"/>
      <c r="J149" s="210">
        <f>ROUND(I149*H149,2)</f>
        <v>0</v>
      </c>
      <c r="K149" s="206" t="s">
        <v>150</v>
      </c>
      <c r="L149" s="44"/>
      <c r="M149" s="211" t="s">
        <v>19</v>
      </c>
      <c r="N149" s="212" t="s">
        <v>40</v>
      </c>
      <c r="O149" s="8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151</v>
      </c>
      <c r="AT149" s="215" t="s">
        <v>146</v>
      </c>
      <c r="AU149" s="215" t="s">
        <v>79</v>
      </c>
      <c r="AY149" s="17" t="s">
        <v>144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77</v>
      </c>
      <c r="BK149" s="216">
        <f>ROUND(I149*H149,2)</f>
        <v>0</v>
      </c>
      <c r="BL149" s="17" t="s">
        <v>151</v>
      </c>
      <c r="BM149" s="215" t="s">
        <v>237</v>
      </c>
    </row>
    <row r="150" s="2" customFormat="1">
      <c r="A150" s="38"/>
      <c r="B150" s="39"/>
      <c r="C150" s="40"/>
      <c r="D150" s="217" t="s">
        <v>152</v>
      </c>
      <c r="E150" s="40"/>
      <c r="F150" s="218" t="s">
        <v>1598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152</v>
      </c>
      <c r="AU150" s="17" t="s">
        <v>79</v>
      </c>
    </row>
    <row r="151" s="2" customFormat="1">
      <c r="A151" s="38"/>
      <c r="B151" s="39"/>
      <c r="C151" s="40"/>
      <c r="D151" s="222" t="s">
        <v>154</v>
      </c>
      <c r="E151" s="40"/>
      <c r="F151" s="223" t="s">
        <v>1599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154</v>
      </c>
      <c r="AU151" s="17" t="s">
        <v>79</v>
      </c>
    </row>
    <row r="152" s="14" customFormat="1">
      <c r="A152" s="14"/>
      <c r="B152" s="234"/>
      <c r="C152" s="235"/>
      <c r="D152" s="217" t="s">
        <v>156</v>
      </c>
      <c r="E152" s="236" t="s">
        <v>19</v>
      </c>
      <c r="F152" s="237" t="s">
        <v>1600</v>
      </c>
      <c r="G152" s="235"/>
      <c r="H152" s="238">
        <v>0.77000000000000002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156</v>
      </c>
      <c r="AU152" s="244" t="s">
        <v>79</v>
      </c>
      <c r="AV152" s="14" t="s">
        <v>79</v>
      </c>
      <c r="AW152" s="14" t="s">
        <v>31</v>
      </c>
      <c r="AX152" s="14" t="s">
        <v>69</v>
      </c>
      <c r="AY152" s="244" t="s">
        <v>144</v>
      </c>
    </row>
    <row r="153" s="15" customFormat="1">
      <c r="A153" s="15"/>
      <c r="B153" s="245"/>
      <c r="C153" s="246"/>
      <c r="D153" s="217" t="s">
        <v>156</v>
      </c>
      <c r="E153" s="247" t="s">
        <v>19</v>
      </c>
      <c r="F153" s="248" t="s">
        <v>163</v>
      </c>
      <c r="G153" s="246"/>
      <c r="H153" s="249">
        <v>0.77000000000000002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5" t="s">
        <v>156</v>
      </c>
      <c r="AU153" s="255" t="s">
        <v>79</v>
      </c>
      <c r="AV153" s="15" t="s">
        <v>151</v>
      </c>
      <c r="AW153" s="15" t="s">
        <v>31</v>
      </c>
      <c r="AX153" s="15" t="s">
        <v>77</v>
      </c>
      <c r="AY153" s="255" t="s">
        <v>144</v>
      </c>
    </row>
    <row r="154" s="2" customFormat="1" ht="21.75" customHeight="1">
      <c r="A154" s="38"/>
      <c r="B154" s="39"/>
      <c r="C154" s="204" t="s">
        <v>197</v>
      </c>
      <c r="D154" s="204" t="s">
        <v>146</v>
      </c>
      <c r="E154" s="205" t="s">
        <v>1601</v>
      </c>
      <c r="F154" s="206" t="s">
        <v>1602</v>
      </c>
      <c r="G154" s="207" t="s">
        <v>211</v>
      </c>
      <c r="H154" s="208">
        <v>0.77000000000000002</v>
      </c>
      <c r="I154" s="209"/>
      <c r="J154" s="210">
        <f>ROUND(I154*H154,2)</f>
        <v>0</v>
      </c>
      <c r="K154" s="206" t="s">
        <v>150</v>
      </c>
      <c r="L154" s="44"/>
      <c r="M154" s="211" t="s">
        <v>19</v>
      </c>
      <c r="N154" s="212" t="s">
        <v>40</v>
      </c>
      <c r="O154" s="84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5" t="s">
        <v>151</v>
      </c>
      <c r="AT154" s="215" t="s">
        <v>146</v>
      </c>
      <c r="AU154" s="215" t="s">
        <v>79</v>
      </c>
      <c r="AY154" s="17" t="s">
        <v>144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77</v>
      </c>
      <c r="BK154" s="216">
        <f>ROUND(I154*H154,2)</f>
        <v>0</v>
      </c>
      <c r="BL154" s="17" t="s">
        <v>151</v>
      </c>
      <c r="BM154" s="215" t="s">
        <v>244</v>
      </c>
    </row>
    <row r="155" s="2" customFormat="1">
      <c r="A155" s="38"/>
      <c r="B155" s="39"/>
      <c r="C155" s="40"/>
      <c r="D155" s="217" t="s">
        <v>152</v>
      </c>
      <c r="E155" s="40"/>
      <c r="F155" s="218" t="s">
        <v>1603</v>
      </c>
      <c r="G155" s="40"/>
      <c r="H155" s="40"/>
      <c r="I155" s="219"/>
      <c r="J155" s="40"/>
      <c r="K155" s="40"/>
      <c r="L155" s="44"/>
      <c r="M155" s="220"/>
      <c r="N155" s="221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152</v>
      </c>
      <c r="AU155" s="17" t="s">
        <v>79</v>
      </c>
    </row>
    <row r="156" s="2" customFormat="1">
      <c r="A156" s="38"/>
      <c r="B156" s="39"/>
      <c r="C156" s="40"/>
      <c r="D156" s="222" t="s">
        <v>154</v>
      </c>
      <c r="E156" s="40"/>
      <c r="F156" s="223" t="s">
        <v>1604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154</v>
      </c>
      <c r="AU156" s="17" t="s">
        <v>79</v>
      </c>
    </row>
    <row r="157" s="14" customFormat="1">
      <c r="A157" s="14"/>
      <c r="B157" s="234"/>
      <c r="C157" s="235"/>
      <c r="D157" s="217" t="s">
        <v>156</v>
      </c>
      <c r="E157" s="236" t="s">
        <v>19</v>
      </c>
      <c r="F157" s="237" t="s">
        <v>1600</v>
      </c>
      <c r="G157" s="235"/>
      <c r="H157" s="238">
        <v>0.77000000000000002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156</v>
      </c>
      <c r="AU157" s="244" t="s">
        <v>79</v>
      </c>
      <c r="AV157" s="14" t="s">
        <v>79</v>
      </c>
      <c r="AW157" s="14" t="s">
        <v>31</v>
      </c>
      <c r="AX157" s="14" t="s">
        <v>69</v>
      </c>
      <c r="AY157" s="244" t="s">
        <v>144</v>
      </c>
    </row>
    <row r="158" s="15" customFormat="1">
      <c r="A158" s="15"/>
      <c r="B158" s="245"/>
      <c r="C158" s="246"/>
      <c r="D158" s="217" t="s">
        <v>156</v>
      </c>
      <c r="E158" s="247" t="s">
        <v>19</v>
      </c>
      <c r="F158" s="248" t="s">
        <v>163</v>
      </c>
      <c r="G158" s="246"/>
      <c r="H158" s="249">
        <v>0.77000000000000002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5" t="s">
        <v>156</v>
      </c>
      <c r="AU158" s="255" t="s">
        <v>79</v>
      </c>
      <c r="AV158" s="15" t="s">
        <v>151</v>
      </c>
      <c r="AW158" s="15" t="s">
        <v>31</v>
      </c>
      <c r="AX158" s="15" t="s">
        <v>77</v>
      </c>
      <c r="AY158" s="255" t="s">
        <v>144</v>
      </c>
    </row>
    <row r="159" s="2" customFormat="1" ht="24.15" customHeight="1">
      <c r="A159" s="38"/>
      <c r="B159" s="39"/>
      <c r="C159" s="204" t="s">
        <v>8</v>
      </c>
      <c r="D159" s="204" t="s">
        <v>146</v>
      </c>
      <c r="E159" s="205" t="s">
        <v>1605</v>
      </c>
      <c r="F159" s="206" t="s">
        <v>1606</v>
      </c>
      <c r="G159" s="207" t="s">
        <v>211</v>
      </c>
      <c r="H159" s="208">
        <v>7.7000000000000002</v>
      </c>
      <c r="I159" s="209"/>
      <c r="J159" s="210">
        <f>ROUND(I159*H159,2)</f>
        <v>0</v>
      </c>
      <c r="K159" s="206" t="s">
        <v>150</v>
      </c>
      <c r="L159" s="44"/>
      <c r="M159" s="211" t="s">
        <v>19</v>
      </c>
      <c r="N159" s="212" t="s">
        <v>40</v>
      </c>
      <c r="O159" s="8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151</v>
      </c>
      <c r="AT159" s="215" t="s">
        <v>146</v>
      </c>
      <c r="AU159" s="215" t="s">
        <v>79</v>
      </c>
      <c r="AY159" s="17" t="s">
        <v>144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77</v>
      </c>
      <c r="BK159" s="216">
        <f>ROUND(I159*H159,2)</f>
        <v>0</v>
      </c>
      <c r="BL159" s="17" t="s">
        <v>151</v>
      </c>
      <c r="BM159" s="215" t="s">
        <v>252</v>
      </c>
    </row>
    <row r="160" s="2" customFormat="1">
      <c r="A160" s="38"/>
      <c r="B160" s="39"/>
      <c r="C160" s="40"/>
      <c r="D160" s="217" t="s">
        <v>152</v>
      </c>
      <c r="E160" s="40"/>
      <c r="F160" s="218" t="s">
        <v>1607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152</v>
      </c>
      <c r="AU160" s="17" t="s">
        <v>79</v>
      </c>
    </row>
    <row r="161" s="2" customFormat="1">
      <c r="A161" s="38"/>
      <c r="B161" s="39"/>
      <c r="C161" s="40"/>
      <c r="D161" s="222" t="s">
        <v>154</v>
      </c>
      <c r="E161" s="40"/>
      <c r="F161" s="223" t="s">
        <v>1608</v>
      </c>
      <c r="G161" s="40"/>
      <c r="H161" s="40"/>
      <c r="I161" s="219"/>
      <c r="J161" s="40"/>
      <c r="K161" s="40"/>
      <c r="L161" s="44"/>
      <c r="M161" s="220"/>
      <c r="N161" s="221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154</v>
      </c>
      <c r="AU161" s="17" t="s">
        <v>79</v>
      </c>
    </row>
    <row r="162" s="14" customFormat="1">
      <c r="A162" s="14"/>
      <c r="B162" s="234"/>
      <c r="C162" s="235"/>
      <c r="D162" s="217" t="s">
        <v>156</v>
      </c>
      <c r="E162" s="236" t="s">
        <v>19</v>
      </c>
      <c r="F162" s="237" t="s">
        <v>1600</v>
      </c>
      <c r="G162" s="235"/>
      <c r="H162" s="238">
        <v>0.77000000000000002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4" t="s">
        <v>156</v>
      </c>
      <c r="AU162" s="244" t="s">
        <v>79</v>
      </c>
      <c r="AV162" s="14" t="s">
        <v>79</v>
      </c>
      <c r="AW162" s="14" t="s">
        <v>31</v>
      </c>
      <c r="AX162" s="14" t="s">
        <v>69</v>
      </c>
      <c r="AY162" s="244" t="s">
        <v>144</v>
      </c>
    </row>
    <row r="163" s="15" customFormat="1">
      <c r="A163" s="15"/>
      <c r="B163" s="245"/>
      <c r="C163" s="246"/>
      <c r="D163" s="217" t="s">
        <v>156</v>
      </c>
      <c r="E163" s="247" t="s">
        <v>19</v>
      </c>
      <c r="F163" s="248" t="s">
        <v>163</v>
      </c>
      <c r="G163" s="246"/>
      <c r="H163" s="249">
        <v>0.77000000000000002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5" t="s">
        <v>156</v>
      </c>
      <c r="AU163" s="255" t="s">
        <v>79</v>
      </c>
      <c r="AV163" s="15" t="s">
        <v>151</v>
      </c>
      <c r="AW163" s="15" t="s">
        <v>31</v>
      </c>
      <c r="AX163" s="15" t="s">
        <v>69</v>
      </c>
      <c r="AY163" s="255" t="s">
        <v>144</v>
      </c>
    </row>
    <row r="164" s="14" customFormat="1">
      <c r="A164" s="14"/>
      <c r="B164" s="234"/>
      <c r="C164" s="235"/>
      <c r="D164" s="217" t="s">
        <v>156</v>
      </c>
      <c r="E164" s="236" t="s">
        <v>19</v>
      </c>
      <c r="F164" s="237" t="s">
        <v>1609</v>
      </c>
      <c r="G164" s="235"/>
      <c r="H164" s="238">
        <v>7.7000000000000002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156</v>
      </c>
      <c r="AU164" s="244" t="s">
        <v>79</v>
      </c>
      <c r="AV164" s="14" t="s">
        <v>79</v>
      </c>
      <c r="AW164" s="14" t="s">
        <v>31</v>
      </c>
      <c r="AX164" s="14" t="s">
        <v>69</v>
      </c>
      <c r="AY164" s="244" t="s">
        <v>144</v>
      </c>
    </row>
    <row r="165" s="15" customFormat="1">
      <c r="A165" s="15"/>
      <c r="B165" s="245"/>
      <c r="C165" s="246"/>
      <c r="D165" s="217" t="s">
        <v>156</v>
      </c>
      <c r="E165" s="247" t="s">
        <v>19</v>
      </c>
      <c r="F165" s="248" t="s">
        <v>163</v>
      </c>
      <c r="G165" s="246"/>
      <c r="H165" s="249">
        <v>7.7000000000000002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5" t="s">
        <v>156</v>
      </c>
      <c r="AU165" s="255" t="s">
        <v>79</v>
      </c>
      <c r="AV165" s="15" t="s">
        <v>151</v>
      </c>
      <c r="AW165" s="15" t="s">
        <v>31</v>
      </c>
      <c r="AX165" s="15" t="s">
        <v>77</v>
      </c>
      <c r="AY165" s="255" t="s">
        <v>144</v>
      </c>
    </row>
    <row r="166" s="2" customFormat="1" ht="24.15" customHeight="1">
      <c r="A166" s="38"/>
      <c r="B166" s="39"/>
      <c r="C166" s="204" t="s">
        <v>203</v>
      </c>
      <c r="D166" s="204" t="s">
        <v>146</v>
      </c>
      <c r="E166" s="205" t="s">
        <v>1610</v>
      </c>
      <c r="F166" s="206" t="s">
        <v>1611</v>
      </c>
      <c r="G166" s="207" t="s">
        <v>211</v>
      </c>
      <c r="H166" s="208">
        <v>0.77000000000000002</v>
      </c>
      <c r="I166" s="209"/>
      <c r="J166" s="210">
        <f>ROUND(I166*H166,2)</f>
        <v>0</v>
      </c>
      <c r="K166" s="206" t="s">
        <v>150</v>
      </c>
      <c r="L166" s="44"/>
      <c r="M166" s="211" t="s">
        <v>19</v>
      </c>
      <c r="N166" s="212" t="s">
        <v>40</v>
      </c>
      <c r="O166" s="84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5" t="s">
        <v>151</v>
      </c>
      <c r="AT166" s="215" t="s">
        <v>146</v>
      </c>
      <c r="AU166" s="215" t="s">
        <v>79</v>
      </c>
      <c r="AY166" s="17" t="s">
        <v>144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7" t="s">
        <v>77</v>
      </c>
      <c r="BK166" s="216">
        <f>ROUND(I166*H166,2)</f>
        <v>0</v>
      </c>
      <c r="BL166" s="17" t="s">
        <v>151</v>
      </c>
      <c r="BM166" s="215" t="s">
        <v>260</v>
      </c>
    </row>
    <row r="167" s="2" customFormat="1">
      <c r="A167" s="38"/>
      <c r="B167" s="39"/>
      <c r="C167" s="40"/>
      <c r="D167" s="217" t="s">
        <v>152</v>
      </c>
      <c r="E167" s="40"/>
      <c r="F167" s="218" t="s">
        <v>1612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152</v>
      </c>
      <c r="AU167" s="17" t="s">
        <v>79</v>
      </c>
    </row>
    <row r="168" s="2" customFormat="1">
      <c r="A168" s="38"/>
      <c r="B168" s="39"/>
      <c r="C168" s="40"/>
      <c r="D168" s="222" t="s">
        <v>154</v>
      </c>
      <c r="E168" s="40"/>
      <c r="F168" s="223" t="s">
        <v>1613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154</v>
      </c>
      <c r="AU168" s="17" t="s">
        <v>79</v>
      </c>
    </row>
    <row r="169" s="14" customFormat="1">
      <c r="A169" s="14"/>
      <c r="B169" s="234"/>
      <c r="C169" s="235"/>
      <c r="D169" s="217" t="s">
        <v>156</v>
      </c>
      <c r="E169" s="236" t="s">
        <v>19</v>
      </c>
      <c r="F169" s="237" t="s">
        <v>1600</v>
      </c>
      <c r="G169" s="235"/>
      <c r="H169" s="238">
        <v>0.77000000000000002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156</v>
      </c>
      <c r="AU169" s="244" t="s">
        <v>79</v>
      </c>
      <c r="AV169" s="14" t="s">
        <v>79</v>
      </c>
      <c r="AW169" s="14" t="s">
        <v>31</v>
      </c>
      <c r="AX169" s="14" t="s">
        <v>69</v>
      </c>
      <c r="AY169" s="244" t="s">
        <v>144</v>
      </c>
    </row>
    <row r="170" s="15" customFormat="1">
      <c r="A170" s="15"/>
      <c r="B170" s="245"/>
      <c r="C170" s="246"/>
      <c r="D170" s="217" t="s">
        <v>156</v>
      </c>
      <c r="E170" s="247" t="s">
        <v>19</v>
      </c>
      <c r="F170" s="248" t="s">
        <v>163</v>
      </c>
      <c r="G170" s="246"/>
      <c r="H170" s="249">
        <v>0.77000000000000002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55" t="s">
        <v>156</v>
      </c>
      <c r="AU170" s="255" t="s">
        <v>79</v>
      </c>
      <c r="AV170" s="15" t="s">
        <v>151</v>
      </c>
      <c r="AW170" s="15" t="s">
        <v>31</v>
      </c>
      <c r="AX170" s="15" t="s">
        <v>77</v>
      </c>
      <c r="AY170" s="255" t="s">
        <v>144</v>
      </c>
    </row>
    <row r="171" s="2" customFormat="1" ht="33" customHeight="1">
      <c r="A171" s="38"/>
      <c r="B171" s="39"/>
      <c r="C171" s="204" t="s">
        <v>266</v>
      </c>
      <c r="D171" s="204" t="s">
        <v>146</v>
      </c>
      <c r="E171" s="205" t="s">
        <v>1614</v>
      </c>
      <c r="F171" s="206" t="s">
        <v>1615</v>
      </c>
      <c r="G171" s="207" t="s">
        <v>211</v>
      </c>
      <c r="H171" s="208">
        <v>0.77000000000000002</v>
      </c>
      <c r="I171" s="209"/>
      <c r="J171" s="210">
        <f>ROUND(I171*H171,2)</f>
        <v>0</v>
      </c>
      <c r="K171" s="206" t="s">
        <v>150</v>
      </c>
      <c r="L171" s="44"/>
      <c r="M171" s="211" t="s">
        <v>19</v>
      </c>
      <c r="N171" s="212" t="s">
        <v>40</v>
      </c>
      <c r="O171" s="84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5" t="s">
        <v>151</v>
      </c>
      <c r="AT171" s="215" t="s">
        <v>146</v>
      </c>
      <c r="AU171" s="215" t="s">
        <v>79</v>
      </c>
      <c r="AY171" s="17" t="s">
        <v>144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7" t="s">
        <v>77</v>
      </c>
      <c r="BK171" s="216">
        <f>ROUND(I171*H171,2)</f>
        <v>0</v>
      </c>
      <c r="BL171" s="17" t="s">
        <v>151</v>
      </c>
      <c r="BM171" s="215" t="s">
        <v>269</v>
      </c>
    </row>
    <row r="172" s="2" customFormat="1">
      <c r="A172" s="38"/>
      <c r="B172" s="39"/>
      <c r="C172" s="40"/>
      <c r="D172" s="217" t="s">
        <v>152</v>
      </c>
      <c r="E172" s="40"/>
      <c r="F172" s="218" t="s">
        <v>1616</v>
      </c>
      <c r="G172" s="40"/>
      <c r="H172" s="40"/>
      <c r="I172" s="219"/>
      <c r="J172" s="40"/>
      <c r="K172" s="40"/>
      <c r="L172" s="44"/>
      <c r="M172" s="220"/>
      <c r="N172" s="221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152</v>
      </c>
      <c r="AU172" s="17" t="s">
        <v>79</v>
      </c>
    </row>
    <row r="173" s="2" customFormat="1">
      <c r="A173" s="38"/>
      <c r="B173" s="39"/>
      <c r="C173" s="40"/>
      <c r="D173" s="222" t="s">
        <v>154</v>
      </c>
      <c r="E173" s="40"/>
      <c r="F173" s="223" t="s">
        <v>1617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154</v>
      </c>
      <c r="AU173" s="17" t="s">
        <v>79</v>
      </c>
    </row>
    <row r="174" s="14" customFormat="1">
      <c r="A174" s="14"/>
      <c r="B174" s="234"/>
      <c r="C174" s="235"/>
      <c r="D174" s="217" t="s">
        <v>156</v>
      </c>
      <c r="E174" s="236" t="s">
        <v>19</v>
      </c>
      <c r="F174" s="237" t="s">
        <v>1600</v>
      </c>
      <c r="G174" s="235"/>
      <c r="H174" s="238">
        <v>0.77000000000000002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4" t="s">
        <v>156</v>
      </c>
      <c r="AU174" s="244" t="s">
        <v>79</v>
      </c>
      <c r="AV174" s="14" t="s">
        <v>79</v>
      </c>
      <c r="AW174" s="14" t="s">
        <v>31</v>
      </c>
      <c r="AX174" s="14" t="s">
        <v>69</v>
      </c>
      <c r="AY174" s="244" t="s">
        <v>144</v>
      </c>
    </row>
    <row r="175" s="15" customFormat="1">
      <c r="A175" s="15"/>
      <c r="B175" s="245"/>
      <c r="C175" s="246"/>
      <c r="D175" s="217" t="s">
        <v>156</v>
      </c>
      <c r="E175" s="247" t="s">
        <v>19</v>
      </c>
      <c r="F175" s="248" t="s">
        <v>163</v>
      </c>
      <c r="G175" s="246"/>
      <c r="H175" s="249">
        <v>0.77000000000000002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5" t="s">
        <v>156</v>
      </c>
      <c r="AU175" s="255" t="s">
        <v>79</v>
      </c>
      <c r="AV175" s="15" t="s">
        <v>151</v>
      </c>
      <c r="AW175" s="15" t="s">
        <v>31</v>
      </c>
      <c r="AX175" s="15" t="s">
        <v>77</v>
      </c>
      <c r="AY175" s="255" t="s">
        <v>144</v>
      </c>
    </row>
    <row r="176" s="12" customFormat="1" ht="22.8" customHeight="1">
      <c r="A176" s="12"/>
      <c r="B176" s="188"/>
      <c r="C176" s="189"/>
      <c r="D176" s="190" t="s">
        <v>68</v>
      </c>
      <c r="E176" s="202" t="s">
        <v>870</v>
      </c>
      <c r="F176" s="202" t="s">
        <v>871</v>
      </c>
      <c r="G176" s="189"/>
      <c r="H176" s="189"/>
      <c r="I176" s="192"/>
      <c r="J176" s="203">
        <f>BK176</f>
        <v>0</v>
      </c>
      <c r="K176" s="189"/>
      <c r="L176" s="194"/>
      <c r="M176" s="195"/>
      <c r="N176" s="196"/>
      <c r="O176" s="196"/>
      <c r="P176" s="197">
        <f>SUM(P177:P179)</f>
        <v>0</v>
      </c>
      <c r="Q176" s="196"/>
      <c r="R176" s="197">
        <f>SUM(R177:R179)</f>
        <v>0</v>
      </c>
      <c r="S176" s="196"/>
      <c r="T176" s="198">
        <f>SUM(T177:T179)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99" t="s">
        <v>77</v>
      </c>
      <c r="AT176" s="200" t="s">
        <v>68</v>
      </c>
      <c r="AU176" s="200" t="s">
        <v>77</v>
      </c>
      <c r="AY176" s="199" t="s">
        <v>144</v>
      </c>
      <c r="BK176" s="201">
        <f>SUM(BK177:BK179)</f>
        <v>0</v>
      </c>
    </row>
    <row r="177" s="2" customFormat="1" ht="24.15" customHeight="1">
      <c r="A177" s="38"/>
      <c r="B177" s="39"/>
      <c r="C177" s="204" t="s">
        <v>212</v>
      </c>
      <c r="D177" s="204" t="s">
        <v>146</v>
      </c>
      <c r="E177" s="205" t="s">
        <v>1618</v>
      </c>
      <c r="F177" s="206" t="s">
        <v>1619</v>
      </c>
      <c r="G177" s="207" t="s">
        <v>211</v>
      </c>
      <c r="H177" s="208">
        <v>3.863</v>
      </c>
      <c r="I177" s="209"/>
      <c r="J177" s="210">
        <f>ROUND(I177*H177,2)</f>
        <v>0</v>
      </c>
      <c r="K177" s="206" t="s">
        <v>150</v>
      </c>
      <c r="L177" s="44"/>
      <c r="M177" s="211" t="s">
        <v>19</v>
      </c>
      <c r="N177" s="212" t="s">
        <v>40</v>
      </c>
      <c r="O177" s="84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5" t="s">
        <v>151</v>
      </c>
      <c r="AT177" s="215" t="s">
        <v>146</v>
      </c>
      <c r="AU177" s="215" t="s">
        <v>79</v>
      </c>
      <c r="AY177" s="17" t="s">
        <v>144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7" t="s">
        <v>77</v>
      </c>
      <c r="BK177" s="216">
        <f>ROUND(I177*H177,2)</f>
        <v>0</v>
      </c>
      <c r="BL177" s="17" t="s">
        <v>151</v>
      </c>
      <c r="BM177" s="215" t="s">
        <v>276</v>
      </c>
    </row>
    <row r="178" s="2" customFormat="1">
      <c r="A178" s="38"/>
      <c r="B178" s="39"/>
      <c r="C178" s="40"/>
      <c r="D178" s="217" t="s">
        <v>152</v>
      </c>
      <c r="E178" s="40"/>
      <c r="F178" s="218" t="s">
        <v>1620</v>
      </c>
      <c r="G178" s="40"/>
      <c r="H178" s="40"/>
      <c r="I178" s="219"/>
      <c r="J178" s="40"/>
      <c r="K178" s="40"/>
      <c r="L178" s="44"/>
      <c r="M178" s="220"/>
      <c r="N178" s="221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152</v>
      </c>
      <c r="AU178" s="17" t="s">
        <v>79</v>
      </c>
    </row>
    <row r="179" s="2" customFormat="1">
      <c r="A179" s="38"/>
      <c r="B179" s="39"/>
      <c r="C179" s="40"/>
      <c r="D179" s="222" t="s">
        <v>154</v>
      </c>
      <c r="E179" s="40"/>
      <c r="F179" s="223" t="s">
        <v>1621</v>
      </c>
      <c r="G179" s="40"/>
      <c r="H179" s="40"/>
      <c r="I179" s="219"/>
      <c r="J179" s="40"/>
      <c r="K179" s="40"/>
      <c r="L179" s="44"/>
      <c r="M179" s="267"/>
      <c r="N179" s="268"/>
      <c r="O179" s="269"/>
      <c r="P179" s="269"/>
      <c r="Q179" s="269"/>
      <c r="R179" s="269"/>
      <c r="S179" s="269"/>
      <c r="T179" s="270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154</v>
      </c>
      <c r="AU179" s="17" t="s">
        <v>79</v>
      </c>
    </row>
    <row r="180" s="2" customFormat="1" ht="6.96" customHeight="1">
      <c r="A180" s="38"/>
      <c r="B180" s="59"/>
      <c r="C180" s="60"/>
      <c r="D180" s="60"/>
      <c r="E180" s="60"/>
      <c r="F180" s="60"/>
      <c r="G180" s="60"/>
      <c r="H180" s="60"/>
      <c r="I180" s="60"/>
      <c r="J180" s="60"/>
      <c r="K180" s="60"/>
      <c r="L180" s="44"/>
      <c r="M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</row>
  </sheetData>
  <sheetProtection sheet="1" autoFilter="0" formatColumns="0" formatRows="0" objects="1" scenarios="1" spinCount="100000" saltValue="VxA1LB1tY6usWjSkq3sdJxPrGW0ucw5sSOosR8jbpyIBJAU5zttWdSfewKQmF4AXKs4vxNEFk/NTTzGeGxrTQw==" hashValue="FLZugRhRZJeQC3/211xI9k78R7g9tUjjFEklMUp/QvCM/KQBTu/OV+E6aueJnFiIrfaTVlwa51NDVAntcOqQxg==" algorithmName="SHA-512" password="CC35"/>
  <autoFilter ref="C84:K179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1_02/113106011"/>
    <hyperlink ref="F95" r:id="rId2" display="https://podminky.urs.cz/item/CS_URS_2021_02/113107042"/>
    <hyperlink ref="F100" r:id="rId3" display="https://podminky.urs.cz/item/CS_URS_2021_02/113202111"/>
    <hyperlink ref="F106" r:id="rId4" display="https://podminky.urs.cz/item/CS_URS_2021_02/564211111"/>
    <hyperlink ref="F111" r:id="rId5" display="https://podminky.urs.cz/item/CS_URS_2021_02/564750111"/>
    <hyperlink ref="F117" r:id="rId6" display="https://podminky.urs.cz/item/CS_URS_2021_02/565145111"/>
    <hyperlink ref="F134" r:id="rId7" display="https://podminky.urs.cz/item/CS_URS_2021_02/591211111"/>
    <hyperlink ref="F140" r:id="rId8" display="https://podminky.urs.cz/item/CS_URS_2021_02/916131213"/>
    <hyperlink ref="F145" r:id="rId9" display="https://podminky.urs.cz/item/CS_URS_2021_02/919735112"/>
    <hyperlink ref="F151" r:id="rId10" display="https://podminky.urs.cz/item/CS_URS_2021_02/997221151"/>
    <hyperlink ref="F156" r:id="rId11" display="https://podminky.urs.cz/item/CS_URS_2021_02/997221561"/>
    <hyperlink ref="F161" r:id="rId12" display="https://podminky.urs.cz/item/CS_URS_2021_02/997221569"/>
    <hyperlink ref="F168" r:id="rId13" display="https://podminky.urs.cz/item/CS_URS_2021_02/997221612"/>
    <hyperlink ref="F173" r:id="rId14" display="https://podminky.urs.cz/item/CS_URS_2021_02/997221645"/>
    <hyperlink ref="F179" r:id="rId15" display="https://podminky.urs.cz/item/CS_URS_2021_02/9982230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6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hidden="1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hidden="1" s="1" customFormat="1" ht="24.96" customHeight="1">
      <c r="B4" s="20"/>
      <c r="D4" s="130" t="s">
        <v>101</v>
      </c>
      <c r="L4" s="20"/>
      <c r="M4" s="131" t="s">
        <v>10</v>
      </c>
      <c r="AT4" s="17" t="s">
        <v>4</v>
      </c>
    </row>
    <row r="5" hidden="1" s="1" customFormat="1" ht="6.96" customHeight="1">
      <c r="B5" s="20"/>
      <c r="L5" s="20"/>
    </row>
    <row r="6" hidden="1" s="1" customFormat="1" ht="12" customHeight="1">
      <c r="B6" s="20"/>
      <c r="D6" s="132" t="s">
        <v>16</v>
      </c>
      <c r="L6" s="20"/>
    </row>
    <row r="7" hidden="1" s="1" customFormat="1" ht="26.25" customHeight="1">
      <c r="B7" s="20"/>
      <c r="E7" s="133" t="str">
        <f>'Rekapitulace stavby'!K6</f>
        <v>ZŠ Lesní, Liberec – modernizace šaten a sociálního zařízení u tělocvičny</v>
      </c>
      <c r="F7" s="132"/>
      <c r="G7" s="132"/>
      <c r="H7" s="132"/>
      <c r="L7" s="20"/>
    </row>
    <row r="8" hidden="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hidden="1" s="2" customFormat="1" ht="16.5" customHeight="1">
      <c r="A9" s="38"/>
      <c r="B9" s="44"/>
      <c r="C9" s="38"/>
      <c r="D9" s="38"/>
      <c r="E9" s="135" t="s">
        <v>1622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hidden="1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hidden="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hidden="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17.1.2023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hidden="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hidden="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hidden="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hidden="1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hidden="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hidden="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hidden="1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hidden="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hidden="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hidden="1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hidden="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hidden="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hidden="1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hidden="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hidden="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hidden="1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hidden="1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hidden="1" s="2" customFormat="1" ht="25.4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ROUND(J90,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hidden="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hidden="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ROUND((SUM(BE90:BE475)),  2)</f>
        <v>0</v>
      </c>
      <c r="G33" s="38"/>
      <c r="H33" s="38"/>
      <c r="I33" s="148">
        <v>0.20999999999999999</v>
      </c>
      <c r="J33" s="147">
        <f>ROUND(((SUM(BE90:BE475))*I33),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32" t="s">
        <v>41</v>
      </c>
      <c r="F34" s="147">
        <f>ROUND((SUM(BF90:BF475)),  2)</f>
        <v>0</v>
      </c>
      <c r="G34" s="38"/>
      <c r="H34" s="38"/>
      <c r="I34" s="148">
        <v>0.14999999999999999</v>
      </c>
      <c r="J34" s="147">
        <f>ROUND(((SUM(BF90:BF475))*I34),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42</v>
      </c>
      <c r="F35" s="147">
        <f>ROUND((SUM(BG90:BG475)),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43</v>
      </c>
      <c r="F36" s="147">
        <f>ROUND((SUM(BH90:BH475)),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44</v>
      </c>
      <c r="F37" s="147">
        <f>ROUND((SUM(BI90:BI475)),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25.4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hidden="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idden="1"/>
    <row r="42" hidden="1"/>
    <row r="43" hidden="1"/>
    <row r="44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26.25" customHeight="1">
      <c r="A48" s="38"/>
      <c r="B48" s="39"/>
      <c r="C48" s="40"/>
      <c r="D48" s="40"/>
      <c r="E48" s="160" t="str">
        <f>E7</f>
        <v>ZŠ Lesní, Liberec – modernizace šaten a sociálního zařízení u tělocvičny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>03.1 - Venkovní část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17.1.2023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J90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107</v>
      </c>
    </row>
    <row r="60" s="9" customFormat="1" ht="24.96" customHeight="1">
      <c r="A60" s="9"/>
      <c r="B60" s="165"/>
      <c r="C60" s="166"/>
      <c r="D60" s="167" t="s">
        <v>108</v>
      </c>
      <c r="E60" s="168"/>
      <c r="F60" s="168"/>
      <c r="G60" s="168"/>
      <c r="H60" s="168"/>
      <c r="I60" s="168"/>
      <c r="J60" s="169">
        <f>J91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1"/>
      <c r="C61" s="172"/>
      <c r="D61" s="173" t="s">
        <v>109</v>
      </c>
      <c r="E61" s="174"/>
      <c r="F61" s="174"/>
      <c r="G61" s="174"/>
      <c r="H61" s="174"/>
      <c r="I61" s="174"/>
      <c r="J61" s="175">
        <f>J92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1"/>
      <c r="C62" s="172"/>
      <c r="D62" s="173" t="s">
        <v>111</v>
      </c>
      <c r="E62" s="174"/>
      <c r="F62" s="174"/>
      <c r="G62" s="174"/>
      <c r="H62" s="174"/>
      <c r="I62" s="174"/>
      <c r="J62" s="175">
        <f>J264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1"/>
      <c r="C63" s="172"/>
      <c r="D63" s="173" t="s">
        <v>1623</v>
      </c>
      <c r="E63" s="174"/>
      <c r="F63" s="174"/>
      <c r="G63" s="174"/>
      <c r="H63" s="174"/>
      <c r="I63" s="174"/>
      <c r="J63" s="175">
        <f>J292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1"/>
      <c r="C64" s="172"/>
      <c r="D64" s="173" t="s">
        <v>114</v>
      </c>
      <c r="E64" s="174"/>
      <c r="F64" s="174"/>
      <c r="G64" s="174"/>
      <c r="H64" s="174"/>
      <c r="I64" s="174"/>
      <c r="J64" s="175">
        <f>J384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1"/>
      <c r="C65" s="172"/>
      <c r="D65" s="173" t="s">
        <v>115</v>
      </c>
      <c r="E65" s="174"/>
      <c r="F65" s="174"/>
      <c r="G65" s="174"/>
      <c r="H65" s="174"/>
      <c r="I65" s="174"/>
      <c r="J65" s="175">
        <f>J402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1"/>
      <c r="C66" s="172"/>
      <c r="D66" s="173" t="s">
        <v>116</v>
      </c>
      <c r="E66" s="174"/>
      <c r="F66" s="174"/>
      <c r="G66" s="174"/>
      <c r="H66" s="174"/>
      <c r="I66" s="174"/>
      <c r="J66" s="175">
        <f>J441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65"/>
      <c r="C67" s="166"/>
      <c r="D67" s="167" t="s">
        <v>1624</v>
      </c>
      <c r="E67" s="168"/>
      <c r="F67" s="168"/>
      <c r="G67" s="168"/>
      <c r="H67" s="168"/>
      <c r="I67" s="168"/>
      <c r="J67" s="169">
        <f>J445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9" customFormat="1" ht="24.96" customHeight="1">
      <c r="A68" s="9"/>
      <c r="B68" s="165"/>
      <c r="C68" s="166"/>
      <c r="D68" s="167" t="s">
        <v>1625</v>
      </c>
      <c r="E68" s="168"/>
      <c r="F68" s="168"/>
      <c r="G68" s="168"/>
      <c r="H68" s="168"/>
      <c r="I68" s="168"/>
      <c r="J68" s="169">
        <f>J461</f>
        <v>0</v>
      </c>
      <c r="K68" s="166"/>
      <c r="L68" s="17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71"/>
      <c r="C69" s="172"/>
      <c r="D69" s="173" t="s">
        <v>1626</v>
      </c>
      <c r="E69" s="174"/>
      <c r="F69" s="174"/>
      <c r="G69" s="174"/>
      <c r="H69" s="174"/>
      <c r="I69" s="174"/>
      <c r="J69" s="175">
        <f>J462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71"/>
      <c r="C70" s="172"/>
      <c r="D70" s="173" t="s">
        <v>1627</v>
      </c>
      <c r="E70" s="174"/>
      <c r="F70" s="174"/>
      <c r="G70" s="174"/>
      <c r="H70" s="174"/>
      <c r="I70" s="174"/>
      <c r="J70" s="175">
        <f>J469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6.96" customHeight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6" s="2" customFormat="1" ht="6.96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24.96" customHeight="1">
      <c r="A77" s="38"/>
      <c r="B77" s="39"/>
      <c r="C77" s="23" t="s">
        <v>129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6.96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2" customHeight="1">
      <c r="A79" s="38"/>
      <c r="B79" s="39"/>
      <c r="C79" s="32" t="s">
        <v>16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26.25" customHeight="1">
      <c r="A80" s="38"/>
      <c r="B80" s="39"/>
      <c r="C80" s="40"/>
      <c r="D80" s="40"/>
      <c r="E80" s="160" t="str">
        <f>E7</f>
        <v>ZŠ Lesní, Liberec – modernizace šaten a sociálního zařízení u tělocvičny</v>
      </c>
      <c r="F80" s="32"/>
      <c r="G80" s="32"/>
      <c r="H80" s="32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2" customHeight="1">
      <c r="A81" s="38"/>
      <c r="B81" s="39"/>
      <c r="C81" s="32" t="s">
        <v>102</v>
      </c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6.5" customHeight="1">
      <c r="A82" s="38"/>
      <c r="B82" s="39"/>
      <c r="C82" s="40"/>
      <c r="D82" s="40"/>
      <c r="E82" s="69" t="str">
        <f>E9</f>
        <v>03.1 - Venkovní část</v>
      </c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21</v>
      </c>
      <c r="D84" s="40"/>
      <c r="E84" s="40"/>
      <c r="F84" s="27" t="str">
        <f>F12</f>
        <v xml:space="preserve"> </v>
      </c>
      <c r="G84" s="40"/>
      <c r="H84" s="40"/>
      <c r="I84" s="32" t="s">
        <v>23</v>
      </c>
      <c r="J84" s="72" t="str">
        <f>IF(J12="","",J12)</f>
        <v>17.1.2023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6.96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5.15" customHeight="1">
      <c r="A86" s="38"/>
      <c r="B86" s="39"/>
      <c r="C86" s="32" t="s">
        <v>25</v>
      </c>
      <c r="D86" s="40"/>
      <c r="E86" s="40"/>
      <c r="F86" s="27" t="str">
        <f>E15</f>
        <v xml:space="preserve"> </v>
      </c>
      <c r="G86" s="40"/>
      <c r="H86" s="40"/>
      <c r="I86" s="32" t="s">
        <v>30</v>
      </c>
      <c r="J86" s="36" t="str">
        <f>E21</f>
        <v xml:space="preserve"> 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5.15" customHeight="1">
      <c r="A87" s="38"/>
      <c r="B87" s="39"/>
      <c r="C87" s="32" t="s">
        <v>28</v>
      </c>
      <c r="D87" s="40"/>
      <c r="E87" s="40"/>
      <c r="F87" s="27" t="str">
        <f>IF(E18="","",E18)</f>
        <v>Vyplň údaj</v>
      </c>
      <c r="G87" s="40"/>
      <c r="H87" s="40"/>
      <c r="I87" s="32" t="s">
        <v>32</v>
      </c>
      <c r="J87" s="36" t="str">
        <f>E24</f>
        <v xml:space="preserve"> </v>
      </c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0.32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11" customFormat="1" ht="29.28" customHeight="1">
      <c r="A89" s="177"/>
      <c r="B89" s="178"/>
      <c r="C89" s="179" t="s">
        <v>130</v>
      </c>
      <c r="D89" s="180" t="s">
        <v>54</v>
      </c>
      <c r="E89" s="180" t="s">
        <v>50</v>
      </c>
      <c r="F89" s="180" t="s">
        <v>51</v>
      </c>
      <c r="G89" s="180" t="s">
        <v>131</v>
      </c>
      <c r="H89" s="180" t="s">
        <v>132</v>
      </c>
      <c r="I89" s="180" t="s">
        <v>133</v>
      </c>
      <c r="J89" s="180" t="s">
        <v>106</v>
      </c>
      <c r="K89" s="181" t="s">
        <v>134</v>
      </c>
      <c r="L89" s="182"/>
      <c r="M89" s="92" t="s">
        <v>19</v>
      </c>
      <c r="N89" s="93" t="s">
        <v>39</v>
      </c>
      <c r="O89" s="93" t="s">
        <v>135</v>
      </c>
      <c r="P89" s="93" t="s">
        <v>136</v>
      </c>
      <c r="Q89" s="93" t="s">
        <v>137</v>
      </c>
      <c r="R89" s="93" t="s">
        <v>138</v>
      </c>
      <c r="S89" s="93" t="s">
        <v>139</v>
      </c>
      <c r="T89" s="94" t="s">
        <v>140</v>
      </c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</row>
    <row r="90" s="2" customFormat="1" ht="22.8" customHeight="1">
      <c r="A90" s="38"/>
      <c r="B90" s="39"/>
      <c r="C90" s="99" t="s">
        <v>141</v>
      </c>
      <c r="D90" s="40"/>
      <c r="E90" s="40"/>
      <c r="F90" s="40"/>
      <c r="G90" s="40"/>
      <c r="H90" s="40"/>
      <c r="I90" s="40"/>
      <c r="J90" s="183">
        <f>BK90</f>
        <v>0</v>
      </c>
      <c r="K90" s="40"/>
      <c r="L90" s="44"/>
      <c r="M90" s="95"/>
      <c r="N90" s="184"/>
      <c r="O90" s="96"/>
      <c r="P90" s="185">
        <f>P91+P445+P461</f>
        <v>0</v>
      </c>
      <c r="Q90" s="96"/>
      <c r="R90" s="185">
        <f>R91+R445+R461</f>
        <v>22.724807311020001</v>
      </c>
      <c r="S90" s="96"/>
      <c r="T90" s="186">
        <f>T91+T445+T461</f>
        <v>8.6455599999999997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68</v>
      </c>
      <c r="AU90" s="17" t="s">
        <v>107</v>
      </c>
      <c r="BK90" s="187">
        <f>BK91+BK445+BK461</f>
        <v>0</v>
      </c>
    </row>
    <row r="91" s="12" customFormat="1" ht="25.92" customHeight="1">
      <c r="A91" s="12"/>
      <c r="B91" s="188"/>
      <c r="C91" s="189"/>
      <c r="D91" s="190" t="s">
        <v>68</v>
      </c>
      <c r="E91" s="191" t="s">
        <v>142</v>
      </c>
      <c r="F91" s="191" t="s">
        <v>143</v>
      </c>
      <c r="G91" s="189"/>
      <c r="H91" s="189"/>
      <c r="I91" s="192"/>
      <c r="J91" s="193">
        <f>BK91</f>
        <v>0</v>
      </c>
      <c r="K91" s="189"/>
      <c r="L91" s="194"/>
      <c r="M91" s="195"/>
      <c r="N91" s="196"/>
      <c r="O91" s="196"/>
      <c r="P91" s="197">
        <f>P92+P264+P292+P384+P402+P441</f>
        <v>0</v>
      </c>
      <c r="Q91" s="196"/>
      <c r="R91" s="197">
        <f>R92+R264+R292+R384+R402+R441</f>
        <v>22.614807311020002</v>
      </c>
      <c r="S91" s="196"/>
      <c r="T91" s="198">
        <f>T92+T264+T292+T384+T402+T441</f>
        <v>8.6455599999999997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9" t="s">
        <v>77</v>
      </c>
      <c r="AT91" s="200" t="s">
        <v>68</v>
      </c>
      <c r="AU91" s="200" t="s">
        <v>69</v>
      </c>
      <c r="AY91" s="199" t="s">
        <v>144</v>
      </c>
      <c r="BK91" s="201">
        <f>BK92+BK264+BK292+BK384+BK402+BK441</f>
        <v>0</v>
      </c>
    </row>
    <row r="92" s="12" customFormat="1" ht="22.8" customHeight="1">
      <c r="A92" s="12"/>
      <c r="B92" s="188"/>
      <c r="C92" s="189"/>
      <c r="D92" s="190" t="s">
        <v>68</v>
      </c>
      <c r="E92" s="202" t="s">
        <v>77</v>
      </c>
      <c r="F92" s="202" t="s">
        <v>145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SUM(P93:P263)</f>
        <v>0</v>
      </c>
      <c r="Q92" s="196"/>
      <c r="R92" s="197">
        <f>SUM(R93:R263)</f>
        <v>0.81736209502000001</v>
      </c>
      <c r="S92" s="196"/>
      <c r="T92" s="198">
        <f>SUM(T93:T263)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77</v>
      </c>
      <c r="AT92" s="200" t="s">
        <v>68</v>
      </c>
      <c r="AU92" s="200" t="s">
        <v>77</v>
      </c>
      <c r="AY92" s="199" t="s">
        <v>144</v>
      </c>
      <c r="BK92" s="201">
        <f>SUM(BK93:BK263)</f>
        <v>0</v>
      </c>
    </row>
    <row r="93" s="2" customFormat="1" ht="16.5" customHeight="1">
      <c r="A93" s="38"/>
      <c r="B93" s="39"/>
      <c r="C93" s="204" t="s">
        <v>77</v>
      </c>
      <c r="D93" s="204" t="s">
        <v>146</v>
      </c>
      <c r="E93" s="205" t="s">
        <v>1628</v>
      </c>
      <c r="F93" s="206" t="s">
        <v>1629</v>
      </c>
      <c r="G93" s="207" t="s">
        <v>291</v>
      </c>
      <c r="H93" s="208">
        <v>13</v>
      </c>
      <c r="I93" s="209"/>
      <c r="J93" s="210">
        <f>ROUND(I93*H93,2)</f>
        <v>0</v>
      </c>
      <c r="K93" s="206" t="s">
        <v>150</v>
      </c>
      <c r="L93" s="44"/>
      <c r="M93" s="211" t="s">
        <v>19</v>
      </c>
      <c r="N93" s="212" t="s">
        <v>40</v>
      </c>
      <c r="O93" s="84"/>
      <c r="P93" s="213">
        <f>O93*H93</f>
        <v>0</v>
      </c>
      <c r="Q93" s="213">
        <v>0.036904300000000001</v>
      </c>
      <c r="R93" s="213">
        <f>Q93*H93</f>
        <v>0.47975590000000001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151</v>
      </c>
      <c r="AT93" s="215" t="s">
        <v>146</v>
      </c>
      <c r="AU93" s="215" t="s">
        <v>79</v>
      </c>
      <c r="AY93" s="17" t="s">
        <v>144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77</v>
      </c>
      <c r="BK93" s="216">
        <f>ROUND(I93*H93,2)</f>
        <v>0</v>
      </c>
      <c r="BL93" s="17" t="s">
        <v>151</v>
      </c>
      <c r="BM93" s="215" t="s">
        <v>79</v>
      </c>
    </row>
    <row r="94" s="2" customFormat="1">
      <c r="A94" s="38"/>
      <c r="B94" s="39"/>
      <c r="C94" s="40"/>
      <c r="D94" s="217" t="s">
        <v>152</v>
      </c>
      <c r="E94" s="40"/>
      <c r="F94" s="218" t="s">
        <v>1630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152</v>
      </c>
      <c r="AU94" s="17" t="s">
        <v>79</v>
      </c>
    </row>
    <row r="95" s="2" customFormat="1">
      <c r="A95" s="38"/>
      <c r="B95" s="39"/>
      <c r="C95" s="40"/>
      <c r="D95" s="222" t="s">
        <v>154</v>
      </c>
      <c r="E95" s="40"/>
      <c r="F95" s="223" t="s">
        <v>1631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154</v>
      </c>
      <c r="AU95" s="17" t="s">
        <v>79</v>
      </c>
    </row>
    <row r="96" s="13" customFormat="1">
      <c r="A96" s="13"/>
      <c r="B96" s="224"/>
      <c r="C96" s="225"/>
      <c r="D96" s="217" t="s">
        <v>156</v>
      </c>
      <c r="E96" s="226" t="s">
        <v>19</v>
      </c>
      <c r="F96" s="227" t="s">
        <v>1632</v>
      </c>
      <c r="G96" s="225"/>
      <c r="H96" s="226" t="s">
        <v>19</v>
      </c>
      <c r="I96" s="228"/>
      <c r="J96" s="225"/>
      <c r="K96" s="225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156</v>
      </c>
      <c r="AU96" s="233" t="s">
        <v>79</v>
      </c>
      <c r="AV96" s="13" t="s">
        <v>77</v>
      </c>
      <c r="AW96" s="13" t="s">
        <v>31</v>
      </c>
      <c r="AX96" s="13" t="s">
        <v>69</v>
      </c>
      <c r="AY96" s="233" t="s">
        <v>144</v>
      </c>
    </row>
    <row r="97" s="14" customFormat="1">
      <c r="A97" s="14"/>
      <c r="B97" s="234"/>
      <c r="C97" s="235"/>
      <c r="D97" s="217" t="s">
        <v>156</v>
      </c>
      <c r="E97" s="236" t="s">
        <v>19</v>
      </c>
      <c r="F97" s="237" t="s">
        <v>1633</v>
      </c>
      <c r="G97" s="235"/>
      <c r="H97" s="238">
        <v>4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156</v>
      </c>
      <c r="AU97" s="244" t="s">
        <v>79</v>
      </c>
      <c r="AV97" s="14" t="s">
        <v>79</v>
      </c>
      <c r="AW97" s="14" t="s">
        <v>31</v>
      </c>
      <c r="AX97" s="14" t="s">
        <v>69</v>
      </c>
      <c r="AY97" s="244" t="s">
        <v>144</v>
      </c>
    </row>
    <row r="98" s="13" customFormat="1">
      <c r="A98" s="13"/>
      <c r="B98" s="224"/>
      <c r="C98" s="225"/>
      <c r="D98" s="217" t="s">
        <v>156</v>
      </c>
      <c r="E98" s="226" t="s">
        <v>19</v>
      </c>
      <c r="F98" s="227" t="s">
        <v>1634</v>
      </c>
      <c r="G98" s="225"/>
      <c r="H98" s="226" t="s">
        <v>19</v>
      </c>
      <c r="I98" s="228"/>
      <c r="J98" s="225"/>
      <c r="K98" s="225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156</v>
      </c>
      <c r="AU98" s="233" t="s">
        <v>79</v>
      </c>
      <c r="AV98" s="13" t="s">
        <v>77</v>
      </c>
      <c r="AW98" s="13" t="s">
        <v>31</v>
      </c>
      <c r="AX98" s="13" t="s">
        <v>69</v>
      </c>
      <c r="AY98" s="233" t="s">
        <v>144</v>
      </c>
    </row>
    <row r="99" s="14" customFormat="1">
      <c r="A99" s="14"/>
      <c r="B99" s="234"/>
      <c r="C99" s="235"/>
      <c r="D99" s="217" t="s">
        <v>156</v>
      </c>
      <c r="E99" s="236" t="s">
        <v>19</v>
      </c>
      <c r="F99" s="237" t="s">
        <v>208</v>
      </c>
      <c r="G99" s="235"/>
      <c r="H99" s="238">
        <v>9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156</v>
      </c>
      <c r="AU99" s="244" t="s">
        <v>79</v>
      </c>
      <c r="AV99" s="14" t="s">
        <v>79</v>
      </c>
      <c r="AW99" s="14" t="s">
        <v>31</v>
      </c>
      <c r="AX99" s="14" t="s">
        <v>69</v>
      </c>
      <c r="AY99" s="244" t="s">
        <v>144</v>
      </c>
    </row>
    <row r="100" s="15" customFormat="1">
      <c r="A100" s="15"/>
      <c r="B100" s="245"/>
      <c r="C100" s="246"/>
      <c r="D100" s="217" t="s">
        <v>156</v>
      </c>
      <c r="E100" s="247" t="s">
        <v>19</v>
      </c>
      <c r="F100" s="248" t="s">
        <v>163</v>
      </c>
      <c r="G100" s="246"/>
      <c r="H100" s="249">
        <v>13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5" t="s">
        <v>156</v>
      </c>
      <c r="AU100" s="255" t="s">
        <v>79</v>
      </c>
      <c r="AV100" s="15" t="s">
        <v>151</v>
      </c>
      <c r="AW100" s="15" t="s">
        <v>31</v>
      </c>
      <c r="AX100" s="15" t="s">
        <v>77</v>
      </c>
      <c r="AY100" s="255" t="s">
        <v>144</v>
      </c>
    </row>
    <row r="101" s="2" customFormat="1" ht="21.75" customHeight="1">
      <c r="A101" s="38"/>
      <c r="B101" s="39"/>
      <c r="C101" s="256" t="s">
        <v>79</v>
      </c>
      <c r="D101" s="256" t="s">
        <v>229</v>
      </c>
      <c r="E101" s="257" t="s">
        <v>1635</v>
      </c>
      <c r="F101" s="258" t="s">
        <v>1636</v>
      </c>
      <c r="G101" s="259" t="s">
        <v>1637</v>
      </c>
      <c r="H101" s="260">
        <v>2</v>
      </c>
      <c r="I101" s="261"/>
      <c r="J101" s="262">
        <f>ROUND(I101*H101,2)</f>
        <v>0</v>
      </c>
      <c r="K101" s="258" t="s">
        <v>150</v>
      </c>
      <c r="L101" s="263"/>
      <c r="M101" s="264" t="s">
        <v>19</v>
      </c>
      <c r="N101" s="265" t="s">
        <v>40</v>
      </c>
      <c r="O101" s="84"/>
      <c r="P101" s="213">
        <f>O101*H101</f>
        <v>0</v>
      </c>
      <c r="Q101" s="213">
        <v>0.001</v>
      </c>
      <c r="R101" s="213">
        <f>Q101*H101</f>
        <v>0.002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179</v>
      </c>
      <c r="AT101" s="215" t="s">
        <v>229</v>
      </c>
      <c r="AU101" s="215" t="s">
        <v>79</v>
      </c>
      <c r="AY101" s="17" t="s">
        <v>144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77</v>
      </c>
      <c r="BK101" s="216">
        <f>ROUND(I101*H101,2)</f>
        <v>0</v>
      </c>
      <c r="BL101" s="17" t="s">
        <v>151</v>
      </c>
      <c r="BM101" s="215" t="s">
        <v>151</v>
      </c>
    </row>
    <row r="102" s="2" customFormat="1">
      <c r="A102" s="38"/>
      <c r="B102" s="39"/>
      <c r="C102" s="40"/>
      <c r="D102" s="217" t="s">
        <v>152</v>
      </c>
      <c r="E102" s="40"/>
      <c r="F102" s="218" t="s">
        <v>1636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152</v>
      </c>
      <c r="AU102" s="17" t="s">
        <v>79</v>
      </c>
    </row>
    <row r="103" s="13" customFormat="1">
      <c r="A103" s="13"/>
      <c r="B103" s="224"/>
      <c r="C103" s="225"/>
      <c r="D103" s="217" t="s">
        <v>156</v>
      </c>
      <c r="E103" s="226" t="s">
        <v>19</v>
      </c>
      <c r="F103" s="227" t="s">
        <v>1638</v>
      </c>
      <c r="G103" s="225"/>
      <c r="H103" s="226" t="s">
        <v>19</v>
      </c>
      <c r="I103" s="228"/>
      <c r="J103" s="225"/>
      <c r="K103" s="225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156</v>
      </c>
      <c r="AU103" s="233" t="s">
        <v>79</v>
      </c>
      <c r="AV103" s="13" t="s">
        <v>77</v>
      </c>
      <c r="AW103" s="13" t="s">
        <v>31</v>
      </c>
      <c r="AX103" s="13" t="s">
        <v>69</v>
      </c>
      <c r="AY103" s="233" t="s">
        <v>144</v>
      </c>
    </row>
    <row r="104" s="14" customFormat="1">
      <c r="A104" s="14"/>
      <c r="B104" s="234"/>
      <c r="C104" s="235"/>
      <c r="D104" s="217" t="s">
        <v>156</v>
      </c>
      <c r="E104" s="236" t="s">
        <v>19</v>
      </c>
      <c r="F104" s="237" t="s">
        <v>79</v>
      </c>
      <c r="G104" s="235"/>
      <c r="H104" s="238">
        <v>2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156</v>
      </c>
      <c r="AU104" s="244" t="s">
        <v>79</v>
      </c>
      <c r="AV104" s="14" t="s">
        <v>79</v>
      </c>
      <c r="AW104" s="14" t="s">
        <v>31</v>
      </c>
      <c r="AX104" s="14" t="s">
        <v>69</v>
      </c>
      <c r="AY104" s="244" t="s">
        <v>144</v>
      </c>
    </row>
    <row r="105" s="15" customFormat="1">
      <c r="A105" s="15"/>
      <c r="B105" s="245"/>
      <c r="C105" s="246"/>
      <c r="D105" s="217" t="s">
        <v>156</v>
      </c>
      <c r="E105" s="247" t="s">
        <v>19</v>
      </c>
      <c r="F105" s="248" t="s">
        <v>163</v>
      </c>
      <c r="G105" s="246"/>
      <c r="H105" s="249">
        <v>2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5" t="s">
        <v>156</v>
      </c>
      <c r="AU105" s="255" t="s">
        <v>79</v>
      </c>
      <c r="AV105" s="15" t="s">
        <v>151</v>
      </c>
      <c r="AW105" s="15" t="s">
        <v>31</v>
      </c>
      <c r="AX105" s="15" t="s">
        <v>77</v>
      </c>
      <c r="AY105" s="255" t="s">
        <v>144</v>
      </c>
    </row>
    <row r="106" s="2" customFormat="1" ht="24.15" customHeight="1">
      <c r="A106" s="38"/>
      <c r="B106" s="39"/>
      <c r="C106" s="204" t="s">
        <v>169</v>
      </c>
      <c r="D106" s="204" t="s">
        <v>146</v>
      </c>
      <c r="E106" s="205" t="s">
        <v>1639</v>
      </c>
      <c r="F106" s="206" t="s">
        <v>1640</v>
      </c>
      <c r="G106" s="207" t="s">
        <v>291</v>
      </c>
      <c r="H106" s="208">
        <v>4</v>
      </c>
      <c r="I106" s="209"/>
      <c r="J106" s="210">
        <f>ROUND(I106*H106,2)</f>
        <v>0</v>
      </c>
      <c r="K106" s="206" t="s">
        <v>150</v>
      </c>
      <c r="L106" s="44"/>
      <c r="M106" s="211" t="s">
        <v>19</v>
      </c>
      <c r="N106" s="212" t="s">
        <v>40</v>
      </c>
      <c r="O106" s="84"/>
      <c r="P106" s="213">
        <f>O106*H106</f>
        <v>0</v>
      </c>
      <c r="Q106" s="213">
        <v>0.060526700000000003</v>
      </c>
      <c r="R106" s="213">
        <f>Q106*H106</f>
        <v>0.24210680000000001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151</v>
      </c>
      <c r="AT106" s="215" t="s">
        <v>146</v>
      </c>
      <c r="AU106" s="215" t="s">
        <v>79</v>
      </c>
      <c r="AY106" s="17" t="s">
        <v>144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77</v>
      </c>
      <c r="BK106" s="216">
        <f>ROUND(I106*H106,2)</f>
        <v>0</v>
      </c>
      <c r="BL106" s="17" t="s">
        <v>151</v>
      </c>
      <c r="BM106" s="215" t="s">
        <v>172</v>
      </c>
    </row>
    <row r="107" s="2" customFormat="1">
      <c r="A107" s="38"/>
      <c r="B107" s="39"/>
      <c r="C107" s="40"/>
      <c r="D107" s="217" t="s">
        <v>152</v>
      </c>
      <c r="E107" s="40"/>
      <c r="F107" s="218" t="s">
        <v>1641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152</v>
      </c>
      <c r="AU107" s="17" t="s">
        <v>79</v>
      </c>
    </row>
    <row r="108" s="2" customFormat="1">
      <c r="A108" s="38"/>
      <c r="B108" s="39"/>
      <c r="C108" s="40"/>
      <c r="D108" s="222" t="s">
        <v>154</v>
      </c>
      <c r="E108" s="40"/>
      <c r="F108" s="223" t="s">
        <v>1642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154</v>
      </c>
      <c r="AU108" s="17" t="s">
        <v>79</v>
      </c>
    </row>
    <row r="109" s="13" customFormat="1">
      <c r="A109" s="13"/>
      <c r="B109" s="224"/>
      <c r="C109" s="225"/>
      <c r="D109" s="217" t="s">
        <v>156</v>
      </c>
      <c r="E109" s="226" t="s">
        <v>19</v>
      </c>
      <c r="F109" s="227" t="s">
        <v>1643</v>
      </c>
      <c r="G109" s="225"/>
      <c r="H109" s="226" t="s">
        <v>19</v>
      </c>
      <c r="I109" s="228"/>
      <c r="J109" s="225"/>
      <c r="K109" s="225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156</v>
      </c>
      <c r="AU109" s="233" t="s">
        <v>79</v>
      </c>
      <c r="AV109" s="13" t="s">
        <v>77</v>
      </c>
      <c r="AW109" s="13" t="s">
        <v>31</v>
      </c>
      <c r="AX109" s="13" t="s">
        <v>69</v>
      </c>
      <c r="AY109" s="233" t="s">
        <v>144</v>
      </c>
    </row>
    <row r="110" s="14" customFormat="1">
      <c r="A110" s="14"/>
      <c r="B110" s="234"/>
      <c r="C110" s="235"/>
      <c r="D110" s="217" t="s">
        <v>156</v>
      </c>
      <c r="E110" s="236" t="s">
        <v>19</v>
      </c>
      <c r="F110" s="237" t="s">
        <v>1633</v>
      </c>
      <c r="G110" s="235"/>
      <c r="H110" s="238">
        <v>4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156</v>
      </c>
      <c r="AU110" s="244" t="s">
        <v>79</v>
      </c>
      <c r="AV110" s="14" t="s">
        <v>79</v>
      </c>
      <c r="AW110" s="14" t="s">
        <v>31</v>
      </c>
      <c r="AX110" s="14" t="s">
        <v>69</v>
      </c>
      <c r="AY110" s="244" t="s">
        <v>144</v>
      </c>
    </row>
    <row r="111" s="15" customFormat="1">
      <c r="A111" s="15"/>
      <c r="B111" s="245"/>
      <c r="C111" s="246"/>
      <c r="D111" s="217" t="s">
        <v>156</v>
      </c>
      <c r="E111" s="247" t="s">
        <v>19</v>
      </c>
      <c r="F111" s="248" t="s">
        <v>163</v>
      </c>
      <c r="G111" s="246"/>
      <c r="H111" s="249">
        <v>4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5" t="s">
        <v>156</v>
      </c>
      <c r="AU111" s="255" t="s">
        <v>79</v>
      </c>
      <c r="AV111" s="15" t="s">
        <v>151</v>
      </c>
      <c r="AW111" s="15" t="s">
        <v>31</v>
      </c>
      <c r="AX111" s="15" t="s">
        <v>77</v>
      </c>
      <c r="AY111" s="255" t="s">
        <v>144</v>
      </c>
    </row>
    <row r="112" s="2" customFormat="1" ht="24.15" customHeight="1">
      <c r="A112" s="38"/>
      <c r="B112" s="39"/>
      <c r="C112" s="204" t="s">
        <v>151</v>
      </c>
      <c r="D112" s="204" t="s">
        <v>146</v>
      </c>
      <c r="E112" s="205" t="s">
        <v>1644</v>
      </c>
      <c r="F112" s="206" t="s">
        <v>1645</v>
      </c>
      <c r="G112" s="207" t="s">
        <v>202</v>
      </c>
      <c r="H112" s="208">
        <v>2</v>
      </c>
      <c r="I112" s="209"/>
      <c r="J112" s="210">
        <f>ROUND(I112*H112,2)</f>
        <v>0</v>
      </c>
      <c r="K112" s="206" t="s">
        <v>150</v>
      </c>
      <c r="L112" s="44"/>
      <c r="M112" s="211" t="s">
        <v>19</v>
      </c>
      <c r="N112" s="212" t="s">
        <v>40</v>
      </c>
      <c r="O112" s="84"/>
      <c r="P112" s="213">
        <f>O112*H112</f>
        <v>0</v>
      </c>
      <c r="Q112" s="213">
        <v>0.01712578</v>
      </c>
      <c r="R112" s="213">
        <f>Q112*H112</f>
        <v>0.03425156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151</v>
      </c>
      <c r="AT112" s="215" t="s">
        <v>146</v>
      </c>
      <c r="AU112" s="215" t="s">
        <v>79</v>
      </c>
      <c r="AY112" s="17" t="s">
        <v>144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77</v>
      </c>
      <c r="BK112" s="216">
        <f>ROUND(I112*H112,2)</f>
        <v>0</v>
      </c>
      <c r="BL112" s="17" t="s">
        <v>151</v>
      </c>
      <c r="BM112" s="215" t="s">
        <v>179</v>
      </c>
    </row>
    <row r="113" s="2" customFormat="1">
      <c r="A113" s="38"/>
      <c r="B113" s="39"/>
      <c r="C113" s="40"/>
      <c r="D113" s="217" t="s">
        <v>152</v>
      </c>
      <c r="E113" s="40"/>
      <c r="F113" s="218" t="s">
        <v>1646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152</v>
      </c>
      <c r="AU113" s="17" t="s">
        <v>79</v>
      </c>
    </row>
    <row r="114" s="2" customFormat="1">
      <c r="A114" s="38"/>
      <c r="B114" s="39"/>
      <c r="C114" s="40"/>
      <c r="D114" s="222" t="s">
        <v>154</v>
      </c>
      <c r="E114" s="40"/>
      <c r="F114" s="223" t="s">
        <v>1647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154</v>
      </c>
      <c r="AU114" s="17" t="s">
        <v>79</v>
      </c>
    </row>
    <row r="115" s="2" customFormat="1" ht="24.15" customHeight="1">
      <c r="A115" s="38"/>
      <c r="B115" s="39"/>
      <c r="C115" s="204" t="s">
        <v>182</v>
      </c>
      <c r="D115" s="204" t="s">
        <v>146</v>
      </c>
      <c r="E115" s="205" t="s">
        <v>1648</v>
      </c>
      <c r="F115" s="206" t="s">
        <v>1649</v>
      </c>
      <c r="G115" s="207" t="s">
        <v>202</v>
      </c>
      <c r="H115" s="208">
        <v>2</v>
      </c>
      <c r="I115" s="209"/>
      <c r="J115" s="210">
        <f>ROUND(I115*H115,2)</f>
        <v>0</v>
      </c>
      <c r="K115" s="206" t="s">
        <v>150</v>
      </c>
      <c r="L115" s="44"/>
      <c r="M115" s="211" t="s">
        <v>19</v>
      </c>
      <c r="N115" s="212" t="s">
        <v>40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151</v>
      </c>
      <c r="AT115" s="215" t="s">
        <v>146</v>
      </c>
      <c r="AU115" s="215" t="s">
        <v>79</v>
      </c>
      <c r="AY115" s="17" t="s">
        <v>144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77</v>
      </c>
      <c r="BK115" s="216">
        <f>ROUND(I115*H115,2)</f>
        <v>0</v>
      </c>
      <c r="BL115" s="17" t="s">
        <v>151</v>
      </c>
      <c r="BM115" s="215" t="s">
        <v>185</v>
      </c>
    </row>
    <row r="116" s="2" customFormat="1">
      <c r="A116" s="38"/>
      <c r="B116" s="39"/>
      <c r="C116" s="40"/>
      <c r="D116" s="217" t="s">
        <v>152</v>
      </c>
      <c r="E116" s="40"/>
      <c r="F116" s="218" t="s">
        <v>1650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152</v>
      </c>
      <c r="AU116" s="17" t="s">
        <v>79</v>
      </c>
    </row>
    <row r="117" s="2" customFormat="1">
      <c r="A117" s="38"/>
      <c r="B117" s="39"/>
      <c r="C117" s="40"/>
      <c r="D117" s="222" t="s">
        <v>154</v>
      </c>
      <c r="E117" s="40"/>
      <c r="F117" s="223" t="s">
        <v>1651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154</v>
      </c>
      <c r="AU117" s="17" t="s">
        <v>79</v>
      </c>
    </row>
    <row r="118" s="2" customFormat="1" ht="24.15" customHeight="1">
      <c r="A118" s="38"/>
      <c r="B118" s="39"/>
      <c r="C118" s="204" t="s">
        <v>172</v>
      </c>
      <c r="D118" s="204" t="s">
        <v>146</v>
      </c>
      <c r="E118" s="205" t="s">
        <v>1652</v>
      </c>
      <c r="F118" s="206" t="s">
        <v>1653</v>
      </c>
      <c r="G118" s="207" t="s">
        <v>291</v>
      </c>
      <c r="H118" s="208">
        <v>30</v>
      </c>
      <c r="I118" s="209"/>
      <c r="J118" s="210">
        <f>ROUND(I118*H118,2)</f>
        <v>0</v>
      </c>
      <c r="K118" s="206" t="s">
        <v>150</v>
      </c>
      <c r="L118" s="44"/>
      <c r="M118" s="211" t="s">
        <v>19</v>
      </c>
      <c r="N118" s="212" t="s">
        <v>40</v>
      </c>
      <c r="O118" s="84"/>
      <c r="P118" s="213">
        <f>O118*H118</f>
        <v>0</v>
      </c>
      <c r="Q118" s="213">
        <v>0.00013574</v>
      </c>
      <c r="R118" s="213">
        <f>Q118*H118</f>
        <v>0.0040721999999999998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151</v>
      </c>
      <c r="AT118" s="215" t="s">
        <v>146</v>
      </c>
      <c r="AU118" s="215" t="s">
        <v>79</v>
      </c>
      <c r="AY118" s="17" t="s">
        <v>144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77</v>
      </c>
      <c r="BK118" s="216">
        <f>ROUND(I118*H118,2)</f>
        <v>0</v>
      </c>
      <c r="BL118" s="17" t="s">
        <v>151</v>
      </c>
      <c r="BM118" s="215" t="s">
        <v>191</v>
      </c>
    </row>
    <row r="119" s="2" customFormat="1">
      <c r="A119" s="38"/>
      <c r="B119" s="39"/>
      <c r="C119" s="40"/>
      <c r="D119" s="217" t="s">
        <v>152</v>
      </c>
      <c r="E119" s="40"/>
      <c r="F119" s="218" t="s">
        <v>1654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152</v>
      </c>
      <c r="AU119" s="17" t="s">
        <v>79</v>
      </c>
    </row>
    <row r="120" s="2" customFormat="1">
      <c r="A120" s="38"/>
      <c r="B120" s="39"/>
      <c r="C120" s="40"/>
      <c r="D120" s="222" t="s">
        <v>154</v>
      </c>
      <c r="E120" s="40"/>
      <c r="F120" s="223" t="s">
        <v>1655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154</v>
      </c>
      <c r="AU120" s="17" t="s">
        <v>79</v>
      </c>
    </row>
    <row r="121" s="2" customFormat="1" ht="24.15" customHeight="1">
      <c r="A121" s="38"/>
      <c r="B121" s="39"/>
      <c r="C121" s="204" t="s">
        <v>194</v>
      </c>
      <c r="D121" s="204" t="s">
        <v>146</v>
      </c>
      <c r="E121" s="205" t="s">
        <v>1656</v>
      </c>
      <c r="F121" s="206" t="s">
        <v>1657</v>
      </c>
      <c r="G121" s="207" t="s">
        <v>291</v>
      </c>
      <c r="H121" s="208">
        <v>30</v>
      </c>
      <c r="I121" s="209"/>
      <c r="J121" s="210">
        <f>ROUND(I121*H121,2)</f>
        <v>0</v>
      </c>
      <c r="K121" s="206" t="s">
        <v>150</v>
      </c>
      <c r="L121" s="44"/>
      <c r="M121" s="211" t="s">
        <v>19</v>
      </c>
      <c r="N121" s="212" t="s">
        <v>40</v>
      </c>
      <c r="O121" s="8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151</v>
      </c>
      <c r="AT121" s="215" t="s">
        <v>146</v>
      </c>
      <c r="AU121" s="215" t="s">
        <v>79</v>
      </c>
      <c r="AY121" s="17" t="s">
        <v>144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77</v>
      </c>
      <c r="BK121" s="216">
        <f>ROUND(I121*H121,2)</f>
        <v>0</v>
      </c>
      <c r="BL121" s="17" t="s">
        <v>151</v>
      </c>
      <c r="BM121" s="215" t="s">
        <v>197</v>
      </c>
    </row>
    <row r="122" s="2" customFormat="1">
      <c r="A122" s="38"/>
      <c r="B122" s="39"/>
      <c r="C122" s="40"/>
      <c r="D122" s="217" t="s">
        <v>152</v>
      </c>
      <c r="E122" s="40"/>
      <c r="F122" s="218" t="s">
        <v>1658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152</v>
      </c>
      <c r="AU122" s="17" t="s">
        <v>79</v>
      </c>
    </row>
    <row r="123" s="2" customFormat="1">
      <c r="A123" s="38"/>
      <c r="B123" s="39"/>
      <c r="C123" s="40"/>
      <c r="D123" s="222" t="s">
        <v>154</v>
      </c>
      <c r="E123" s="40"/>
      <c r="F123" s="223" t="s">
        <v>1659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154</v>
      </c>
      <c r="AU123" s="17" t="s">
        <v>79</v>
      </c>
    </row>
    <row r="124" s="2" customFormat="1" ht="44.25" customHeight="1">
      <c r="A124" s="38"/>
      <c r="B124" s="39"/>
      <c r="C124" s="204" t="s">
        <v>179</v>
      </c>
      <c r="D124" s="204" t="s">
        <v>146</v>
      </c>
      <c r="E124" s="205" t="s">
        <v>1660</v>
      </c>
      <c r="F124" s="206" t="s">
        <v>1661</v>
      </c>
      <c r="G124" s="207" t="s">
        <v>149</v>
      </c>
      <c r="H124" s="208">
        <v>19.141999999999999</v>
      </c>
      <c r="I124" s="209"/>
      <c r="J124" s="210">
        <f>ROUND(I124*H124,2)</f>
        <v>0</v>
      </c>
      <c r="K124" s="206" t="s">
        <v>150</v>
      </c>
      <c r="L124" s="44"/>
      <c r="M124" s="211" t="s">
        <v>19</v>
      </c>
      <c r="N124" s="212" t="s">
        <v>40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151</v>
      </c>
      <c r="AT124" s="215" t="s">
        <v>146</v>
      </c>
      <c r="AU124" s="215" t="s">
        <v>79</v>
      </c>
      <c r="AY124" s="17" t="s">
        <v>144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77</v>
      </c>
      <c r="BK124" s="216">
        <f>ROUND(I124*H124,2)</f>
        <v>0</v>
      </c>
      <c r="BL124" s="17" t="s">
        <v>151</v>
      </c>
      <c r="BM124" s="215" t="s">
        <v>203</v>
      </c>
    </row>
    <row r="125" s="2" customFormat="1">
      <c r="A125" s="38"/>
      <c r="B125" s="39"/>
      <c r="C125" s="40"/>
      <c r="D125" s="217" t="s">
        <v>152</v>
      </c>
      <c r="E125" s="40"/>
      <c r="F125" s="218" t="s">
        <v>1661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152</v>
      </c>
      <c r="AU125" s="17" t="s">
        <v>79</v>
      </c>
    </row>
    <row r="126" s="2" customFormat="1">
      <c r="A126" s="38"/>
      <c r="B126" s="39"/>
      <c r="C126" s="40"/>
      <c r="D126" s="222" t="s">
        <v>154</v>
      </c>
      <c r="E126" s="40"/>
      <c r="F126" s="223" t="s">
        <v>1662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154</v>
      </c>
      <c r="AU126" s="17" t="s">
        <v>79</v>
      </c>
    </row>
    <row r="127" s="13" customFormat="1">
      <c r="A127" s="13"/>
      <c r="B127" s="224"/>
      <c r="C127" s="225"/>
      <c r="D127" s="217" t="s">
        <v>156</v>
      </c>
      <c r="E127" s="226" t="s">
        <v>19</v>
      </c>
      <c r="F127" s="227" t="s">
        <v>1663</v>
      </c>
      <c r="G127" s="225"/>
      <c r="H127" s="226" t="s">
        <v>19</v>
      </c>
      <c r="I127" s="228"/>
      <c r="J127" s="225"/>
      <c r="K127" s="225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156</v>
      </c>
      <c r="AU127" s="233" t="s">
        <v>79</v>
      </c>
      <c r="AV127" s="13" t="s">
        <v>77</v>
      </c>
      <c r="AW127" s="13" t="s">
        <v>31</v>
      </c>
      <c r="AX127" s="13" t="s">
        <v>69</v>
      </c>
      <c r="AY127" s="233" t="s">
        <v>144</v>
      </c>
    </row>
    <row r="128" s="14" customFormat="1">
      <c r="A128" s="14"/>
      <c r="B128" s="234"/>
      <c r="C128" s="235"/>
      <c r="D128" s="217" t="s">
        <v>156</v>
      </c>
      <c r="E128" s="236" t="s">
        <v>19</v>
      </c>
      <c r="F128" s="237" t="s">
        <v>1664</v>
      </c>
      <c r="G128" s="235"/>
      <c r="H128" s="238">
        <v>9.4779999999999998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156</v>
      </c>
      <c r="AU128" s="244" t="s">
        <v>79</v>
      </c>
      <c r="AV128" s="14" t="s">
        <v>79</v>
      </c>
      <c r="AW128" s="14" t="s">
        <v>31</v>
      </c>
      <c r="AX128" s="14" t="s">
        <v>69</v>
      </c>
      <c r="AY128" s="244" t="s">
        <v>144</v>
      </c>
    </row>
    <row r="129" s="13" customFormat="1">
      <c r="A129" s="13"/>
      <c r="B129" s="224"/>
      <c r="C129" s="225"/>
      <c r="D129" s="217" t="s">
        <v>156</v>
      </c>
      <c r="E129" s="226" t="s">
        <v>19</v>
      </c>
      <c r="F129" s="227" t="s">
        <v>1665</v>
      </c>
      <c r="G129" s="225"/>
      <c r="H129" s="226" t="s">
        <v>19</v>
      </c>
      <c r="I129" s="228"/>
      <c r="J129" s="225"/>
      <c r="K129" s="225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156</v>
      </c>
      <c r="AU129" s="233" t="s">
        <v>79</v>
      </c>
      <c r="AV129" s="13" t="s">
        <v>77</v>
      </c>
      <c r="AW129" s="13" t="s">
        <v>31</v>
      </c>
      <c r="AX129" s="13" t="s">
        <v>69</v>
      </c>
      <c r="AY129" s="233" t="s">
        <v>144</v>
      </c>
    </row>
    <row r="130" s="14" customFormat="1">
      <c r="A130" s="14"/>
      <c r="B130" s="234"/>
      <c r="C130" s="235"/>
      <c r="D130" s="217" t="s">
        <v>156</v>
      </c>
      <c r="E130" s="236" t="s">
        <v>19</v>
      </c>
      <c r="F130" s="237" t="s">
        <v>1666</v>
      </c>
      <c r="G130" s="235"/>
      <c r="H130" s="238">
        <v>9.6639999999999997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156</v>
      </c>
      <c r="AU130" s="244" t="s">
        <v>79</v>
      </c>
      <c r="AV130" s="14" t="s">
        <v>79</v>
      </c>
      <c r="AW130" s="14" t="s">
        <v>31</v>
      </c>
      <c r="AX130" s="14" t="s">
        <v>69</v>
      </c>
      <c r="AY130" s="244" t="s">
        <v>144</v>
      </c>
    </row>
    <row r="131" s="15" customFormat="1">
      <c r="A131" s="15"/>
      <c r="B131" s="245"/>
      <c r="C131" s="246"/>
      <c r="D131" s="217" t="s">
        <v>156</v>
      </c>
      <c r="E131" s="247" t="s">
        <v>19</v>
      </c>
      <c r="F131" s="248" t="s">
        <v>163</v>
      </c>
      <c r="G131" s="246"/>
      <c r="H131" s="249">
        <v>19.141999999999999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5" t="s">
        <v>156</v>
      </c>
      <c r="AU131" s="255" t="s">
        <v>79</v>
      </c>
      <c r="AV131" s="15" t="s">
        <v>151</v>
      </c>
      <c r="AW131" s="15" t="s">
        <v>31</v>
      </c>
      <c r="AX131" s="15" t="s">
        <v>77</v>
      </c>
      <c r="AY131" s="255" t="s">
        <v>144</v>
      </c>
    </row>
    <row r="132" s="2" customFormat="1" ht="49.05" customHeight="1">
      <c r="A132" s="38"/>
      <c r="B132" s="39"/>
      <c r="C132" s="204" t="s">
        <v>208</v>
      </c>
      <c r="D132" s="204" t="s">
        <v>146</v>
      </c>
      <c r="E132" s="205" t="s">
        <v>1667</v>
      </c>
      <c r="F132" s="206" t="s">
        <v>1668</v>
      </c>
      <c r="G132" s="207" t="s">
        <v>149</v>
      </c>
      <c r="H132" s="208">
        <v>4.7859999999999996</v>
      </c>
      <c r="I132" s="209"/>
      <c r="J132" s="210">
        <f>ROUND(I132*H132,2)</f>
        <v>0</v>
      </c>
      <c r="K132" s="206" t="s">
        <v>150</v>
      </c>
      <c r="L132" s="44"/>
      <c r="M132" s="211" t="s">
        <v>19</v>
      </c>
      <c r="N132" s="212" t="s">
        <v>40</v>
      </c>
      <c r="O132" s="8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151</v>
      </c>
      <c r="AT132" s="215" t="s">
        <v>146</v>
      </c>
      <c r="AU132" s="215" t="s">
        <v>79</v>
      </c>
      <c r="AY132" s="17" t="s">
        <v>144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77</v>
      </c>
      <c r="BK132" s="216">
        <f>ROUND(I132*H132,2)</f>
        <v>0</v>
      </c>
      <c r="BL132" s="17" t="s">
        <v>151</v>
      </c>
      <c r="BM132" s="215" t="s">
        <v>212</v>
      </c>
    </row>
    <row r="133" s="2" customFormat="1">
      <c r="A133" s="38"/>
      <c r="B133" s="39"/>
      <c r="C133" s="40"/>
      <c r="D133" s="217" t="s">
        <v>152</v>
      </c>
      <c r="E133" s="40"/>
      <c r="F133" s="218" t="s">
        <v>1668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152</v>
      </c>
      <c r="AU133" s="17" t="s">
        <v>79</v>
      </c>
    </row>
    <row r="134" s="2" customFormat="1">
      <c r="A134" s="38"/>
      <c r="B134" s="39"/>
      <c r="C134" s="40"/>
      <c r="D134" s="222" t="s">
        <v>154</v>
      </c>
      <c r="E134" s="40"/>
      <c r="F134" s="223" t="s">
        <v>1669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154</v>
      </c>
      <c r="AU134" s="17" t="s">
        <v>79</v>
      </c>
    </row>
    <row r="135" s="13" customFormat="1">
      <c r="A135" s="13"/>
      <c r="B135" s="224"/>
      <c r="C135" s="225"/>
      <c r="D135" s="217" t="s">
        <v>156</v>
      </c>
      <c r="E135" s="226" t="s">
        <v>19</v>
      </c>
      <c r="F135" s="227" t="s">
        <v>1670</v>
      </c>
      <c r="G135" s="225"/>
      <c r="H135" s="226" t="s">
        <v>19</v>
      </c>
      <c r="I135" s="228"/>
      <c r="J135" s="225"/>
      <c r="K135" s="225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156</v>
      </c>
      <c r="AU135" s="233" t="s">
        <v>79</v>
      </c>
      <c r="AV135" s="13" t="s">
        <v>77</v>
      </c>
      <c r="AW135" s="13" t="s">
        <v>31</v>
      </c>
      <c r="AX135" s="13" t="s">
        <v>69</v>
      </c>
      <c r="AY135" s="233" t="s">
        <v>144</v>
      </c>
    </row>
    <row r="136" s="14" customFormat="1">
      <c r="A136" s="14"/>
      <c r="B136" s="234"/>
      <c r="C136" s="235"/>
      <c r="D136" s="217" t="s">
        <v>156</v>
      </c>
      <c r="E136" s="236" t="s">
        <v>19</v>
      </c>
      <c r="F136" s="237" t="s">
        <v>1671</v>
      </c>
      <c r="G136" s="235"/>
      <c r="H136" s="238">
        <v>2.3700000000000001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156</v>
      </c>
      <c r="AU136" s="244" t="s">
        <v>79</v>
      </c>
      <c r="AV136" s="14" t="s">
        <v>79</v>
      </c>
      <c r="AW136" s="14" t="s">
        <v>31</v>
      </c>
      <c r="AX136" s="14" t="s">
        <v>69</v>
      </c>
      <c r="AY136" s="244" t="s">
        <v>144</v>
      </c>
    </row>
    <row r="137" s="13" customFormat="1">
      <c r="A137" s="13"/>
      <c r="B137" s="224"/>
      <c r="C137" s="225"/>
      <c r="D137" s="217" t="s">
        <v>156</v>
      </c>
      <c r="E137" s="226" t="s">
        <v>19</v>
      </c>
      <c r="F137" s="227" t="s">
        <v>1672</v>
      </c>
      <c r="G137" s="225"/>
      <c r="H137" s="226" t="s">
        <v>19</v>
      </c>
      <c r="I137" s="228"/>
      <c r="J137" s="225"/>
      <c r="K137" s="225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156</v>
      </c>
      <c r="AU137" s="233" t="s">
        <v>79</v>
      </c>
      <c r="AV137" s="13" t="s">
        <v>77</v>
      </c>
      <c r="AW137" s="13" t="s">
        <v>31</v>
      </c>
      <c r="AX137" s="13" t="s">
        <v>69</v>
      </c>
      <c r="AY137" s="233" t="s">
        <v>144</v>
      </c>
    </row>
    <row r="138" s="14" customFormat="1">
      <c r="A138" s="14"/>
      <c r="B138" s="234"/>
      <c r="C138" s="235"/>
      <c r="D138" s="217" t="s">
        <v>156</v>
      </c>
      <c r="E138" s="236" t="s">
        <v>19</v>
      </c>
      <c r="F138" s="237" t="s">
        <v>1673</v>
      </c>
      <c r="G138" s="235"/>
      <c r="H138" s="238">
        <v>2.4159999999999999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156</v>
      </c>
      <c r="AU138" s="244" t="s">
        <v>79</v>
      </c>
      <c r="AV138" s="14" t="s">
        <v>79</v>
      </c>
      <c r="AW138" s="14" t="s">
        <v>31</v>
      </c>
      <c r="AX138" s="14" t="s">
        <v>69</v>
      </c>
      <c r="AY138" s="244" t="s">
        <v>144</v>
      </c>
    </row>
    <row r="139" s="15" customFormat="1">
      <c r="A139" s="15"/>
      <c r="B139" s="245"/>
      <c r="C139" s="246"/>
      <c r="D139" s="217" t="s">
        <v>156</v>
      </c>
      <c r="E139" s="247" t="s">
        <v>19</v>
      </c>
      <c r="F139" s="248" t="s">
        <v>163</v>
      </c>
      <c r="G139" s="246"/>
      <c r="H139" s="249">
        <v>4.7859999999999996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5" t="s">
        <v>156</v>
      </c>
      <c r="AU139" s="255" t="s">
        <v>79</v>
      </c>
      <c r="AV139" s="15" t="s">
        <v>151</v>
      </c>
      <c r="AW139" s="15" t="s">
        <v>31</v>
      </c>
      <c r="AX139" s="15" t="s">
        <v>77</v>
      </c>
      <c r="AY139" s="255" t="s">
        <v>144</v>
      </c>
    </row>
    <row r="140" s="2" customFormat="1" ht="24.15" customHeight="1">
      <c r="A140" s="38"/>
      <c r="B140" s="39"/>
      <c r="C140" s="204" t="s">
        <v>185</v>
      </c>
      <c r="D140" s="204" t="s">
        <v>146</v>
      </c>
      <c r="E140" s="205" t="s">
        <v>1674</v>
      </c>
      <c r="F140" s="206" t="s">
        <v>1675</v>
      </c>
      <c r="G140" s="207" t="s">
        <v>149</v>
      </c>
      <c r="H140" s="208">
        <v>8.2200000000000006</v>
      </c>
      <c r="I140" s="209"/>
      <c r="J140" s="210">
        <f>ROUND(I140*H140,2)</f>
        <v>0</v>
      </c>
      <c r="K140" s="206" t="s">
        <v>150</v>
      </c>
      <c r="L140" s="44"/>
      <c r="M140" s="211" t="s">
        <v>19</v>
      </c>
      <c r="N140" s="212" t="s">
        <v>40</v>
      </c>
      <c r="O140" s="84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5" t="s">
        <v>151</v>
      </c>
      <c r="AT140" s="215" t="s">
        <v>146</v>
      </c>
      <c r="AU140" s="215" t="s">
        <v>79</v>
      </c>
      <c r="AY140" s="17" t="s">
        <v>144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77</v>
      </c>
      <c r="BK140" s="216">
        <f>ROUND(I140*H140,2)</f>
        <v>0</v>
      </c>
      <c r="BL140" s="17" t="s">
        <v>151</v>
      </c>
      <c r="BM140" s="215" t="s">
        <v>218</v>
      </c>
    </row>
    <row r="141" s="2" customFormat="1">
      <c r="A141" s="38"/>
      <c r="B141" s="39"/>
      <c r="C141" s="40"/>
      <c r="D141" s="217" t="s">
        <v>152</v>
      </c>
      <c r="E141" s="40"/>
      <c r="F141" s="218" t="s">
        <v>1676</v>
      </c>
      <c r="G141" s="40"/>
      <c r="H141" s="40"/>
      <c r="I141" s="219"/>
      <c r="J141" s="40"/>
      <c r="K141" s="40"/>
      <c r="L141" s="44"/>
      <c r="M141" s="220"/>
      <c r="N141" s="221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152</v>
      </c>
      <c r="AU141" s="17" t="s">
        <v>79</v>
      </c>
    </row>
    <row r="142" s="2" customFormat="1">
      <c r="A142" s="38"/>
      <c r="B142" s="39"/>
      <c r="C142" s="40"/>
      <c r="D142" s="222" t="s">
        <v>154</v>
      </c>
      <c r="E142" s="40"/>
      <c r="F142" s="223" t="s">
        <v>1677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154</v>
      </c>
      <c r="AU142" s="17" t="s">
        <v>79</v>
      </c>
    </row>
    <row r="143" s="13" customFormat="1">
      <c r="A143" s="13"/>
      <c r="B143" s="224"/>
      <c r="C143" s="225"/>
      <c r="D143" s="217" t="s">
        <v>156</v>
      </c>
      <c r="E143" s="226" t="s">
        <v>19</v>
      </c>
      <c r="F143" s="227" t="s">
        <v>1678</v>
      </c>
      <c r="G143" s="225"/>
      <c r="H143" s="226" t="s">
        <v>19</v>
      </c>
      <c r="I143" s="228"/>
      <c r="J143" s="225"/>
      <c r="K143" s="225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156</v>
      </c>
      <c r="AU143" s="233" t="s">
        <v>79</v>
      </c>
      <c r="AV143" s="13" t="s">
        <v>77</v>
      </c>
      <c r="AW143" s="13" t="s">
        <v>31</v>
      </c>
      <c r="AX143" s="13" t="s">
        <v>69</v>
      </c>
      <c r="AY143" s="233" t="s">
        <v>144</v>
      </c>
    </row>
    <row r="144" s="14" customFormat="1">
      <c r="A144" s="14"/>
      <c r="B144" s="234"/>
      <c r="C144" s="235"/>
      <c r="D144" s="217" t="s">
        <v>156</v>
      </c>
      <c r="E144" s="236" t="s">
        <v>19</v>
      </c>
      <c r="F144" s="237" t="s">
        <v>1679</v>
      </c>
      <c r="G144" s="235"/>
      <c r="H144" s="238">
        <v>1.9199999999999999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4" t="s">
        <v>156</v>
      </c>
      <c r="AU144" s="244" t="s">
        <v>79</v>
      </c>
      <c r="AV144" s="14" t="s">
        <v>79</v>
      </c>
      <c r="AW144" s="14" t="s">
        <v>31</v>
      </c>
      <c r="AX144" s="14" t="s">
        <v>69</v>
      </c>
      <c r="AY144" s="244" t="s">
        <v>144</v>
      </c>
    </row>
    <row r="145" s="13" customFormat="1">
      <c r="A145" s="13"/>
      <c r="B145" s="224"/>
      <c r="C145" s="225"/>
      <c r="D145" s="217" t="s">
        <v>156</v>
      </c>
      <c r="E145" s="226" t="s">
        <v>19</v>
      </c>
      <c r="F145" s="227" t="s">
        <v>1680</v>
      </c>
      <c r="G145" s="225"/>
      <c r="H145" s="226" t="s">
        <v>19</v>
      </c>
      <c r="I145" s="228"/>
      <c r="J145" s="225"/>
      <c r="K145" s="225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156</v>
      </c>
      <c r="AU145" s="233" t="s">
        <v>79</v>
      </c>
      <c r="AV145" s="13" t="s">
        <v>77</v>
      </c>
      <c r="AW145" s="13" t="s">
        <v>31</v>
      </c>
      <c r="AX145" s="13" t="s">
        <v>69</v>
      </c>
      <c r="AY145" s="233" t="s">
        <v>144</v>
      </c>
    </row>
    <row r="146" s="14" customFormat="1">
      <c r="A146" s="14"/>
      <c r="B146" s="234"/>
      <c r="C146" s="235"/>
      <c r="D146" s="217" t="s">
        <v>156</v>
      </c>
      <c r="E146" s="236" t="s">
        <v>19</v>
      </c>
      <c r="F146" s="237" t="s">
        <v>1681</v>
      </c>
      <c r="G146" s="235"/>
      <c r="H146" s="238">
        <v>5.7000000000000002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156</v>
      </c>
      <c r="AU146" s="244" t="s">
        <v>79</v>
      </c>
      <c r="AV146" s="14" t="s">
        <v>79</v>
      </c>
      <c r="AW146" s="14" t="s">
        <v>31</v>
      </c>
      <c r="AX146" s="14" t="s">
        <v>69</v>
      </c>
      <c r="AY146" s="244" t="s">
        <v>144</v>
      </c>
    </row>
    <row r="147" s="13" customFormat="1">
      <c r="A147" s="13"/>
      <c r="B147" s="224"/>
      <c r="C147" s="225"/>
      <c r="D147" s="217" t="s">
        <v>156</v>
      </c>
      <c r="E147" s="226" t="s">
        <v>19</v>
      </c>
      <c r="F147" s="227" t="s">
        <v>1682</v>
      </c>
      <c r="G147" s="225"/>
      <c r="H147" s="226" t="s">
        <v>19</v>
      </c>
      <c r="I147" s="228"/>
      <c r="J147" s="225"/>
      <c r="K147" s="225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156</v>
      </c>
      <c r="AU147" s="233" t="s">
        <v>79</v>
      </c>
      <c r="AV147" s="13" t="s">
        <v>77</v>
      </c>
      <c r="AW147" s="13" t="s">
        <v>31</v>
      </c>
      <c r="AX147" s="13" t="s">
        <v>69</v>
      </c>
      <c r="AY147" s="233" t="s">
        <v>144</v>
      </c>
    </row>
    <row r="148" s="14" customFormat="1">
      <c r="A148" s="14"/>
      <c r="B148" s="234"/>
      <c r="C148" s="235"/>
      <c r="D148" s="217" t="s">
        <v>156</v>
      </c>
      <c r="E148" s="236" t="s">
        <v>19</v>
      </c>
      <c r="F148" s="237" t="s">
        <v>1683</v>
      </c>
      <c r="G148" s="235"/>
      <c r="H148" s="238">
        <v>0.59999999999999998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156</v>
      </c>
      <c r="AU148" s="244" t="s">
        <v>79</v>
      </c>
      <c r="AV148" s="14" t="s">
        <v>79</v>
      </c>
      <c r="AW148" s="14" t="s">
        <v>31</v>
      </c>
      <c r="AX148" s="14" t="s">
        <v>69</v>
      </c>
      <c r="AY148" s="244" t="s">
        <v>144</v>
      </c>
    </row>
    <row r="149" s="15" customFormat="1">
      <c r="A149" s="15"/>
      <c r="B149" s="245"/>
      <c r="C149" s="246"/>
      <c r="D149" s="217" t="s">
        <v>156</v>
      </c>
      <c r="E149" s="247" t="s">
        <v>19</v>
      </c>
      <c r="F149" s="248" t="s">
        <v>163</v>
      </c>
      <c r="G149" s="246"/>
      <c r="H149" s="249">
        <v>8.2200000000000006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5" t="s">
        <v>156</v>
      </c>
      <c r="AU149" s="255" t="s">
        <v>79</v>
      </c>
      <c r="AV149" s="15" t="s">
        <v>151</v>
      </c>
      <c r="AW149" s="15" t="s">
        <v>31</v>
      </c>
      <c r="AX149" s="15" t="s">
        <v>77</v>
      </c>
      <c r="AY149" s="255" t="s">
        <v>144</v>
      </c>
    </row>
    <row r="150" s="2" customFormat="1" ht="21.75" customHeight="1">
      <c r="A150" s="38"/>
      <c r="B150" s="39"/>
      <c r="C150" s="204" t="s">
        <v>222</v>
      </c>
      <c r="D150" s="204" t="s">
        <v>146</v>
      </c>
      <c r="E150" s="205" t="s">
        <v>1684</v>
      </c>
      <c r="F150" s="206" t="s">
        <v>1685</v>
      </c>
      <c r="G150" s="207" t="s">
        <v>202</v>
      </c>
      <c r="H150" s="208">
        <v>65.802000000000007</v>
      </c>
      <c r="I150" s="209"/>
      <c r="J150" s="210">
        <f>ROUND(I150*H150,2)</f>
        <v>0</v>
      </c>
      <c r="K150" s="206" t="s">
        <v>150</v>
      </c>
      <c r="L150" s="44"/>
      <c r="M150" s="211" t="s">
        <v>19</v>
      </c>
      <c r="N150" s="212" t="s">
        <v>40</v>
      </c>
      <c r="O150" s="84"/>
      <c r="P150" s="213">
        <f>O150*H150</f>
        <v>0</v>
      </c>
      <c r="Q150" s="213">
        <v>0.00083850999999999999</v>
      </c>
      <c r="R150" s="213">
        <f>Q150*H150</f>
        <v>0.055175635020000002</v>
      </c>
      <c r="S150" s="213">
        <v>0</v>
      </c>
      <c r="T150" s="21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151</v>
      </c>
      <c r="AT150" s="215" t="s">
        <v>146</v>
      </c>
      <c r="AU150" s="215" t="s">
        <v>79</v>
      </c>
      <c r="AY150" s="17" t="s">
        <v>144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77</v>
      </c>
      <c r="BK150" s="216">
        <f>ROUND(I150*H150,2)</f>
        <v>0</v>
      </c>
      <c r="BL150" s="17" t="s">
        <v>151</v>
      </c>
      <c r="BM150" s="215" t="s">
        <v>225</v>
      </c>
    </row>
    <row r="151" s="2" customFormat="1">
      <c r="A151" s="38"/>
      <c r="B151" s="39"/>
      <c r="C151" s="40"/>
      <c r="D151" s="217" t="s">
        <v>152</v>
      </c>
      <c r="E151" s="40"/>
      <c r="F151" s="218" t="s">
        <v>1686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152</v>
      </c>
      <c r="AU151" s="17" t="s">
        <v>79</v>
      </c>
    </row>
    <row r="152" s="2" customFormat="1">
      <c r="A152" s="38"/>
      <c r="B152" s="39"/>
      <c r="C152" s="40"/>
      <c r="D152" s="222" t="s">
        <v>154</v>
      </c>
      <c r="E152" s="40"/>
      <c r="F152" s="223" t="s">
        <v>1687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154</v>
      </c>
      <c r="AU152" s="17" t="s">
        <v>79</v>
      </c>
    </row>
    <row r="153" s="13" customFormat="1">
      <c r="A153" s="13"/>
      <c r="B153" s="224"/>
      <c r="C153" s="225"/>
      <c r="D153" s="217" t="s">
        <v>156</v>
      </c>
      <c r="E153" s="226" t="s">
        <v>19</v>
      </c>
      <c r="F153" s="227" t="s">
        <v>1688</v>
      </c>
      <c r="G153" s="225"/>
      <c r="H153" s="226" t="s">
        <v>19</v>
      </c>
      <c r="I153" s="228"/>
      <c r="J153" s="225"/>
      <c r="K153" s="225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156</v>
      </c>
      <c r="AU153" s="233" t="s">
        <v>79</v>
      </c>
      <c r="AV153" s="13" t="s">
        <v>77</v>
      </c>
      <c r="AW153" s="13" t="s">
        <v>31</v>
      </c>
      <c r="AX153" s="13" t="s">
        <v>69</v>
      </c>
      <c r="AY153" s="233" t="s">
        <v>144</v>
      </c>
    </row>
    <row r="154" s="14" customFormat="1">
      <c r="A154" s="14"/>
      <c r="B154" s="234"/>
      <c r="C154" s="235"/>
      <c r="D154" s="217" t="s">
        <v>156</v>
      </c>
      <c r="E154" s="236" t="s">
        <v>19</v>
      </c>
      <c r="F154" s="237" t="s">
        <v>1689</v>
      </c>
      <c r="G154" s="235"/>
      <c r="H154" s="238">
        <v>32.582000000000001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156</v>
      </c>
      <c r="AU154" s="244" t="s">
        <v>79</v>
      </c>
      <c r="AV154" s="14" t="s">
        <v>79</v>
      </c>
      <c r="AW154" s="14" t="s">
        <v>31</v>
      </c>
      <c r="AX154" s="14" t="s">
        <v>69</v>
      </c>
      <c r="AY154" s="244" t="s">
        <v>144</v>
      </c>
    </row>
    <row r="155" s="13" customFormat="1">
      <c r="A155" s="13"/>
      <c r="B155" s="224"/>
      <c r="C155" s="225"/>
      <c r="D155" s="217" t="s">
        <v>156</v>
      </c>
      <c r="E155" s="226" t="s">
        <v>19</v>
      </c>
      <c r="F155" s="227" t="s">
        <v>1690</v>
      </c>
      <c r="G155" s="225"/>
      <c r="H155" s="226" t="s">
        <v>19</v>
      </c>
      <c r="I155" s="228"/>
      <c r="J155" s="225"/>
      <c r="K155" s="225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156</v>
      </c>
      <c r="AU155" s="233" t="s">
        <v>79</v>
      </c>
      <c r="AV155" s="13" t="s">
        <v>77</v>
      </c>
      <c r="AW155" s="13" t="s">
        <v>31</v>
      </c>
      <c r="AX155" s="13" t="s">
        <v>69</v>
      </c>
      <c r="AY155" s="233" t="s">
        <v>144</v>
      </c>
    </row>
    <row r="156" s="14" customFormat="1">
      <c r="A156" s="14"/>
      <c r="B156" s="234"/>
      <c r="C156" s="235"/>
      <c r="D156" s="217" t="s">
        <v>156</v>
      </c>
      <c r="E156" s="236" t="s">
        <v>19</v>
      </c>
      <c r="F156" s="237" t="s">
        <v>1691</v>
      </c>
      <c r="G156" s="235"/>
      <c r="H156" s="238">
        <v>33.219999999999999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156</v>
      </c>
      <c r="AU156" s="244" t="s">
        <v>79</v>
      </c>
      <c r="AV156" s="14" t="s">
        <v>79</v>
      </c>
      <c r="AW156" s="14" t="s">
        <v>31</v>
      </c>
      <c r="AX156" s="14" t="s">
        <v>69</v>
      </c>
      <c r="AY156" s="244" t="s">
        <v>144</v>
      </c>
    </row>
    <row r="157" s="15" customFormat="1">
      <c r="A157" s="15"/>
      <c r="B157" s="245"/>
      <c r="C157" s="246"/>
      <c r="D157" s="217" t="s">
        <v>156</v>
      </c>
      <c r="E157" s="247" t="s">
        <v>19</v>
      </c>
      <c r="F157" s="248" t="s">
        <v>163</v>
      </c>
      <c r="G157" s="246"/>
      <c r="H157" s="249">
        <v>65.801999999999992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5" t="s">
        <v>156</v>
      </c>
      <c r="AU157" s="255" t="s">
        <v>79</v>
      </c>
      <c r="AV157" s="15" t="s">
        <v>151</v>
      </c>
      <c r="AW157" s="15" t="s">
        <v>31</v>
      </c>
      <c r="AX157" s="15" t="s">
        <v>77</v>
      </c>
      <c r="AY157" s="255" t="s">
        <v>144</v>
      </c>
    </row>
    <row r="158" s="2" customFormat="1" ht="24.15" customHeight="1">
      <c r="A158" s="38"/>
      <c r="B158" s="39"/>
      <c r="C158" s="204" t="s">
        <v>191</v>
      </c>
      <c r="D158" s="204" t="s">
        <v>146</v>
      </c>
      <c r="E158" s="205" t="s">
        <v>1692</v>
      </c>
      <c r="F158" s="206" t="s">
        <v>1693</v>
      </c>
      <c r="G158" s="207" t="s">
        <v>202</v>
      </c>
      <c r="H158" s="208">
        <v>65.802000000000007</v>
      </c>
      <c r="I158" s="209"/>
      <c r="J158" s="210">
        <f>ROUND(I158*H158,2)</f>
        <v>0</v>
      </c>
      <c r="K158" s="206" t="s">
        <v>150</v>
      </c>
      <c r="L158" s="44"/>
      <c r="M158" s="211" t="s">
        <v>19</v>
      </c>
      <c r="N158" s="212" t="s">
        <v>40</v>
      </c>
      <c r="O158" s="84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5" t="s">
        <v>151</v>
      </c>
      <c r="AT158" s="215" t="s">
        <v>146</v>
      </c>
      <c r="AU158" s="215" t="s">
        <v>79</v>
      </c>
      <c r="AY158" s="17" t="s">
        <v>144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77</v>
      </c>
      <c r="BK158" s="216">
        <f>ROUND(I158*H158,2)</f>
        <v>0</v>
      </c>
      <c r="BL158" s="17" t="s">
        <v>151</v>
      </c>
      <c r="BM158" s="215" t="s">
        <v>232</v>
      </c>
    </row>
    <row r="159" s="2" customFormat="1">
      <c r="A159" s="38"/>
      <c r="B159" s="39"/>
      <c r="C159" s="40"/>
      <c r="D159" s="217" t="s">
        <v>152</v>
      </c>
      <c r="E159" s="40"/>
      <c r="F159" s="218" t="s">
        <v>1694</v>
      </c>
      <c r="G159" s="40"/>
      <c r="H159" s="40"/>
      <c r="I159" s="219"/>
      <c r="J159" s="40"/>
      <c r="K159" s="40"/>
      <c r="L159" s="44"/>
      <c r="M159" s="220"/>
      <c r="N159" s="22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152</v>
      </c>
      <c r="AU159" s="17" t="s">
        <v>79</v>
      </c>
    </row>
    <row r="160" s="2" customFormat="1">
      <c r="A160" s="38"/>
      <c r="B160" s="39"/>
      <c r="C160" s="40"/>
      <c r="D160" s="222" t="s">
        <v>154</v>
      </c>
      <c r="E160" s="40"/>
      <c r="F160" s="223" t="s">
        <v>1695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154</v>
      </c>
      <c r="AU160" s="17" t="s">
        <v>79</v>
      </c>
    </row>
    <row r="161" s="13" customFormat="1">
      <c r="A161" s="13"/>
      <c r="B161" s="224"/>
      <c r="C161" s="225"/>
      <c r="D161" s="217" t="s">
        <v>156</v>
      </c>
      <c r="E161" s="226" t="s">
        <v>19</v>
      </c>
      <c r="F161" s="227" t="s">
        <v>1688</v>
      </c>
      <c r="G161" s="225"/>
      <c r="H161" s="226" t="s">
        <v>19</v>
      </c>
      <c r="I161" s="228"/>
      <c r="J161" s="225"/>
      <c r="K161" s="225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156</v>
      </c>
      <c r="AU161" s="233" t="s">
        <v>79</v>
      </c>
      <c r="AV161" s="13" t="s">
        <v>77</v>
      </c>
      <c r="AW161" s="13" t="s">
        <v>31</v>
      </c>
      <c r="AX161" s="13" t="s">
        <v>69</v>
      </c>
      <c r="AY161" s="233" t="s">
        <v>144</v>
      </c>
    </row>
    <row r="162" s="14" customFormat="1">
      <c r="A162" s="14"/>
      <c r="B162" s="234"/>
      <c r="C162" s="235"/>
      <c r="D162" s="217" t="s">
        <v>156</v>
      </c>
      <c r="E162" s="236" t="s">
        <v>19</v>
      </c>
      <c r="F162" s="237" t="s">
        <v>1689</v>
      </c>
      <c r="G162" s="235"/>
      <c r="H162" s="238">
        <v>32.582000000000001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4" t="s">
        <v>156</v>
      </c>
      <c r="AU162" s="244" t="s">
        <v>79</v>
      </c>
      <c r="AV162" s="14" t="s">
        <v>79</v>
      </c>
      <c r="AW162" s="14" t="s">
        <v>31</v>
      </c>
      <c r="AX162" s="14" t="s">
        <v>69</v>
      </c>
      <c r="AY162" s="244" t="s">
        <v>144</v>
      </c>
    </row>
    <row r="163" s="13" customFormat="1">
      <c r="A163" s="13"/>
      <c r="B163" s="224"/>
      <c r="C163" s="225"/>
      <c r="D163" s="217" t="s">
        <v>156</v>
      </c>
      <c r="E163" s="226" t="s">
        <v>19</v>
      </c>
      <c r="F163" s="227" t="s">
        <v>1690</v>
      </c>
      <c r="G163" s="225"/>
      <c r="H163" s="226" t="s">
        <v>19</v>
      </c>
      <c r="I163" s="228"/>
      <c r="J163" s="225"/>
      <c r="K163" s="225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156</v>
      </c>
      <c r="AU163" s="233" t="s">
        <v>79</v>
      </c>
      <c r="AV163" s="13" t="s">
        <v>77</v>
      </c>
      <c r="AW163" s="13" t="s">
        <v>31</v>
      </c>
      <c r="AX163" s="13" t="s">
        <v>69</v>
      </c>
      <c r="AY163" s="233" t="s">
        <v>144</v>
      </c>
    </row>
    <row r="164" s="14" customFormat="1">
      <c r="A164" s="14"/>
      <c r="B164" s="234"/>
      <c r="C164" s="235"/>
      <c r="D164" s="217" t="s">
        <v>156</v>
      </c>
      <c r="E164" s="236" t="s">
        <v>19</v>
      </c>
      <c r="F164" s="237" t="s">
        <v>1691</v>
      </c>
      <c r="G164" s="235"/>
      <c r="H164" s="238">
        <v>33.219999999999999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156</v>
      </c>
      <c r="AU164" s="244" t="s">
        <v>79</v>
      </c>
      <c r="AV164" s="14" t="s">
        <v>79</v>
      </c>
      <c r="AW164" s="14" t="s">
        <v>31</v>
      </c>
      <c r="AX164" s="14" t="s">
        <v>69</v>
      </c>
      <c r="AY164" s="244" t="s">
        <v>144</v>
      </c>
    </row>
    <row r="165" s="15" customFormat="1">
      <c r="A165" s="15"/>
      <c r="B165" s="245"/>
      <c r="C165" s="246"/>
      <c r="D165" s="217" t="s">
        <v>156</v>
      </c>
      <c r="E165" s="247" t="s">
        <v>19</v>
      </c>
      <c r="F165" s="248" t="s">
        <v>163</v>
      </c>
      <c r="G165" s="246"/>
      <c r="H165" s="249">
        <v>65.801999999999992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5" t="s">
        <v>156</v>
      </c>
      <c r="AU165" s="255" t="s">
        <v>79</v>
      </c>
      <c r="AV165" s="15" t="s">
        <v>151</v>
      </c>
      <c r="AW165" s="15" t="s">
        <v>31</v>
      </c>
      <c r="AX165" s="15" t="s">
        <v>77</v>
      </c>
      <c r="AY165" s="255" t="s">
        <v>144</v>
      </c>
    </row>
    <row r="166" s="2" customFormat="1" ht="37.8" customHeight="1">
      <c r="A166" s="38"/>
      <c r="B166" s="39"/>
      <c r="C166" s="204" t="s">
        <v>234</v>
      </c>
      <c r="D166" s="204" t="s">
        <v>146</v>
      </c>
      <c r="E166" s="205" t="s">
        <v>1696</v>
      </c>
      <c r="F166" s="206" t="s">
        <v>1697</v>
      </c>
      <c r="G166" s="207" t="s">
        <v>149</v>
      </c>
      <c r="H166" s="208">
        <v>10.845000000000001</v>
      </c>
      <c r="I166" s="209"/>
      <c r="J166" s="210">
        <f>ROUND(I166*H166,2)</f>
        <v>0</v>
      </c>
      <c r="K166" s="206" t="s">
        <v>150</v>
      </c>
      <c r="L166" s="44"/>
      <c r="M166" s="211" t="s">
        <v>19</v>
      </c>
      <c r="N166" s="212" t="s">
        <v>40</v>
      </c>
      <c r="O166" s="84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5" t="s">
        <v>151</v>
      </c>
      <c r="AT166" s="215" t="s">
        <v>146</v>
      </c>
      <c r="AU166" s="215" t="s">
        <v>79</v>
      </c>
      <c r="AY166" s="17" t="s">
        <v>144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7" t="s">
        <v>77</v>
      </c>
      <c r="BK166" s="216">
        <f>ROUND(I166*H166,2)</f>
        <v>0</v>
      </c>
      <c r="BL166" s="17" t="s">
        <v>151</v>
      </c>
      <c r="BM166" s="215" t="s">
        <v>237</v>
      </c>
    </row>
    <row r="167" s="2" customFormat="1">
      <c r="A167" s="38"/>
      <c r="B167" s="39"/>
      <c r="C167" s="40"/>
      <c r="D167" s="217" t="s">
        <v>152</v>
      </c>
      <c r="E167" s="40"/>
      <c r="F167" s="218" t="s">
        <v>1698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152</v>
      </c>
      <c r="AU167" s="17" t="s">
        <v>79</v>
      </c>
    </row>
    <row r="168" s="2" customFormat="1">
      <c r="A168" s="38"/>
      <c r="B168" s="39"/>
      <c r="C168" s="40"/>
      <c r="D168" s="222" t="s">
        <v>154</v>
      </c>
      <c r="E168" s="40"/>
      <c r="F168" s="223" t="s">
        <v>1699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154</v>
      </c>
      <c r="AU168" s="17" t="s">
        <v>79</v>
      </c>
    </row>
    <row r="169" s="13" customFormat="1">
      <c r="A169" s="13"/>
      <c r="B169" s="224"/>
      <c r="C169" s="225"/>
      <c r="D169" s="217" t="s">
        <v>156</v>
      </c>
      <c r="E169" s="226" t="s">
        <v>19</v>
      </c>
      <c r="F169" s="227" t="s">
        <v>1700</v>
      </c>
      <c r="G169" s="225"/>
      <c r="H169" s="226" t="s">
        <v>19</v>
      </c>
      <c r="I169" s="228"/>
      <c r="J169" s="225"/>
      <c r="K169" s="225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156</v>
      </c>
      <c r="AU169" s="233" t="s">
        <v>79</v>
      </c>
      <c r="AV169" s="13" t="s">
        <v>77</v>
      </c>
      <c r="AW169" s="13" t="s">
        <v>31</v>
      </c>
      <c r="AX169" s="13" t="s">
        <v>69</v>
      </c>
      <c r="AY169" s="233" t="s">
        <v>144</v>
      </c>
    </row>
    <row r="170" s="13" customFormat="1">
      <c r="A170" s="13"/>
      <c r="B170" s="224"/>
      <c r="C170" s="225"/>
      <c r="D170" s="217" t="s">
        <v>156</v>
      </c>
      <c r="E170" s="226" t="s">
        <v>19</v>
      </c>
      <c r="F170" s="227" t="s">
        <v>1701</v>
      </c>
      <c r="G170" s="225"/>
      <c r="H170" s="226" t="s">
        <v>19</v>
      </c>
      <c r="I170" s="228"/>
      <c r="J170" s="225"/>
      <c r="K170" s="225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156</v>
      </c>
      <c r="AU170" s="233" t="s">
        <v>79</v>
      </c>
      <c r="AV170" s="13" t="s">
        <v>77</v>
      </c>
      <c r="AW170" s="13" t="s">
        <v>31</v>
      </c>
      <c r="AX170" s="13" t="s">
        <v>69</v>
      </c>
      <c r="AY170" s="233" t="s">
        <v>144</v>
      </c>
    </row>
    <row r="171" s="14" customFormat="1">
      <c r="A171" s="14"/>
      <c r="B171" s="234"/>
      <c r="C171" s="235"/>
      <c r="D171" s="217" t="s">
        <v>156</v>
      </c>
      <c r="E171" s="236" t="s">
        <v>19</v>
      </c>
      <c r="F171" s="237" t="s">
        <v>1702</v>
      </c>
      <c r="G171" s="235"/>
      <c r="H171" s="238">
        <v>1.1839999999999999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156</v>
      </c>
      <c r="AU171" s="244" t="s">
        <v>79</v>
      </c>
      <c r="AV171" s="14" t="s">
        <v>79</v>
      </c>
      <c r="AW171" s="14" t="s">
        <v>31</v>
      </c>
      <c r="AX171" s="14" t="s">
        <v>69</v>
      </c>
      <c r="AY171" s="244" t="s">
        <v>144</v>
      </c>
    </row>
    <row r="172" s="13" customFormat="1">
      <c r="A172" s="13"/>
      <c r="B172" s="224"/>
      <c r="C172" s="225"/>
      <c r="D172" s="217" t="s">
        <v>156</v>
      </c>
      <c r="E172" s="226" t="s">
        <v>19</v>
      </c>
      <c r="F172" s="227" t="s">
        <v>1703</v>
      </c>
      <c r="G172" s="225"/>
      <c r="H172" s="226" t="s">
        <v>19</v>
      </c>
      <c r="I172" s="228"/>
      <c r="J172" s="225"/>
      <c r="K172" s="225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156</v>
      </c>
      <c r="AU172" s="233" t="s">
        <v>79</v>
      </c>
      <c r="AV172" s="13" t="s">
        <v>77</v>
      </c>
      <c r="AW172" s="13" t="s">
        <v>31</v>
      </c>
      <c r="AX172" s="13" t="s">
        <v>69</v>
      </c>
      <c r="AY172" s="233" t="s">
        <v>144</v>
      </c>
    </row>
    <row r="173" s="14" customFormat="1">
      <c r="A173" s="14"/>
      <c r="B173" s="234"/>
      <c r="C173" s="235"/>
      <c r="D173" s="217" t="s">
        <v>156</v>
      </c>
      <c r="E173" s="236" t="s">
        <v>19</v>
      </c>
      <c r="F173" s="237" t="s">
        <v>1704</v>
      </c>
      <c r="G173" s="235"/>
      <c r="H173" s="238">
        <v>1.448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4" t="s">
        <v>156</v>
      </c>
      <c r="AU173" s="244" t="s">
        <v>79</v>
      </c>
      <c r="AV173" s="14" t="s">
        <v>79</v>
      </c>
      <c r="AW173" s="14" t="s">
        <v>31</v>
      </c>
      <c r="AX173" s="14" t="s">
        <v>69</v>
      </c>
      <c r="AY173" s="244" t="s">
        <v>144</v>
      </c>
    </row>
    <row r="174" s="13" customFormat="1">
      <c r="A174" s="13"/>
      <c r="B174" s="224"/>
      <c r="C174" s="225"/>
      <c r="D174" s="217" t="s">
        <v>156</v>
      </c>
      <c r="E174" s="226" t="s">
        <v>19</v>
      </c>
      <c r="F174" s="227" t="s">
        <v>1705</v>
      </c>
      <c r="G174" s="225"/>
      <c r="H174" s="226" t="s">
        <v>19</v>
      </c>
      <c r="I174" s="228"/>
      <c r="J174" s="225"/>
      <c r="K174" s="225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156</v>
      </c>
      <c r="AU174" s="233" t="s">
        <v>79</v>
      </c>
      <c r="AV174" s="13" t="s">
        <v>77</v>
      </c>
      <c r="AW174" s="13" t="s">
        <v>31</v>
      </c>
      <c r="AX174" s="13" t="s">
        <v>69</v>
      </c>
      <c r="AY174" s="233" t="s">
        <v>144</v>
      </c>
    </row>
    <row r="175" s="13" customFormat="1">
      <c r="A175" s="13"/>
      <c r="B175" s="224"/>
      <c r="C175" s="225"/>
      <c r="D175" s="217" t="s">
        <v>156</v>
      </c>
      <c r="E175" s="226" t="s">
        <v>19</v>
      </c>
      <c r="F175" s="227" t="s">
        <v>1701</v>
      </c>
      <c r="G175" s="225"/>
      <c r="H175" s="226" t="s">
        <v>19</v>
      </c>
      <c r="I175" s="228"/>
      <c r="J175" s="225"/>
      <c r="K175" s="225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156</v>
      </c>
      <c r="AU175" s="233" t="s">
        <v>79</v>
      </c>
      <c r="AV175" s="13" t="s">
        <v>77</v>
      </c>
      <c r="AW175" s="13" t="s">
        <v>31</v>
      </c>
      <c r="AX175" s="13" t="s">
        <v>69</v>
      </c>
      <c r="AY175" s="233" t="s">
        <v>144</v>
      </c>
    </row>
    <row r="176" s="14" customFormat="1">
      <c r="A176" s="14"/>
      <c r="B176" s="234"/>
      <c r="C176" s="235"/>
      <c r="D176" s="217" t="s">
        <v>156</v>
      </c>
      <c r="E176" s="236" t="s">
        <v>19</v>
      </c>
      <c r="F176" s="237" t="s">
        <v>1706</v>
      </c>
      <c r="G176" s="235"/>
      <c r="H176" s="238">
        <v>1.2490000000000001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156</v>
      </c>
      <c r="AU176" s="244" t="s">
        <v>79</v>
      </c>
      <c r="AV176" s="14" t="s">
        <v>79</v>
      </c>
      <c r="AW176" s="14" t="s">
        <v>31</v>
      </c>
      <c r="AX176" s="14" t="s">
        <v>69</v>
      </c>
      <c r="AY176" s="244" t="s">
        <v>144</v>
      </c>
    </row>
    <row r="177" s="13" customFormat="1">
      <c r="A177" s="13"/>
      <c r="B177" s="224"/>
      <c r="C177" s="225"/>
      <c r="D177" s="217" t="s">
        <v>156</v>
      </c>
      <c r="E177" s="226" t="s">
        <v>19</v>
      </c>
      <c r="F177" s="227" t="s">
        <v>1703</v>
      </c>
      <c r="G177" s="225"/>
      <c r="H177" s="226" t="s">
        <v>19</v>
      </c>
      <c r="I177" s="228"/>
      <c r="J177" s="225"/>
      <c r="K177" s="225"/>
      <c r="L177" s="229"/>
      <c r="M177" s="230"/>
      <c r="N177" s="231"/>
      <c r="O177" s="231"/>
      <c r="P177" s="231"/>
      <c r="Q177" s="231"/>
      <c r="R177" s="231"/>
      <c r="S177" s="231"/>
      <c r="T177" s="23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3" t="s">
        <v>156</v>
      </c>
      <c r="AU177" s="233" t="s">
        <v>79</v>
      </c>
      <c r="AV177" s="13" t="s">
        <v>77</v>
      </c>
      <c r="AW177" s="13" t="s">
        <v>31</v>
      </c>
      <c r="AX177" s="13" t="s">
        <v>69</v>
      </c>
      <c r="AY177" s="233" t="s">
        <v>144</v>
      </c>
    </row>
    <row r="178" s="14" customFormat="1">
      <c r="A178" s="14"/>
      <c r="B178" s="234"/>
      <c r="C178" s="235"/>
      <c r="D178" s="217" t="s">
        <v>156</v>
      </c>
      <c r="E178" s="236" t="s">
        <v>19</v>
      </c>
      <c r="F178" s="237" t="s">
        <v>1707</v>
      </c>
      <c r="G178" s="235"/>
      <c r="H178" s="238">
        <v>1.0289999999999999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4" t="s">
        <v>156</v>
      </c>
      <c r="AU178" s="244" t="s">
        <v>79</v>
      </c>
      <c r="AV178" s="14" t="s">
        <v>79</v>
      </c>
      <c r="AW178" s="14" t="s">
        <v>31</v>
      </c>
      <c r="AX178" s="14" t="s">
        <v>69</v>
      </c>
      <c r="AY178" s="244" t="s">
        <v>144</v>
      </c>
    </row>
    <row r="179" s="14" customFormat="1">
      <c r="A179" s="14"/>
      <c r="B179" s="234"/>
      <c r="C179" s="235"/>
      <c r="D179" s="217" t="s">
        <v>156</v>
      </c>
      <c r="E179" s="236" t="s">
        <v>19</v>
      </c>
      <c r="F179" s="237" t="s">
        <v>1708</v>
      </c>
      <c r="G179" s="235"/>
      <c r="H179" s="238">
        <v>0.215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4" t="s">
        <v>156</v>
      </c>
      <c r="AU179" s="244" t="s">
        <v>79</v>
      </c>
      <c r="AV179" s="14" t="s">
        <v>79</v>
      </c>
      <c r="AW179" s="14" t="s">
        <v>31</v>
      </c>
      <c r="AX179" s="14" t="s">
        <v>69</v>
      </c>
      <c r="AY179" s="244" t="s">
        <v>144</v>
      </c>
    </row>
    <row r="180" s="14" customFormat="1">
      <c r="A180" s="14"/>
      <c r="B180" s="234"/>
      <c r="C180" s="235"/>
      <c r="D180" s="217" t="s">
        <v>156</v>
      </c>
      <c r="E180" s="236" t="s">
        <v>19</v>
      </c>
      <c r="F180" s="237" t="s">
        <v>1709</v>
      </c>
      <c r="G180" s="235"/>
      <c r="H180" s="238">
        <v>0.45600000000000002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156</v>
      </c>
      <c r="AU180" s="244" t="s">
        <v>79</v>
      </c>
      <c r="AV180" s="14" t="s">
        <v>79</v>
      </c>
      <c r="AW180" s="14" t="s">
        <v>31</v>
      </c>
      <c r="AX180" s="14" t="s">
        <v>69</v>
      </c>
      <c r="AY180" s="244" t="s">
        <v>144</v>
      </c>
    </row>
    <row r="181" s="13" customFormat="1">
      <c r="A181" s="13"/>
      <c r="B181" s="224"/>
      <c r="C181" s="225"/>
      <c r="D181" s="217" t="s">
        <v>156</v>
      </c>
      <c r="E181" s="226" t="s">
        <v>19</v>
      </c>
      <c r="F181" s="227" t="s">
        <v>1710</v>
      </c>
      <c r="G181" s="225"/>
      <c r="H181" s="226" t="s">
        <v>19</v>
      </c>
      <c r="I181" s="228"/>
      <c r="J181" s="225"/>
      <c r="K181" s="225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156</v>
      </c>
      <c r="AU181" s="233" t="s">
        <v>79</v>
      </c>
      <c r="AV181" s="13" t="s">
        <v>77</v>
      </c>
      <c r="AW181" s="13" t="s">
        <v>31</v>
      </c>
      <c r="AX181" s="13" t="s">
        <v>69</v>
      </c>
      <c r="AY181" s="233" t="s">
        <v>144</v>
      </c>
    </row>
    <row r="182" s="13" customFormat="1">
      <c r="A182" s="13"/>
      <c r="B182" s="224"/>
      <c r="C182" s="225"/>
      <c r="D182" s="217" t="s">
        <v>156</v>
      </c>
      <c r="E182" s="226" t="s">
        <v>19</v>
      </c>
      <c r="F182" s="227" t="s">
        <v>1701</v>
      </c>
      <c r="G182" s="225"/>
      <c r="H182" s="226" t="s">
        <v>19</v>
      </c>
      <c r="I182" s="228"/>
      <c r="J182" s="225"/>
      <c r="K182" s="225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156</v>
      </c>
      <c r="AU182" s="233" t="s">
        <v>79</v>
      </c>
      <c r="AV182" s="13" t="s">
        <v>77</v>
      </c>
      <c r="AW182" s="13" t="s">
        <v>31</v>
      </c>
      <c r="AX182" s="13" t="s">
        <v>69</v>
      </c>
      <c r="AY182" s="233" t="s">
        <v>144</v>
      </c>
    </row>
    <row r="183" s="14" customFormat="1">
      <c r="A183" s="14"/>
      <c r="B183" s="234"/>
      <c r="C183" s="235"/>
      <c r="D183" s="217" t="s">
        <v>156</v>
      </c>
      <c r="E183" s="236" t="s">
        <v>19</v>
      </c>
      <c r="F183" s="237" t="s">
        <v>1711</v>
      </c>
      <c r="G183" s="235"/>
      <c r="H183" s="238">
        <v>2.3679999999999999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156</v>
      </c>
      <c r="AU183" s="244" t="s">
        <v>79</v>
      </c>
      <c r="AV183" s="14" t="s">
        <v>79</v>
      </c>
      <c r="AW183" s="14" t="s">
        <v>31</v>
      </c>
      <c r="AX183" s="14" t="s">
        <v>69</v>
      </c>
      <c r="AY183" s="244" t="s">
        <v>144</v>
      </c>
    </row>
    <row r="184" s="13" customFormat="1">
      <c r="A184" s="13"/>
      <c r="B184" s="224"/>
      <c r="C184" s="225"/>
      <c r="D184" s="217" t="s">
        <v>156</v>
      </c>
      <c r="E184" s="226" t="s">
        <v>19</v>
      </c>
      <c r="F184" s="227" t="s">
        <v>1703</v>
      </c>
      <c r="G184" s="225"/>
      <c r="H184" s="226" t="s">
        <v>19</v>
      </c>
      <c r="I184" s="228"/>
      <c r="J184" s="225"/>
      <c r="K184" s="225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156</v>
      </c>
      <c r="AU184" s="233" t="s">
        <v>79</v>
      </c>
      <c r="AV184" s="13" t="s">
        <v>77</v>
      </c>
      <c r="AW184" s="13" t="s">
        <v>31</v>
      </c>
      <c r="AX184" s="13" t="s">
        <v>69</v>
      </c>
      <c r="AY184" s="233" t="s">
        <v>144</v>
      </c>
    </row>
    <row r="185" s="14" customFormat="1">
      <c r="A185" s="14"/>
      <c r="B185" s="234"/>
      <c r="C185" s="235"/>
      <c r="D185" s="217" t="s">
        <v>156</v>
      </c>
      <c r="E185" s="236" t="s">
        <v>19</v>
      </c>
      <c r="F185" s="237" t="s">
        <v>1712</v>
      </c>
      <c r="G185" s="235"/>
      <c r="H185" s="238">
        <v>2.8959999999999999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4" t="s">
        <v>156</v>
      </c>
      <c r="AU185" s="244" t="s">
        <v>79</v>
      </c>
      <c r="AV185" s="14" t="s">
        <v>79</v>
      </c>
      <c r="AW185" s="14" t="s">
        <v>31</v>
      </c>
      <c r="AX185" s="14" t="s">
        <v>69</v>
      </c>
      <c r="AY185" s="244" t="s">
        <v>144</v>
      </c>
    </row>
    <row r="186" s="15" customFormat="1">
      <c r="A186" s="15"/>
      <c r="B186" s="245"/>
      <c r="C186" s="246"/>
      <c r="D186" s="217" t="s">
        <v>156</v>
      </c>
      <c r="E186" s="247" t="s">
        <v>19</v>
      </c>
      <c r="F186" s="248" t="s">
        <v>163</v>
      </c>
      <c r="G186" s="246"/>
      <c r="H186" s="249">
        <v>10.844999999999999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5" t="s">
        <v>156</v>
      </c>
      <c r="AU186" s="255" t="s">
        <v>79</v>
      </c>
      <c r="AV186" s="15" t="s">
        <v>151</v>
      </c>
      <c r="AW186" s="15" t="s">
        <v>31</v>
      </c>
      <c r="AX186" s="15" t="s">
        <v>77</v>
      </c>
      <c r="AY186" s="255" t="s">
        <v>144</v>
      </c>
    </row>
    <row r="187" s="2" customFormat="1" ht="37.8" customHeight="1">
      <c r="A187" s="38"/>
      <c r="B187" s="39"/>
      <c r="C187" s="204" t="s">
        <v>197</v>
      </c>
      <c r="D187" s="204" t="s">
        <v>146</v>
      </c>
      <c r="E187" s="205" t="s">
        <v>1713</v>
      </c>
      <c r="F187" s="206" t="s">
        <v>1714</v>
      </c>
      <c r="G187" s="207" t="s">
        <v>149</v>
      </c>
      <c r="H187" s="208">
        <v>108.45</v>
      </c>
      <c r="I187" s="209"/>
      <c r="J187" s="210">
        <f>ROUND(I187*H187,2)</f>
        <v>0</v>
      </c>
      <c r="K187" s="206" t="s">
        <v>617</v>
      </c>
      <c r="L187" s="44"/>
      <c r="M187" s="211" t="s">
        <v>19</v>
      </c>
      <c r="N187" s="212" t="s">
        <v>40</v>
      </c>
      <c r="O187" s="84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5" t="s">
        <v>151</v>
      </c>
      <c r="AT187" s="215" t="s">
        <v>146</v>
      </c>
      <c r="AU187" s="215" t="s">
        <v>79</v>
      </c>
      <c r="AY187" s="17" t="s">
        <v>144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7" t="s">
        <v>77</v>
      </c>
      <c r="BK187" s="216">
        <f>ROUND(I187*H187,2)</f>
        <v>0</v>
      </c>
      <c r="BL187" s="17" t="s">
        <v>151</v>
      </c>
      <c r="BM187" s="215" t="s">
        <v>244</v>
      </c>
    </row>
    <row r="188" s="2" customFormat="1">
      <c r="A188" s="38"/>
      <c r="B188" s="39"/>
      <c r="C188" s="40"/>
      <c r="D188" s="217" t="s">
        <v>152</v>
      </c>
      <c r="E188" s="40"/>
      <c r="F188" s="218" t="s">
        <v>1715</v>
      </c>
      <c r="G188" s="40"/>
      <c r="H188" s="40"/>
      <c r="I188" s="219"/>
      <c r="J188" s="40"/>
      <c r="K188" s="40"/>
      <c r="L188" s="44"/>
      <c r="M188" s="220"/>
      <c r="N188" s="221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152</v>
      </c>
      <c r="AU188" s="17" t="s">
        <v>79</v>
      </c>
    </row>
    <row r="189" s="13" customFormat="1">
      <c r="A189" s="13"/>
      <c r="B189" s="224"/>
      <c r="C189" s="225"/>
      <c r="D189" s="217" t="s">
        <v>156</v>
      </c>
      <c r="E189" s="226" t="s">
        <v>19</v>
      </c>
      <c r="F189" s="227" t="s">
        <v>1700</v>
      </c>
      <c r="G189" s="225"/>
      <c r="H189" s="226" t="s">
        <v>19</v>
      </c>
      <c r="I189" s="228"/>
      <c r="J189" s="225"/>
      <c r="K189" s="225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156</v>
      </c>
      <c r="AU189" s="233" t="s">
        <v>79</v>
      </c>
      <c r="AV189" s="13" t="s">
        <v>77</v>
      </c>
      <c r="AW189" s="13" t="s">
        <v>31</v>
      </c>
      <c r="AX189" s="13" t="s">
        <v>69</v>
      </c>
      <c r="AY189" s="233" t="s">
        <v>144</v>
      </c>
    </row>
    <row r="190" s="13" customFormat="1">
      <c r="A190" s="13"/>
      <c r="B190" s="224"/>
      <c r="C190" s="225"/>
      <c r="D190" s="217" t="s">
        <v>156</v>
      </c>
      <c r="E190" s="226" t="s">
        <v>19</v>
      </c>
      <c r="F190" s="227" t="s">
        <v>1701</v>
      </c>
      <c r="G190" s="225"/>
      <c r="H190" s="226" t="s">
        <v>19</v>
      </c>
      <c r="I190" s="228"/>
      <c r="J190" s="225"/>
      <c r="K190" s="225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156</v>
      </c>
      <c r="AU190" s="233" t="s">
        <v>79</v>
      </c>
      <c r="AV190" s="13" t="s">
        <v>77</v>
      </c>
      <c r="AW190" s="13" t="s">
        <v>31</v>
      </c>
      <c r="AX190" s="13" t="s">
        <v>69</v>
      </c>
      <c r="AY190" s="233" t="s">
        <v>144</v>
      </c>
    </row>
    <row r="191" s="14" customFormat="1">
      <c r="A191" s="14"/>
      <c r="B191" s="234"/>
      <c r="C191" s="235"/>
      <c r="D191" s="217" t="s">
        <v>156</v>
      </c>
      <c r="E191" s="236" t="s">
        <v>19</v>
      </c>
      <c r="F191" s="237" t="s">
        <v>1702</v>
      </c>
      <c r="G191" s="235"/>
      <c r="H191" s="238">
        <v>1.1839999999999999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4" t="s">
        <v>156</v>
      </c>
      <c r="AU191" s="244" t="s">
        <v>79</v>
      </c>
      <c r="AV191" s="14" t="s">
        <v>79</v>
      </c>
      <c r="AW191" s="14" t="s">
        <v>31</v>
      </c>
      <c r="AX191" s="14" t="s">
        <v>69</v>
      </c>
      <c r="AY191" s="244" t="s">
        <v>144</v>
      </c>
    </row>
    <row r="192" s="13" customFormat="1">
      <c r="A192" s="13"/>
      <c r="B192" s="224"/>
      <c r="C192" s="225"/>
      <c r="D192" s="217" t="s">
        <v>156</v>
      </c>
      <c r="E192" s="226" t="s">
        <v>19</v>
      </c>
      <c r="F192" s="227" t="s">
        <v>1703</v>
      </c>
      <c r="G192" s="225"/>
      <c r="H192" s="226" t="s">
        <v>19</v>
      </c>
      <c r="I192" s="228"/>
      <c r="J192" s="225"/>
      <c r="K192" s="225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156</v>
      </c>
      <c r="AU192" s="233" t="s">
        <v>79</v>
      </c>
      <c r="AV192" s="13" t="s">
        <v>77</v>
      </c>
      <c r="AW192" s="13" t="s">
        <v>31</v>
      </c>
      <c r="AX192" s="13" t="s">
        <v>69</v>
      </c>
      <c r="AY192" s="233" t="s">
        <v>144</v>
      </c>
    </row>
    <row r="193" s="14" customFormat="1">
      <c r="A193" s="14"/>
      <c r="B193" s="234"/>
      <c r="C193" s="235"/>
      <c r="D193" s="217" t="s">
        <v>156</v>
      </c>
      <c r="E193" s="236" t="s">
        <v>19</v>
      </c>
      <c r="F193" s="237" t="s">
        <v>1704</v>
      </c>
      <c r="G193" s="235"/>
      <c r="H193" s="238">
        <v>1.448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156</v>
      </c>
      <c r="AU193" s="244" t="s">
        <v>79</v>
      </c>
      <c r="AV193" s="14" t="s">
        <v>79</v>
      </c>
      <c r="AW193" s="14" t="s">
        <v>31</v>
      </c>
      <c r="AX193" s="14" t="s">
        <v>69</v>
      </c>
      <c r="AY193" s="244" t="s">
        <v>144</v>
      </c>
    </row>
    <row r="194" s="13" customFormat="1">
      <c r="A194" s="13"/>
      <c r="B194" s="224"/>
      <c r="C194" s="225"/>
      <c r="D194" s="217" t="s">
        <v>156</v>
      </c>
      <c r="E194" s="226" t="s">
        <v>19</v>
      </c>
      <c r="F194" s="227" t="s">
        <v>1705</v>
      </c>
      <c r="G194" s="225"/>
      <c r="H194" s="226" t="s">
        <v>19</v>
      </c>
      <c r="I194" s="228"/>
      <c r="J194" s="225"/>
      <c r="K194" s="225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156</v>
      </c>
      <c r="AU194" s="233" t="s">
        <v>79</v>
      </c>
      <c r="AV194" s="13" t="s">
        <v>77</v>
      </c>
      <c r="AW194" s="13" t="s">
        <v>31</v>
      </c>
      <c r="AX194" s="13" t="s">
        <v>69</v>
      </c>
      <c r="AY194" s="233" t="s">
        <v>144</v>
      </c>
    </row>
    <row r="195" s="13" customFormat="1">
      <c r="A195" s="13"/>
      <c r="B195" s="224"/>
      <c r="C195" s="225"/>
      <c r="D195" s="217" t="s">
        <v>156</v>
      </c>
      <c r="E195" s="226" t="s">
        <v>19</v>
      </c>
      <c r="F195" s="227" t="s">
        <v>1701</v>
      </c>
      <c r="G195" s="225"/>
      <c r="H195" s="226" t="s">
        <v>19</v>
      </c>
      <c r="I195" s="228"/>
      <c r="J195" s="225"/>
      <c r="K195" s="225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156</v>
      </c>
      <c r="AU195" s="233" t="s">
        <v>79</v>
      </c>
      <c r="AV195" s="13" t="s">
        <v>77</v>
      </c>
      <c r="AW195" s="13" t="s">
        <v>31</v>
      </c>
      <c r="AX195" s="13" t="s">
        <v>69</v>
      </c>
      <c r="AY195" s="233" t="s">
        <v>144</v>
      </c>
    </row>
    <row r="196" s="14" customFormat="1">
      <c r="A196" s="14"/>
      <c r="B196" s="234"/>
      <c r="C196" s="235"/>
      <c r="D196" s="217" t="s">
        <v>156</v>
      </c>
      <c r="E196" s="236" t="s">
        <v>19</v>
      </c>
      <c r="F196" s="237" t="s">
        <v>1706</v>
      </c>
      <c r="G196" s="235"/>
      <c r="H196" s="238">
        <v>1.2490000000000001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156</v>
      </c>
      <c r="AU196" s="244" t="s">
        <v>79</v>
      </c>
      <c r="AV196" s="14" t="s">
        <v>79</v>
      </c>
      <c r="AW196" s="14" t="s">
        <v>31</v>
      </c>
      <c r="AX196" s="14" t="s">
        <v>69</v>
      </c>
      <c r="AY196" s="244" t="s">
        <v>144</v>
      </c>
    </row>
    <row r="197" s="13" customFormat="1">
      <c r="A197" s="13"/>
      <c r="B197" s="224"/>
      <c r="C197" s="225"/>
      <c r="D197" s="217" t="s">
        <v>156</v>
      </c>
      <c r="E197" s="226" t="s">
        <v>19</v>
      </c>
      <c r="F197" s="227" t="s">
        <v>1703</v>
      </c>
      <c r="G197" s="225"/>
      <c r="H197" s="226" t="s">
        <v>19</v>
      </c>
      <c r="I197" s="228"/>
      <c r="J197" s="225"/>
      <c r="K197" s="225"/>
      <c r="L197" s="229"/>
      <c r="M197" s="230"/>
      <c r="N197" s="231"/>
      <c r="O197" s="231"/>
      <c r="P197" s="231"/>
      <c r="Q197" s="231"/>
      <c r="R197" s="231"/>
      <c r="S197" s="231"/>
      <c r="T197" s="23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3" t="s">
        <v>156</v>
      </c>
      <c r="AU197" s="233" t="s">
        <v>79</v>
      </c>
      <c r="AV197" s="13" t="s">
        <v>77</v>
      </c>
      <c r="AW197" s="13" t="s">
        <v>31</v>
      </c>
      <c r="AX197" s="13" t="s">
        <v>69</v>
      </c>
      <c r="AY197" s="233" t="s">
        <v>144</v>
      </c>
    </row>
    <row r="198" s="14" customFormat="1">
      <c r="A198" s="14"/>
      <c r="B198" s="234"/>
      <c r="C198" s="235"/>
      <c r="D198" s="217" t="s">
        <v>156</v>
      </c>
      <c r="E198" s="236" t="s">
        <v>19</v>
      </c>
      <c r="F198" s="237" t="s">
        <v>1707</v>
      </c>
      <c r="G198" s="235"/>
      <c r="H198" s="238">
        <v>1.0289999999999999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4" t="s">
        <v>156</v>
      </c>
      <c r="AU198" s="244" t="s">
        <v>79</v>
      </c>
      <c r="AV198" s="14" t="s">
        <v>79</v>
      </c>
      <c r="AW198" s="14" t="s">
        <v>31</v>
      </c>
      <c r="AX198" s="14" t="s">
        <v>69</v>
      </c>
      <c r="AY198" s="244" t="s">
        <v>144</v>
      </c>
    </row>
    <row r="199" s="14" customFormat="1">
      <c r="A199" s="14"/>
      <c r="B199" s="234"/>
      <c r="C199" s="235"/>
      <c r="D199" s="217" t="s">
        <v>156</v>
      </c>
      <c r="E199" s="236" t="s">
        <v>19</v>
      </c>
      <c r="F199" s="237" t="s">
        <v>1708</v>
      </c>
      <c r="G199" s="235"/>
      <c r="H199" s="238">
        <v>0.215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4" t="s">
        <v>156</v>
      </c>
      <c r="AU199" s="244" t="s">
        <v>79</v>
      </c>
      <c r="AV199" s="14" t="s">
        <v>79</v>
      </c>
      <c r="AW199" s="14" t="s">
        <v>31</v>
      </c>
      <c r="AX199" s="14" t="s">
        <v>69</v>
      </c>
      <c r="AY199" s="244" t="s">
        <v>144</v>
      </c>
    </row>
    <row r="200" s="14" customFormat="1">
      <c r="A200" s="14"/>
      <c r="B200" s="234"/>
      <c r="C200" s="235"/>
      <c r="D200" s="217" t="s">
        <v>156</v>
      </c>
      <c r="E200" s="236" t="s">
        <v>19</v>
      </c>
      <c r="F200" s="237" t="s">
        <v>1709</v>
      </c>
      <c r="G200" s="235"/>
      <c r="H200" s="238">
        <v>0.45600000000000002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4" t="s">
        <v>156</v>
      </c>
      <c r="AU200" s="244" t="s">
        <v>79</v>
      </c>
      <c r="AV200" s="14" t="s">
        <v>79</v>
      </c>
      <c r="AW200" s="14" t="s">
        <v>31</v>
      </c>
      <c r="AX200" s="14" t="s">
        <v>69</v>
      </c>
      <c r="AY200" s="244" t="s">
        <v>144</v>
      </c>
    </row>
    <row r="201" s="13" customFormat="1">
      <c r="A201" s="13"/>
      <c r="B201" s="224"/>
      <c r="C201" s="225"/>
      <c r="D201" s="217" t="s">
        <v>156</v>
      </c>
      <c r="E201" s="226" t="s">
        <v>19</v>
      </c>
      <c r="F201" s="227" t="s">
        <v>1710</v>
      </c>
      <c r="G201" s="225"/>
      <c r="H201" s="226" t="s">
        <v>19</v>
      </c>
      <c r="I201" s="228"/>
      <c r="J201" s="225"/>
      <c r="K201" s="225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156</v>
      </c>
      <c r="AU201" s="233" t="s">
        <v>79</v>
      </c>
      <c r="AV201" s="13" t="s">
        <v>77</v>
      </c>
      <c r="AW201" s="13" t="s">
        <v>31</v>
      </c>
      <c r="AX201" s="13" t="s">
        <v>69</v>
      </c>
      <c r="AY201" s="233" t="s">
        <v>144</v>
      </c>
    </row>
    <row r="202" s="13" customFormat="1">
      <c r="A202" s="13"/>
      <c r="B202" s="224"/>
      <c r="C202" s="225"/>
      <c r="D202" s="217" t="s">
        <v>156</v>
      </c>
      <c r="E202" s="226" t="s">
        <v>19</v>
      </c>
      <c r="F202" s="227" t="s">
        <v>1701</v>
      </c>
      <c r="G202" s="225"/>
      <c r="H202" s="226" t="s">
        <v>19</v>
      </c>
      <c r="I202" s="228"/>
      <c r="J202" s="225"/>
      <c r="K202" s="225"/>
      <c r="L202" s="229"/>
      <c r="M202" s="230"/>
      <c r="N202" s="231"/>
      <c r="O202" s="231"/>
      <c r="P202" s="231"/>
      <c r="Q202" s="231"/>
      <c r="R202" s="231"/>
      <c r="S202" s="231"/>
      <c r="T202" s="23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3" t="s">
        <v>156</v>
      </c>
      <c r="AU202" s="233" t="s">
        <v>79</v>
      </c>
      <c r="AV202" s="13" t="s">
        <v>77</v>
      </c>
      <c r="AW202" s="13" t="s">
        <v>31</v>
      </c>
      <c r="AX202" s="13" t="s">
        <v>69</v>
      </c>
      <c r="AY202" s="233" t="s">
        <v>144</v>
      </c>
    </row>
    <row r="203" s="14" customFormat="1">
      <c r="A203" s="14"/>
      <c r="B203" s="234"/>
      <c r="C203" s="235"/>
      <c r="D203" s="217" t="s">
        <v>156</v>
      </c>
      <c r="E203" s="236" t="s">
        <v>19</v>
      </c>
      <c r="F203" s="237" t="s">
        <v>1711</v>
      </c>
      <c r="G203" s="235"/>
      <c r="H203" s="238">
        <v>2.3679999999999999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156</v>
      </c>
      <c r="AU203" s="244" t="s">
        <v>79</v>
      </c>
      <c r="AV203" s="14" t="s">
        <v>79</v>
      </c>
      <c r="AW203" s="14" t="s">
        <v>31</v>
      </c>
      <c r="AX203" s="14" t="s">
        <v>69</v>
      </c>
      <c r="AY203" s="244" t="s">
        <v>144</v>
      </c>
    </row>
    <row r="204" s="13" customFormat="1">
      <c r="A204" s="13"/>
      <c r="B204" s="224"/>
      <c r="C204" s="225"/>
      <c r="D204" s="217" t="s">
        <v>156</v>
      </c>
      <c r="E204" s="226" t="s">
        <v>19</v>
      </c>
      <c r="F204" s="227" t="s">
        <v>1703</v>
      </c>
      <c r="G204" s="225"/>
      <c r="H204" s="226" t="s">
        <v>19</v>
      </c>
      <c r="I204" s="228"/>
      <c r="J204" s="225"/>
      <c r="K204" s="225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156</v>
      </c>
      <c r="AU204" s="233" t="s">
        <v>79</v>
      </c>
      <c r="AV204" s="13" t="s">
        <v>77</v>
      </c>
      <c r="AW204" s="13" t="s">
        <v>31</v>
      </c>
      <c r="AX204" s="13" t="s">
        <v>69</v>
      </c>
      <c r="AY204" s="233" t="s">
        <v>144</v>
      </c>
    </row>
    <row r="205" s="14" customFormat="1">
      <c r="A205" s="14"/>
      <c r="B205" s="234"/>
      <c r="C205" s="235"/>
      <c r="D205" s="217" t="s">
        <v>156</v>
      </c>
      <c r="E205" s="236" t="s">
        <v>19</v>
      </c>
      <c r="F205" s="237" t="s">
        <v>1712</v>
      </c>
      <c r="G205" s="235"/>
      <c r="H205" s="238">
        <v>2.8959999999999999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156</v>
      </c>
      <c r="AU205" s="244" t="s">
        <v>79</v>
      </c>
      <c r="AV205" s="14" t="s">
        <v>79</v>
      </c>
      <c r="AW205" s="14" t="s">
        <v>31</v>
      </c>
      <c r="AX205" s="14" t="s">
        <v>69</v>
      </c>
      <c r="AY205" s="244" t="s">
        <v>144</v>
      </c>
    </row>
    <row r="206" s="15" customFormat="1">
      <c r="A206" s="15"/>
      <c r="B206" s="245"/>
      <c r="C206" s="246"/>
      <c r="D206" s="217" t="s">
        <v>156</v>
      </c>
      <c r="E206" s="247" t="s">
        <v>19</v>
      </c>
      <c r="F206" s="248" t="s">
        <v>163</v>
      </c>
      <c r="G206" s="246"/>
      <c r="H206" s="249">
        <v>10.844999999999999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5" t="s">
        <v>156</v>
      </c>
      <c r="AU206" s="255" t="s">
        <v>79</v>
      </c>
      <c r="AV206" s="15" t="s">
        <v>151</v>
      </c>
      <c r="AW206" s="15" t="s">
        <v>31</v>
      </c>
      <c r="AX206" s="15" t="s">
        <v>69</v>
      </c>
      <c r="AY206" s="255" t="s">
        <v>144</v>
      </c>
    </row>
    <row r="207" s="14" customFormat="1">
      <c r="A207" s="14"/>
      <c r="B207" s="234"/>
      <c r="C207" s="235"/>
      <c r="D207" s="217" t="s">
        <v>156</v>
      </c>
      <c r="E207" s="236" t="s">
        <v>19</v>
      </c>
      <c r="F207" s="237" t="s">
        <v>1716</v>
      </c>
      <c r="G207" s="235"/>
      <c r="H207" s="238">
        <v>108.45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156</v>
      </c>
      <c r="AU207" s="244" t="s">
        <v>79</v>
      </c>
      <c r="AV207" s="14" t="s">
        <v>79</v>
      </c>
      <c r="AW207" s="14" t="s">
        <v>31</v>
      </c>
      <c r="AX207" s="14" t="s">
        <v>69</v>
      </c>
      <c r="AY207" s="244" t="s">
        <v>144</v>
      </c>
    </row>
    <row r="208" s="15" customFormat="1">
      <c r="A208" s="15"/>
      <c r="B208" s="245"/>
      <c r="C208" s="246"/>
      <c r="D208" s="217" t="s">
        <v>156</v>
      </c>
      <c r="E208" s="247" t="s">
        <v>19</v>
      </c>
      <c r="F208" s="248" t="s">
        <v>163</v>
      </c>
      <c r="G208" s="246"/>
      <c r="H208" s="249">
        <v>108.45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5" t="s">
        <v>156</v>
      </c>
      <c r="AU208" s="255" t="s">
        <v>79</v>
      </c>
      <c r="AV208" s="15" t="s">
        <v>151</v>
      </c>
      <c r="AW208" s="15" t="s">
        <v>31</v>
      </c>
      <c r="AX208" s="15" t="s">
        <v>77</v>
      </c>
      <c r="AY208" s="255" t="s">
        <v>144</v>
      </c>
    </row>
    <row r="209" s="2" customFormat="1" ht="24.15" customHeight="1">
      <c r="A209" s="38"/>
      <c r="B209" s="39"/>
      <c r="C209" s="204" t="s">
        <v>8</v>
      </c>
      <c r="D209" s="204" t="s">
        <v>146</v>
      </c>
      <c r="E209" s="205" t="s">
        <v>1717</v>
      </c>
      <c r="F209" s="206" t="s">
        <v>1718</v>
      </c>
      <c r="G209" s="207" t="s">
        <v>211</v>
      </c>
      <c r="H209" s="208">
        <v>20.606000000000002</v>
      </c>
      <c r="I209" s="209"/>
      <c r="J209" s="210">
        <f>ROUND(I209*H209,2)</f>
        <v>0</v>
      </c>
      <c r="K209" s="206" t="s">
        <v>150</v>
      </c>
      <c r="L209" s="44"/>
      <c r="M209" s="211" t="s">
        <v>19</v>
      </c>
      <c r="N209" s="212" t="s">
        <v>40</v>
      </c>
      <c r="O209" s="84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15" t="s">
        <v>151</v>
      </c>
      <c r="AT209" s="215" t="s">
        <v>146</v>
      </c>
      <c r="AU209" s="215" t="s">
        <v>79</v>
      </c>
      <c r="AY209" s="17" t="s">
        <v>144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7" t="s">
        <v>77</v>
      </c>
      <c r="BK209" s="216">
        <f>ROUND(I209*H209,2)</f>
        <v>0</v>
      </c>
      <c r="BL209" s="17" t="s">
        <v>151</v>
      </c>
      <c r="BM209" s="215" t="s">
        <v>252</v>
      </c>
    </row>
    <row r="210" s="2" customFormat="1">
      <c r="A210" s="38"/>
      <c r="B210" s="39"/>
      <c r="C210" s="40"/>
      <c r="D210" s="217" t="s">
        <v>152</v>
      </c>
      <c r="E210" s="40"/>
      <c r="F210" s="218" t="s">
        <v>1719</v>
      </c>
      <c r="G210" s="40"/>
      <c r="H210" s="40"/>
      <c r="I210" s="219"/>
      <c r="J210" s="40"/>
      <c r="K210" s="40"/>
      <c r="L210" s="44"/>
      <c r="M210" s="220"/>
      <c r="N210" s="221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152</v>
      </c>
      <c r="AU210" s="17" t="s">
        <v>79</v>
      </c>
    </row>
    <row r="211" s="2" customFormat="1">
      <c r="A211" s="38"/>
      <c r="B211" s="39"/>
      <c r="C211" s="40"/>
      <c r="D211" s="222" t="s">
        <v>154</v>
      </c>
      <c r="E211" s="40"/>
      <c r="F211" s="223" t="s">
        <v>1720</v>
      </c>
      <c r="G211" s="40"/>
      <c r="H211" s="40"/>
      <c r="I211" s="219"/>
      <c r="J211" s="40"/>
      <c r="K211" s="40"/>
      <c r="L211" s="44"/>
      <c r="M211" s="220"/>
      <c r="N211" s="221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154</v>
      </c>
      <c r="AU211" s="17" t="s">
        <v>79</v>
      </c>
    </row>
    <row r="212" s="13" customFormat="1">
      <c r="A212" s="13"/>
      <c r="B212" s="224"/>
      <c r="C212" s="225"/>
      <c r="D212" s="217" t="s">
        <v>156</v>
      </c>
      <c r="E212" s="226" t="s">
        <v>19</v>
      </c>
      <c r="F212" s="227" t="s">
        <v>1700</v>
      </c>
      <c r="G212" s="225"/>
      <c r="H212" s="226" t="s">
        <v>19</v>
      </c>
      <c r="I212" s="228"/>
      <c r="J212" s="225"/>
      <c r="K212" s="225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156</v>
      </c>
      <c r="AU212" s="233" t="s">
        <v>79</v>
      </c>
      <c r="AV212" s="13" t="s">
        <v>77</v>
      </c>
      <c r="AW212" s="13" t="s">
        <v>31</v>
      </c>
      <c r="AX212" s="13" t="s">
        <v>69</v>
      </c>
      <c r="AY212" s="233" t="s">
        <v>144</v>
      </c>
    </row>
    <row r="213" s="13" customFormat="1">
      <c r="A213" s="13"/>
      <c r="B213" s="224"/>
      <c r="C213" s="225"/>
      <c r="D213" s="217" t="s">
        <v>156</v>
      </c>
      <c r="E213" s="226" t="s">
        <v>19</v>
      </c>
      <c r="F213" s="227" t="s">
        <v>1701</v>
      </c>
      <c r="G213" s="225"/>
      <c r="H213" s="226" t="s">
        <v>19</v>
      </c>
      <c r="I213" s="228"/>
      <c r="J213" s="225"/>
      <c r="K213" s="225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156</v>
      </c>
      <c r="AU213" s="233" t="s">
        <v>79</v>
      </c>
      <c r="AV213" s="13" t="s">
        <v>77</v>
      </c>
      <c r="AW213" s="13" t="s">
        <v>31</v>
      </c>
      <c r="AX213" s="13" t="s">
        <v>69</v>
      </c>
      <c r="AY213" s="233" t="s">
        <v>144</v>
      </c>
    </row>
    <row r="214" s="14" customFormat="1">
      <c r="A214" s="14"/>
      <c r="B214" s="234"/>
      <c r="C214" s="235"/>
      <c r="D214" s="217" t="s">
        <v>156</v>
      </c>
      <c r="E214" s="236" t="s">
        <v>19</v>
      </c>
      <c r="F214" s="237" t="s">
        <v>1702</v>
      </c>
      <c r="G214" s="235"/>
      <c r="H214" s="238">
        <v>1.1839999999999999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156</v>
      </c>
      <c r="AU214" s="244" t="s">
        <v>79</v>
      </c>
      <c r="AV214" s="14" t="s">
        <v>79</v>
      </c>
      <c r="AW214" s="14" t="s">
        <v>31</v>
      </c>
      <c r="AX214" s="14" t="s">
        <v>69</v>
      </c>
      <c r="AY214" s="244" t="s">
        <v>144</v>
      </c>
    </row>
    <row r="215" s="13" customFormat="1">
      <c r="A215" s="13"/>
      <c r="B215" s="224"/>
      <c r="C215" s="225"/>
      <c r="D215" s="217" t="s">
        <v>156</v>
      </c>
      <c r="E215" s="226" t="s">
        <v>19</v>
      </c>
      <c r="F215" s="227" t="s">
        <v>1703</v>
      </c>
      <c r="G215" s="225"/>
      <c r="H215" s="226" t="s">
        <v>19</v>
      </c>
      <c r="I215" s="228"/>
      <c r="J215" s="225"/>
      <c r="K215" s="225"/>
      <c r="L215" s="229"/>
      <c r="M215" s="230"/>
      <c r="N215" s="231"/>
      <c r="O215" s="231"/>
      <c r="P215" s="231"/>
      <c r="Q215" s="231"/>
      <c r="R215" s="231"/>
      <c r="S215" s="231"/>
      <c r="T215" s="23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3" t="s">
        <v>156</v>
      </c>
      <c r="AU215" s="233" t="s">
        <v>79</v>
      </c>
      <c r="AV215" s="13" t="s">
        <v>77</v>
      </c>
      <c r="AW215" s="13" t="s">
        <v>31</v>
      </c>
      <c r="AX215" s="13" t="s">
        <v>69</v>
      </c>
      <c r="AY215" s="233" t="s">
        <v>144</v>
      </c>
    </row>
    <row r="216" s="14" customFormat="1">
      <c r="A216" s="14"/>
      <c r="B216" s="234"/>
      <c r="C216" s="235"/>
      <c r="D216" s="217" t="s">
        <v>156</v>
      </c>
      <c r="E216" s="236" t="s">
        <v>19</v>
      </c>
      <c r="F216" s="237" t="s">
        <v>1704</v>
      </c>
      <c r="G216" s="235"/>
      <c r="H216" s="238">
        <v>1.448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4" t="s">
        <v>156</v>
      </c>
      <c r="AU216" s="244" t="s">
        <v>79</v>
      </c>
      <c r="AV216" s="14" t="s">
        <v>79</v>
      </c>
      <c r="AW216" s="14" t="s">
        <v>31</v>
      </c>
      <c r="AX216" s="14" t="s">
        <v>69</v>
      </c>
      <c r="AY216" s="244" t="s">
        <v>144</v>
      </c>
    </row>
    <row r="217" s="13" customFormat="1">
      <c r="A217" s="13"/>
      <c r="B217" s="224"/>
      <c r="C217" s="225"/>
      <c r="D217" s="217" t="s">
        <v>156</v>
      </c>
      <c r="E217" s="226" t="s">
        <v>19</v>
      </c>
      <c r="F217" s="227" t="s">
        <v>1705</v>
      </c>
      <c r="G217" s="225"/>
      <c r="H217" s="226" t="s">
        <v>19</v>
      </c>
      <c r="I217" s="228"/>
      <c r="J217" s="225"/>
      <c r="K217" s="225"/>
      <c r="L217" s="229"/>
      <c r="M217" s="230"/>
      <c r="N217" s="231"/>
      <c r="O217" s="231"/>
      <c r="P217" s="231"/>
      <c r="Q217" s="231"/>
      <c r="R217" s="231"/>
      <c r="S217" s="231"/>
      <c r="T217" s="23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3" t="s">
        <v>156</v>
      </c>
      <c r="AU217" s="233" t="s">
        <v>79</v>
      </c>
      <c r="AV217" s="13" t="s">
        <v>77</v>
      </c>
      <c r="AW217" s="13" t="s">
        <v>31</v>
      </c>
      <c r="AX217" s="13" t="s">
        <v>69</v>
      </c>
      <c r="AY217" s="233" t="s">
        <v>144</v>
      </c>
    </row>
    <row r="218" s="13" customFormat="1">
      <c r="A218" s="13"/>
      <c r="B218" s="224"/>
      <c r="C218" s="225"/>
      <c r="D218" s="217" t="s">
        <v>156</v>
      </c>
      <c r="E218" s="226" t="s">
        <v>19</v>
      </c>
      <c r="F218" s="227" t="s">
        <v>1701</v>
      </c>
      <c r="G218" s="225"/>
      <c r="H218" s="226" t="s">
        <v>19</v>
      </c>
      <c r="I218" s="228"/>
      <c r="J218" s="225"/>
      <c r="K218" s="225"/>
      <c r="L218" s="229"/>
      <c r="M218" s="230"/>
      <c r="N218" s="231"/>
      <c r="O218" s="231"/>
      <c r="P218" s="231"/>
      <c r="Q218" s="231"/>
      <c r="R218" s="231"/>
      <c r="S218" s="231"/>
      <c r="T218" s="23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3" t="s">
        <v>156</v>
      </c>
      <c r="AU218" s="233" t="s">
        <v>79</v>
      </c>
      <c r="AV218" s="13" t="s">
        <v>77</v>
      </c>
      <c r="AW218" s="13" t="s">
        <v>31</v>
      </c>
      <c r="AX218" s="13" t="s">
        <v>69</v>
      </c>
      <c r="AY218" s="233" t="s">
        <v>144</v>
      </c>
    </row>
    <row r="219" s="14" customFormat="1">
      <c r="A219" s="14"/>
      <c r="B219" s="234"/>
      <c r="C219" s="235"/>
      <c r="D219" s="217" t="s">
        <v>156</v>
      </c>
      <c r="E219" s="236" t="s">
        <v>19</v>
      </c>
      <c r="F219" s="237" t="s">
        <v>1706</v>
      </c>
      <c r="G219" s="235"/>
      <c r="H219" s="238">
        <v>1.2490000000000001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4" t="s">
        <v>156</v>
      </c>
      <c r="AU219" s="244" t="s">
        <v>79</v>
      </c>
      <c r="AV219" s="14" t="s">
        <v>79</v>
      </c>
      <c r="AW219" s="14" t="s">
        <v>31</v>
      </c>
      <c r="AX219" s="14" t="s">
        <v>69</v>
      </c>
      <c r="AY219" s="244" t="s">
        <v>144</v>
      </c>
    </row>
    <row r="220" s="13" customFormat="1">
      <c r="A220" s="13"/>
      <c r="B220" s="224"/>
      <c r="C220" s="225"/>
      <c r="D220" s="217" t="s">
        <v>156</v>
      </c>
      <c r="E220" s="226" t="s">
        <v>19</v>
      </c>
      <c r="F220" s="227" t="s">
        <v>1703</v>
      </c>
      <c r="G220" s="225"/>
      <c r="H220" s="226" t="s">
        <v>19</v>
      </c>
      <c r="I220" s="228"/>
      <c r="J220" s="225"/>
      <c r="K220" s="225"/>
      <c r="L220" s="229"/>
      <c r="M220" s="230"/>
      <c r="N220" s="231"/>
      <c r="O220" s="231"/>
      <c r="P220" s="231"/>
      <c r="Q220" s="231"/>
      <c r="R220" s="231"/>
      <c r="S220" s="231"/>
      <c r="T220" s="23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3" t="s">
        <v>156</v>
      </c>
      <c r="AU220" s="233" t="s">
        <v>79</v>
      </c>
      <c r="AV220" s="13" t="s">
        <v>77</v>
      </c>
      <c r="AW220" s="13" t="s">
        <v>31</v>
      </c>
      <c r="AX220" s="13" t="s">
        <v>69</v>
      </c>
      <c r="AY220" s="233" t="s">
        <v>144</v>
      </c>
    </row>
    <row r="221" s="14" customFormat="1">
      <c r="A221" s="14"/>
      <c r="B221" s="234"/>
      <c r="C221" s="235"/>
      <c r="D221" s="217" t="s">
        <v>156</v>
      </c>
      <c r="E221" s="236" t="s">
        <v>19</v>
      </c>
      <c r="F221" s="237" t="s">
        <v>1707</v>
      </c>
      <c r="G221" s="235"/>
      <c r="H221" s="238">
        <v>1.0289999999999999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156</v>
      </c>
      <c r="AU221" s="244" t="s">
        <v>79</v>
      </c>
      <c r="AV221" s="14" t="s">
        <v>79</v>
      </c>
      <c r="AW221" s="14" t="s">
        <v>31</v>
      </c>
      <c r="AX221" s="14" t="s">
        <v>69</v>
      </c>
      <c r="AY221" s="244" t="s">
        <v>144</v>
      </c>
    </row>
    <row r="222" s="14" customFormat="1">
      <c r="A222" s="14"/>
      <c r="B222" s="234"/>
      <c r="C222" s="235"/>
      <c r="D222" s="217" t="s">
        <v>156</v>
      </c>
      <c r="E222" s="236" t="s">
        <v>19</v>
      </c>
      <c r="F222" s="237" t="s">
        <v>1708</v>
      </c>
      <c r="G222" s="235"/>
      <c r="H222" s="238">
        <v>0.215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4" t="s">
        <v>156</v>
      </c>
      <c r="AU222" s="244" t="s">
        <v>79</v>
      </c>
      <c r="AV222" s="14" t="s">
        <v>79</v>
      </c>
      <c r="AW222" s="14" t="s">
        <v>31</v>
      </c>
      <c r="AX222" s="14" t="s">
        <v>69</v>
      </c>
      <c r="AY222" s="244" t="s">
        <v>144</v>
      </c>
    </row>
    <row r="223" s="14" customFormat="1">
      <c r="A223" s="14"/>
      <c r="B223" s="234"/>
      <c r="C223" s="235"/>
      <c r="D223" s="217" t="s">
        <v>156</v>
      </c>
      <c r="E223" s="236" t="s">
        <v>19</v>
      </c>
      <c r="F223" s="237" t="s">
        <v>1709</v>
      </c>
      <c r="G223" s="235"/>
      <c r="H223" s="238">
        <v>0.45600000000000002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4" t="s">
        <v>156</v>
      </c>
      <c r="AU223" s="244" t="s">
        <v>79</v>
      </c>
      <c r="AV223" s="14" t="s">
        <v>79</v>
      </c>
      <c r="AW223" s="14" t="s">
        <v>31</v>
      </c>
      <c r="AX223" s="14" t="s">
        <v>69</v>
      </c>
      <c r="AY223" s="244" t="s">
        <v>144</v>
      </c>
    </row>
    <row r="224" s="13" customFormat="1">
      <c r="A224" s="13"/>
      <c r="B224" s="224"/>
      <c r="C224" s="225"/>
      <c r="D224" s="217" t="s">
        <v>156</v>
      </c>
      <c r="E224" s="226" t="s">
        <v>19</v>
      </c>
      <c r="F224" s="227" t="s">
        <v>1710</v>
      </c>
      <c r="G224" s="225"/>
      <c r="H224" s="226" t="s">
        <v>19</v>
      </c>
      <c r="I224" s="228"/>
      <c r="J224" s="225"/>
      <c r="K224" s="225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156</v>
      </c>
      <c r="AU224" s="233" t="s">
        <v>79</v>
      </c>
      <c r="AV224" s="13" t="s">
        <v>77</v>
      </c>
      <c r="AW224" s="13" t="s">
        <v>31</v>
      </c>
      <c r="AX224" s="13" t="s">
        <v>69</v>
      </c>
      <c r="AY224" s="233" t="s">
        <v>144</v>
      </c>
    </row>
    <row r="225" s="13" customFormat="1">
      <c r="A225" s="13"/>
      <c r="B225" s="224"/>
      <c r="C225" s="225"/>
      <c r="D225" s="217" t="s">
        <v>156</v>
      </c>
      <c r="E225" s="226" t="s">
        <v>19</v>
      </c>
      <c r="F225" s="227" t="s">
        <v>1701</v>
      </c>
      <c r="G225" s="225"/>
      <c r="H225" s="226" t="s">
        <v>19</v>
      </c>
      <c r="I225" s="228"/>
      <c r="J225" s="225"/>
      <c r="K225" s="225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156</v>
      </c>
      <c r="AU225" s="233" t="s">
        <v>79</v>
      </c>
      <c r="AV225" s="13" t="s">
        <v>77</v>
      </c>
      <c r="AW225" s="13" t="s">
        <v>31</v>
      </c>
      <c r="AX225" s="13" t="s">
        <v>69</v>
      </c>
      <c r="AY225" s="233" t="s">
        <v>144</v>
      </c>
    </row>
    <row r="226" s="14" customFormat="1">
      <c r="A226" s="14"/>
      <c r="B226" s="234"/>
      <c r="C226" s="235"/>
      <c r="D226" s="217" t="s">
        <v>156</v>
      </c>
      <c r="E226" s="236" t="s">
        <v>19</v>
      </c>
      <c r="F226" s="237" t="s">
        <v>1711</v>
      </c>
      <c r="G226" s="235"/>
      <c r="H226" s="238">
        <v>2.3679999999999999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4" t="s">
        <v>156</v>
      </c>
      <c r="AU226" s="244" t="s">
        <v>79</v>
      </c>
      <c r="AV226" s="14" t="s">
        <v>79</v>
      </c>
      <c r="AW226" s="14" t="s">
        <v>31</v>
      </c>
      <c r="AX226" s="14" t="s">
        <v>69</v>
      </c>
      <c r="AY226" s="244" t="s">
        <v>144</v>
      </c>
    </row>
    <row r="227" s="13" customFormat="1">
      <c r="A227" s="13"/>
      <c r="B227" s="224"/>
      <c r="C227" s="225"/>
      <c r="D227" s="217" t="s">
        <v>156</v>
      </c>
      <c r="E227" s="226" t="s">
        <v>19</v>
      </c>
      <c r="F227" s="227" t="s">
        <v>1703</v>
      </c>
      <c r="G227" s="225"/>
      <c r="H227" s="226" t="s">
        <v>19</v>
      </c>
      <c r="I227" s="228"/>
      <c r="J227" s="225"/>
      <c r="K227" s="225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156</v>
      </c>
      <c r="AU227" s="233" t="s">
        <v>79</v>
      </c>
      <c r="AV227" s="13" t="s">
        <v>77</v>
      </c>
      <c r="AW227" s="13" t="s">
        <v>31</v>
      </c>
      <c r="AX227" s="13" t="s">
        <v>69</v>
      </c>
      <c r="AY227" s="233" t="s">
        <v>144</v>
      </c>
    </row>
    <row r="228" s="14" customFormat="1">
      <c r="A228" s="14"/>
      <c r="B228" s="234"/>
      <c r="C228" s="235"/>
      <c r="D228" s="217" t="s">
        <v>156</v>
      </c>
      <c r="E228" s="236" t="s">
        <v>19</v>
      </c>
      <c r="F228" s="237" t="s">
        <v>1712</v>
      </c>
      <c r="G228" s="235"/>
      <c r="H228" s="238">
        <v>2.8959999999999999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4" t="s">
        <v>156</v>
      </c>
      <c r="AU228" s="244" t="s">
        <v>79</v>
      </c>
      <c r="AV228" s="14" t="s">
        <v>79</v>
      </c>
      <c r="AW228" s="14" t="s">
        <v>31</v>
      </c>
      <c r="AX228" s="14" t="s">
        <v>69</v>
      </c>
      <c r="AY228" s="244" t="s">
        <v>144</v>
      </c>
    </row>
    <row r="229" s="15" customFormat="1">
      <c r="A229" s="15"/>
      <c r="B229" s="245"/>
      <c r="C229" s="246"/>
      <c r="D229" s="217" t="s">
        <v>156</v>
      </c>
      <c r="E229" s="247" t="s">
        <v>19</v>
      </c>
      <c r="F229" s="248" t="s">
        <v>163</v>
      </c>
      <c r="G229" s="246"/>
      <c r="H229" s="249">
        <v>10.844999999999999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5" t="s">
        <v>156</v>
      </c>
      <c r="AU229" s="255" t="s">
        <v>79</v>
      </c>
      <c r="AV229" s="15" t="s">
        <v>151</v>
      </c>
      <c r="AW229" s="15" t="s">
        <v>31</v>
      </c>
      <c r="AX229" s="15" t="s">
        <v>69</v>
      </c>
      <c r="AY229" s="255" t="s">
        <v>144</v>
      </c>
    </row>
    <row r="230" s="14" customFormat="1">
      <c r="A230" s="14"/>
      <c r="B230" s="234"/>
      <c r="C230" s="235"/>
      <c r="D230" s="217" t="s">
        <v>156</v>
      </c>
      <c r="E230" s="236" t="s">
        <v>19</v>
      </c>
      <c r="F230" s="237" t="s">
        <v>1721</v>
      </c>
      <c r="G230" s="235"/>
      <c r="H230" s="238">
        <v>20.606000000000002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4" t="s">
        <v>156</v>
      </c>
      <c r="AU230" s="244" t="s">
        <v>79</v>
      </c>
      <c r="AV230" s="14" t="s">
        <v>79</v>
      </c>
      <c r="AW230" s="14" t="s">
        <v>31</v>
      </c>
      <c r="AX230" s="14" t="s">
        <v>69</v>
      </c>
      <c r="AY230" s="244" t="s">
        <v>144</v>
      </c>
    </row>
    <row r="231" s="15" customFormat="1">
      <c r="A231" s="15"/>
      <c r="B231" s="245"/>
      <c r="C231" s="246"/>
      <c r="D231" s="217" t="s">
        <v>156</v>
      </c>
      <c r="E231" s="247" t="s">
        <v>19</v>
      </c>
      <c r="F231" s="248" t="s">
        <v>163</v>
      </c>
      <c r="G231" s="246"/>
      <c r="H231" s="249">
        <v>20.606000000000002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5" t="s">
        <v>156</v>
      </c>
      <c r="AU231" s="255" t="s">
        <v>79</v>
      </c>
      <c r="AV231" s="15" t="s">
        <v>151</v>
      </c>
      <c r="AW231" s="15" t="s">
        <v>31</v>
      </c>
      <c r="AX231" s="15" t="s">
        <v>77</v>
      </c>
      <c r="AY231" s="255" t="s">
        <v>144</v>
      </c>
    </row>
    <row r="232" s="2" customFormat="1" ht="16.5" customHeight="1">
      <c r="A232" s="38"/>
      <c r="B232" s="39"/>
      <c r="C232" s="204" t="s">
        <v>203</v>
      </c>
      <c r="D232" s="204" t="s">
        <v>146</v>
      </c>
      <c r="E232" s="205" t="s">
        <v>216</v>
      </c>
      <c r="F232" s="206" t="s">
        <v>217</v>
      </c>
      <c r="G232" s="207" t="s">
        <v>149</v>
      </c>
      <c r="H232" s="208">
        <v>10.845000000000001</v>
      </c>
      <c r="I232" s="209"/>
      <c r="J232" s="210">
        <f>ROUND(I232*H232,2)</f>
        <v>0</v>
      </c>
      <c r="K232" s="206" t="s">
        <v>150</v>
      </c>
      <c r="L232" s="44"/>
      <c r="M232" s="211" t="s">
        <v>19</v>
      </c>
      <c r="N232" s="212" t="s">
        <v>40</v>
      </c>
      <c r="O232" s="84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15" t="s">
        <v>151</v>
      </c>
      <c r="AT232" s="215" t="s">
        <v>146</v>
      </c>
      <c r="AU232" s="215" t="s">
        <v>79</v>
      </c>
      <c r="AY232" s="17" t="s">
        <v>144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7" t="s">
        <v>77</v>
      </c>
      <c r="BK232" s="216">
        <f>ROUND(I232*H232,2)</f>
        <v>0</v>
      </c>
      <c r="BL232" s="17" t="s">
        <v>151</v>
      </c>
      <c r="BM232" s="215" t="s">
        <v>260</v>
      </c>
    </row>
    <row r="233" s="2" customFormat="1">
      <c r="A233" s="38"/>
      <c r="B233" s="39"/>
      <c r="C233" s="40"/>
      <c r="D233" s="217" t="s">
        <v>152</v>
      </c>
      <c r="E233" s="40"/>
      <c r="F233" s="218" t="s">
        <v>219</v>
      </c>
      <c r="G233" s="40"/>
      <c r="H233" s="40"/>
      <c r="I233" s="219"/>
      <c r="J233" s="40"/>
      <c r="K233" s="40"/>
      <c r="L233" s="44"/>
      <c r="M233" s="220"/>
      <c r="N233" s="221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152</v>
      </c>
      <c r="AU233" s="17" t="s">
        <v>79</v>
      </c>
    </row>
    <row r="234" s="2" customFormat="1">
      <c r="A234" s="38"/>
      <c r="B234" s="39"/>
      <c r="C234" s="40"/>
      <c r="D234" s="222" t="s">
        <v>154</v>
      </c>
      <c r="E234" s="40"/>
      <c r="F234" s="223" t="s">
        <v>220</v>
      </c>
      <c r="G234" s="40"/>
      <c r="H234" s="40"/>
      <c r="I234" s="219"/>
      <c r="J234" s="40"/>
      <c r="K234" s="40"/>
      <c r="L234" s="44"/>
      <c r="M234" s="220"/>
      <c r="N234" s="221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154</v>
      </c>
      <c r="AU234" s="17" t="s">
        <v>79</v>
      </c>
    </row>
    <row r="235" s="13" customFormat="1">
      <c r="A235" s="13"/>
      <c r="B235" s="224"/>
      <c r="C235" s="225"/>
      <c r="D235" s="217" t="s">
        <v>156</v>
      </c>
      <c r="E235" s="226" t="s">
        <v>19</v>
      </c>
      <c r="F235" s="227" t="s">
        <v>1700</v>
      </c>
      <c r="G235" s="225"/>
      <c r="H235" s="226" t="s">
        <v>19</v>
      </c>
      <c r="I235" s="228"/>
      <c r="J235" s="225"/>
      <c r="K235" s="225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156</v>
      </c>
      <c r="AU235" s="233" t="s">
        <v>79</v>
      </c>
      <c r="AV235" s="13" t="s">
        <v>77</v>
      </c>
      <c r="AW235" s="13" t="s">
        <v>31</v>
      </c>
      <c r="AX235" s="13" t="s">
        <v>69</v>
      </c>
      <c r="AY235" s="233" t="s">
        <v>144</v>
      </c>
    </row>
    <row r="236" s="13" customFormat="1">
      <c r="A236" s="13"/>
      <c r="B236" s="224"/>
      <c r="C236" s="225"/>
      <c r="D236" s="217" t="s">
        <v>156</v>
      </c>
      <c r="E236" s="226" t="s">
        <v>19</v>
      </c>
      <c r="F236" s="227" t="s">
        <v>1701</v>
      </c>
      <c r="G236" s="225"/>
      <c r="H236" s="226" t="s">
        <v>19</v>
      </c>
      <c r="I236" s="228"/>
      <c r="J236" s="225"/>
      <c r="K236" s="225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156</v>
      </c>
      <c r="AU236" s="233" t="s">
        <v>79</v>
      </c>
      <c r="AV236" s="13" t="s">
        <v>77</v>
      </c>
      <c r="AW236" s="13" t="s">
        <v>31</v>
      </c>
      <c r="AX236" s="13" t="s">
        <v>69</v>
      </c>
      <c r="AY236" s="233" t="s">
        <v>144</v>
      </c>
    </row>
    <row r="237" s="14" customFormat="1">
      <c r="A237" s="14"/>
      <c r="B237" s="234"/>
      <c r="C237" s="235"/>
      <c r="D237" s="217" t="s">
        <v>156</v>
      </c>
      <c r="E237" s="236" t="s">
        <v>19</v>
      </c>
      <c r="F237" s="237" t="s">
        <v>1702</v>
      </c>
      <c r="G237" s="235"/>
      <c r="H237" s="238">
        <v>1.1839999999999999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4" t="s">
        <v>156</v>
      </c>
      <c r="AU237" s="244" t="s">
        <v>79</v>
      </c>
      <c r="AV237" s="14" t="s">
        <v>79</v>
      </c>
      <c r="AW237" s="14" t="s">
        <v>31</v>
      </c>
      <c r="AX237" s="14" t="s">
        <v>69</v>
      </c>
      <c r="AY237" s="244" t="s">
        <v>144</v>
      </c>
    </row>
    <row r="238" s="13" customFormat="1">
      <c r="A238" s="13"/>
      <c r="B238" s="224"/>
      <c r="C238" s="225"/>
      <c r="D238" s="217" t="s">
        <v>156</v>
      </c>
      <c r="E238" s="226" t="s">
        <v>19</v>
      </c>
      <c r="F238" s="227" t="s">
        <v>1703</v>
      </c>
      <c r="G238" s="225"/>
      <c r="H238" s="226" t="s">
        <v>19</v>
      </c>
      <c r="I238" s="228"/>
      <c r="J238" s="225"/>
      <c r="K238" s="225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156</v>
      </c>
      <c r="AU238" s="233" t="s">
        <v>79</v>
      </c>
      <c r="AV238" s="13" t="s">
        <v>77</v>
      </c>
      <c r="AW238" s="13" t="s">
        <v>31</v>
      </c>
      <c r="AX238" s="13" t="s">
        <v>69</v>
      </c>
      <c r="AY238" s="233" t="s">
        <v>144</v>
      </c>
    </row>
    <row r="239" s="14" customFormat="1">
      <c r="A239" s="14"/>
      <c r="B239" s="234"/>
      <c r="C239" s="235"/>
      <c r="D239" s="217" t="s">
        <v>156</v>
      </c>
      <c r="E239" s="236" t="s">
        <v>19</v>
      </c>
      <c r="F239" s="237" t="s">
        <v>1704</v>
      </c>
      <c r="G239" s="235"/>
      <c r="H239" s="238">
        <v>1.448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4" t="s">
        <v>156</v>
      </c>
      <c r="AU239" s="244" t="s">
        <v>79</v>
      </c>
      <c r="AV239" s="14" t="s">
        <v>79</v>
      </c>
      <c r="AW239" s="14" t="s">
        <v>31</v>
      </c>
      <c r="AX239" s="14" t="s">
        <v>69</v>
      </c>
      <c r="AY239" s="244" t="s">
        <v>144</v>
      </c>
    </row>
    <row r="240" s="13" customFormat="1">
      <c r="A240" s="13"/>
      <c r="B240" s="224"/>
      <c r="C240" s="225"/>
      <c r="D240" s="217" t="s">
        <v>156</v>
      </c>
      <c r="E240" s="226" t="s">
        <v>19</v>
      </c>
      <c r="F240" s="227" t="s">
        <v>1705</v>
      </c>
      <c r="G240" s="225"/>
      <c r="H240" s="226" t="s">
        <v>19</v>
      </c>
      <c r="I240" s="228"/>
      <c r="J240" s="225"/>
      <c r="K240" s="225"/>
      <c r="L240" s="229"/>
      <c r="M240" s="230"/>
      <c r="N240" s="231"/>
      <c r="O240" s="231"/>
      <c r="P240" s="231"/>
      <c r="Q240" s="231"/>
      <c r="R240" s="231"/>
      <c r="S240" s="231"/>
      <c r="T240" s="23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3" t="s">
        <v>156</v>
      </c>
      <c r="AU240" s="233" t="s">
        <v>79</v>
      </c>
      <c r="AV240" s="13" t="s">
        <v>77</v>
      </c>
      <c r="AW240" s="13" t="s">
        <v>31</v>
      </c>
      <c r="AX240" s="13" t="s">
        <v>69</v>
      </c>
      <c r="AY240" s="233" t="s">
        <v>144</v>
      </c>
    </row>
    <row r="241" s="13" customFormat="1">
      <c r="A241" s="13"/>
      <c r="B241" s="224"/>
      <c r="C241" s="225"/>
      <c r="D241" s="217" t="s">
        <v>156</v>
      </c>
      <c r="E241" s="226" t="s">
        <v>19</v>
      </c>
      <c r="F241" s="227" t="s">
        <v>1701</v>
      </c>
      <c r="G241" s="225"/>
      <c r="H241" s="226" t="s">
        <v>19</v>
      </c>
      <c r="I241" s="228"/>
      <c r="J241" s="225"/>
      <c r="K241" s="225"/>
      <c r="L241" s="229"/>
      <c r="M241" s="230"/>
      <c r="N241" s="231"/>
      <c r="O241" s="231"/>
      <c r="P241" s="231"/>
      <c r="Q241" s="231"/>
      <c r="R241" s="231"/>
      <c r="S241" s="231"/>
      <c r="T241" s="23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3" t="s">
        <v>156</v>
      </c>
      <c r="AU241" s="233" t="s">
        <v>79</v>
      </c>
      <c r="AV241" s="13" t="s">
        <v>77</v>
      </c>
      <c r="AW241" s="13" t="s">
        <v>31</v>
      </c>
      <c r="AX241" s="13" t="s">
        <v>69</v>
      </c>
      <c r="AY241" s="233" t="s">
        <v>144</v>
      </c>
    </row>
    <row r="242" s="14" customFormat="1">
      <c r="A242" s="14"/>
      <c r="B242" s="234"/>
      <c r="C242" s="235"/>
      <c r="D242" s="217" t="s">
        <v>156</v>
      </c>
      <c r="E242" s="236" t="s">
        <v>19</v>
      </c>
      <c r="F242" s="237" t="s">
        <v>1706</v>
      </c>
      <c r="G242" s="235"/>
      <c r="H242" s="238">
        <v>1.2490000000000001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4" t="s">
        <v>156</v>
      </c>
      <c r="AU242" s="244" t="s">
        <v>79</v>
      </c>
      <c r="AV242" s="14" t="s">
        <v>79</v>
      </c>
      <c r="AW242" s="14" t="s">
        <v>31</v>
      </c>
      <c r="AX242" s="14" t="s">
        <v>69</v>
      </c>
      <c r="AY242" s="244" t="s">
        <v>144</v>
      </c>
    </row>
    <row r="243" s="13" customFormat="1">
      <c r="A243" s="13"/>
      <c r="B243" s="224"/>
      <c r="C243" s="225"/>
      <c r="D243" s="217" t="s">
        <v>156</v>
      </c>
      <c r="E243" s="226" t="s">
        <v>19</v>
      </c>
      <c r="F243" s="227" t="s">
        <v>1703</v>
      </c>
      <c r="G243" s="225"/>
      <c r="H243" s="226" t="s">
        <v>19</v>
      </c>
      <c r="I243" s="228"/>
      <c r="J243" s="225"/>
      <c r="K243" s="225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156</v>
      </c>
      <c r="AU243" s="233" t="s">
        <v>79</v>
      </c>
      <c r="AV243" s="13" t="s">
        <v>77</v>
      </c>
      <c r="AW243" s="13" t="s">
        <v>31</v>
      </c>
      <c r="AX243" s="13" t="s">
        <v>69</v>
      </c>
      <c r="AY243" s="233" t="s">
        <v>144</v>
      </c>
    </row>
    <row r="244" s="14" customFormat="1">
      <c r="A244" s="14"/>
      <c r="B244" s="234"/>
      <c r="C244" s="235"/>
      <c r="D244" s="217" t="s">
        <v>156</v>
      </c>
      <c r="E244" s="236" t="s">
        <v>19</v>
      </c>
      <c r="F244" s="237" t="s">
        <v>1707</v>
      </c>
      <c r="G244" s="235"/>
      <c r="H244" s="238">
        <v>1.0289999999999999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4" t="s">
        <v>156</v>
      </c>
      <c r="AU244" s="244" t="s">
        <v>79</v>
      </c>
      <c r="AV244" s="14" t="s">
        <v>79</v>
      </c>
      <c r="AW244" s="14" t="s">
        <v>31</v>
      </c>
      <c r="AX244" s="14" t="s">
        <v>69</v>
      </c>
      <c r="AY244" s="244" t="s">
        <v>144</v>
      </c>
    </row>
    <row r="245" s="14" customFormat="1">
      <c r="A245" s="14"/>
      <c r="B245" s="234"/>
      <c r="C245" s="235"/>
      <c r="D245" s="217" t="s">
        <v>156</v>
      </c>
      <c r="E245" s="236" t="s">
        <v>19</v>
      </c>
      <c r="F245" s="237" t="s">
        <v>1708</v>
      </c>
      <c r="G245" s="235"/>
      <c r="H245" s="238">
        <v>0.215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4" t="s">
        <v>156</v>
      </c>
      <c r="AU245" s="244" t="s">
        <v>79</v>
      </c>
      <c r="AV245" s="14" t="s">
        <v>79</v>
      </c>
      <c r="AW245" s="14" t="s">
        <v>31</v>
      </c>
      <c r="AX245" s="14" t="s">
        <v>69</v>
      </c>
      <c r="AY245" s="244" t="s">
        <v>144</v>
      </c>
    </row>
    <row r="246" s="14" customFormat="1">
      <c r="A246" s="14"/>
      <c r="B246" s="234"/>
      <c r="C246" s="235"/>
      <c r="D246" s="217" t="s">
        <v>156</v>
      </c>
      <c r="E246" s="236" t="s">
        <v>19</v>
      </c>
      <c r="F246" s="237" t="s">
        <v>1709</v>
      </c>
      <c r="G246" s="235"/>
      <c r="H246" s="238">
        <v>0.45600000000000002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4" t="s">
        <v>156</v>
      </c>
      <c r="AU246" s="244" t="s">
        <v>79</v>
      </c>
      <c r="AV246" s="14" t="s">
        <v>79</v>
      </c>
      <c r="AW246" s="14" t="s">
        <v>31</v>
      </c>
      <c r="AX246" s="14" t="s">
        <v>69</v>
      </c>
      <c r="AY246" s="244" t="s">
        <v>144</v>
      </c>
    </row>
    <row r="247" s="13" customFormat="1">
      <c r="A247" s="13"/>
      <c r="B247" s="224"/>
      <c r="C247" s="225"/>
      <c r="D247" s="217" t="s">
        <v>156</v>
      </c>
      <c r="E247" s="226" t="s">
        <v>19</v>
      </c>
      <c r="F247" s="227" t="s">
        <v>1710</v>
      </c>
      <c r="G247" s="225"/>
      <c r="H247" s="226" t="s">
        <v>19</v>
      </c>
      <c r="I247" s="228"/>
      <c r="J247" s="225"/>
      <c r="K247" s="225"/>
      <c r="L247" s="229"/>
      <c r="M247" s="230"/>
      <c r="N247" s="231"/>
      <c r="O247" s="231"/>
      <c r="P247" s="231"/>
      <c r="Q247" s="231"/>
      <c r="R247" s="231"/>
      <c r="S247" s="231"/>
      <c r="T247" s="23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3" t="s">
        <v>156</v>
      </c>
      <c r="AU247" s="233" t="s">
        <v>79</v>
      </c>
      <c r="AV247" s="13" t="s">
        <v>77</v>
      </c>
      <c r="AW247" s="13" t="s">
        <v>31</v>
      </c>
      <c r="AX247" s="13" t="s">
        <v>69</v>
      </c>
      <c r="AY247" s="233" t="s">
        <v>144</v>
      </c>
    </row>
    <row r="248" s="13" customFormat="1">
      <c r="A248" s="13"/>
      <c r="B248" s="224"/>
      <c r="C248" s="225"/>
      <c r="D248" s="217" t="s">
        <v>156</v>
      </c>
      <c r="E248" s="226" t="s">
        <v>19</v>
      </c>
      <c r="F248" s="227" t="s">
        <v>1701</v>
      </c>
      <c r="G248" s="225"/>
      <c r="H248" s="226" t="s">
        <v>19</v>
      </c>
      <c r="I248" s="228"/>
      <c r="J248" s="225"/>
      <c r="K248" s="225"/>
      <c r="L248" s="229"/>
      <c r="M248" s="230"/>
      <c r="N248" s="231"/>
      <c r="O248" s="231"/>
      <c r="P248" s="231"/>
      <c r="Q248" s="231"/>
      <c r="R248" s="231"/>
      <c r="S248" s="231"/>
      <c r="T248" s="23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3" t="s">
        <v>156</v>
      </c>
      <c r="AU248" s="233" t="s">
        <v>79</v>
      </c>
      <c r="AV248" s="13" t="s">
        <v>77</v>
      </c>
      <c r="AW248" s="13" t="s">
        <v>31</v>
      </c>
      <c r="AX248" s="13" t="s">
        <v>69</v>
      </c>
      <c r="AY248" s="233" t="s">
        <v>144</v>
      </c>
    </row>
    <row r="249" s="14" customFormat="1">
      <c r="A249" s="14"/>
      <c r="B249" s="234"/>
      <c r="C249" s="235"/>
      <c r="D249" s="217" t="s">
        <v>156</v>
      </c>
      <c r="E249" s="236" t="s">
        <v>19</v>
      </c>
      <c r="F249" s="237" t="s">
        <v>1711</v>
      </c>
      <c r="G249" s="235"/>
      <c r="H249" s="238">
        <v>2.3679999999999999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4" t="s">
        <v>156</v>
      </c>
      <c r="AU249" s="244" t="s">
        <v>79</v>
      </c>
      <c r="AV249" s="14" t="s">
        <v>79</v>
      </c>
      <c r="AW249" s="14" t="s">
        <v>31</v>
      </c>
      <c r="AX249" s="14" t="s">
        <v>69</v>
      </c>
      <c r="AY249" s="244" t="s">
        <v>144</v>
      </c>
    </row>
    <row r="250" s="13" customFormat="1">
      <c r="A250" s="13"/>
      <c r="B250" s="224"/>
      <c r="C250" s="225"/>
      <c r="D250" s="217" t="s">
        <v>156</v>
      </c>
      <c r="E250" s="226" t="s">
        <v>19</v>
      </c>
      <c r="F250" s="227" t="s">
        <v>1703</v>
      </c>
      <c r="G250" s="225"/>
      <c r="H250" s="226" t="s">
        <v>19</v>
      </c>
      <c r="I250" s="228"/>
      <c r="J250" s="225"/>
      <c r="K250" s="225"/>
      <c r="L250" s="229"/>
      <c r="M250" s="230"/>
      <c r="N250" s="231"/>
      <c r="O250" s="231"/>
      <c r="P250" s="231"/>
      <c r="Q250" s="231"/>
      <c r="R250" s="231"/>
      <c r="S250" s="231"/>
      <c r="T250" s="23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3" t="s">
        <v>156</v>
      </c>
      <c r="AU250" s="233" t="s">
        <v>79</v>
      </c>
      <c r="AV250" s="13" t="s">
        <v>77</v>
      </c>
      <c r="AW250" s="13" t="s">
        <v>31</v>
      </c>
      <c r="AX250" s="13" t="s">
        <v>69</v>
      </c>
      <c r="AY250" s="233" t="s">
        <v>144</v>
      </c>
    </row>
    <row r="251" s="14" customFormat="1">
      <c r="A251" s="14"/>
      <c r="B251" s="234"/>
      <c r="C251" s="235"/>
      <c r="D251" s="217" t="s">
        <v>156</v>
      </c>
      <c r="E251" s="236" t="s">
        <v>19</v>
      </c>
      <c r="F251" s="237" t="s">
        <v>1712</v>
      </c>
      <c r="G251" s="235"/>
      <c r="H251" s="238">
        <v>2.8959999999999999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4" t="s">
        <v>156</v>
      </c>
      <c r="AU251" s="244" t="s">
        <v>79</v>
      </c>
      <c r="AV251" s="14" t="s">
        <v>79</v>
      </c>
      <c r="AW251" s="14" t="s">
        <v>31</v>
      </c>
      <c r="AX251" s="14" t="s">
        <v>69</v>
      </c>
      <c r="AY251" s="244" t="s">
        <v>144</v>
      </c>
    </row>
    <row r="252" s="15" customFormat="1">
      <c r="A252" s="15"/>
      <c r="B252" s="245"/>
      <c r="C252" s="246"/>
      <c r="D252" s="217" t="s">
        <v>156</v>
      </c>
      <c r="E252" s="247" t="s">
        <v>19</v>
      </c>
      <c r="F252" s="248" t="s">
        <v>163</v>
      </c>
      <c r="G252" s="246"/>
      <c r="H252" s="249">
        <v>10.844999999999999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5" t="s">
        <v>156</v>
      </c>
      <c r="AU252" s="255" t="s">
        <v>79</v>
      </c>
      <c r="AV252" s="15" t="s">
        <v>151</v>
      </c>
      <c r="AW252" s="15" t="s">
        <v>31</v>
      </c>
      <c r="AX252" s="15" t="s">
        <v>77</v>
      </c>
      <c r="AY252" s="255" t="s">
        <v>144</v>
      </c>
    </row>
    <row r="253" s="2" customFormat="1" ht="24.15" customHeight="1">
      <c r="A253" s="38"/>
      <c r="B253" s="39"/>
      <c r="C253" s="204" t="s">
        <v>266</v>
      </c>
      <c r="D253" s="204" t="s">
        <v>146</v>
      </c>
      <c r="E253" s="205" t="s">
        <v>1722</v>
      </c>
      <c r="F253" s="206" t="s">
        <v>1723</v>
      </c>
      <c r="G253" s="207" t="s">
        <v>149</v>
      </c>
      <c r="H253" s="208">
        <v>35.988999999999997</v>
      </c>
      <c r="I253" s="209"/>
      <c r="J253" s="210">
        <f>ROUND(I253*H253,2)</f>
        <v>0</v>
      </c>
      <c r="K253" s="206" t="s">
        <v>150</v>
      </c>
      <c r="L253" s="44"/>
      <c r="M253" s="211" t="s">
        <v>19</v>
      </c>
      <c r="N253" s="212" t="s">
        <v>40</v>
      </c>
      <c r="O253" s="84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15" t="s">
        <v>151</v>
      </c>
      <c r="AT253" s="215" t="s">
        <v>146</v>
      </c>
      <c r="AU253" s="215" t="s">
        <v>79</v>
      </c>
      <c r="AY253" s="17" t="s">
        <v>144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7" t="s">
        <v>77</v>
      </c>
      <c r="BK253" s="216">
        <f>ROUND(I253*H253,2)</f>
        <v>0</v>
      </c>
      <c r="BL253" s="17" t="s">
        <v>151</v>
      </c>
      <c r="BM253" s="215" t="s">
        <v>269</v>
      </c>
    </row>
    <row r="254" s="2" customFormat="1">
      <c r="A254" s="38"/>
      <c r="B254" s="39"/>
      <c r="C254" s="40"/>
      <c r="D254" s="217" t="s">
        <v>152</v>
      </c>
      <c r="E254" s="40"/>
      <c r="F254" s="218" t="s">
        <v>1724</v>
      </c>
      <c r="G254" s="40"/>
      <c r="H254" s="40"/>
      <c r="I254" s="219"/>
      <c r="J254" s="40"/>
      <c r="K254" s="40"/>
      <c r="L254" s="44"/>
      <c r="M254" s="220"/>
      <c r="N254" s="221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152</v>
      </c>
      <c r="AU254" s="17" t="s">
        <v>79</v>
      </c>
    </row>
    <row r="255" s="2" customFormat="1">
      <c r="A255" s="38"/>
      <c r="B255" s="39"/>
      <c r="C255" s="40"/>
      <c r="D255" s="222" t="s">
        <v>154</v>
      </c>
      <c r="E255" s="40"/>
      <c r="F255" s="223" t="s">
        <v>1725</v>
      </c>
      <c r="G255" s="40"/>
      <c r="H255" s="40"/>
      <c r="I255" s="219"/>
      <c r="J255" s="40"/>
      <c r="K255" s="40"/>
      <c r="L255" s="44"/>
      <c r="M255" s="220"/>
      <c r="N255" s="221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154</v>
      </c>
      <c r="AU255" s="17" t="s">
        <v>79</v>
      </c>
    </row>
    <row r="256" s="13" customFormat="1">
      <c r="A256" s="13"/>
      <c r="B256" s="224"/>
      <c r="C256" s="225"/>
      <c r="D256" s="217" t="s">
        <v>156</v>
      </c>
      <c r="E256" s="226" t="s">
        <v>19</v>
      </c>
      <c r="F256" s="227" t="s">
        <v>1726</v>
      </c>
      <c r="G256" s="225"/>
      <c r="H256" s="226" t="s">
        <v>19</v>
      </c>
      <c r="I256" s="228"/>
      <c r="J256" s="225"/>
      <c r="K256" s="225"/>
      <c r="L256" s="229"/>
      <c r="M256" s="230"/>
      <c r="N256" s="231"/>
      <c r="O256" s="231"/>
      <c r="P256" s="231"/>
      <c r="Q256" s="231"/>
      <c r="R256" s="231"/>
      <c r="S256" s="231"/>
      <c r="T256" s="23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3" t="s">
        <v>156</v>
      </c>
      <c r="AU256" s="233" t="s">
        <v>79</v>
      </c>
      <c r="AV256" s="13" t="s">
        <v>77</v>
      </c>
      <c r="AW256" s="13" t="s">
        <v>31</v>
      </c>
      <c r="AX256" s="13" t="s">
        <v>69</v>
      </c>
      <c r="AY256" s="233" t="s">
        <v>144</v>
      </c>
    </row>
    <row r="257" s="13" customFormat="1">
      <c r="A257" s="13"/>
      <c r="B257" s="224"/>
      <c r="C257" s="225"/>
      <c r="D257" s="217" t="s">
        <v>156</v>
      </c>
      <c r="E257" s="226" t="s">
        <v>19</v>
      </c>
      <c r="F257" s="227" t="s">
        <v>1701</v>
      </c>
      <c r="G257" s="225"/>
      <c r="H257" s="226" t="s">
        <v>19</v>
      </c>
      <c r="I257" s="228"/>
      <c r="J257" s="225"/>
      <c r="K257" s="225"/>
      <c r="L257" s="229"/>
      <c r="M257" s="230"/>
      <c r="N257" s="231"/>
      <c r="O257" s="231"/>
      <c r="P257" s="231"/>
      <c r="Q257" s="231"/>
      <c r="R257" s="231"/>
      <c r="S257" s="231"/>
      <c r="T257" s="23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3" t="s">
        <v>156</v>
      </c>
      <c r="AU257" s="233" t="s">
        <v>79</v>
      </c>
      <c r="AV257" s="13" t="s">
        <v>77</v>
      </c>
      <c r="AW257" s="13" t="s">
        <v>31</v>
      </c>
      <c r="AX257" s="13" t="s">
        <v>69</v>
      </c>
      <c r="AY257" s="233" t="s">
        <v>144</v>
      </c>
    </row>
    <row r="258" s="14" customFormat="1">
      <c r="A258" s="14"/>
      <c r="B258" s="234"/>
      <c r="C258" s="235"/>
      <c r="D258" s="217" t="s">
        <v>156</v>
      </c>
      <c r="E258" s="236" t="s">
        <v>19</v>
      </c>
      <c r="F258" s="237" t="s">
        <v>1727</v>
      </c>
      <c r="G258" s="235"/>
      <c r="H258" s="238">
        <v>16.280000000000001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4" t="s">
        <v>156</v>
      </c>
      <c r="AU258" s="244" t="s">
        <v>79</v>
      </c>
      <c r="AV258" s="14" t="s">
        <v>79</v>
      </c>
      <c r="AW258" s="14" t="s">
        <v>31</v>
      </c>
      <c r="AX258" s="14" t="s">
        <v>69</v>
      </c>
      <c r="AY258" s="244" t="s">
        <v>144</v>
      </c>
    </row>
    <row r="259" s="13" customFormat="1">
      <c r="A259" s="13"/>
      <c r="B259" s="224"/>
      <c r="C259" s="225"/>
      <c r="D259" s="217" t="s">
        <v>156</v>
      </c>
      <c r="E259" s="226" t="s">
        <v>19</v>
      </c>
      <c r="F259" s="227" t="s">
        <v>1703</v>
      </c>
      <c r="G259" s="225"/>
      <c r="H259" s="226" t="s">
        <v>19</v>
      </c>
      <c r="I259" s="228"/>
      <c r="J259" s="225"/>
      <c r="K259" s="225"/>
      <c r="L259" s="229"/>
      <c r="M259" s="230"/>
      <c r="N259" s="231"/>
      <c r="O259" s="231"/>
      <c r="P259" s="231"/>
      <c r="Q259" s="231"/>
      <c r="R259" s="231"/>
      <c r="S259" s="231"/>
      <c r="T259" s="23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3" t="s">
        <v>156</v>
      </c>
      <c r="AU259" s="233" t="s">
        <v>79</v>
      </c>
      <c r="AV259" s="13" t="s">
        <v>77</v>
      </c>
      <c r="AW259" s="13" t="s">
        <v>31</v>
      </c>
      <c r="AX259" s="13" t="s">
        <v>69</v>
      </c>
      <c r="AY259" s="233" t="s">
        <v>144</v>
      </c>
    </row>
    <row r="260" s="14" customFormat="1">
      <c r="A260" s="14"/>
      <c r="B260" s="234"/>
      <c r="C260" s="235"/>
      <c r="D260" s="217" t="s">
        <v>156</v>
      </c>
      <c r="E260" s="236" t="s">
        <v>19</v>
      </c>
      <c r="F260" s="237" t="s">
        <v>1728</v>
      </c>
      <c r="G260" s="235"/>
      <c r="H260" s="238">
        <v>12.932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4" t="s">
        <v>156</v>
      </c>
      <c r="AU260" s="244" t="s">
        <v>79</v>
      </c>
      <c r="AV260" s="14" t="s">
        <v>79</v>
      </c>
      <c r="AW260" s="14" t="s">
        <v>31</v>
      </c>
      <c r="AX260" s="14" t="s">
        <v>69</v>
      </c>
      <c r="AY260" s="244" t="s">
        <v>144</v>
      </c>
    </row>
    <row r="261" s="14" customFormat="1">
      <c r="A261" s="14"/>
      <c r="B261" s="234"/>
      <c r="C261" s="235"/>
      <c r="D261" s="217" t="s">
        <v>156</v>
      </c>
      <c r="E261" s="236" t="s">
        <v>19</v>
      </c>
      <c r="F261" s="237" t="s">
        <v>1729</v>
      </c>
      <c r="G261" s="235"/>
      <c r="H261" s="238">
        <v>2.3690000000000002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4" t="s">
        <v>156</v>
      </c>
      <c r="AU261" s="244" t="s">
        <v>79</v>
      </c>
      <c r="AV261" s="14" t="s">
        <v>79</v>
      </c>
      <c r="AW261" s="14" t="s">
        <v>31</v>
      </c>
      <c r="AX261" s="14" t="s">
        <v>69</v>
      </c>
      <c r="AY261" s="244" t="s">
        <v>144</v>
      </c>
    </row>
    <row r="262" s="14" customFormat="1">
      <c r="A262" s="14"/>
      <c r="B262" s="234"/>
      <c r="C262" s="235"/>
      <c r="D262" s="217" t="s">
        <v>156</v>
      </c>
      <c r="E262" s="236" t="s">
        <v>19</v>
      </c>
      <c r="F262" s="237" t="s">
        <v>1730</v>
      </c>
      <c r="G262" s="235"/>
      <c r="H262" s="238">
        <v>4.4080000000000004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4" t="s">
        <v>156</v>
      </c>
      <c r="AU262" s="244" t="s">
        <v>79</v>
      </c>
      <c r="AV262" s="14" t="s">
        <v>79</v>
      </c>
      <c r="AW262" s="14" t="s">
        <v>31</v>
      </c>
      <c r="AX262" s="14" t="s">
        <v>69</v>
      </c>
      <c r="AY262" s="244" t="s">
        <v>144</v>
      </c>
    </row>
    <row r="263" s="15" customFormat="1">
      <c r="A263" s="15"/>
      <c r="B263" s="245"/>
      <c r="C263" s="246"/>
      <c r="D263" s="217" t="s">
        <v>156</v>
      </c>
      <c r="E263" s="247" t="s">
        <v>19</v>
      </c>
      <c r="F263" s="248" t="s">
        <v>163</v>
      </c>
      <c r="G263" s="246"/>
      <c r="H263" s="249">
        <v>35.989000000000004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55" t="s">
        <v>156</v>
      </c>
      <c r="AU263" s="255" t="s">
        <v>79</v>
      </c>
      <c r="AV263" s="15" t="s">
        <v>151</v>
      </c>
      <c r="AW263" s="15" t="s">
        <v>31</v>
      </c>
      <c r="AX263" s="15" t="s">
        <v>77</v>
      </c>
      <c r="AY263" s="255" t="s">
        <v>144</v>
      </c>
    </row>
    <row r="264" s="12" customFormat="1" ht="22.8" customHeight="1">
      <c r="A264" s="12"/>
      <c r="B264" s="188"/>
      <c r="C264" s="189"/>
      <c r="D264" s="190" t="s">
        <v>68</v>
      </c>
      <c r="E264" s="202" t="s">
        <v>169</v>
      </c>
      <c r="F264" s="202" t="s">
        <v>295</v>
      </c>
      <c r="G264" s="189"/>
      <c r="H264" s="189"/>
      <c r="I264" s="192"/>
      <c r="J264" s="203">
        <f>BK264</f>
        <v>0</v>
      </c>
      <c r="K264" s="189"/>
      <c r="L264" s="194"/>
      <c r="M264" s="195"/>
      <c r="N264" s="196"/>
      <c r="O264" s="196"/>
      <c r="P264" s="197">
        <f>SUM(P265:P291)</f>
        <v>0</v>
      </c>
      <c r="Q264" s="196"/>
      <c r="R264" s="197">
        <f>SUM(R265:R291)</f>
        <v>20.505400650000002</v>
      </c>
      <c r="S264" s="196"/>
      <c r="T264" s="198">
        <f>SUM(T265:T291)</f>
        <v>0.58300000000000007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199" t="s">
        <v>77</v>
      </c>
      <c r="AT264" s="200" t="s">
        <v>68</v>
      </c>
      <c r="AU264" s="200" t="s">
        <v>77</v>
      </c>
      <c r="AY264" s="199" t="s">
        <v>144</v>
      </c>
      <c r="BK264" s="201">
        <f>SUM(BK265:BK291)</f>
        <v>0</v>
      </c>
    </row>
    <row r="265" s="2" customFormat="1" ht="24.15" customHeight="1">
      <c r="A265" s="38"/>
      <c r="B265" s="39"/>
      <c r="C265" s="204" t="s">
        <v>212</v>
      </c>
      <c r="D265" s="204" t="s">
        <v>146</v>
      </c>
      <c r="E265" s="205" t="s">
        <v>1731</v>
      </c>
      <c r="F265" s="206" t="s">
        <v>1732</v>
      </c>
      <c r="G265" s="207" t="s">
        <v>149</v>
      </c>
      <c r="H265" s="208">
        <v>0.26500000000000001</v>
      </c>
      <c r="I265" s="209"/>
      <c r="J265" s="210">
        <f>ROUND(I265*H265,2)</f>
        <v>0</v>
      </c>
      <c r="K265" s="206" t="s">
        <v>150</v>
      </c>
      <c r="L265" s="44"/>
      <c r="M265" s="211" t="s">
        <v>19</v>
      </c>
      <c r="N265" s="212" t="s">
        <v>40</v>
      </c>
      <c r="O265" s="84"/>
      <c r="P265" s="213">
        <f>O265*H265</f>
        <v>0</v>
      </c>
      <c r="Q265" s="213">
        <v>0</v>
      </c>
      <c r="R265" s="213">
        <f>Q265*H265</f>
        <v>0</v>
      </c>
      <c r="S265" s="213">
        <v>2.2000000000000002</v>
      </c>
      <c r="T265" s="214">
        <f>S265*H265</f>
        <v>0.58300000000000007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15" t="s">
        <v>151</v>
      </c>
      <c r="AT265" s="215" t="s">
        <v>146</v>
      </c>
      <c r="AU265" s="215" t="s">
        <v>79</v>
      </c>
      <c r="AY265" s="17" t="s">
        <v>144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7" t="s">
        <v>77</v>
      </c>
      <c r="BK265" s="216">
        <f>ROUND(I265*H265,2)</f>
        <v>0</v>
      </c>
      <c r="BL265" s="17" t="s">
        <v>151</v>
      </c>
      <c r="BM265" s="215" t="s">
        <v>276</v>
      </c>
    </row>
    <row r="266" s="2" customFormat="1">
      <c r="A266" s="38"/>
      <c r="B266" s="39"/>
      <c r="C266" s="40"/>
      <c r="D266" s="217" t="s">
        <v>152</v>
      </c>
      <c r="E266" s="40"/>
      <c r="F266" s="218" t="s">
        <v>1733</v>
      </c>
      <c r="G266" s="40"/>
      <c r="H266" s="40"/>
      <c r="I266" s="219"/>
      <c r="J266" s="40"/>
      <c r="K266" s="40"/>
      <c r="L266" s="44"/>
      <c r="M266" s="220"/>
      <c r="N266" s="221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152</v>
      </c>
      <c r="AU266" s="17" t="s">
        <v>79</v>
      </c>
    </row>
    <row r="267" s="2" customFormat="1">
      <c r="A267" s="38"/>
      <c r="B267" s="39"/>
      <c r="C267" s="40"/>
      <c r="D267" s="222" t="s">
        <v>154</v>
      </c>
      <c r="E267" s="40"/>
      <c r="F267" s="223" t="s">
        <v>1734</v>
      </c>
      <c r="G267" s="40"/>
      <c r="H267" s="40"/>
      <c r="I267" s="219"/>
      <c r="J267" s="40"/>
      <c r="K267" s="40"/>
      <c r="L267" s="44"/>
      <c r="M267" s="220"/>
      <c r="N267" s="221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154</v>
      </c>
      <c r="AU267" s="17" t="s">
        <v>79</v>
      </c>
    </row>
    <row r="268" s="13" customFormat="1">
      <c r="A268" s="13"/>
      <c r="B268" s="224"/>
      <c r="C268" s="225"/>
      <c r="D268" s="217" t="s">
        <v>156</v>
      </c>
      <c r="E268" s="226" t="s">
        <v>19</v>
      </c>
      <c r="F268" s="227" t="s">
        <v>1735</v>
      </c>
      <c r="G268" s="225"/>
      <c r="H268" s="226" t="s">
        <v>19</v>
      </c>
      <c r="I268" s="228"/>
      <c r="J268" s="225"/>
      <c r="K268" s="225"/>
      <c r="L268" s="229"/>
      <c r="M268" s="230"/>
      <c r="N268" s="231"/>
      <c r="O268" s="231"/>
      <c r="P268" s="231"/>
      <c r="Q268" s="231"/>
      <c r="R268" s="231"/>
      <c r="S268" s="231"/>
      <c r="T268" s="23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3" t="s">
        <v>156</v>
      </c>
      <c r="AU268" s="233" t="s">
        <v>79</v>
      </c>
      <c r="AV268" s="13" t="s">
        <v>77</v>
      </c>
      <c r="AW268" s="13" t="s">
        <v>31</v>
      </c>
      <c r="AX268" s="13" t="s">
        <v>69</v>
      </c>
      <c r="AY268" s="233" t="s">
        <v>144</v>
      </c>
    </row>
    <row r="269" s="14" customFormat="1">
      <c r="A269" s="14"/>
      <c r="B269" s="234"/>
      <c r="C269" s="235"/>
      <c r="D269" s="217" t="s">
        <v>156</v>
      </c>
      <c r="E269" s="236" t="s">
        <v>19</v>
      </c>
      <c r="F269" s="237" t="s">
        <v>1736</v>
      </c>
      <c r="G269" s="235"/>
      <c r="H269" s="238">
        <v>0.26500000000000001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4" t="s">
        <v>156</v>
      </c>
      <c r="AU269" s="244" t="s">
        <v>79</v>
      </c>
      <c r="AV269" s="14" t="s">
        <v>79</v>
      </c>
      <c r="AW269" s="14" t="s">
        <v>31</v>
      </c>
      <c r="AX269" s="14" t="s">
        <v>69</v>
      </c>
      <c r="AY269" s="244" t="s">
        <v>144</v>
      </c>
    </row>
    <row r="270" s="15" customFormat="1">
      <c r="A270" s="15"/>
      <c r="B270" s="245"/>
      <c r="C270" s="246"/>
      <c r="D270" s="217" t="s">
        <v>156</v>
      </c>
      <c r="E270" s="247" t="s">
        <v>19</v>
      </c>
      <c r="F270" s="248" t="s">
        <v>163</v>
      </c>
      <c r="G270" s="246"/>
      <c r="H270" s="249">
        <v>0.26500000000000001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5" t="s">
        <v>156</v>
      </c>
      <c r="AU270" s="255" t="s">
        <v>79</v>
      </c>
      <c r="AV270" s="15" t="s">
        <v>151</v>
      </c>
      <c r="AW270" s="15" t="s">
        <v>31</v>
      </c>
      <c r="AX270" s="15" t="s">
        <v>77</v>
      </c>
      <c r="AY270" s="255" t="s">
        <v>144</v>
      </c>
    </row>
    <row r="271" s="2" customFormat="1" ht="24.15" customHeight="1">
      <c r="A271" s="38"/>
      <c r="B271" s="39"/>
      <c r="C271" s="204" t="s">
        <v>279</v>
      </c>
      <c r="D271" s="204" t="s">
        <v>146</v>
      </c>
      <c r="E271" s="205" t="s">
        <v>1737</v>
      </c>
      <c r="F271" s="206" t="s">
        <v>1738</v>
      </c>
      <c r="G271" s="207" t="s">
        <v>149</v>
      </c>
      <c r="H271" s="208">
        <v>10.845000000000001</v>
      </c>
      <c r="I271" s="209"/>
      <c r="J271" s="210">
        <f>ROUND(I271*H271,2)</f>
        <v>0</v>
      </c>
      <c r="K271" s="206" t="s">
        <v>150</v>
      </c>
      <c r="L271" s="44"/>
      <c r="M271" s="211" t="s">
        <v>19</v>
      </c>
      <c r="N271" s="212" t="s">
        <v>40</v>
      </c>
      <c r="O271" s="84"/>
      <c r="P271" s="213">
        <f>O271*H271</f>
        <v>0</v>
      </c>
      <c r="Q271" s="213">
        <v>1.8907700000000001</v>
      </c>
      <c r="R271" s="213">
        <f>Q271*H271</f>
        <v>20.505400650000002</v>
      </c>
      <c r="S271" s="213">
        <v>0</v>
      </c>
      <c r="T271" s="214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15" t="s">
        <v>151</v>
      </c>
      <c r="AT271" s="215" t="s">
        <v>146</v>
      </c>
      <c r="AU271" s="215" t="s">
        <v>79</v>
      </c>
      <c r="AY271" s="17" t="s">
        <v>144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7" t="s">
        <v>77</v>
      </c>
      <c r="BK271" s="216">
        <f>ROUND(I271*H271,2)</f>
        <v>0</v>
      </c>
      <c r="BL271" s="17" t="s">
        <v>151</v>
      </c>
      <c r="BM271" s="215" t="s">
        <v>282</v>
      </c>
    </row>
    <row r="272" s="2" customFormat="1">
      <c r="A272" s="38"/>
      <c r="B272" s="39"/>
      <c r="C272" s="40"/>
      <c r="D272" s="217" t="s">
        <v>152</v>
      </c>
      <c r="E272" s="40"/>
      <c r="F272" s="218" t="s">
        <v>1739</v>
      </c>
      <c r="G272" s="40"/>
      <c r="H272" s="40"/>
      <c r="I272" s="219"/>
      <c r="J272" s="40"/>
      <c r="K272" s="40"/>
      <c r="L272" s="44"/>
      <c r="M272" s="220"/>
      <c r="N272" s="221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152</v>
      </c>
      <c r="AU272" s="17" t="s">
        <v>79</v>
      </c>
    </row>
    <row r="273" s="2" customFormat="1">
      <c r="A273" s="38"/>
      <c r="B273" s="39"/>
      <c r="C273" s="40"/>
      <c r="D273" s="222" t="s">
        <v>154</v>
      </c>
      <c r="E273" s="40"/>
      <c r="F273" s="223" t="s">
        <v>1740</v>
      </c>
      <c r="G273" s="40"/>
      <c r="H273" s="40"/>
      <c r="I273" s="219"/>
      <c r="J273" s="40"/>
      <c r="K273" s="40"/>
      <c r="L273" s="44"/>
      <c r="M273" s="220"/>
      <c r="N273" s="221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154</v>
      </c>
      <c r="AU273" s="17" t="s">
        <v>79</v>
      </c>
    </row>
    <row r="274" s="13" customFormat="1">
      <c r="A274" s="13"/>
      <c r="B274" s="224"/>
      <c r="C274" s="225"/>
      <c r="D274" s="217" t="s">
        <v>156</v>
      </c>
      <c r="E274" s="226" t="s">
        <v>19</v>
      </c>
      <c r="F274" s="227" t="s">
        <v>1700</v>
      </c>
      <c r="G274" s="225"/>
      <c r="H274" s="226" t="s">
        <v>19</v>
      </c>
      <c r="I274" s="228"/>
      <c r="J274" s="225"/>
      <c r="K274" s="225"/>
      <c r="L274" s="229"/>
      <c r="M274" s="230"/>
      <c r="N274" s="231"/>
      <c r="O274" s="231"/>
      <c r="P274" s="231"/>
      <c r="Q274" s="231"/>
      <c r="R274" s="231"/>
      <c r="S274" s="231"/>
      <c r="T274" s="23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3" t="s">
        <v>156</v>
      </c>
      <c r="AU274" s="233" t="s">
        <v>79</v>
      </c>
      <c r="AV274" s="13" t="s">
        <v>77</v>
      </c>
      <c r="AW274" s="13" t="s">
        <v>31</v>
      </c>
      <c r="AX274" s="13" t="s">
        <v>69</v>
      </c>
      <c r="AY274" s="233" t="s">
        <v>144</v>
      </c>
    </row>
    <row r="275" s="13" customFormat="1">
      <c r="A275" s="13"/>
      <c r="B275" s="224"/>
      <c r="C275" s="225"/>
      <c r="D275" s="217" t="s">
        <v>156</v>
      </c>
      <c r="E275" s="226" t="s">
        <v>19</v>
      </c>
      <c r="F275" s="227" t="s">
        <v>1701</v>
      </c>
      <c r="G275" s="225"/>
      <c r="H275" s="226" t="s">
        <v>19</v>
      </c>
      <c r="I275" s="228"/>
      <c r="J275" s="225"/>
      <c r="K275" s="225"/>
      <c r="L275" s="229"/>
      <c r="M275" s="230"/>
      <c r="N275" s="231"/>
      <c r="O275" s="231"/>
      <c r="P275" s="231"/>
      <c r="Q275" s="231"/>
      <c r="R275" s="231"/>
      <c r="S275" s="231"/>
      <c r="T275" s="23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3" t="s">
        <v>156</v>
      </c>
      <c r="AU275" s="233" t="s">
        <v>79</v>
      </c>
      <c r="AV275" s="13" t="s">
        <v>77</v>
      </c>
      <c r="AW275" s="13" t="s">
        <v>31</v>
      </c>
      <c r="AX275" s="13" t="s">
        <v>69</v>
      </c>
      <c r="AY275" s="233" t="s">
        <v>144</v>
      </c>
    </row>
    <row r="276" s="14" customFormat="1">
      <c r="A276" s="14"/>
      <c r="B276" s="234"/>
      <c r="C276" s="235"/>
      <c r="D276" s="217" t="s">
        <v>156</v>
      </c>
      <c r="E276" s="236" t="s">
        <v>19</v>
      </c>
      <c r="F276" s="237" t="s">
        <v>1702</v>
      </c>
      <c r="G276" s="235"/>
      <c r="H276" s="238">
        <v>1.1839999999999999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4" t="s">
        <v>156</v>
      </c>
      <c r="AU276" s="244" t="s">
        <v>79</v>
      </c>
      <c r="AV276" s="14" t="s">
        <v>79</v>
      </c>
      <c r="AW276" s="14" t="s">
        <v>31</v>
      </c>
      <c r="AX276" s="14" t="s">
        <v>69</v>
      </c>
      <c r="AY276" s="244" t="s">
        <v>144</v>
      </c>
    </row>
    <row r="277" s="13" customFormat="1">
      <c r="A277" s="13"/>
      <c r="B277" s="224"/>
      <c r="C277" s="225"/>
      <c r="D277" s="217" t="s">
        <v>156</v>
      </c>
      <c r="E277" s="226" t="s">
        <v>19</v>
      </c>
      <c r="F277" s="227" t="s">
        <v>1703</v>
      </c>
      <c r="G277" s="225"/>
      <c r="H277" s="226" t="s">
        <v>19</v>
      </c>
      <c r="I277" s="228"/>
      <c r="J277" s="225"/>
      <c r="K277" s="225"/>
      <c r="L277" s="229"/>
      <c r="M277" s="230"/>
      <c r="N277" s="231"/>
      <c r="O277" s="231"/>
      <c r="P277" s="231"/>
      <c r="Q277" s="231"/>
      <c r="R277" s="231"/>
      <c r="S277" s="231"/>
      <c r="T277" s="23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3" t="s">
        <v>156</v>
      </c>
      <c r="AU277" s="233" t="s">
        <v>79</v>
      </c>
      <c r="AV277" s="13" t="s">
        <v>77</v>
      </c>
      <c r="AW277" s="13" t="s">
        <v>31</v>
      </c>
      <c r="AX277" s="13" t="s">
        <v>69</v>
      </c>
      <c r="AY277" s="233" t="s">
        <v>144</v>
      </c>
    </row>
    <row r="278" s="14" customFormat="1">
      <c r="A278" s="14"/>
      <c r="B278" s="234"/>
      <c r="C278" s="235"/>
      <c r="D278" s="217" t="s">
        <v>156</v>
      </c>
      <c r="E278" s="236" t="s">
        <v>19</v>
      </c>
      <c r="F278" s="237" t="s">
        <v>1704</v>
      </c>
      <c r="G278" s="235"/>
      <c r="H278" s="238">
        <v>1.448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4" t="s">
        <v>156</v>
      </c>
      <c r="AU278" s="244" t="s">
        <v>79</v>
      </c>
      <c r="AV278" s="14" t="s">
        <v>79</v>
      </c>
      <c r="AW278" s="14" t="s">
        <v>31</v>
      </c>
      <c r="AX278" s="14" t="s">
        <v>69</v>
      </c>
      <c r="AY278" s="244" t="s">
        <v>144</v>
      </c>
    </row>
    <row r="279" s="13" customFormat="1">
      <c r="A279" s="13"/>
      <c r="B279" s="224"/>
      <c r="C279" s="225"/>
      <c r="D279" s="217" t="s">
        <v>156</v>
      </c>
      <c r="E279" s="226" t="s">
        <v>19</v>
      </c>
      <c r="F279" s="227" t="s">
        <v>1705</v>
      </c>
      <c r="G279" s="225"/>
      <c r="H279" s="226" t="s">
        <v>19</v>
      </c>
      <c r="I279" s="228"/>
      <c r="J279" s="225"/>
      <c r="K279" s="225"/>
      <c r="L279" s="229"/>
      <c r="M279" s="230"/>
      <c r="N279" s="231"/>
      <c r="O279" s="231"/>
      <c r="P279" s="231"/>
      <c r="Q279" s="231"/>
      <c r="R279" s="231"/>
      <c r="S279" s="231"/>
      <c r="T279" s="23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3" t="s">
        <v>156</v>
      </c>
      <c r="AU279" s="233" t="s">
        <v>79</v>
      </c>
      <c r="AV279" s="13" t="s">
        <v>77</v>
      </c>
      <c r="AW279" s="13" t="s">
        <v>31</v>
      </c>
      <c r="AX279" s="13" t="s">
        <v>69</v>
      </c>
      <c r="AY279" s="233" t="s">
        <v>144</v>
      </c>
    </row>
    <row r="280" s="13" customFormat="1">
      <c r="A280" s="13"/>
      <c r="B280" s="224"/>
      <c r="C280" s="225"/>
      <c r="D280" s="217" t="s">
        <v>156</v>
      </c>
      <c r="E280" s="226" t="s">
        <v>19</v>
      </c>
      <c r="F280" s="227" t="s">
        <v>1701</v>
      </c>
      <c r="G280" s="225"/>
      <c r="H280" s="226" t="s">
        <v>19</v>
      </c>
      <c r="I280" s="228"/>
      <c r="J280" s="225"/>
      <c r="K280" s="225"/>
      <c r="L280" s="229"/>
      <c r="M280" s="230"/>
      <c r="N280" s="231"/>
      <c r="O280" s="231"/>
      <c r="P280" s="231"/>
      <c r="Q280" s="231"/>
      <c r="R280" s="231"/>
      <c r="S280" s="231"/>
      <c r="T280" s="23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3" t="s">
        <v>156</v>
      </c>
      <c r="AU280" s="233" t="s">
        <v>79</v>
      </c>
      <c r="AV280" s="13" t="s">
        <v>77</v>
      </c>
      <c r="AW280" s="13" t="s">
        <v>31</v>
      </c>
      <c r="AX280" s="13" t="s">
        <v>69</v>
      </c>
      <c r="AY280" s="233" t="s">
        <v>144</v>
      </c>
    </row>
    <row r="281" s="14" customFormat="1">
      <c r="A281" s="14"/>
      <c r="B281" s="234"/>
      <c r="C281" s="235"/>
      <c r="D281" s="217" t="s">
        <v>156</v>
      </c>
      <c r="E281" s="236" t="s">
        <v>19</v>
      </c>
      <c r="F281" s="237" t="s">
        <v>1706</v>
      </c>
      <c r="G281" s="235"/>
      <c r="H281" s="238">
        <v>1.2490000000000001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4" t="s">
        <v>156</v>
      </c>
      <c r="AU281" s="244" t="s">
        <v>79</v>
      </c>
      <c r="AV281" s="14" t="s">
        <v>79</v>
      </c>
      <c r="AW281" s="14" t="s">
        <v>31</v>
      </c>
      <c r="AX281" s="14" t="s">
        <v>69</v>
      </c>
      <c r="AY281" s="244" t="s">
        <v>144</v>
      </c>
    </row>
    <row r="282" s="13" customFormat="1">
      <c r="A282" s="13"/>
      <c r="B282" s="224"/>
      <c r="C282" s="225"/>
      <c r="D282" s="217" t="s">
        <v>156</v>
      </c>
      <c r="E282" s="226" t="s">
        <v>19</v>
      </c>
      <c r="F282" s="227" t="s">
        <v>1703</v>
      </c>
      <c r="G282" s="225"/>
      <c r="H282" s="226" t="s">
        <v>19</v>
      </c>
      <c r="I282" s="228"/>
      <c r="J282" s="225"/>
      <c r="K282" s="225"/>
      <c r="L282" s="229"/>
      <c r="M282" s="230"/>
      <c r="N282" s="231"/>
      <c r="O282" s="231"/>
      <c r="P282" s="231"/>
      <c r="Q282" s="231"/>
      <c r="R282" s="231"/>
      <c r="S282" s="231"/>
      <c r="T282" s="23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3" t="s">
        <v>156</v>
      </c>
      <c r="AU282" s="233" t="s">
        <v>79</v>
      </c>
      <c r="AV282" s="13" t="s">
        <v>77</v>
      </c>
      <c r="AW282" s="13" t="s">
        <v>31</v>
      </c>
      <c r="AX282" s="13" t="s">
        <v>69</v>
      </c>
      <c r="AY282" s="233" t="s">
        <v>144</v>
      </c>
    </row>
    <row r="283" s="14" customFormat="1">
      <c r="A283" s="14"/>
      <c r="B283" s="234"/>
      <c r="C283" s="235"/>
      <c r="D283" s="217" t="s">
        <v>156</v>
      </c>
      <c r="E283" s="236" t="s">
        <v>19</v>
      </c>
      <c r="F283" s="237" t="s">
        <v>1707</v>
      </c>
      <c r="G283" s="235"/>
      <c r="H283" s="238">
        <v>1.0289999999999999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4" t="s">
        <v>156</v>
      </c>
      <c r="AU283" s="244" t="s">
        <v>79</v>
      </c>
      <c r="AV283" s="14" t="s">
        <v>79</v>
      </c>
      <c r="AW283" s="14" t="s">
        <v>31</v>
      </c>
      <c r="AX283" s="14" t="s">
        <v>69</v>
      </c>
      <c r="AY283" s="244" t="s">
        <v>144</v>
      </c>
    </row>
    <row r="284" s="14" customFormat="1">
      <c r="A284" s="14"/>
      <c r="B284" s="234"/>
      <c r="C284" s="235"/>
      <c r="D284" s="217" t="s">
        <v>156</v>
      </c>
      <c r="E284" s="236" t="s">
        <v>19</v>
      </c>
      <c r="F284" s="237" t="s">
        <v>1708</v>
      </c>
      <c r="G284" s="235"/>
      <c r="H284" s="238">
        <v>0.215</v>
      </c>
      <c r="I284" s="239"/>
      <c r="J284" s="235"/>
      <c r="K284" s="235"/>
      <c r="L284" s="240"/>
      <c r="M284" s="241"/>
      <c r="N284" s="242"/>
      <c r="O284" s="242"/>
      <c r="P284" s="242"/>
      <c r="Q284" s="242"/>
      <c r="R284" s="242"/>
      <c r="S284" s="242"/>
      <c r="T284" s="24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4" t="s">
        <v>156</v>
      </c>
      <c r="AU284" s="244" t="s">
        <v>79</v>
      </c>
      <c r="AV284" s="14" t="s">
        <v>79</v>
      </c>
      <c r="AW284" s="14" t="s">
        <v>31</v>
      </c>
      <c r="AX284" s="14" t="s">
        <v>69</v>
      </c>
      <c r="AY284" s="244" t="s">
        <v>144</v>
      </c>
    </row>
    <row r="285" s="14" customFormat="1">
      <c r="A285" s="14"/>
      <c r="B285" s="234"/>
      <c r="C285" s="235"/>
      <c r="D285" s="217" t="s">
        <v>156</v>
      </c>
      <c r="E285" s="236" t="s">
        <v>19</v>
      </c>
      <c r="F285" s="237" t="s">
        <v>1709</v>
      </c>
      <c r="G285" s="235"/>
      <c r="H285" s="238">
        <v>0.45600000000000002</v>
      </c>
      <c r="I285" s="239"/>
      <c r="J285" s="235"/>
      <c r="K285" s="235"/>
      <c r="L285" s="240"/>
      <c r="M285" s="241"/>
      <c r="N285" s="242"/>
      <c r="O285" s="242"/>
      <c r="P285" s="242"/>
      <c r="Q285" s="242"/>
      <c r="R285" s="242"/>
      <c r="S285" s="242"/>
      <c r="T285" s="24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4" t="s">
        <v>156</v>
      </c>
      <c r="AU285" s="244" t="s">
        <v>79</v>
      </c>
      <c r="AV285" s="14" t="s">
        <v>79</v>
      </c>
      <c r="AW285" s="14" t="s">
        <v>31</v>
      </c>
      <c r="AX285" s="14" t="s">
        <v>69</v>
      </c>
      <c r="AY285" s="244" t="s">
        <v>144</v>
      </c>
    </row>
    <row r="286" s="13" customFormat="1">
      <c r="A286" s="13"/>
      <c r="B286" s="224"/>
      <c r="C286" s="225"/>
      <c r="D286" s="217" t="s">
        <v>156</v>
      </c>
      <c r="E286" s="226" t="s">
        <v>19</v>
      </c>
      <c r="F286" s="227" t="s">
        <v>1710</v>
      </c>
      <c r="G286" s="225"/>
      <c r="H286" s="226" t="s">
        <v>19</v>
      </c>
      <c r="I286" s="228"/>
      <c r="J286" s="225"/>
      <c r="K286" s="225"/>
      <c r="L286" s="229"/>
      <c r="M286" s="230"/>
      <c r="N286" s="231"/>
      <c r="O286" s="231"/>
      <c r="P286" s="231"/>
      <c r="Q286" s="231"/>
      <c r="R286" s="231"/>
      <c r="S286" s="231"/>
      <c r="T286" s="23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3" t="s">
        <v>156</v>
      </c>
      <c r="AU286" s="233" t="s">
        <v>79</v>
      </c>
      <c r="AV286" s="13" t="s">
        <v>77</v>
      </c>
      <c r="AW286" s="13" t="s">
        <v>31</v>
      </c>
      <c r="AX286" s="13" t="s">
        <v>69</v>
      </c>
      <c r="AY286" s="233" t="s">
        <v>144</v>
      </c>
    </row>
    <row r="287" s="13" customFormat="1">
      <c r="A287" s="13"/>
      <c r="B287" s="224"/>
      <c r="C287" s="225"/>
      <c r="D287" s="217" t="s">
        <v>156</v>
      </c>
      <c r="E287" s="226" t="s">
        <v>19</v>
      </c>
      <c r="F287" s="227" t="s">
        <v>1701</v>
      </c>
      <c r="G287" s="225"/>
      <c r="H287" s="226" t="s">
        <v>19</v>
      </c>
      <c r="I287" s="228"/>
      <c r="J287" s="225"/>
      <c r="K287" s="225"/>
      <c r="L287" s="229"/>
      <c r="M287" s="230"/>
      <c r="N287" s="231"/>
      <c r="O287" s="231"/>
      <c r="P287" s="231"/>
      <c r="Q287" s="231"/>
      <c r="R287" s="231"/>
      <c r="S287" s="231"/>
      <c r="T287" s="23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3" t="s">
        <v>156</v>
      </c>
      <c r="AU287" s="233" t="s">
        <v>79</v>
      </c>
      <c r="AV287" s="13" t="s">
        <v>77</v>
      </c>
      <c r="AW287" s="13" t="s">
        <v>31</v>
      </c>
      <c r="AX287" s="13" t="s">
        <v>69</v>
      </c>
      <c r="AY287" s="233" t="s">
        <v>144</v>
      </c>
    </row>
    <row r="288" s="14" customFormat="1">
      <c r="A288" s="14"/>
      <c r="B288" s="234"/>
      <c r="C288" s="235"/>
      <c r="D288" s="217" t="s">
        <v>156</v>
      </c>
      <c r="E288" s="236" t="s">
        <v>19</v>
      </c>
      <c r="F288" s="237" t="s">
        <v>1711</v>
      </c>
      <c r="G288" s="235"/>
      <c r="H288" s="238">
        <v>2.3679999999999999</v>
      </c>
      <c r="I288" s="239"/>
      <c r="J288" s="235"/>
      <c r="K288" s="235"/>
      <c r="L288" s="240"/>
      <c r="M288" s="241"/>
      <c r="N288" s="242"/>
      <c r="O288" s="242"/>
      <c r="P288" s="242"/>
      <c r="Q288" s="242"/>
      <c r="R288" s="242"/>
      <c r="S288" s="242"/>
      <c r="T288" s="24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4" t="s">
        <v>156</v>
      </c>
      <c r="AU288" s="244" t="s">
        <v>79</v>
      </c>
      <c r="AV288" s="14" t="s">
        <v>79</v>
      </c>
      <c r="AW288" s="14" t="s">
        <v>31</v>
      </c>
      <c r="AX288" s="14" t="s">
        <v>69</v>
      </c>
      <c r="AY288" s="244" t="s">
        <v>144</v>
      </c>
    </row>
    <row r="289" s="13" customFormat="1">
      <c r="A289" s="13"/>
      <c r="B289" s="224"/>
      <c r="C289" s="225"/>
      <c r="D289" s="217" t="s">
        <v>156</v>
      </c>
      <c r="E289" s="226" t="s">
        <v>19</v>
      </c>
      <c r="F289" s="227" t="s">
        <v>1703</v>
      </c>
      <c r="G289" s="225"/>
      <c r="H289" s="226" t="s">
        <v>19</v>
      </c>
      <c r="I289" s="228"/>
      <c r="J289" s="225"/>
      <c r="K289" s="225"/>
      <c r="L289" s="229"/>
      <c r="M289" s="230"/>
      <c r="N289" s="231"/>
      <c r="O289" s="231"/>
      <c r="P289" s="231"/>
      <c r="Q289" s="231"/>
      <c r="R289" s="231"/>
      <c r="S289" s="231"/>
      <c r="T289" s="23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3" t="s">
        <v>156</v>
      </c>
      <c r="AU289" s="233" t="s">
        <v>79</v>
      </c>
      <c r="AV289" s="13" t="s">
        <v>77</v>
      </c>
      <c r="AW289" s="13" t="s">
        <v>31</v>
      </c>
      <c r="AX289" s="13" t="s">
        <v>69</v>
      </c>
      <c r="AY289" s="233" t="s">
        <v>144</v>
      </c>
    </row>
    <row r="290" s="14" customFormat="1">
      <c r="A290" s="14"/>
      <c r="B290" s="234"/>
      <c r="C290" s="235"/>
      <c r="D290" s="217" t="s">
        <v>156</v>
      </c>
      <c r="E290" s="236" t="s">
        <v>19</v>
      </c>
      <c r="F290" s="237" t="s">
        <v>1712</v>
      </c>
      <c r="G290" s="235"/>
      <c r="H290" s="238">
        <v>2.8959999999999999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4" t="s">
        <v>156</v>
      </c>
      <c r="AU290" s="244" t="s">
        <v>79</v>
      </c>
      <c r="AV290" s="14" t="s">
        <v>79</v>
      </c>
      <c r="AW290" s="14" t="s">
        <v>31</v>
      </c>
      <c r="AX290" s="14" t="s">
        <v>69</v>
      </c>
      <c r="AY290" s="244" t="s">
        <v>144</v>
      </c>
    </row>
    <row r="291" s="15" customFormat="1">
      <c r="A291" s="15"/>
      <c r="B291" s="245"/>
      <c r="C291" s="246"/>
      <c r="D291" s="217" t="s">
        <v>156</v>
      </c>
      <c r="E291" s="247" t="s">
        <v>19</v>
      </c>
      <c r="F291" s="248" t="s">
        <v>163</v>
      </c>
      <c r="G291" s="246"/>
      <c r="H291" s="249">
        <v>10.844999999999999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5" t="s">
        <v>156</v>
      </c>
      <c r="AU291" s="255" t="s">
        <v>79</v>
      </c>
      <c r="AV291" s="15" t="s">
        <v>151</v>
      </c>
      <c r="AW291" s="15" t="s">
        <v>31</v>
      </c>
      <c r="AX291" s="15" t="s">
        <v>77</v>
      </c>
      <c r="AY291" s="255" t="s">
        <v>144</v>
      </c>
    </row>
    <row r="292" s="12" customFormat="1" ht="22.8" customHeight="1">
      <c r="A292" s="12"/>
      <c r="B292" s="188"/>
      <c r="C292" s="189"/>
      <c r="D292" s="190" t="s">
        <v>68</v>
      </c>
      <c r="E292" s="202" t="s">
        <v>179</v>
      </c>
      <c r="F292" s="202" t="s">
        <v>1741</v>
      </c>
      <c r="G292" s="189"/>
      <c r="H292" s="189"/>
      <c r="I292" s="192"/>
      <c r="J292" s="203">
        <f>BK292</f>
        <v>0</v>
      </c>
      <c r="K292" s="189"/>
      <c r="L292" s="194"/>
      <c r="M292" s="195"/>
      <c r="N292" s="196"/>
      <c r="O292" s="196"/>
      <c r="P292" s="197">
        <f>SUM(P293:P383)</f>
        <v>0</v>
      </c>
      <c r="Q292" s="196"/>
      <c r="R292" s="197">
        <f>SUM(R293:R383)</f>
        <v>1.292044566</v>
      </c>
      <c r="S292" s="196"/>
      <c r="T292" s="198">
        <f>SUM(T293:T383)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199" t="s">
        <v>77</v>
      </c>
      <c r="AT292" s="200" t="s">
        <v>68</v>
      </c>
      <c r="AU292" s="200" t="s">
        <v>77</v>
      </c>
      <c r="AY292" s="199" t="s">
        <v>144</v>
      </c>
      <c r="BK292" s="201">
        <f>SUM(BK293:BK383)</f>
        <v>0</v>
      </c>
    </row>
    <row r="293" s="2" customFormat="1" ht="24.15" customHeight="1">
      <c r="A293" s="38"/>
      <c r="B293" s="39"/>
      <c r="C293" s="204" t="s">
        <v>218</v>
      </c>
      <c r="D293" s="204" t="s">
        <v>146</v>
      </c>
      <c r="E293" s="205" t="s">
        <v>1742</v>
      </c>
      <c r="F293" s="206" t="s">
        <v>1743</v>
      </c>
      <c r="G293" s="207" t="s">
        <v>291</v>
      </c>
      <c r="H293" s="208">
        <v>33.119999999999997</v>
      </c>
      <c r="I293" s="209"/>
      <c r="J293" s="210">
        <f>ROUND(I293*H293,2)</f>
        <v>0</v>
      </c>
      <c r="K293" s="206" t="s">
        <v>150</v>
      </c>
      <c r="L293" s="44"/>
      <c r="M293" s="211" t="s">
        <v>19</v>
      </c>
      <c r="N293" s="212" t="s">
        <v>40</v>
      </c>
      <c r="O293" s="84"/>
      <c r="P293" s="213">
        <f>O293*H293</f>
        <v>0</v>
      </c>
      <c r="Q293" s="213">
        <v>0.0074631999999999997</v>
      </c>
      <c r="R293" s="213">
        <f>Q293*H293</f>
        <v>0.24718118399999997</v>
      </c>
      <c r="S293" s="213">
        <v>0</v>
      </c>
      <c r="T293" s="214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15" t="s">
        <v>151</v>
      </c>
      <c r="AT293" s="215" t="s">
        <v>146</v>
      </c>
      <c r="AU293" s="215" t="s">
        <v>79</v>
      </c>
      <c r="AY293" s="17" t="s">
        <v>144</v>
      </c>
      <c r="BE293" s="216">
        <f>IF(N293="základní",J293,0)</f>
        <v>0</v>
      </c>
      <c r="BF293" s="216">
        <f>IF(N293="snížená",J293,0)</f>
        <v>0</v>
      </c>
      <c r="BG293" s="216">
        <f>IF(N293="zákl. přenesená",J293,0)</f>
        <v>0</v>
      </c>
      <c r="BH293" s="216">
        <f>IF(N293="sníž. přenesená",J293,0)</f>
        <v>0</v>
      </c>
      <c r="BI293" s="216">
        <f>IF(N293="nulová",J293,0)</f>
        <v>0</v>
      </c>
      <c r="BJ293" s="17" t="s">
        <v>77</v>
      </c>
      <c r="BK293" s="216">
        <f>ROUND(I293*H293,2)</f>
        <v>0</v>
      </c>
      <c r="BL293" s="17" t="s">
        <v>151</v>
      </c>
      <c r="BM293" s="215" t="s">
        <v>292</v>
      </c>
    </row>
    <row r="294" s="2" customFormat="1">
      <c r="A294" s="38"/>
      <c r="B294" s="39"/>
      <c r="C294" s="40"/>
      <c r="D294" s="217" t="s">
        <v>152</v>
      </c>
      <c r="E294" s="40"/>
      <c r="F294" s="218" t="s">
        <v>1744</v>
      </c>
      <c r="G294" s="40"/>
      <c r="H294" s="40"/>
      <c r="I294" s="219"/>
      <c r="J294" s="40"/>
      <c r="K294" s="40"/>
      <c r="L294" s="44"/>
      <c r="M294" s="220"/>
      <c r="N294" s="221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152</v>
      </c>
      <c r="AU294" s="17" t="s">
        <v>79</v>
      </c>
    </row>
    <row r="295" s="2" customFormat="1">
      <c r="A295" s="38"/>
      <c r="B295" s="39"/>
      <c r="C295" s="40"/>
      <c r="D295" s="222" t="s">
        <v>154</v>
      </c>
      <c r="E295" s="40"/>
      <c r="F295" s="223" t="s">
        <v>1745</v>
      </c>
      <c r="G295" s="40"/>
      <c r="H295" s="40"/>
      <c r="I295" s="219"/>
      <c r="J295" s="40"/>
      <c r="K295" s="40"/>
      <c r="L295" s="44"/>
      <c r="M295" s="220"/>
      <c r="N295" s="221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154</v>
      </c>
      <c r="AU295" s="17" t="s">
        <v>79</v>
      </c>
    </row>
    <row r="296" s="13" customFormat="1">
      <c r="A296" s="13"/>
      <c r="B296" s="224"/>
      <c r="C296" s="225"/>
      <c r="D296" s="217" t="s">
        <v>156</v>
      </c>
      <c r="E296" s="226" t="s">
        <v>19</v>
      </c>
      <c r="F296" s="227" t="s">
        <v>1746</v>
      </c>
      <c r="G296" s="225"/>
      <c r="H296" s="226" t="s">
        <v>19</v>
      </c>
      <c r="I296" s="228"/>
      <c r="J296" s="225"/>
      <c r="K296" s="225"/>
      <c r="L296" s="229"/>
      <c r="M296" s="230"/>
      <c r="N296" s="231"/>
      <c r="O296" s="231"/>
      <c r="P296" s="231"/>
      <c r="Q296" s="231"/>
      <c r="R296" s="231"/>
      <c r="S296" s="231"/>
      <c r="T296" s="23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3" t="s">
        <v>156</v>
      </c>
      <c r="AU296" s="233" t="s">
        <v>79</v>
      </c>
      <c r="AV296" s="13" t="s">
        <v>77</v>
      </c>
      <c r="AW296" s="13" t="s">
        <v>31</v>
      </c>
      <c r="AX296" s="13" t="s">
        <v>69</v>
      </c>
      <c r="AY296" s="233" t="s">
        <v>144</v>
      </c>
    </row>
    <row r="297" s="14" customFormat="1">
      <c r="A297" s="14"/>
      <c r="B297" s="234"/>
      <c r="C297" s="235"/>
      <c r="D297" s="217" t="s">
        <v>156</v>
      </c>
      <c r="E297" s="236" t="s">
        <v>19</v>
      </c>
      <c r="F297" s="237" t="s">
        <v>1747</v>
      </c>
      <c r="G297" s="235"/>
      <c r="H297" s="238">
        <v>17.760000000000002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4" t="s">
        <v>156</v>
      </c>
      <c r="AU297" s="244" t="s">
        <v>79</v>
      </c>
      <c r="AV297" s="14" t="s">
        <v>79</v>
      </c>
      <c r="AW297" s="14" t="s">
        <v>31</v>
      </c>
      <c r="AX297" s="14" t="s">
        <v>69</v>
      </c>
      <c r="AY297" s="244" t="s">
        <v>144</v>
      </c>
    </row>
    <row r="298" s="13" customFormat="1">
      <c r="A298" s="13"/>
      <c r="B298" s="224"/>
      <c r="C298" s="225"/>
      <c r="D298" s="217" t="s">
        <v>156</v>
      </c>
      <c r="E298" s="226" t="s">
        <v>19</v>
      </c>
      <c r="F298" s="227" t="s">
        <v>1703</v>
      </c>
      <c r="G298" s="225"/>
      <c r="H298" s="226" t="s">
        <v>19</v>
      </c>
      <c r="I298" s="228"/>
      <c r="J298" s="225"/>
      <c r="K298" s="225"/>
      <c r="L298" s="229"/>
      <c r="M298" s="230"/>
      <c r="N298" s="231"/>
      <c r="O298" s="231"/>
      <c r="P298" s="231"/>
      <c r="Q298" s="231"/>
      <c r="R298" s="231"/>
      <c r="S298" s="231"/>
      <c r="T298" s="23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3" t="s">
        <v>156</v>
      </c>
      <c r="AU298" s="233" t="s">
        <v>79</v>
      </c>
      <c r="AV298" s="13" t="s">
        <v>77</v>
      </c>
      <c r="AW298" s="13" t="s">
        <v>31</v>
      </c>
      <c r="AX298" s="13" t="s">
        <v>69</v>
      </c>
      <c r="AY298" s="233" t="s">
        <v>144</v>
      </c>
    </row>
    <row r="299" s="14" customFormat="1">
      <c r="A299" s="14"/>
      <c r="B299" s="234"/>
      <c r="C299" s="235"/>
      <c r="D299" s="217" t="s">
        <v>156</v>
      </c>
      <c r="E299" s="236" t="s">
        <v>19</v>
      </c>
      <c r="F299" s="237" t="s">
        <v>1748</v>
      </c>
      <c r="G299" s="235"/>
      <c r="H299" s="238">
        <v>15.359999999999999</v>
      </c>
      <c r="I299" s="239"/>
      <c r="J299" s="235"/>
      <c r="K299" s="235"/>
      <c r="L299" s="240"/>
      <c r="M299" s="241"/>
      <c r="N299" s="242"/>
      <c r="O299" s="242"/>
      <c r="P299" s="242"/>
      <c r="Q299" s="242"/>
      <c r="R299" s="242"/>
      <c r="S299" s="242"/>
      <c r="T299" s="243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4" t="s">
        <v>156</v>
      </c>
      <c r="AU299" s="244" t="s">
        <v>79</v>
      </c>
      <c r="AV299" s="14" t="s">
        <v>79</v>
      </c>
      <c r="AW299" s="14" t="s">
        <v>31</v>
      </c>
      <c r="AX299" s="14" t="s">
        <v>69</v>
      </c>
      <c r="AY299" s="244" t="s">
        <v>144</v>
      </c>
    </row>
    <row r="300" s="15" customFormat="1">
      <c r="A300" s="15"/>
      <c r="B300" s="245"/>
      <c r="C300" s="246"/>
      <c r="D300" s="217" t="s">
        <v>156</v>
      </c>
      <c r="E300" s="247" t="s">
        <v>19</v>
      </c>
      <c r="F300" s="248" t="s">
        <v>163</v>
      </c>
      <c r="G300" s="246"/>
      <c r="H300" s="249">
        <v>33.120000000000005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5" t="s">
        <v>156</v>
      </c>
      <c r="AU300" s="255" t="s">
        <v>79</v>
      </c>
      <c r="AV300" s="15" t="s">
        <v>151</v>
      </c>
      <c r="AW300" s="15" t="s">
        <v>31</v>
      </c>
      <c r="AX300" s="15" t="s">
        <v>77</v>
      </c>
      <c r="AY300" s="255" t="s">
        <v>144</v>
      </c>
    </row>
    <row r="301" s="2" customFormat="1" ht="24.15" customHeight="1">
      <c r="A301" s="38"/>
      <c r="B301" s="39"/>
      <c r="C301" s="204" t="s">
        <v>7</v>
      </c>
      <c r="D301" s="204" t="s">
        <v>146</v>
      </c>
      <c r="E301" s="205" t="s">
        <v>1749</v>
      </c>
      <c r="F301" s="206" t="s">
        <v>1750</v>
      </c>
      <c r="G301" s="207" t="s">
        <v>291</v>
      </c>
      <c r="H301" s="208">
        <v>0.90000000000000002</v>
      </c>
      <c r="I301" s="209"/>
      <c r="J301" s="210">
        <f>ROUND(I301*H301,2)</f>
        <v>0</v>
      </c>
      <c r="K301" s="206" t="s">
        <v>150</v>
      </c>
      <c r="L301" s="44"/>
      <c r="M301" s="211" t="s">
        <v>19</v>
      </c>
      <c r="N301" s="212" t="s">
        <v>40</v>
      </c>
      <c r="O301" s="84"/>
      <c r="P301" s="213">
        <f>O301*H301</f>
        <v>0</v>
      </c>
      <c r="Q301" s="213">
        <v>0.012350399999999999</v>
      </c>
      <c r="R301" s="213">
        <f>Q301*H301</f>
        <v>0.01111536</v>
      </c>
      <c r="S301" s="213">
        <v>0</v>
      </c>
      <c r="T301" s="214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15" t="s">
        <v>151</v>
      </c>
      <c r="AT301" s="215" t="s">
        <v>146</v>
      </c>
      <c r="AU301" s="215" t="s">
        <v>79</v>
      </c>
      <c r="AY301" s="17" t="s">
        <v>144</v>
      </c>
      <c r="BE301" s="216">
        <f>IF(N301="základní",J301,0)</f>
        <v>0</v>
      </c>
      <c r="BF301" s="216">
        <f>IF(N301="snížená",J301,0)</f>
        <v>0</v>
      </c>
      <c r="BG301" s="216">
        <f>IF(N301="zákl. přenesená",J301,0)</f>
        <v>0</v>
      </c>
      <c r="BH301" s="216">
        <f>IF(N301="sníž. přenesená",J301,0)</f>
        <v>0</v>
      </c>
      <c r="BI301" s="216">
        <f>IF(N301="nulová",J301,0)</f>
        <v>0</v>
      </c>
      <c r="BJ301" s="17" t="s">
        <v>77</v>
      </c>
      <c r="BK301" s="216">
        <f>ROUND(I301*H301,2)</f>
        <v>0</v>
      </c>
      <c r="BL301" s="17" t="s">
        <v>151</v>
      </c>
      <c r="BM301" s="215" t="s">
        <v>298</v>
      </c>
    </row>
    <row r="302" s="2" customFormat="1">
      <c r="A302" s="38"/>
      <c r="B302" s="39"/>
      <c r="C302" s="40"/>
      <c r="D302" s="217" t="s">
        <v>152</v>
      </c>
      <c r="E302" s="40"/>
      <c r="F302" s="218" t="s">
        <v>1751</v>
      </c>
      <c r="G302" s="40"/>
      <c r="H302" s="40"/>
      <c r="I302" s="219"/>
      <c r="J302" s="40"/>
      <c r="K302" s="40"/>
      <c r="L302" s="44"/>
      <c r="M302" s="220"/>
      <c r="N302" s="221"/>
      <c r="O302" s="84"/>
      <c r="P302" s="84"/>
      <c r="Q302" s="84"/>
      <c r="R302" s="84"/>
      <c r="S302" s="84"/>
      <c r="T302" s="85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152</v>
      </c>
      <c r="AU302" s="17" t="s">
        <v>79</v>
      </c>
    </row>
    <row r="303" s="2" customFormat="1">
      <c r="A303" s="38"/>
      <c r="B303" s="39"/>
      <c r="C303" s="40"/>
      <c r="D303" s="222" t="s">
        <v>154</v>
      </c>
      <c r="E303" s="40"/>
      <c r="F303" s="223" t="s">
        <v>1752</v>
      </c>
      <c r="G303" s="40"/>
      <c r="H303" s="40"/>
      <c r="I303" s="219"/>
      <c r="J303" s="40"/>
      <c r="K303" s="40"/>
      <c r="L303" s="44"/>
      <c r="M303" s="220"/>
      <c r="N303" s="221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154</v>
      </c>
      <c r="AU303" s="17" t="s">
        <v>79</v>
      </c>
    </row>
    <row r="304" s="13" customFormat="1">
      <c r="A304" s="13"/>
      <c r="B304" s="224"/>
      <c r="C304" s="225"/>
      <c r="D304" s="217" t="s">
        <v>156</v>
      </c>
      <c r="E304" s="226" t="s">
        <v>19</v>
      </c>
      <c r="F304" s="227" t="s">
        <v>1703</v>
      </c>
      <c r="G304" s="225"/>
      <c r="H304" s="226" t="s">
        <v>19</v>
      </c>
      <c r="I304" s="228"/>
      <c r="J304" s="225"/>
      <c r="K304" s="225"/>
      <c r="L304" s="229"/>
      <c r="M304" s="230"/>
      <c r="N304" s="231"/>
      <c r="O304" s="231"/>
      <c r="P304" s="231"/>
      <c r="Q304" s="231"/>
      <c r="R304" s="231"/>
      <c r="S304" s="231"/>
      <c r="T304" s="23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3" t="s">
        <v>156</v>
      </c>
      <c r="AU304" s="233" t="s">
        <v>79</v>
      </c>
      <c r="AV304" s="13" t="s">
        <v>77</v>
      </c>
      <c r="AW304" s="13" t="s">
        <v>31</v>
      </c>
      <c r="AX304" s="13" t="s">
        <v>69</v>
      </c>
      <c r="AY304" s="233" t="s">
        <v>144</v>
      </c>
    </row>
    <row r="305" s="14" customFormat="1">
      <c r="A305" s="14"/>
      <c r="B305" s="234"/>
      <c r="C305" s="235"/>
      <c r="D305" s="217" t="s">
        <v>156</v>
      </c>
      <c r="E305" s="236" t="s">
        <v>19</v>
      </c>
      <c r="F305" s="237" t="s">
        <v>1753</v>
      </c>
      <c r="G305" s="235"/>
      <c r="H305" s="238">
        <v>0.90000000000000002</v>
      </c>
      <c r="I305" s="239"/>
      <c r="J305" s="235"/>
      <c r="K305" s="235"/>
      <c r="L305" s="240"/>
      <c r="M305" s="241"/>
      <c r="N305" s="242"/>
      <c r="O305" s="242"/>
      <c r="P305" s="242"/>
      <c r="Q305" s="242"/>
      <c r="R305" s="242"/>
      <c r="S305" s="242"/>
      <c r="T305" s="24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4" t="s">
        <v>156</v>
      </c>
      <c r="AU305" s="244" t="s">
        <v>79</v>
      </c>
      <c r="AV305" s="14" t="s">
        <v>79</v>
      </c>
      <c r="AW305" s="14" t="s">
        <v>31</v>
      </c>
      <c r="AX305" s="14" t="s">
        <v>69</v>
      </c>
      <c r="AY305" s="244" t="s">
        <v>144</v>
      </c>
    </row>
    <row r="306" s="15" customFormat="1">
      <c r="A306" s="15"/>
      <c r="B306" s="245"/>
      <c r="C306" s="246"/>
      <c r="D306" s="217" t="s">
        <v>156</v>
      </c>
      <c r="E306" s="247" t="s">
        <v>19</v>
      </c>
      <c r="F306" s="248" t="s">
        <v>163</v>
      </c>
      <c r="G306" s="246"/>
      <c r="H306" s="249">
        <v>0.90000000000000002</v>
      </c>
      <c r="I306" s="250"/>
      <c r="J306" s="246"/>
      <c r="K306" s="246"/>
      <c r="L306" s="251"/>
      <c r="M306" s="252"/>
      <c r="N306" s="253"/>
      <c r="O306" s="253"/>
      <c r="P306" s="253"/>
      <c r="Q306" s="253"/>
      <c r="R306" s="253"/>
      <c r="S306" s="253"/>
      <c r="T306" s="254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55" t="s">
        <v>156</v>
      </c>
      <c r="AU306" s="255" t="s">
        <v>79</v>
      </c>
      <c r="AV306" s="15" t="s">
        <v>151</v>
      </c>
      <c r="AW306" s="15" t="s">
        <v>31</v>
      </c>
      <c r="AX306" s="15" t="s">
        <v>77</v>
      </c>
      <c r="AY306" s="255" t="s">
        <v>144</v>
      </c>
    </row>
    <row r="307" s="2" customFormat="1" ht="24.15" customHeight="1">
      <c r="A307" s="38"/>
      <c r="B307" s="39"/>
      <c r="C307" s="204" t="s">
        <v>225</v>
      </c>
      <c r="D307" s="204" t="s">
        <v>146</v>
      </c>
      <c r="E307" s="205" t="s">
        <v>1754</v>
      </c>
      <c r="F307" s="206" t="s">
        <v>1755</v>
      </c>
      <c r="G307" s="207" t="s">
        <v>291</v>
      </c>
      <c r="H307" s="208">
        <v>6.7999999999999998</v>
      </c>
      <c r="I307" s="209"/>
      <c r="J307" s="210">
        <f>ROUND(I307*H307,2)</f>
        <v>0</v>
      </c>
      <c r="K307" s="206" t="s">
        <v>150</v>
      </c>
      <c r="L307" s="44"/>
      <c r="M307" s="211" t="s">
        <v>19</v>
      </c>
      <c r="N307" s="212" t="s">
        <v>40</v>
      </c>
      <c r="O307" s="84"/>
      <c r="P307" s="213">
        <f>O307*H307</f>
        <v>0</v>
      </c>
      <c r="Q307" s="213">
        <v>1.2999999999999999E-05</v>
      </c>
      <c r="R307" s="213">
        <f>Q307*H307</f>
        <v>8.8399999999999994E-05</v>
      </c>
      <c r="S307" s="213">
        <v>0</v>
      </c>
      <c r="T307" s="214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15" t="s">
        <v>151</v>
      </c>
      <c r="AT307" s="215" t="s">
        <v>146</v>
      </c>
      <c r="AU307" s="215" t="s">
        <v>79</v>
      </c>
      <c r="AY307" s="17" t="s">
        <v>144</v>
      </c>
      <c r="BE307" s="216">
        <f>IF(N307="základní",J307,0)</f>
        <v>0</v>
      </c>
      <c r="BF307" s="216">
        <f>IF(N307="snížená",J307,0)</f>
        <v>0</v>
      </c>
      <c r="BG307" s="216">
        <f>IF(N307="zákl. přenesená",J307,0)</f>
        <v>0</v>
      </c>
      <c r="BH307" s="216">
        <f>IF(N307="sníž. přenesená",J307,0)</f>
        <v>0</v>
      </c>
      <c r="BI307" s="216">
        <f>IF(N307="nulová",J307,0)</f>
        <v>0</v>
      </c>
      <c r="BJ307" s="17" t="s">
        <v>77</v>
      </c>
      <c r="BK307" s="216">
        <f>ROUND(I307*H307,2)</f>
        <v>0</v>
      </c>
      <c r="BL307" s="17" t="s">
        <v>151</v>
      </c>
      <c r="BM307" s="215" t="s">
        <v>306</v>
      </c>
    </row>
    <row r="308" s="2" customFormat="1">
      <c r="A308" s="38"/>
      <c r="B308" s="39"/>
      <c r="C308" s="40"/>
      <c r="D308" s="217" t="s">
        <v>152</v>
      </c>
      <c r="E308" s="40"/>
      <c r="F308" s="218" t="s">
        <v>1756</v>
      </c>
      <c r="G308" s="40"/>
      <c r="H308" s="40"/>
      <c r="I308" s="219"/>
      <c r="J308" s="40"/>
      <c r="K308" s="40"/>
      <c r="L308" s="44"/>
      <c r="M308" s="220"/>
      <c r="N308" s="221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152</v>
      </c>
      <c r="AU308" s="17" t="s">
        <v>79</v>
      </c>
    </row>
    <row r="309" s="2" customFormat="1">
      <c r="A309" s="38"/>
      <c r="B309" s="39"/>
      <c r="C309" s="40"/>
      <c r="D309" s="222" t="s">
        <v>154</v>
      </c>
      <c r="E309" s="40"/>
      <c r="F309" s="223" t="s">
        <v>1757</v>
      </c>
      <c r="G309" s="40"/>
      <c r="H309" s="40"/>
      <c r="I309" s="219"/>
      <c r="J309" s="40"/>
      <c r="K309" s="40"/>
      <c r="L309" s="44"/>
      <c r="M309" s="220"/>
      <c r="N309" s="221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154</v>
      </c>
      <c r="AU309" s="17" t="s">
        <v>79</v>
      </c>
    </row>
    <row r="310" s="13" customFormat="1">
      <c r="A310" s="13"/>
      <c r="B310" s="224"/>
      <c r="C310" s="225"/>
      <c r="D310" s="217" t="s">
        <v>156</v>
      </c>
      <c r="E310" s="226" t="s">
        <v>19</v>
      </c>
      <c r="F310" s="227" t="s">
        <v>1758</v>
      </c>
      <c r="G310" s="225"/>
      <c r="H310" s="226" t="s">
        <v>19</v>
      </c>
      <c r="I310" s="228"/>
      <c r="J310" s="225"/>
      <c r="K310" s="225"/>
      <c r="L310" s="229"/>
      <c r="M310" s="230"/>
      <c r="N310" s="231"/>
      <c r="O310" s="231"/>
      <c r="P310" s="231"/>
      <c r="Q310" s="231"/>
      <c r="R310" s="231"/>
      <c r="S310" s="231"/>
      <c r="T310" s="23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3" t="s">
        <v>156</v>
      </c>
      <c r="AU310" s="233" t="s">
        <v>79</v>
      </c>
      <c r="AV310" s="13" t="s">
        <v>77</v>
      </c>
      <c r="AW310" s="13" t="s">
        <v>31</v>
      </c>
      <c r="AX310" s="13" t="s">
        <v>69</v>
      </c>
      <c r="AY310" s="233" t="s">
        <v>144</v>
      </c>
    </row>
    <row r="311" s="14" customFormat="1">
      <c r="A311" s="14"/>
      <c r="B311" s="234"/>
      <c r="C311" s="235"/>
      <c r="D311" s="217" t="s">
        <v>156</v>
      </c>
      <c r="E311" s="236" t="s">
        <v>19</v>
      </c>
      <c r="F311" s="237" t="s">
        <v>1759</v>
      </c>
      <c r="G311" s="235"/>
      <c r="H311" s="238">
        <v>3.2999999999999998</v>
      </c>
      <c r="I311" s="239"/>
      <c r="J311" s="235"/>
      <c r="K311" s="235"/>
      <c r="L311" s="240"/>
      <c r="M311" s="241"/>
      <c r="N311" s="242"/>
      <c r="O311" s="242"/>
      <c r="P311" s="242"/>
      <c r="Q311" s="242"/>
      <c r="R311" s="242"/>
      <c r="S311" s="242"/>
      <c r="T311" s="243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4" t="s">
        <v>156</v>
      </c>
      <c r="AU311" s="244" t="s">
        <v>79</v>
      </c>
      <c r="AV311" s="14" t="s">
        <v>79</v>
      </c>
      <c r="AW311" s="14" t="s">
        <v>31</v>
      </c>
      <c r="AX311" s="14" t="s">
        <v>69</v>
      </c>
      <c r="AY311" s="244" t="s">
        <v>144</v>
      </c>
    </row>
    <row r="312" s="13" customFormat="1">
      <c r="A312" s="13"/>
      <c r="B312" s="224"/>
      <c r="C312" s="225"/>
      <c r="D312" s="217" t="s">
        <v>156</v>
      </c>
      <c r="E312" s="226" t="s">
        <v>19</v>
      </c>
      <c r="F312" s="227" t="s">
        <v>1760</v>
      </c>
      <c r="G312" s="225"/>
      <c r="H312" s="226" t="s">
        <v>19</v>
      </c>
      <c r="I312" s="228"/>
      <c r="J312" s="225"/>
      <c r="K312" s="225"/>
      <c r="L312" s="229"/>
      <c r="M312" s="230"/>
      <c r="N312" s="231"/>
      <c r="O312" s="231"/>
      <c r="P312" s="231"/>
      <c r="Q312" s="231"/>
      <c r="R312" s="231"/>
      <c r="S312" s="231"/>
      <c r="T312" s="23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3" t="s">
        <v>156</v>
      </c>
      <c r="AU312" s="233" t="s">
        <v>79</v>
      </c>
      <c r="AV312" s="13" t="s">
        <v>77</v>
      </c>
      <c r="AW312" s="13" t="s">
        <v>31</v>
      </c>
      <c r="AX312" s="13" t="s">
        <v>69</v>
      </c>
      <c r="AY312" s="233" t="s">
        <v>144</v>
      </c>
    </row>
    <row r="313" s="14" customFormat="1">
      <c r="A313" s="14"/>
      <c r="B313" s="234"/>
      <c r="C313" s="235"/>
      <c r="D313" s="217" t="s">
        <v>156</v>
      </c>
      <c r="E313" s="236" t="s">
        <v>19</v>
      </c>
      <c r="F313" s="237" t="s">
        <v>1761</v>
      </c>
      <c r="G313" s="235"/>
      <c r="H313" s="238">
        <v>3.5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4" t="s">
        <v>156</v>
      </c>
      <c r="AU313" s="244" t="s">
        <v>79</v>
      </c>
      <c r="AV313" s="14" t="s">
        <v>79</v>
      </c>
      <c r="AW313" s="14" t="s">
        <v>31</v>
      </c>
      <c r="AX313" s="14" t="s">
        <v>69</v>
      </c>
      <c r="AY313" s="244" t="s">
        <v>144</v>
      </c>
    </row>
    <row r="314" s="15" customFormat="1">
      <c r="A314" s="15"/>
      <c r="B314" s="245"/>
      <c r="C314" s="246"/>
      <c r="D314" s="217" t="s">
        <v>156</v>
      </c>
      <c r="E314" s="247" t="s">
        <v>19</v>
      </c>
      <c r="F314" s="248" t="s">
        <v>163</v>
      </c>
      <c r="G314" s="246"/>
      <c r="H314" s="249">
        <v>6.7999999999999998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55" t="s">
        <v>156</v>
      </c>
      <c r="AU314" s="255" t="s">
        <v>79</v>
      </c>
      <c r="AV314" s="15" t="s">
        <v>151</v>
      </c>
      <c r="AW314" s="15" t="s">
        <v>31</v>
      </c>
      <c r="AX314" s="15" t="s">
        <v>77</v>
      </c>
      <c r="AY314" s="255" t="s">
        <v>144</v>
      </c>
    </row>
    <row r="315" s="2" customFormat="1" ht="24.15" customHeight="1">
      <c r="A315" s="38"/>
      <c r="B315" s="39"/>
      <c r="C315" s="256" t="s">
        <v>310</v>
      </c>
      <c r="D315" s="256" t="s">
        <v>229</v>
      </c>
      <c r="E315" s="257" t="s">
        <v>1762</v>
      </c>
      <c r="F315" s="258" t="s">
        <v>1763</v>
      </c>
      <c r="G315" s="259" t="s">
        <v>291</v>
      </c>
      <c r="H315" s="260">
        <v>6.7999999999999998</v>
      </c>
      <c r="I315" s="261"/>
      <c r="J315" s="262">
        <f>ROUND(I315*H315,2)</f>
        <v>0</v>
      </c>
      <c r="K315" s="258" t="s">
        <v>150</v>
      </c>
      <c r="L315" s="263"/>
      <c r="M315" s="264" t="s">
        <v>19</v>
      </c>
      <c r="N315" s="265" t="s">
        <v>40</v>
      </c>
      <c r="O315" s="84"/>
      <c r="P315" s="213">
        <f>O315*H315</f>
        <v>0</v>
      </c>
      <c r="Q315" s="213">
        <v>0.0024199999999999998</v>
      </c>
      <c r="R315" s="213">
        <f>Q315*H315</f>
        <v>0.016455999999999998</v>
      </c>
      <c r="S315" s="213">
        <v>0</v>
      </c>
      <c r="T315" s="214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15" t="s">
        <v>179</v>
      </c>
      <c r="AT315" s="215" t="s">
        <v>229</v>
      </c>
      <c r="AU315" s="215" t="s">
        <v>79</v>
      </c>
      <c r="AY315" s="17" t="s">
        <v>144</v>
      </c>
      <c r="BE315" s="216">
        <f>IF(N315="základní",J315,0)</f>
        <v>0</v>
      </c>
      <c r="BF315" s="216">
        <f>IF(N315="snížená",J315,0)</f>
        <v>0</v>
      </c>
      <c r="BG315" s="216">
        <f>IF(N315="zákl. přenesená",J315,0)</f>
        <v>0</v>
      </c>
      <c r="BH315" s="216">
        <f>IF(N315="sníž. přenesená",J315,0)</f>
        <v>0</v>
      </c>
      <c r="BI315" s="216">
        <f>IF(N315="nulová",J315,0)</f>
        <v>0</v>
      </c>
      <c r="BJ315" s="17" t="s">
        <v>77</v>
      </c>
      <c r="BK315" s="216">
        <f>ROUND(I315*H315,2)</f>
        <v>0</v>
      </c>
      <c r="BL315" s="17" t="s">
        <v>151</v>
      </c>
      <c r="BM315" s="215" t="s">
        <v>313</v>
      </c>
    </row>
    <row r="316" s="2" customFormat="1">
      <c r="A316" s="38"/>
      <c r="B316" s="39"/>
      <c r="C316" s="40"/>
      <c r="D316" s="217" t="s">
        <v>152</v>
      </c>
      <c r="E316" s="40"/>
      <c r="F316" s="218" t="s">
        <v>1763</v>
      </c>
      <c r="G316" s="40"/>
      <c r="H316" s="40"/>
      <c r="I316" s="219"/>
      <c r="J316" s="40"/>
      <c r="K316" s="40"/>
      <c r="L316" s="44"/>
      <c r="M316" s="220"/>
      <c r="N316" s="221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152</v>
      </c>
      <c r="AU316" s="17" t="s">
        <v>79</v>
      </c>
    </row>
    <row r="317" s="13" customFormat="1">
      <c r="A317" s="13"/>
      <c r="B317" s="224"/>
      <c r="C317" s="225"/>
      <c r="D317" s="217" t="s">
        <v>156</v>
      </c>
      <c r="E317" s="226" t="s">
        <v>19</v>
      </c>
      <c r="F317" s="227" t="s">
        <v>1758</v>
      </c>
      <c r="G317" s="225"/>
      <c r="H317" s="226" t="s">
        <v>19</v>
      </c>
      <c r="I317" s="228"/>
      <c r="J317" s="225"/>
      <c r="K317" s="225"/>
      <c r="L317" s="229"/>
      <c r="M317" s="230"/>
      <c r="N317" s="231"/>
      <c r="O317" s="231"/>
      <c r="P317" s="231"/>
      <c r="Q317" s="231"/>
      <c r="R317" s="231"/>
      <c r="S317" s="231"/>
      <c r="T317" s="23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3" t="s">
        <v>156</v>
      </c>
      <c r="AU317" s="233" t="s">
        <v>79</v>
      </c>
      <c r="AV317" s="13" t="s">
        <v>77</v>
      </c>
      <c r="AW317" s="13" t="s">
        <v>31</v>
      </c>
      <c r="AX317" s="13" t="s">
        <v>69</v>
      </c>
      <c r="AY317" s="233" t="s">
        <v>144</v>
      </c>
    </row>
    <row r="318" s="14" customFormat="1">
      <c r="A318" s="14"/>
      <c r="B318" s="234"/>
      <c r="C318" s="235"/>
      <c r="D318" s="217" t="s">
        <v>156</v>
      </c>
      <c r="E318" s="236" t="s">
        <v>19</v>
      </c>
      <c r="F318" s="237" t="s">
        <v>1759</v>
      </c>
      <c r="G318" s="235"/>
      <c r="H318" s="238">
        <v>3.2999999999999998</v>
      </c>
      <c r="I318" s="239"/>
      <c r="J318" s="235"/>
      <c r="K318" s="235"/>
      <c r="L318" s="240"/>
      <c r="M318" s="241"/>
      <c r="N318" s="242"/>
      <c r="O318" s="242"/>
      <c r="P318" s="242"/>
      <c r="Q318" s="242"/>
      <c r="R318" s="242"/>
      <c r="S318" s="242"/>
      <c r="T318" s="24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4" t="s">
        <v>156</v>
      </c>
      <c r="AU318" s="244" t="s">
        <v>79</v>
      </c>
      <c r="AV318" s="14" t="s">
        <v>79</v>
      </c>
      <c r="AW318" s="14" t="s">
        <v>31</v>
      </c>
      <c r="AX318" s="14" t="s">
        <v>69</v>
      </c>
      <c r="AY318" s="244" t="s">
        <v>144</v>
      </c>
    </row>
    <row r="319" s="13" customFormat="1">
      <c r="A319" s="13"/>
      <c r="B319" s="224"/>
      <c r="C319" s="225"/>
      <c r="D319" s="217" t="s">
        <v>156</v>
      </c>
      <c r="E319" s="226" t="s">
        <v>19</v>
      </c>
      <c r="F319" s="227" t="s">
        <v>1760</v>
      </c>
      <c r="G319" s="225"/>
      <c r="H319" s="226" t="s">
        <v>19</v>
      </c>
      <c r="I319" s="228"/>
      <c r="J319" s="225"/>
      <c r="K319" s="225"/>
      <c r="L319" s="229"/>
      <c r="M319" s="230"/>
      <c r="N319" s="231"/>
      <c r="O319" s="231"/>
      <c r="P319" s="231"/>
      <c r="Q319" s="231"/>
      <c r="R319" s="231"/>
      <c r="S319" s="231"/>
      <c r="T319" s="23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3" t="s">
        <v>156</v>
      </c>
      <c r="AU319" s="233" t="s">
        <v>79</v>
      </c>
      <c r="AV319" s="13" t="s">
        <v>77</v>
      </c>
      <c r="AW319" s="13" t="s">
        <v>31</v>
      </c>
      <c r="AX319" s="13" t="s">
        <v>69</v>
      </c>
      <c r="AY319" s="233" t="s">
        <v>144</v>
      </c>
    </row>
    <row r="320" s="14" customFormat="1">
      <c r="A320" s="14"/>
      <c r="B320" s="234"/>
      <c r="C320" s="235"/>
      <c r="D320" s="217" t="s">
        <v>156</v>
      </c>
      <c r="E320" s="236" t="s">
        <v>19</v>
      </c>
      <c r="F320" s="237" t="s">
        <v>1761</v>
      </c>
      <c r="G320" s="235"/>
      <c r="H320" s="238">
        <v>3.5</v>
      </c>
      <c r="I320" s="239"/>
      <c r="J320" s="235"/>
      <c r="K320" s="235"/>
      <c r="L320" s="240"/>
      <c r="M320" s="241"/>
      <c r="N320" s="242"/>
      <c r="O320" s="242"/>
      <c r="P320" s="242"/>
      <c r="Q320" s="242"/>
      <c r="R320" s="242"/>
      <c r="S320" s="242"/>
      <c r="T320" s="24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4" t="s">
        <v>156</v>
      </c>
      <c r="AU320" s="244" t="s">
        <v>79</v>
      </c>
      <c r="AV320" s="14" t="s">
        <v>79</v>
      </c>
      <c r="AW320" s="14" t="s">
        <v>31</v>
      </c>
      <c r="AX320" s="14" t="s">
        <v>69</v>
      </c>
      <c r="AY320" s="244" t="s">
        <v>144</v>
      </c>
    </row>
    <row r="321" s="15" customFormat="1">
      <c r="A321" s="15"/>
      <c r="B321" s="245"/>
      <c r="C321" s="246"/>
      <c r="D321" s="217" t="s">
        <v>156</v>
      </c>
      <c r="E321" s="247" t="s">
        <v>19</v>
      </c>
      <c r="F321" s="248" t="s">
        <v>163</v>
      </c>
      <c r="G321" s="246"/>
      <c r="H321" s="249">
        <v>6.7999999999999998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5" t="s">
        <v>156</v>
      </c>
      <c r="AU321" s="255" t="s">
        <v>79</v>
      </c>
      <c r="AV321" s="15" t="s">
        <v>151</v>
      </c>
      <c r="AW321" s="15" t="s">
        <v>31</v>
      </c>
      <c r="AX321" s="15" t="s">
        <v>77</v>
      </c>
      <c r="AY321" s="255" t="s">
        <v>144</v>
      </c>
    </row>
    <row r="322" s="2" customFormat="1" ht="24.15" customHeight="1">
      <c r="A322" s="38"/>
      <c r="B322" s="39"/>
      <c r="C322" s="204" t="s">
        <v>232</v>
      </c>
      <c r="D322" s="204" t="s">
        <v>146</v>
      </c>
      <c r="E322" s="205" t="s">
        <v>1764</v>
      </c>
      <c r="F322" s="206" t="s">
        <v>1765</v>
      </c>
      <c r="G322" s="207" t="s">
        <v>291</v>
      </c>
      <c r="H322" s="208">
        <v>4.5599999999999996</v>
      </c>
      <c r="I322" s="209"/>
      <c r="J322" s="210">
        <f>ROUND(I322*H322,2)</f>
        <v>0</v>
      </c>
      <c r="K322" s="206" t="s">
        <v>150</v>
      </c>
      <c r="L322" s="44"/>
      <c r="M322" s="211" t="s">
        <v>19</v>
      </c>
      <c r="N322" s="212" t="s">
        <v>40</v>
      </c>
      <c r="O322" s="84"/>
      <c r="P322" s="213">
        <f>O322*H322</f>
        <v>0</v>
      </c>
      <c r="Q322" s="213">
        <v>0.019685999999999999</v>
      </c>
      <c r="R322" s="213">
        <f>Q322*H322</f>
        <v>0.089768159999999986</v>
      </c>
      <c r="S322" s="213">
        <v>0</v>
      </c>
      <c r="T322" s="214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15" t="s">
        <v>151</v>
      </c>
      <c r="AT322" s="215" t="s">
        <v>146</v>
      </c>
      <c r="AU322" s="215" t="s">
        <v>79</v>
      </c>
      <c r="AY322" s="17" t="s">
        <v>144</v>
      </c>
      <c r="BE322" s="216">
        <f>IF(N322="základní",J322,0)</f>
        <v>0</v>
      </c>
      <c r="BF322" s="216">
        <f>IF(N322="snížená",J322,0)</f>
        <v>0</v>
      </c>
      <c r="BG322" s="216">
        <f>IF(N322="zákl. přenesená",J322,0)</f>
        <v>0</v>
      </c>
      <c r="BH322" s="216">
        <f>IF(N322="sníž. přenesená",J322,0)</f>
        <v>0</v>
      </c>
      <c r="BI322" s="216">
        <f>IF(N322="nulová",J322,0)</f>
        <v>0</v>
      </c>
      <c r="BJ322" s="17" t="s">
        <v>77</v>
      </c>
      <c r="BK322" s="216">
        <f>ROUND(I322*H322,2)</f>
        <v>0</v>
      </c>
      <c r="BL322" s="17" t="s">
        <v>151</v>
      </c>
      <c r="BM322" s="215" t="s">
        <v>319</v>
      </c>
    </row>
    <row r="323" s="2" customFormat="1">
      <c r="A323" s="38"/>
      <c r="B323" s="39"/>
      <c r="C323" s="40"/>
      <c r="D323" s="217" t="s">
        <v>152</v>
      </c>
      <c r="E323" s="40"/>
      <c r="F323" s="218" t="s">
        <v>1766</v>
      </c>
      <c r="G323" s="40"/>
      <c r="H323" s="40"/>
      <c r="I323" s="219"/>
      <c r="J323" s="40"/>
      <c r="K323" s="40"/>
      <c r="L323" s="44"/>
      <c r="M323" s="220"/>
      <c r="N323" s="221"/>
      <c r="O323" s="84"/>
      <c r="P323" s="84"/>
      <c r="Q323" s="84"/>
      <c r="R323" s="84"/>
      <c r="S323" s="84"/>
      <c r="T323" s="85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152</v>
      </c>
      <c r="AU323" s="17" t="s">
        <v>79</v>
      </c>
    </row>
    <row r="324" s="2" customFormat="1">
      <c r="A324" s="38"/>
      <c r="B324" s="39"/>
      <c r="C324" s="40"/>
      <c r="D324" s="222" t="s">
        <v>154</v>
      </c>
      <c r="E324" s="40"/>
      <c r="F324" s="223" t="s">
        <v>1767</v>
      </c>
      <c r="G324" s="40"/>
      <c r="H324" s="40"/>
      <c r="I324" s="219"/>
      <c r="J324" s="40"/>
      <c r="K324" s="40"/>
      <c r="L324" s="44"/>
      <c r="M324" s="220"/>
      <c r="N324" s="221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154</v>
      </c>
      <c r="AU324" s="17" t="s">
        <v>79</v>
      </c>
    </row>
    <row r="325" s="13" customFormat="1">
      <c r="A325" s="13"/>
      <c r="B325" s="224"/>
      <c r="C325" s="225"/>
      <c r="D325" s="217" t="s">
        <v>156</v>
      </c>
      <c r="E325" s="226" t="s">
        <v>19</v>
      </c>
      <c r="F325" s="227" t="s">
        <v>1703</v>
      </c>
      <c r="G325" s="225"/>
      <c r="H325" s="226" t="s">
        <v>19</v>
      </c>
      <c r="I325" s="228"/>
      <c r="J325" s="225"/>
      <c r="K325" s="225"/>
      <c r="L325" s="229"/>
      <c r="M325" s="230"/>
      <c r="N325" s="231"/>
      <c r="O325" s="231"/>
      <c r="P325" s="231"/>
      <c r="Q325" s="231"/>
      <c r="R325" s="231"/>
      <c r="S325" s="231"/>
      <c r="T325" s="23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3" t="s">
        <v>156</v>
      </c>
      <c r="AU325" s="233" t="s">
        <v>79</v>
      </c>
      <c r="AV325" s="13" t="s">
        <v>77</v>
      </c>
      <c r="AW325" s="13" t="s">
        <v>31</v>
      </c>
      <c r="AX325" s="13" t="s">
        <v>69</v>
      </c>
      <c r="AY325" s="233" t="s">
        <v>144</v>
      </c>
    </row>
    <row r="326" s="14" customFormat="1">
      <c r="A326" s="14"/>
      <c r="B326" s="234"/>
      <c r="C326" s="235"/>
      <c r="D326" s="217" t="s">
        <v>156</v>
      </c>
      <c r="E326" s="236" t="s">
        <v>19</v>
      </c>
      <c r="F326" s="237" t="s">
        <v>1768</v>
      </c>
      <c r="G326" s="235"/>
      <c r="H326" s="238">
        <v>4.5599999999999996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4" t="s">
        <v>156</v>
      </c>
      <c r="AU326" s="244" t="s">
        <v>79</v>
      </c>
      <c r="AV326" s="14" t="s">
        <v>79</v>
      </c>
      <c r="AW326" s="14" t="s">
        <v>31</v>
      </c>
      <c r="AX326" s="14" t="s">
        <v>69</v>
      </c>
      <c r="AY326" s="244" t="s">
        <v>144</v>
      </c>
    </row>
    <row r="327" s="15" customFormat="1">
      <c r="A327" s="15"/>
      <c r="B327" s="245"/>
      <c r="C327" s="246"/>
      <c r="D327" s="217" t="s">
        <v>156</v>
      </c>
      <c r="E327" s="247" t="s">
        <v>19</v>
      </c>
      <c r="F327" s="248" t="s">
        <v>163</v>
      </c>
      <c r="G327" s="246"/>
      <c r="H327" s="249">
        <v>4.5599999999999996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5" t="s">
        <v>156</v>
      </c>
      <c r="AU327" s="255" t="s">
        <v>79</v>
      </c>
      <c r="AV327" s="15" t="s">
        <v>151</v>
      </c>
      <c r="AW327" s="15" t="s">
        <v>31</v>
      </c>
      <c r="AX327" s="15" t="s">
        <v>77</v>
      </c>
      <c r="AY327" s="255" t="s">
        <v>144</v>
      </c>
    </row>
    <row r="328" s="2" customFormat="1" ht="33" customHeight="1">
      <c r="A328" s="38"/>
      <c r="B328" s="39"/>
      <c r="C328" s="204" t="s">
        <v>323</v>
      </c>
      <c r="D328" s="204" t="s">
        <v>146</v>
      </c>
      <c r="E328" s="205" t="s">
        <v>1769</v>
      </c>
      <c r="F328" s="206" t="s">
        <v>1770</v>
      </c>
      <c r="G328" s="207" t="s">
        <v>305</v>
      </c>
      <c r="H328" s="208">
        <v>6</v>
      </c>
      <c r="I328" s="209"/>
      <c r="J328" s="210">
        <f>ROUND(I328*H328,2)</f>
        <v>0</v>
      </c>
      <c r="K328" s="206" t="s">
        <v>150</v>
      </c>
      <c r="L328" s="44"/>
      <c r="M328" s="211" t="s">
        <v>19</v>
      </c>
      <c r="N328" s="212" t="s">
        <v>40</v>
      </c>
      <c r="O328" s="84"/>
      <c r="P328" s="213">
        <f>O328*H328</f>
        <v>0</v>
      </c>
      <c r="Q328" s="213">
        <v>2.5000000000000002E-06</v>
      </c>
      <c r="R328" s="213">
        <f>Q328*H328</f>
        <v>1.5000000000000002E-05</v>
      </c>
      <c r="S328" s="213">
        <v>0</v>
      </c>
      <c r="T328" s="214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15" t="s">
        <v>151</v>
      </c>
      <c r="AT328" s="215" t="s">
        <v>146</v>
      </c>
      <c r="AU328" s="215" t="s">
        <v>79</v>
      </c>
      <c r="AY328" s="17" t="s">
        <v>144</v>
      </c>
      <c r="BE328" s="216">
        <f>IF(N328="základní",J328,0)</f>
        <v>0</v>
      </c>
      <c r="BF328" s="216">
        <f>IF(N328="snížená",J328,0)</f>
        <v>0</v>
      </c>
      <c r="BG328" s="216">
        <f>IF(N328="zákl. přenesená",J328,0)</f>
        <v>0</v>
      </c>
      <c r="BH328" s="216">
        <f>IF(N328="sníž. přenesená",J328,0)</f>
        <v>0</v>
      </c>
      <c r="BI328" s="216">
        <f>IF(N328="nulová",J328,0)</f>
        <v>0</v>
      </c>
      <c r="BJ328" s="17" t="s">
        <v>77</v>
      </c>
      <c r="BK328" s="216">
        <f>ROUND(I328*H328,2)</f>
        <v>0</v>
      </c>
      <c r="BL328" s="17" t="s">
        <v>151</v>
      </c>
      <c r="BM328" s="215" t="s">
        <v>326</v>
      </c>
    </row>
    <row r="329" s="2" customFormat="1">
      <c r="A329" s="38"/>
      <c r="B329" s="39"/>
      <c r="C329" s="40"/>
      <c r="D329" s="217" t="s">
        <v>152</v>
      </c>
      <c r="E329" s="40"/>
      <c r="F329" s="218" t="s">
        <v>1771</v>
      </c>
      <c r="G329" s="40"/>
      <c r="H329" s="40"/>
      <c r="I329" s="219"/>
      <c r="J329" s="40"/>
      <c r="K329" s="40"/>
      <c r="L329" s="44"/>
      <c r="M329" s="220"/>
      <c r="N329" s="221"/>
      <c r="O329" s="84"/>
      <c r="P329" s="84"/>
      <c r="Q329" s="84"/>
      <c r="R329" s="84"/>
      <c r="S329" s="84"/>
      <c r="T329" s="85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152</v>
      </c>
      <c r="AU329" s="17" t="s">
        <v>79</v>
      </c>
    </row>
    <row r="330" s="2" customFormat="1">
      <c r="A330" s="38"/>
      <c r="B330" s="39"/>
      <c r="C330" s="40"/>
      <c r="D330" s="222" t="s">
        <v>154</v>
      </c>
      <c r="E330" s="40"/>
      <c r="F330" s="223" t="s">
        <v>1772</v>
      </c>
      <c r="G330" s="40"/>
      <c r="H330" s="40"/>
      <c r="I330" s="219"/>
      <c r="J330" s="40"/>
      <c r="K330" s="40"/>
      <c r="L330" s="44"/>
      <c r="M330" s="220"/>
      <c r="N330" s="221"/>
      <c r="O330" s="84"/>
      <c r="P330" s="84"/>
      <c r="Q330" s="84"/>
      <c r="R330" s="84"/>
      <c r="S330" s="84"/>
      <c r="T330" s="8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154</v>
      </c>
      <c r="AU330" s="17" t="s">
        <v>79</v>
      </c>
    </row>
    <row r="331" s="2" customFormat="1" ht="16.5" customHeight="1">
      <c r="A331" s="38"/>
      <c r="B331" s="39"/>
      <c r="C331" s="256" t="s">
        <v>237</v>
      </c>
      <c r="D331" s="256" t="s">
        <v>229</v>
      </c>
      <c r="E331" s="257" t="s">
        <v>1773</v>
      </c>
      <c r="F331" s="258" t="s">
        <v>1774</v>
      </c>
      <c r="G331" s="259" t="s">
        <v>305</v>
      </c>
      <c r="H331" s="260">
        <v>6</v>
      </c>
      <c r="I331" s="261"/>
      <c r="J331" s="262">
        <f>ROUND(I331*H331,2)</f>
        <v>0</v>
      </c>
      <c r="K331" s="258" t="s">
        <v>150</v>
      </c>
      <c r="L331" s="263"/>
      <c r="M331" s="264" t="s">
        <v>19</v>
      </c>
      <c r="N331" s="265" t="s">
        <v>40</v>
      </c>
      <c r="O331" s="84"/>
      <c r="P331" s="213">
        <f>O331*H331</f>
        <v>0</v>
      </c>
      <c r="Q331" s="213">
        <v>0.00035</v>
      </c>
      <c r="R331" s="213">
        <f>Q331*H331</f>
        <v>0.0020999999999999999</v>
      </c>
      <c r="S331" s="213">
        <v>0</v>
      </c>
      <c r="T331" s="214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15" t="s">
        <v>179</v>
      </c>
      <c r="AT331" s="215" t="s">
        <v>229</v>
      </c>
      <c r="AU331" s="215" t="s">
        <v>79</v>
      </c>
      <c r="AY331" s="17" t="s">
        <v>144</v>
      </c>
      <c r="BE331" s="216">
        <f>IF(N331="základní",J331,0)</f>
        <v>0</v>
      </c>
      <c r="BF331" s="216">
        <f>IF(N331="snížená",J331,0)</f>
        <v>0</v>
      </c>
      <c r="BG331" s="216">
        <f>IF(N331="zákl. přenesená",J331,0)</f>
        <v>0</v>
      </c>
      <c r="BH331" s="216">
        <f>IF(N331="sníž. přenesená",J331,0)</f>
        <v>0</v>
      </c>
      <c r="BI331" s="216">
        <f>IF(N331="nulová",J331,0)</f>
        <v>0</v>
      </c>
      <c r="BJ331" s="17" t="s">
        <v>77</v>
      </c>
      <c r="BK331" s="216">
        <f>ROUND(I331*H331,2)</f>
        <v>0</v>
      </c>
      <c r="BL331" s="17" t="s">
        <v>151</v>
      </c>
      <c r="BM331" s="215" t="s">
        <v>332</v>
      </c>
    </row>
    <row r="332" s="2" customFormat="1">
      <c r="A332" s="38"/>
      <c r="B332" s="39"/>
      <c r="C332" s="40"/>
      <c r="D332" s="217" t="s">
        <v>152</v>
      </c>
      <c r="E332" s="40"/>
      <c r="F332" s="218" t="s">
        <v>1774</v>
      </c>
      <c r="G332" s="40"/>
      <c r="H332" s="40"/>
      <c r="I332" s="219"/>
      <c r="J332" s="40"/>
      <c r="K332" s="40"/>
      <c r="L332" s="44"/>
      <c r="M332" s="220"/>
      <c r="N332" s="221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152</v>
      </c>
      <c r="AU332" s="17" t="s">
        <v>79</v>
      </c>
    </row>
    <row r="333" s="13" customFormat="1">
      <c r="A333" s="13"/>
      <c r="B333" s="224"/>
      <c r="C333" s="225"/>
      <c r="D333" s="217" t="s">
        <v>156</v>
      </c>
      <c r="E333" s="226" t="s">
        <v>19</v>
      </c>
      <c r="F333" s="227" t="s">
        <v>1701</v>
      </c>
      <c r="G333" s="225"/>
      <c r="H333" s="226" t="s">
        <v>19</v>
      </c>
      <c r="I333" s="228"/>
      <c r="J333" s="225"/>
      <c r="K333" s="225"/>
      <c r="L333" s="229"/>
      <c r="M333" s="230"/>
      <c r="N333" s="231"/>
      <c r="O333" s="231"/>
      <c r="P333" s="231"/>
      <c r="Q333" s="231"/>
      <c r="R333" s="231"/>
      <c r="S333" s="231"/>
      <c r="T333" s="23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3" t="s">
        <v>156</v>
      </c>
      <c r="AU333" s="233" t="s">
        <v>79</v>
      </c>
      <c r="AV333" s="13" t="s">
        <v>77</v>
      </c>
      <c r="AW333" s="13" t="s">
        <v>31</v>
      </c>
      <c r="AX333" s="13" t="s">
        <v>69</v>
      </c>
      <c r="AY333" s="233" t="s">
        <v>144</v>
      </c>
    </row>
    <row r="334" s="14" customFormat="1">
      <c r="A334" s="14"/>
      <c r="B334" s="234"/>
      <c r="C334" s="235"/>
      <c r="D334" s="217" t="s">
        <v>156</v>
      </c>
      <c r="E334" s="236" t="s">
        <v>19</v>
      </c>
      <c r="F334" s="237" t="s">
        <v>169</v>
      </c>
      <c r="G334" s="235"/>
      <c r="H334" s="238">
        <v>3</v>
      </c>
      <c r="I334" s="239"/>
      <c r="J334" s="235"/>
      <c r="K334" s="235"/>
      <c r="L334" s="240"/>
      <c r="M334" s="241"/>
      <c r="N334" s="242"/>
      <c r="O334" s="242"/>
      <c r="P334" s="242"/>
      <c r="Q334" s="242"/>
      <c r="R334" s="242"/>
      <c r="S334" s="242"/>
      <c r="T334" s="24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4" t="s">
        <v>156</v>
      </c>
      <c r="AU334" s="244" t="s">
        <v>79</v>
      </c>
      <c r="AV334" s="14" t="s">
        <v>79</v>
      </c>
      <c r="AW334" s="14" t="s">
        <v>31</v>
      </c>
      <c r="AX334" s="14" t="s">
        <v>69</v>
      </c>
      <c r="AY334" s="244" t="s">
        <v>144</v>
      </c>
    </row>
    <row r="335" s="13" customFormat="1">
      <c r="A335" s="13"/>
      <c r="B335" s="224"/>
      <c r="C335" s="225"/>
      <c r="D335" s="217" t="s">
        <v>156</v>
      </c>
      <c r="E335" s="226" t="s">
        <v>19</v>
      </c>
      <c r="F335" s="227" t="s">
        <v>1775</v>
      </c>
      <c r="G335" s="225"/>
      <c r="H335" s="226" t="s">
        <v>19</v>
      </c>
      <c r="I335" s="228"/>
      <c r="J335" s="225"/>
      <c r="K335" s="225"/>
      <c r="L335" s="229"/>
      <c r="M335" s="230"/>
      <c r="N335" s="231"/>
      <c r="O335" s="231"/>
      <c r="P335" s="231"/>
      <c r="Q335" s="231"/>
      <c r="R335" s="231"/>
      <c r="S335" s="231"/>
      <c r="T335" s="23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3" t="s">
        <v>156</v>
      </c>
      <c r="AU335" s="233" t="s">
        <v>79</v>
      </c>
      <c r="AV335" s="13" t="s">
        <v>77</v>
      </c>
      <c r="AW335" s="13" t="s">
        <v>31</v>
      </c>
      <c r="AX335" s="13" t="s">
        <v>69</v>
      </c>
      <c r="AY335" s="233" t="s">
        <v>144</v>
      </c>
    </row>
    <row r="336" s="14" customFormat="1">
      <c r="A336" s="14"/>
      <c r="B336" s="234"/>
      <c r="C336" s="235"/>
      <c r="D336" s="217" t="s">
        <v>156</v>
      </c>
      <c r="E336" s="236" t="s">
        <v>19</v>
      </c>
      <c r="F336" s="237" t="s">
        <v>169</v>
      </c>
      <c r="G336" s="235"/>
      <c r="H336" s="238">
        <v>3</v>
      </c>
      <c r="I336" s="239"/>
      <c r="J336" s="235"/>
      <c r="K336" s="235"/>
      <c r="L336" s="240"/>
      <c r="M336" s="241"/>
      <c r="N336" s="242"/>
      <c r="O336" s="242"/>
      <c r="P336" s="242"/>
      <c r="Q336" s="242"/>
      <c r="R336" s="242"/>
      <c r="S336" s="242"/>
      <c r="T336" s="24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4" t="s">
        <v>156</v>
      </c>
      <c r="AU336" s="244" t="s">
        <v>79</v>
      </c>
      <c r="AV336" s="14" t="s">
        <v>79</v>
      </c>
      <c r="AW336" s="14" t="s">
        <v>31</v>
      </c>
      <c r="AX336" s="14" t="s">
        <v>69</v>
      </c>
      <c r="AY336" s="244" t="s">
        <v>144</v>
      </c>
    </row>
    <row r="337" s="15" customFormat="1">
      <c r="A337" s="15"/>
      <c r="B337" s="245"/>
      <c r="C337" s="246"/>
      <c r="D337" s="217" t="s">
        <v>156</v>
      </c>
      <c r="E337" s="247" t="s">
        <v>19</v>
      </c>
      <c r="F337" s="248" t="s">
        <v>163</v>
      </c>
      <c r="G337" s="246"/>
      <c r="H337" s="249">
        <v>6</v>
      </c>
      <c r="I337" s="250"/>
      <c r="J337" s="246"/>
      <c r="K337" s="246"/>
      <c r="L337" s="251"/>
      <c r="M337" s="252"/>
      <c r="N337" s="253"/>
      <c r="O337" s="253"/>
      <c r="P337" s="253"/>
      <c r="Q337" s="253"/>
      <c r="R337" s="253"/>
      <c r="S337" s="253"/>
      <c r="T337" s="254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5" t="s">
        <v>156</v>
      </c>
      <c r="AU337" s="255" t="s">
        <v>79</v>
      </c>
      <c r="AV337" s="15" t="s">
        <v>151</v>
      </c>
      <c r="AW337" s="15" t="s">
        <v>31</v>
      </c>
      <c r="AX337" s="15" t="s">
        <v>77</v>
      </c>
      <c r="AY337" s="255" t="s">
        <v>144</v>
      </c>
    </row>
    <row r="338" s="2" customFormat="1" ht="33" customHeight="1">
      <c r="A338" s="38"/>
      <c r="B338" s="39"/>
      <c r="C338" s="204" t="s">
        <v>337</v>
      </c>
      <c r="D338" s="204" t="s">
        <v>146</v>
      </c>
      <c r="E338" s="205" t="s">
        <v>1776</v>
      </c>
      <c r="F338" s="206" t="s">
        <v>1777</v>
      </c>
      <c r="G338" s="207" t="s">
        <v>305</v>
      </c>
      <c r="H338" s="208">
        <v>1</v>
      </c>
      <c r="I338" s="209"/>
      <c r="J338" s="210">
        <f>ROUND(I338*H338,2)</f>
        <v>0</v>
      </c>
      <c r="K338" s="206" t="s">
        <v>150</v>
      </c>
      <c r="L338" s="44"/>
      <c r="M338" s="211" t="s">
        <v>19</v>
      </c>
      <c r="N338" s="212" t="s">
        <v>40</v>
      </c>
      <c r="O338" s="84"/>
      <c r="P338" s="213">
        <f>O338*H338</f>
        <v>0</v>
      </c>
      <c r="Q338" s="213">
        <v>5.0000000000000004E-06</v>
      </c>
      <c r="R338" s="213">
        <f>Q338*H338</f>
        <v>5.0000000000000004E-06</v>
      </c>
      <c r="S338" s="213">
        <v>0</v>
      </c>
      <c r="T338" s="214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15" t="s">
        <v>151</v>
      </c>
      <c r="AT338" s="215" t="s">
        <v>146</v>
      </c>
      <c r="AU338" s="215" t="s">
        <v>79</v>
      </c>
      <c r="AY338" s="17" t="s">
        <v>144</v>
      </c>
      <c r="BE338" s="216">
        <f>IF(N338="základní",J338,0)</f>
        <v>0</v>
      </c>
      <c r="BF338" s="216">
        <f>IF(N338="snížená",J338,0)</f>
        <v>0</v>
      </c>
      <c r="BG338" s="216">
        <f>IF(N338="zákl. přenesená",J338,0)</f>
        <v>0</v>
      </c>
      <c r="BH338" s="216">
        <f>IF(N338="sníž. přenesená",J338,0)</f>
        <v>0</v>
      </c>
      <c r="BI338" s="216">
        <f>IF(N338="nulová",J338,0)</f>
        <v>0</v>
      </c>
      <c r="BJ338" s="17" t="s">
        <v>77</v>
      </c>
      <c r="BK338" s="216">
        <f>ROUND(I338*H338,2)</f>
        <v>0</v>
      </c>
      <c r="BL338" s="17" t="s">
        <v>151</v>
      </c>
      <c r="BM338" s="215" t="s">
        <v>340</v>
      </c>
    </row>
    <row r="339" s="2" customFormat="1">
      <c r="A339" s="38"/>
      <c r="B339" s="39"/>
      <c r="C339" s="40"/>
      <c r="D339" s="217" t="s">
        <v>152</v>
      </c>
      <c r="E339" s="40"/>
      <c r="F339" s="218" t="s">
        <v>1778</v>
      </c>
      <c r="G339" s="40"/>
      <c r="H339" s="40"/>
      <c r="I339" s="219"/>
      <c r="J339" s="40"/>
      <c r="K339" s="40"/>
      <c r="L339" s="44"/>
      <c r="M339" s="220"/>
      <c r="N339" s="221"/>
      <c r="O339" s="84"/>
      <c r="P339" s="84"/>
      <c r="Q339" s="84"/>
      <c r="R339" s="84"/>
      <c r="S339" s="84"/>
      <c r="T339" s="85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152</v>
      </c>
      <c r="AU339" s="17" t="s">
        <v>79</v>
      </c>
    </row>
    <row r="340" s="2" customFormat="1">
      <c r="A340" s="38"/>
      <c r="B340" s="39"/>
      <c r="C340" s="40"/>
      <c r="D340" s="222" t="s">
        <v>154</v>
      </c>
      <c r="E340" s="40"/>
      <c r="F340" s="223" t="s">
        <v>1779</v>
      </c>
      <c r="G340" s="40"/>
      <c r="H340" s="40"/>
      <c r="I340" s="219"/>
      <c r="J340" s="40"/>
      <c r="K340" s="40"/>
      <c r="L340" s="44"/>
      <c r="M340" s="220"/>
      <c r="N340" s="221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154</v>
      </c>
      <c r="AU340" s="17" t="s">
        <v>79</v>
      </c>
    </row>
    <row r="341" s="2" customFormat="1" ht="16.5" customHeight="1">
      <c r="A341" s="38"/>
      <c r="B341" s="39"/>
      <c r="C341" s="256" t="s">
        <v>244</v>
      </c>
      <c r="D341" s="256" t="s">
        <v>229</v>
      </c>
      <c r="E341" s="257" t="s">
        <v>1780</v>
      </c>
      <c r="F341" s="258" t="s">
        <v>1781</v>
      </c>
      <c r="G341" s="259" t="s">
        <v>305</v>
      </c>
      <c r="H341" s="260">
        <v>1</v>
      </c>
      <c r="I341" s="261"/>
      <c r="J341" s="262">
        <f>ROUND(I341*H341,2)</f>
        <v>0</v>
      </c>
      <c r="K341" s="258" t="s">
        <v>150</v>
      </c>
      <c r="L341" s="263"/>
      <c r="M341" s="264" t="s">
        <v>19</v>
      </c>
      <c r="N341" s="265" t="s">
        <v>40</v>
      </c>
      <c r="O341" s="84"/>
      <c r="P341" s="213">
        <f>O341*H341</f>
        <v>0</v>
      </c>
      <c r="Q341" s="213">
        <v>0.00088000000000000003</v>
      </c>
      <c r="R341" s="213">
        <f>Q341*H341</f>
        <v>0.00088000000000000003</v>
      </c>
      <c r="S341" s="213">
        <v>0</v>
      </c>
      <c r="T341" s="214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15" t="s">
        <v>179</v>
      </c>
      <c r="AT341" s="215" t="s">
        <v>229</v>
      </c>
      <c r="AU341" s="215" t="s">
        <v>79</v>
      </c>
      <c r="AY341" s="17" t="s">
        <v>144</v>
      </c>
      <c r="BE341" s="216">
        <f>IF(N341="základní",J341,0)</f>
        <v>0</v>
      </c>
      <c r="BF341" s="216">
        <f>IF(N341="snížená",J341,0)</f>
        <v>0</v>
      </c>
      <c r="BG341" s="216">
        <f>IF(N341="zákl. přenesená",J341,0)</f>
        <v>0</v>
      </c>
      <c r="BH341" s="216">
        <f>IF(N341="sníž. přenesená",J341,0)</f>
        <v>0</v>
      </c>
      <c r="BI341" s="216">
        <f>IF(N341="nulová",J341,0)</f>
        <v>0</v>
      </c>
      <c r="BJ341" s="17" t="s">
        <v>77</v>
      </c>
      <c r="BK341" s="216">
        <f>ROUND(I341*H341,2)</f>
        <v>0</v>
      </c>
      <c r="BL341" s="17" t="s">
        <v>151</v>
      </c>
      <c r="BM341" s="215" t="s">
        <v>344</v>
      </c>
    </row>
    <row r="342" s="2" customFormat="1">
      <c r="A342" s="38"/>
      <c r="B342" s="39"/>
      <c r="C342" s="40"/>
      <c r="D342" s="217" t="s">
        <v>152</v>
      </c>
      <c r="E342" s="40"/>
      <c r="F342" s="218" t="s">
        <v>1781</v>
      </c>
      <c r="G342" s="40"/>
      <c r="H342" s="40"/>
      <c r="I342" s="219"/>
      <c r="J342" s="40"/>
      <c r="K342" s="40"/>
      <c r="L342" s="44"/>
      <c r="M342" s="220"/>
      <c r="N342" s="221"/>
      <c r="O342" s="84"/>
      <c r="P342" s="84"/>
      <c r="Q342" s="84"/>
      <c r="R342" s="84"/>
      <c r="S342" s="84"/>
      <c r="T342" s="85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152</v>
      </c>
      <c r="AU342" s="17" t="s">
        <v>79</v>
      </c>
    </row>
    <row r="343" s="13" customFormat="1">
      <c r="A343" s="13"/>
      <c r="B343" s="224"/>
      <c r="C343" s="225"/>
      <c r="D343" s="217" t="s">
        <v>156</v>
      </c>
      <c r="E343" s="226" t="s">
        <v>19</v>
      </c>
      <c r="F343" s="227" t="s">
        <v>1701</v>
      </c>
      <c r="G343" s="225"/>
      <c r="H343" s="226" t="s">
        <v>19</v>
      </c>
      <c r="I343" s="228"/>
      <c r="J343" s="225"/>
      <c r="K343" s="225"/>
      <c r="L343" s="229"/>
      <c r="M343" s="230"/>
      <c r="N343" s="231"/>
      <c r="O343" s="231"/>
      <c r="P343" s="231"/>
      <c r="Q343" s="231"/>
      <c r="R343" s="231"/>
      <c r="S343" s="231"/>
      <c r="T343" s="23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3" t="s">
        <v>156</v>
      </c>
      <c r="AU343" s="233" t="s">
        <v>79</v>
      </c>
      <c r="AV343" s="13" t="s">
        <v>77</v>
      </c>
      <c r="AW343" s="13" t="s">
        <v>31</v>
      </c>
      <c r="AX343" s="13" t="s">
        <v>69</v>
      </c>
      <c r="AY343" s="233" t="s">
        <v>144</v>
      </c>
    </row>
    <row r="344" s="14" customFormat="1">
      <c r="A344" s="14"/>
      <c r="B344" s="234"/>
      <c r="C344" s="235"/>
      <c r="D344" s="217" t="s">
        <v>156</v>
      </c>
      <c r="E344" s="236" t="s">
        <v>19</v>
      </c>
      <c r="F344" s="237" t="s">
        <v>77</v>
      </c>
      <c r="G344" s="235"/>
      <c r="H344" s="238">
        <v>1</v>
      </c>
      <c r="I344" s="239"/>
      <c r="J344" s="235"/>
      <c r="K344" s="235"/>
      <c r="L344" s="240"/>
      <c r="M344" s="241"/>
      <c r="N344" s="242"/>
      <c r="O344" s="242"/>
      <c r="P344" s="242"/>
      <c r="Q344" s="242"/>
      <c r="R344" s="242"/>
      <c r="S344" s="242"/>
      <c r="T344" s="243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4" t="s">
        <v>156</v>
      </c>
      <c r="AU344" s="244" t="s">
        <v>79</v>
      </c>
      <c r="AV344" s="14" t="s">
        <v>79</v>
      </c>
      <c r="AW344" s="14" t="s">
        <v>31</v>
      </c>
      <c r="AX344" s="14" t="s">
        <v>69</v>
      </c>
      <c r="AY344" s="244" t="s">
        <v>144</v>
      </c>
    </row>
    <row r="345" s="15" customFormat="1">
      <c r="A345" s="15"/>
      <c r="B345" s="245"/>
      <c r="C345" s="246"/>
      <c r="D345" s="217" t="s">
        <v>156</v>
      </c>
      <c r="E345" s="247" t="s">
        <v>19</v>
      </c>
      <c r="F345" s="248" t="s">
        <v>163</v>
      </c>
      <c r="G345" s="246"/>
      <c r="H345" s="249">
        <v>1</v>
      </c>
      <c r="I345" s="250"/>
      <c r="J345" s="246"/>
      <c r="K345" s="246"/>
      <c r="L345" s="251"/>
      <c r="M345" s="252"/>
      <c r="N345" s="253"/>
      <c r="O345" s="253"/>
      <c r="P345" s="253"/>
      <c r="Q345" s="253"/>
      <c r="R345" s="253"/>
      <c r="S345" s="253"/>
      <c r="T345" s="254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55" t="s">
        <v>156</v>
      </c>
      <c r="AU345" s="255" t="s">
        <v>79</v>
      </c>
      <c r="AV345" s="15" t="s">
        <v>151</v>
      </c>
      <c r="AW345" s="15" t="s">
        <v>31</v>
      </c>
      <c r="AX345" s="15" t="s">
        <v>77</v>
      </c>
      <c r="AY345" s="255" t="s">
        <v>144</v>
      </c>
    </row>
    <row r="346" s="2" customFormat="1" ht="33" customHeight="1">
      <c r="A346" s="38"/>
      <c r="B346" s="39"/>
      <c r="C346" s="204" t="s">
        <v>350</v>
      </c>
      <c r="D346" s="204" t="s">
        <v>146</v>
      </c>
      <c r="E346" s="205" t="s">
        <v>1782</v>
      </c>
      <c r="F346" s="206" t="s">
        <v>1783</v>
      </c>
      <c r="G346" s="207" t="s">
        <v>305</v>
      </c>
      <c r="H346" s="208">
        <v>2</v>
      </c>
      <c r="I346" s="209"/>
      <c r="J346" s="210">
        <f>ROUND(I346*H346,2)</f>
        <v>0</v>
      </c>
      <c r="K346" s="206" t="s">
        <v>150</v>
      </c>
      <c r="L346" s="44"/>
      <c r="M346" s="211" t="s">
        <v>19</v>
      </c>
      <c r="N346" s="212" t="s">
        <v>40</v>
      </c>
      <c r="O346" s="84"/>
      <c r="P346" s="213">
        <f>O346*H346</f>
        <v>0</v>
      </c>
      <c r="Q346" s="213">
        <v>5.75E-06</v>
      </c>
      <c r="R346" s="213">
        <f>Q346*H346</f>
        <v>1.15E-05</v>
      </c>
      <c r="S346" s="213">
        <v>0</v>
      </c>
      <c r="T346" s="214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15" t="s">
        <v>151</v>
      </c>
      <c r="AT346" s="215" t="s">
        <v>146</v>
      </c>
      <c r="AU346" s="215" t="s">
        <v>79</v>
      </c>
      <c r="AY346" s="17" t="s">
        <v>144</v>
      </c>
      <c r="BE346" s="216">
        <f>IF(N346="základní",J346,0)</f>
        <v>0</v>
      </c>
      <c r="BF346" s="216">
        <f>IF(N346="snížená",J346,0)</f>
        <v>0</v>
      </c>
      <c r="BG346" s="216">
        <f>IF(N346="zákl. přenesená",J346,0)</f>
        <v>0</v>
      </c>
      <c r="BH346" s="216">
        <f>IF(N346="sníž. přenesená",J346,0)</f>
        <v>0</v>
      </c>
      <c r="BI346" s="216">
        <f>IF(N346="nulová",J346,0)</f>
        <v>0</v>
      </c>
      <c r="BJ346" s="17" t="s">
        <v>77</v>
      </c>
      <c r="BK346" s="216">
        <f>ROUND(I346*H346,2)</f>
        <v>0</v>
      </c>
      <c r="BL346" s="17" t="s">
        <v>151</v>
      </c>
      <c r="BM346" s="215" t="s">
        <v>353</v>
      </c>
    </row>
    <row r="347" s="2" customFormat="1">
      <c r="A347" s="38"/>
      <c r="B347" s="39"/>
      <c r="C347" s="40"/>
      <c r="D347" s="217" t="s">
        <v>152</v>
      </c>
      <c r="E347" s="40"/>
      <c r="F347" s="218" t="s">
        <v>1784</v>
      </c>
      <c r="G347" s="40"/>
      <c r="H347" s="40"/>
      <c r="I347" s="219"/>
      <c r="J347" s="40"/>
      <c r="K347" s="40"/>
      <c r="L347" s="44"/>
      <c r="M347" s="220"/>
      <c r="N347" s="221"/>
      <c r="O347" s="84"/>
      <c r="P347" s="84"/>
      <c r="Q347" s="84"/>
      <c r="R347" s="84"/>
      <c r="S347" s="84"/>
      <c r="T347" s="85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152</v>
      </c>
      <c r="AU347" s="17" t="s">
        <v>79</v>
      </c>
    </row>
    <row r="348" s="2" customFormat="1">
      <c r="A348" s="38"/>
      <c r="B348" s="39"/>
      <c r="C348" s="40"/>
      <c r="D348" s="222" t="s">
        <v>154</v>
      </c>
      <c r="E348" s="40"/>
      <c r="F348" s="223" t="s">
        <v>1785</v>
      </c>
      <c r="G348" s="40"/>
      <c r="H348" s="40"/>
      <c r="I348" s="219"/>
      <c r="J348" s="40"/>
      <c r="K348" s="40"/>
      <c r="L348" s="44"/>
      <c r="M348" s="220"/>
      <c r="N348" s="221"/>
      <c r="O348" s="84"/>
      <c r="P348" s="84"/>
      <c r="Q348" s="84"/>
      <c r="R348" s="84"/>
      <c r="S348" s="84"/>
      <c r="T348" s="85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154</v>
      </c>
      <c r="AU348" s="17" t="s">
        <v>79</v>
      </c>
    </row>
    <row r="349" s="2" customFormat="1" ht="24.15" customHeight="1">
      <c r="A349" s="38"/>
      <c r="B349" s="39"/>
      <c r="C349" s="256" t="s">
        <v>252</v>
      </c>
      <c r="D349" s="256" t="s">
        <v>229</v>
      </c>
      <c r="E349" s="257" t="s">
        <v>1786</v>
      </c>
      <c r="F349" s="258" t="s">
        <v>1787</v>
      </c>
      <c r="G349" s="259" t="s">
        <v>305</v>
      </c>
      <c r="H349" s="260">
        <v>1</v>
      </c>
      <c r="I349" s="261"/>
      <c r="J349" s="262">
        <f>ROUND(I349*H349,2)</f>
        <v>0</v>
      </c>
      <c r="K349" s="258" t="s">
        <v>150</v>
      </c>
      <c r="L349" s="263"/>
      <c r="M349" s="264" t="s">
        <v>19</v>
      </c>
      <c r="N349" s="265" t="s">
        <v>40</v>
      </c>
      <c r="O349" s="84"/>
      <c r="P349" s="213">
        <f>O349*H349</f>
        <v>0</v>
      </c>
      <c r="Q349" s="213">
        <v>0.00247</v>
      </c>
      <c r="R349" s="213">
        <f>Q349*H349</f>
        <v>0.00247</v>
      </c>
      <c r="S349" s="213">
        <v>0</v>
      </c>
      <c r="T349" s="214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15" t="s">
        <v>179</v>
      </c>
      <c r="AT349" s="215" t="s">
        <v>229</v>
      </c>
      <c r="AU349" s="215" t="s">
        <v>79</v>
      </c>
      <c r="AY349" s="17" t="s">
        <v>144</v>
      </c>
      <c r="BE349" s="216">
        <f>IF(N349="základní",J349,0)</f>
        <v>0</v>
      </c>
      <c r="BF349" s="216">
        <f>IF(N349="snížená",J349,0)</f>
        <v>0</v>
      </c>
      <c r="BG349" s="216">
        <f>IF(N349="zákl. přenesená",J349,0)</f>
        <v>0</v>
      </c>
      <c r="BH349" s="216">
        <f>IF(N349="sníž. přenesená",J349,0)</f>
        <v>0</v>
      </c>
      <c r="BI349" s="216">
        <f>IF(N349="nulová",J349,0)</f>
        <v>0</v>
      </c>
      <c r="BJ349" s="17" t="s">
        <v>77</v>
      </c>
      <c r="BK349" s="216">
        <f>ROUND(I349*H349,2)</f>
        <v>0</v>
      </c>
      <c r="BL349" s="17" t="s">
        <v>151</v>
      </c>
      <c r="BM349" s="215" t="s">
        <v>357</v>
      </c>
    </row>
    <row r="350" s="2" customFormat="1">
      <c r="A350" s="38"/>
      <c r="B350" s="39"/>
      <c r="C350" s="40"/>
      <c r="D350" s="217" t="s">
        <v>152</v>
      </c>
      <c r="E350" s="40"/>
      <c r="F350" s="218" t="s">
        <v>1787</v>
      </c>
      <c r="G350" s="40"/>
      <c r="H350" s="40"/>
      <c r="I350" s="219"/>
      <c r="J350" s="40"/>
      <c r="K350" s="40"/>
      <c r="L350" s="44"/>
      <c r="M350" s="220"/>
      <c r="N350" s="221"/>
      <c r="O350" s="84"/>
      <c r="P350" s="84"/>
      <c r="Q350" s="84"/>
      <c r="R350" s="84"/>
      <c r="S350" s="84"/>
      <c r="T350" s="85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152</v>
      </c>
      <c r="AU350" s="17" t="s">
        <v>79</v>
      </c>
    </row>
    <row r="351" s="13" customFormat="1">
      <c r="A351" s="13"/>
      <c r="B351" s="224"/>
      <c r="C351" s="225"/>
      <c r="D351" s="217" t="s">
        <v>156</v>
      </c>
      <c r="E351" s="226" t="s">
        <v>19</v>
      </c>
      <c r="F351" s="227" t="s">
        <v>1775</v>
      </c>
      <c r="G351" s="225"/>
      <c r="H351" s="226" t="s">
        <v>19</v>
      </c>
      <c r="I351" s="228"/>
      <c r="J351" s="225"/>
      <c r="K351" s="225"/>
      <c r="L351" s="229"/>
      <c r="M351" s="230"/>
      <c r="N351" s="231"/>
      <c r="O351" s="231"/>
      <c r="P351" s="231"/>
      <c r="Q351" s="231"/>
      <c r="R351" s="231"/>
      <c r="S351" s="231"/>
      <c r="T351" s="23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3" t="s">
        <v>156</v>
      </c>
      <c r="AU351" s="233" t="s">
        <v>79</v>
      </c>
      <c r="AV351" s="13" t="s">
        <v>77</v>
      </c>
      <c r="AW351" s="13" t="s">
        <v>31</v>
      </c>
      <c r="AX351" s="13" t="s">
        <v>69</v>
      </c>
      <c r="AY351" s="233" t="s">
        <v>144</v>
      </c>
    </row>
    <row r="352" s="14" customFormat="1">
      <c r="A352" s="14"/>
      <c r="B352" s="234"/>
      <c r="C352" s="235"/>
      <c r="D352" s="217" t="s">
        <v>156</v>
      </c>
      <c r="E352" s="236" t="s">
        <v>19</v>
      </c>
      <c r="F352" s="237" t="s">
        <v>77</v>
      </c>
      <c r="G352" s="235"/>
      <c r="H352" s="238">
        <v>1</v>
      </c>
      <c r="I352" s="239"/>
      <c r="J352" s="235"/>
      <c r="K352" s="235"/>
      <c r="L352" s="240"/>
      <c r="M352" s="241"/>
      <c r="N352" s="242"/>
      <c r="O352" s="242"/>
      <c r="P352" s="242"/>
      <c r="Q352" s="242"/>
      <c r="R352" s="242"/>
      <c r="S352" s="242"/>
      <c r="T352" s="24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4" t="s">
        <v>156</v>
      </c>
      <c r="AU352" s="244" t="s">
        <v>79</v>
      </c>
      <c r="AV352" s="14" t="s">
        <v>79</v>
      </c>
      <c r="AW352" s="14" t="s">
        <v>31</v>
      </c>
      <c r="AX352" s="14" t="s">
        <v>69</v>
      </c>
      <c r="AY352" s="244" t="s">
        <v>144</v>
      </c>
    </row>
    <row r="353" s="15" customFormat="1">
      <c r="A353" s="15"/>
      <c r="B353" s="245"/>
      <c r="C353" s="246"/>
      <c r="D353" s="217" t="s">
        <v>156</v>
      </c>
      <c r="E353" s="247" t="s">
        <v>19</v>
      </c>
      <c r="F353" s="248" t="s">
        <v>163</v>
      </c>
      <c r="G353" s="246"/>
      <c r="H353" s="249">
        <v>1</v>
      </c>
      <c r="I353" s="250"/>
      <c r="J353" s="246"/>
      <c r="K353" s="246"/>
      <c r="L353" s="251"/>
      <c r="M353" s="252"/>
      <c r="N353" s="253"/>
      <c r="O353" s="253"/>
      <c r="P353" s="253"/>
      <c r="Q353" s="253"/>
      <c r="R353" s="253"/>
      <c r="S353" s="253"/>
      <c r="T353" s="254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55" t="s">
        <v>156</v>
      </c>
      <c r="AU353" s="255" t="s">
        <v>79</v>
      </c>
      <c r="AV353" s="15" t="s">
        <v>151</v>
      </c>
      <c r="AW353" s="15" t="s">
        <v>31</v>
      </c>
      <c r="AX353" s="15" t="s">
        <v>77</v>
      </c>
      <c r="AY353" s="255" t="s">
        <v>144</v>
      </c>
    </row>
    <row r="354" s="2" customFormat="1" ht="16.5" customHeight="1">
      <c r="A354" s="38"/>
      <c r="B354" s="39"/>
      <c r="C354" s="256" t="s">
        <v>368</v>
      </c>
      <c r="D354" s="256" t="s">
        <v>229</v>
      </c>
      <c r="E354" s="257" t="s">
        <v>1788</v>
      </c>
      <c r="F354" s="258" t="s">
        <v>1789</v>
      </c>
      <c r="G354" s="259" t="s">
        <v>305</v>
      </c>
      <c r="H354" s="260">
        <v>1</v>
      </c>
      <c r="I354" s="261"/>
      <c r="J354" s="262">
        <f>ROUND(I354*H354,2)</f>
        <v>0</v>
      </c>
      <c r="K354" s="258" t="s">
        <v>150</v>
      </c>
      <c r="L354" s="263"/>
      <c r="M354" s="264" t="s">
        <v>19</v>
      </c>
      <c r="N354" s="265" t="s">
        <v>40</v>
      </c>
      <c r="O354" s="84"/>
      <c r="P354" s="213">
        <f>O354*H354</f>
        <v>0</v>
      </c>
      <c r="Q354" s="213">
        <v>0.00079000000000000001</v>
      </c>
      <c r="R354" s="213">
        <f>Q354*H354</f>
        <v>0.00079000000000000001</v>
      </c>
      <c r="S354" s="213">
        <v>0</v>
      </c>
      <c r="T354" s="214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15" t="s">
        <v>179</v>
      </c>
      <c r="AT354" s="215" t="s">
        <v>229</v>
      </c>
      <c r="AU354" s="215" t="s">
        <v>79</v>
      </c>
      <c r="AY354" s="17" t="s">
        <v>144</v>
      </c>
      <c r="BE354" s="216">
        <f>IF(N354="základní",J354,0)</f>
        <v>0</v>
      </c>
      <c r="BF354" s="216">
        <f>IF(N354="snížená",J354,0)</f>
        <v>0</v>
      </c>
      <c r="BG354" s="216">
        <f>IF(N354="zákl. přenesená",J354,0)</f>
        <v>0</v>
      </c>
      <c r="BH354" s="216">
        <f>IF(N354="sníž. přenesená",J354,0)</f>
        <v>0</v>
      </c>
      <c r="BI354" s="216">
        <f>IF(N354="nulová",J354,0)</f>
        <v>0</v>
      </c>
      <c r="BJ354" s="17" t="s">
        <v>77</v>
      </c>
      <c r="BK354" s="216">
        <f>ROUND(I354*H354,2)</f>
        <v>0</v>
      </c>
      <c r="BL354" s="17" t="s">
        <v>151</v>
      </c>
      <c r="BM354" s="215" t="s">
        <v>371</v>
      </c>
    </row>
    <row r="355" s="2" customFormat="1">
      <c r="A355" s="38"/>
      <c r="B355" s="39"/>
      <c r="C355" s="40"/>
      <c r="D355" s="217" t="s">
        <v>152</v>
      </c>
      <c r="E355" s="40"/>
      <c r="F355" s="218" t="s">
        <v>1789</v>
      </c>
      <c r="G355" s="40"/>
      <c r="H355" s="40"/>
      <c r="I355" s="219"/>
      <c r="J355" s="40"/>
      <c r="K355" s="40"/>
      <c r="L355" s="44"/>
      <c r="M355" s="220"/>
      <c r="N355" s="221"/>
      <c r="O355" s="84"/>
      <c r="P355" s="84"/>
      <c r="Q355" s="84"/>
      <c r="R355" s="84"/>
      <c r="S355" s="84"/>
      <c r="T355" s="85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152</v>
      </c>
      <c r="AU355" s="17" t="s">
        <v>79</v>
      </c>
    </row>
    <row r="356" s="13" customFormat="1">
      <c r="A356" s="13"/>
      <c r="B356" s="224"/>
      <c r="C356" s="225"/>
      <c r="D356" s="217" t="s">
        <v>156</v>
      </c>
      <c r="E356" s="226" t="s">
        <v>19</v>
      </c>
      <c r="F356" s="227" t="s">
        <v>1775</v>
      </c>
      <c r="G356" s="225"/>
      <c r="H356" s="226" t="s">
        <v>19</v>
      </c>
      <c r="I356" s="228"/>
      <c r="J356" s="225"/>
      <c r="K356" s="225"/>
      <c r="L356" s="229"/>
      <c r="M356" s="230"/>
      <c r="N356" s="231"/>
      <c r="O356" s="231"/>
      <c r="P356" s="231"/>
      <c r="Q356" s="231"/>
      <c r="R356" s="231"/>
      <c r="S356" s="231"/>
      <c r="T356" s="23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3" t="s">
        <v>156</v>
      </c>
      <c r="AU356" s="233" t="s">
        <v>79</v>
      </c>
      <c r="AV356" s="13" t="s">
        <v>77</v>
      </c>
      <c r="AW356" s="13" t="s">
        <v>31</v>
      </c>
      <c r="AX356" s="13" t="s">
        <v>69</v>
      </c>
      <c r="AY356" s="233" t="s">
        <v>144</v>
      </c>
    </row>
    <row r="357" s="14" customFormat="1">
      <c r="A357" s="14"/>
      <c r="B357" s="234"/>
      <c r="C357" s="235"/>
      <c r="D357" s="217" t="s">
        <v>156</v>
      </c>
      <c r="E357" s="236" t="s">
        <v>19</v>
      </c>
      <c r="F357" s="237" t="s">
        <v>77</v>
      </c>
      <c r="G357" s="235"/>
      <c r="H357" s="238">
        <v>1</v>
      </c>
      <c r="I357" s="239"/>
      <c r="J357" s="235"/>
      <c r="K357" s="235"/>
      <c r="L357" s="240"/>
      <c r="M357" s="241"/>
      <c r="N357" s="242"/>
      <c r="O357" s="242"/>
      <c r="P357" s="242"/>
      <c r="Q357" s="242"/>
      <c r="R357" s="242"/>
      <c r="S357" s="242"/>
      <c r="T357" s="24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4" t="s">
        <v>156</v>
      </c>
      <c r="AU357" s="244" t="s">
        <v>79</v>
      </c>
      <c r="AV357" s="14" t="s">
        <v>79</v>
      </c>
      <c r="AW357" s="14" t="s">
        <v>31</v>
      </c>
      <c r="AX357" s="14" t="s">
        <v>69</v>
      </c>
      <c r="AY357" s="244" t="s">
        <v>144</v>
      </c>
    </row>
    <row r="358" s="15" customFormat="1">
      <c r="A358" s="15"/>
      <c r="B358" s="245"/>
      <c r="C358" s="246"/>
      <c r="D358" s="217" t="s">
        <v>156</v>
      </c>
      <c r="E358" s="247" t="s">
        <v>19</v>
      </c>
      <c r="F358" s="248" t="s">
        <v>163</v>
      </c>
      <c r="G358" s="246"/>
      <c r="H358" s="249">
        <v>1</v>
      </c>
      <c r="I358" s="250"/>
      <c r="J358" s="246"/>
      <c r="K358" s="246"/>
      <c r="L358" s="251"/>
      <c r="M358" s="252"/>
      <c r="N358" s="253"/>
      <c r="O358" s="253"/>
      <c r="P358" s="253"/>
      <c r="Q358" s="253"/>
      <c r="R358" s="253"/>
      <c r="S358" s="253"/>
      <c r="T358" s="254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5" t="s">
        <v>156</v>
      </c>
      <c r="AU358" s="255" t="s">
        <v>79</v>
      </c>
      <c r="AV358" s="15" t="s">
        <v>151</v>
      </c>
      <c r="AW358" s="15" t="s">
        <v>31</v>
      </c>
      <c r="AX358" s="15" t="s">
        <v>77</v>
      </c>
      <c r="AY358" s="255" t="s">
        <v>144</v>
      </c>
    </row>
    <row r="359" s="2" customFormat="1" ht="21.75" customHeight="1">
      <c r="A359" s="38"/>
      <c r="B359" s="39"/>
      <c r="C359" s="204" t="s">
        <v>260</v>
      </c>
      <c r="D359" s="204" t="s">
        <v>146</v>
      </c>
      <c r="E359" s="205" t="s">
        <v>1790</v>
      </c>
      <c r="F359" s="206" t="s">
        <v>1791</v>
      </c>
      <c r="G359" s="207" t="s">
        <v>291</v>
      </c>
      <c r="H359" s="208">
        <v>20.280000000000001</v>
      </c>
      <c r="I359" s="209"/>
      <c r="J359" s="210">
        <f>ROUND(I359*H359,2)</f>
        <v>0</v>
      </c>
      <c r="K359" s="206" t="s">
        <v>150</v>
      </c>
      <c r="L359" s="44"/>
      <c r="M359" s="211" t="s">
        <v>19</v>
      </c>
      <c r="N359" s="212" t="s">
        <v>40</v>
      </c>
      <c r="O359" s="84"/>
      <c r="P359" s="213">
        <f>O359*H359</f>
        <v>0</v>
      </c>
      <c r="Q359" s="213">
        <v>0</v>
      </c>
      <c r="R359" s="213">
        <f>Q359*H359</f>
        <v>0</v>
      </c>
      <c r="S359" s="213">
        <v>0</v>
      </c>
      <c r="T359" s="214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15" t="s">
        <v>151</v>
      </c>
      <c r="AT359" s="215" t="s">
        <v>146</v>
      </c>
      <c r="AU359" s="215" t="s">
        <v>79</v>
      </c>
      <c r="AY359" s="17" t="s">
        <v>144</v>
      </c>
      <c r="BE359" s="216">
        <f>IF(N359="základní",J359,0)</f>
        <v>0</v>
      </c>
      <c r="BF359" s="216">
        <f>IF(N359="snížená",J359,0)</f>
        <v>0</v>
      </c>
      <c r="BG359" s="216">
        <f>IF(N359="zákl. přenesená",J359,0)</f>
        <v>0</v>
      </c>
      <c r="BH359" s="216">
        <f>IF(N359="sníž. přenesená",J359,0)</f>
        <v>0</v>
      </c>
      <c r="BI359" s="216">
        <f>IF(N359="nulová",J359,0)</f>
        <v>0</v>
      </c>
      <c r="BJ359" s="17" t="s">
        <v>77</v>
      </c>
      <c r="BK359" s="216">
        <f>ROUND(I359*H359,2)</f>
        <v>0</v>
      </c>
      <c r="BL359" s="17" t="s">
        <v>151</v>
      </c>
      <c r="BM359" s="215" t="s">
        <v>377</v>
      </c>
    </row>
    <row r="360" s="2" customFormat="1">
      <c r="A360" s="38"/>
      <c r="B360" s="39"/>
      <c r="C360" s="40"/>
      <c r="D360" s="217" t="s">
        <v>152</v>
      </c>
      <c r="E360" s="40"/>
      <c r="F360" s="218" t="s">
        <v>1792</v>
      </c>
      <c r="G360" s="40"/>
      <c r="H360" s="40"/>
      <c r="I360" s="219"/>
      <c r="J360" s="40"/>
      <c r="K360" s="40"/>
      <c r="L360" s="44"/>
      <c r="M360" s="220"/>
      <c r="N360" s="221"/>
      <c r="O360" s="84"/>
      <c r="P360" s="84"/>
      <c r="Q360" s="84"/>
      <c r="R360" s="84"/>
      <c r="S360" s="84"/>
      <c r="T360" s="85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152</v>
      </c>
      <c r="AU360" s="17" t="s">
        <v>79</v>
      </c>
    </row>
    <row r="361" s="2" customFormat="1">
      <c r="A361" s="38"/>
      <c r="B361" s="39"/>
      <c r="C361" s="40"/>
      <c r="D361" s="222" t="s">
        <v>154</v>
      </c>
      <c r="E361" s="40"/>
      <c r="F361" s="223" t="s">
        <v>1793</v>
      </c>
      <c r="G361" s="40"/>
      <c r="H361" s="40"/>
      <c r="I361" s="219"/>
      <c r="J361" s="40"/>
      <c r="K361" s="40"/>
      <c r="L361" s="44"/>
      <c r="M361" s="220"/>
      <c r="N361" s="221"/>
      <c r="O361" s="84"/>
      <c r="P361" s="84"/>
      <c r="Q361" s="84"/>
      <c r="R361" s="84"/>
      <c r="S361" s="84"/>
      <c r="T361" s="85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154</v>
      </c>
      <c r="AU361" s="17" t="s">
        <v>79</v>
      </c>
    </row>
    <row r="362" s="13" customFormat="1">
      <c r="A362" s="13"/>
      <c r="B362" s="224"/>
      <c r="C362" s="225"/>
      <c r="D362" s="217" t="s">
        <v>156</v>
      </c>
      <c r="E362" s="226" t="s">
        <v>19</v>
      </c>
      <c r="F362" s="227" t="s">
        <v>1701</v>
      </c>
      <c r="G362" s="225"/>
      <c r="H362" s="226" t="s">
        <v>19</v>
      </c>
      <c r="I362" s="228"/>
      <c r="J362" s="225"/>
      <c r="K362" s="225"/>
      <c r="L362" s="229"/>
      <c r="M362" s="230"/>
      <c r="N362" s="231"/>
      <c r="O362" s="231"/>
      <c r="P362" s="231"/>
      <c r="Q362" s="231"/>
      <c r="R362" s="231"/>
      <c r="S362" s="231"/>
      <c r="T362" s="23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3" t="s">
        <v>156</v>
      </c>
      <c r="AU362" s="233" t="s">
        <v>79</v>
      </c>
      <c r="AV362" s="13" t="s">
        <v>77</v>
      </c>
      <c r="AW362" s="13" t="s">
        <v>31</v>
      </c>
      <c r="AX362" s="13" t="s">
        <v>69</v>
      </c>
      <c r="AY362" s="233" t="s">
        <v>144</v>
      </c>
    </row>
    <row r="363" s="14" customFormat="1">
      <c r="A363" s="14"/>
      <c r="B363" s="234"/>
      <c r="C363" s="235"/>
      <c r="D363" s="217" t="s">
        <v>156</v>
      </c>
      <c r="E363" s="236" t="s">
        <v>19</v>
      </c>
      <c r="F363" s="237" t="s">
        <v>1747</v>
      </c>
      <c r="G363" s="235"/>
      <c r="H363" s="238">
        <v>17.760000000000002</v>
      </c>
      <c r="I363" s="239"/>
      <c r="J363" s="235"/>
      <c r="K363" s="235"/>
      <c r="L363" s="240"/>
      <c r="M363" s="241"/>
      <c r="N363" s="242"/>
      <c r="O363" s="242"/>
      <c r="P363" s="242"/>
      <c r="Q363" s="242"/>
      <c r="R363" s="242"/>
      <c r="S363" s="242"/>
      <c r="T363" s="24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4" t="s">
        <v>156</v>
      </c>
      <c r="AU363" s="244" t="s">
        <v>79</v>
      </c>
      <c r="AV363" s="14" t="s">
        <v>79</v>
      </c>
      <c r="AW363" s="14" t="s">
        <v>31</v>
      </c>
      <c r="AX363" s="14" t="s">
        <v>69</v>
      </c>
      <c r="AY363" s="244" t="s">
        <v>144</v>
      </c>
    </row>
    <row r="364" s="13" customFormat="1">
      <c r="A364" s="13"/>
      <c r="B364" s="224"/>
      <c r="C364" s="225"/>
      <c r="D364" s="217" t="s">
        <v>156</v>
      </c>
      <c r="E364" s="226" t="s">
        <v>19</v>
      </c>
      <c r="F364" s="227" t="s">
        <v>1703</v>
      </c>
      <c r="G364" s="225"/>
      <c r="H364" s="226" t="s">
        <v>19</v>
      </c>
      <c r="I364" s="228"/>
      <c r="J364" s="225"/>
      <c r="K364" s="225"/>
      <c r="L364" s="229"/>
      <c r="M364" s="230"/>
      <c r="N364" s="231"/>
      <c r="O364" s="231"/>
      <c r="P364" s="231"/>
      <c r="Q364" s="231"/>
      <c r="R364" s="231"/>
      <c r="S364" s="231"/>
      <c r="T364" s="23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3" t="s">
        <v>156</v>
      </c>
      <c r="AU364" s="233" t="s">
        <v>79</v>
      </c>
      <c r="AV364" s="13" t="s">
        <v>77</v>
      </c>
      <c r="AW364" s="13" t="s">
        <v>31</v>
      </c>
      <c r="AX364" s="13" t="s">
        <v>69</v>
      </c>
      <c r="AY364" s="233" t="s">
        <v>144</v>
      </c>
    </row>
    <row r="365" s="14" customFormat="1">
      <c r="A365" s="14"/>
      <c r="B365" s="234"/>
      <c r="C365" s="235"/>
      <c r="D365" s="217" t="s">
        <v>156</v>
      </c>
      <c r="E365" s="236" t="s">
        <v>19</v>
      </c>
      <c r="F365" s="237" t="s">
        <v>1794</v>
      </c>
      <c r="G365" s="235"/>
      <c r="H365" s="238">
        <v>2.52</v>
      </c>
      <c r="I365" s="239"/>
      <c r="J365" s="235"/>
      <c r="K365" s="235"/>
      <c r="L365" s="240"/>
      <c r="M365" s="241"/>
      <c r="N365" s="242"/>
      <c r="O365" s="242"/>
      <c r="P365" s="242"/>
      <c r="Q365" s="242"/>
      <c r="R365" s="242"/>
      <c r="S365" s="242"/>
      <c r="T365" s="243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4" t="s">
        <v>156</v>
      </c>
      <c r="AU365" s="244" t="s">
        <v>79</v>
      </c>
      <c r="AV365" s="14" t="s">
        <v>79</v>
      </c>
      <c r="AW365" s="14" t="s">
        <v>31</v>
      </c>
      <c r="AX365" s="14" t="s">
        <v>69</v>
      </c>
      <c r="AY365" s="244" t="s">
        <v>144</v>
      </c>
    </row>
    <row r="366" s="15" customFormat="1">
      <c r="A366" s="15"/>
      <c r="B366" s="245"/>
      <c r="C366" s="246"/>
      <c r="D366" s="217" t="s">
        <v>156</v>
      </c>
      <c r="E366" s="247" t="s">
        <v>19</v>
      </c>
      <c r="F366" s="248" t="s">
        <v>163</v>
      </c>
      <c r="G366" s="246"/>
      <c r="H366" s="249">
        <v>20.280000000000001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55" t="s">
        <v>156</v>
      </c>
      <c r="AU366" s="255" t="s">
        <v>79</v>
      </c>
      <c r="AV366" s="15" t="s">
        <v>151</v>
      </c>
      <c r="AW366" s="15" t="s">
        <v>31</v>
      </c>
      <c r="AX366" s="15" t="s">
        <v>77</v>
      </c>
      <c r="AY366" s="255" t="s">
        <v>144</v>
      </c>
    </row>
    <row r="367" s="2" customFormat="1" ht="21.75" customHeight="1">
      <c r="A367" s="38"/>
      <c r="B367" s="39"/>
      <c r="C367" s="204" t="s">
        <v>385</v>
      </c>
      <c r="D367" s="204" t="s">
        <v>146</v>
      </c>
      <c r="E367" s="205" t="s">
        <v>1795</v>
      </c>
      <c r="F367" s="206" t="s">
        <v>1796</v>
      </c>
      <c r="G367" s="207" t="s">
        <v>291</v>
      </c>
      <c r="H367" s="208">
        <v>19.199999999999999</v>
      </c>
      <c r="I367" s="209"/>
      <c r="J367" s="210">
        <f>ROUND(I367*H367,2)</f>
        <v>0</v>
      </c>
      <c r="K367" s="206" t="s">
        <v>150</v>
      </c>
      <c r="L367" s="44"/>
      <c r="M367" s="211" t="s">
        <v>19</v>
      </c>
      <c r="N367" s="212" t="s">
        <v>40</v>
      </c>
      <c r="O367" s="84"/>
      <c r="P367" s="213">
        <f>O367*H367</f>
        <v>0</v>
      </c>
      <c r="Q367" s="213">
        <v>0</v>
      </c>
      <c r="R367" s="213">
        <f>Q367*H367</f>
        <v>0</v>
      </c>
      <c r="S367" s="213">
        <v>0</v>
      </c>
      <c r="T367" s="214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15" t="s">
        <v>151</v>
      </c>
      <c r="AT367" s="215" t="s">
        <v>146</v>
      </c>
      <c r="AU367" s="215" t="s">
        <v>79</v>
      </c>
      <c r="AY367" s="17" t="s">
        <v>144</v>
      </c>
      <c r="BE367" s="216">
        <f>IF(N367="základní",J367,0)</f>
        <v>0</v>
      </c>
      <c r="BF367" s="216">
        <f>IF(N367="snížená",J367,0)</f>
        <v>0</v>
      </c>
      <c r="BG367" s="216">
        <f>IF(N367="zákl. přenesená",J367,0)</f>
        <v>0</v>
      </c>
      <c r="BH367" s="216">
        <f>IF(N367="sníž. přenesená",J367,0)</f>
        <v>0</v>
      </c>
      <c r="BI367" s="216">
        <f>IF(N367="nulová",J367,0)</f>
        <v>0</v>
      </c>
      <c r="BJ367" s="17" t="s">
        <v>77</v>
      </c>
      <c r="BK367" s="216">
        <f>ROUND(I367*H367,2)</f>
        <v>0</v>
      </c>
      <c r="BL367" s="17" t="s">
        <v>151</v>
      </c>
      <c r="BM367" s="215" t="s">
        <v>388</v>
      </c>
    </row>
    <row r="368" s="2" customFormat="1">
      <c r="A368" s="38"/>
      <c r="B368" s="39"/>
      <c r="C368" s="40"/>
      <c r="D368" s="217" t="s">
        <v>152</v>
      </c>
      <c r="E368" s="40"/>
      <c r="F368" s="218" t="s">
        <v>1797</v>
      </c>
      <c r="G368" s="40"/>
      <c r="H368" s="40"/>
      <c r="I368" s="219"/>
      <c r="J368" s="40"/>
      <c r="K368" s="40"/>
      <c r="L368" s="44"/>
      <c r="M368" s="220"/>
      <c r="N368" s="221"/>
      <c r="O368" s="84"/>
      <c r="P368" s="84"/>
      <c r="Q368" s="84"/>
      <c r="R368" s="84"/>
      <c r="S368" s="84"/>
      <c r="T368" s="85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152</v>
      </c>
      <c r="AU368" s="17" t="s">
        <v>79</v>
      </c>
    </row>
    <row r="369" s="2" customFormat="1">
      <c r="A369" s="38"/>
      <c r="B369" s="39"/>
      <c r="C369" s="40"/>
      <c r="D369" s="222" t="s">
        <v>154</v>
      </c>
      <c r="E369" s="40"/>
      <c r="F369" s="223" t="s">
        <v>1798</v>
      </c>
      <c r="G369" s="40"/>
      <c r="H369" s="40"/>
      <c r="I369" s="219"/>
      <c r="J369" s="40"/>
      <c r="K369" s="40"/>
      <c r="L369" s="44"/>
      <c r="M369" s="220"/>
      <c r="N369" s="221"/>
      <c r="O369" s="84"/>
      <c r="P369" s="84"/>
      <c r="Q369" s="84"/>
      <c r="R369" s="84"/>
      <c r="S369" s="84"/>
      <c r="T369" s="85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154</v>
      </c>
      <c r="AU369" s="17" t="s">
        <v>79</v>
      </c>
    </row>
    <row r="370" s="13" customFormat="1">
      <c r="A370" s="13"/>
      <c r="B370" s="224"/>
      <c r="C370" s="225"/>
      <c r="D370" s="217" t="s">
        <v>156</v>
      </c>
      <c r="E370" s="226" t="s">
        <v>19</v>
      </c>
      <c r="F370" s="227" t="s">
        <v>1703</v>
      </c>
      <c r="G370" s="225"/>
      <c r="H370" s="226" t="s">
        <v>19</v>
      </c>
      <c r="I370" s="228"/>
      <c r="J370" s="225"/>
      <c r="K370" s="225"/>
      <c r="L370" s="229"/>
      <c r="M370" s="230"/>
      <c r="N370" s="231"/>
      <c r="O370" s="231"/>
      <c r="P370" s="231"/>
      <c r="Q370" s="231"/>
      <c r="R370" s="231"/>
      <c r="S370" s="231"/>
      <c r="T370" s="23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3" t="s">
        <v>156</v>
      </c>
      <c r="AU370" s="233" t="s">
        <v>79</v>
      </c>
      <c r="AV370" s="13" t="s">
        <v>77</v>
      </c>
      <c r="AW370" s="13" t="s">
        <v>31</v>
      </c>
      <c r="AX370" s="13" t="s">
        <v>69</v>
      </c>
      <c r="AY370" s="233" t="s">
        <v>144</v>
      </c>
    </row>
    <row r="371" s="14" customFormat="1">
      <c r="A371" s="14"/>
      <c r="B371" s="234"/>
      <c r="C371" s="235"/>
      <c r="D371" s="217" t="s">
        <v>156</v>
      </c>
      <c r="E371" s="236" t="s">
        <v>19</v>
      </c>
      <c r="F371" s="237" t="s">
        <v>1799</v>
      </c>
      <c r="G371" s="235"/>
      <c r="H371" s="238">
        <v>19.199999999999999</v>
      </c>
      <c r="I371" s="239"/>
      <c r="J371" s="235"/>
      <c r="K371" s="235"/>
      <c r="L371" s="240"/>
      <c r="M371" s="241"/>
      <c r="N371" s="242"/>
      <c r="O371" s="242"/>
      <c r="P371" s="242"/>
      <c r="Q371" s="242"/>
      <c r="R371" s="242"/>
      <c r="S371" s="242"/>
      <c r="T371" s="243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4" t="s">
        <v>156</v>
      </c>
      <c r="AU371" s="244" t="s">
        <v>79</v>
      </c>
      <c r="AV371" s="14" t="s">
        <v>79</v>
      </c>
      <c r="AW371" s="14" t="s">
        <v>31</v>
      </c>
      <c r="AX371" s="14" t="s">
        <v>69</v>
      </c>
      <c r="AY371" s="244" t="s">
        <v>144</v>
      </c>
    </row>
    <row r="372" s="15" customFormat="1">
      <c r="A372" s="15"/>
      <c r="B372" s="245"/>
      <c r="C372" s="246"/>
      <c r="D372" s="217" t="s">
        <v>156</v>
      </c>
      <c r="E372" s="247" t="s">
        <v>19</v>
      </c>
      <c r="F372" s="248" t="s">
        <v>163</v>
      </c>
      <c r="G372" s="246"/>
      <c r="H372" s="249">
        <v>19.199999999999999</v>
      </c>
      <c r="I372" s="250"/>
      <c r="J372" s="246"/>
      <c r="K372" s="246"/>
      <c r="L372" s="251"/>
      <c r="M372" s="252"/>
      <c r="N372" s="253"/>
      <c r="O372" s="253"/>
      <c r="P372" s="253"/>
      <c r="Q372" s="253"/>
      <c r="R372" s="253"/>
      <c r="S372" s="253"/>
      <c r="T372" s="254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55" t="s">
        <v>156</v>
      </c>
      <c r="AU372" s="255" t="s">
        <v>79</v>
      </c>
      <c r="AV372" s="15" t="s">
        <v>151</v>
      </c>
      <c r="AW372" s="15" t="s">
        <v>31</v>
      </c>
      <c r="AX372" s="15" t="s">
        <v>77</v>
      </c>
      <c r="AY372" s="255" t="s">
        <v>144</v>
      </c>
    </row>
    <row r="373" s="2" customFormat="1" ht="24.15" customHeight="1">
      <c r="A373" s="38"/>
      <c r="B373" s="39"/>
      <c r="C373" s="204" t="s">
        <v>269</v>
      </c>
      <c r="D373" s="204" t="s">
        <v>146</v>
      </c>
      <c r="E373" s="205" t="s">
        <v>1800</v>
      </c>
      <c r="F373" s="206" t="s">
        <v>1801</v>
      </c>
      <c r="G373" s="207" t="s">
        <v>305</v>
      </c>
      <c r="H373" s="208">
        <v>2</v>
      </c>
      <c r="I373" s="209"/>
      <c r="J373" s="210">
        <f>ROUND(I373*H373,2)</f>
        <v>0</v>
      </c>
      <c r="K373" s="206" t="s">
        <v>150</v>
      </c>
      <c r="L373" s="44"/>
      <c r="M373" s="211" t="s">
        <v>19</v>
      </c>
      <c r="N373" s="212" t="s">
        <v>40</v>
      </c>
      <c r="O373" s="84"/>
      <c r="P373" s="213">
        <f>O373*H373</f>
        <v>0</v>
      </c>
      <c r="Q373" s="213">
        <v>0.45937290600000003</v>
      </c>
      <c r="R373" s="213">
        <f>Q373*H373</f>
        <v>0.91874581200000005</v>
      </c>
      <c r="S373" s="213">
        <v>0</v>
      </c>
      <c r="T373" s="214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15" t="s">
        <v>151</v>
      </c>
      <c r="AT373" s="215" t="s">
        <v>146</v>
      </c>
      <c r="AU373" s="215" t="s">
        <v>79</v>
      </c>
      <c r="AY373" s="17" t="s">
        <v>144</v>
      </c>
      <c r="BE373" s="216">
        <f>IF(N373="základní",J373,0)</f>
        <v>0</v>
      </c>
      <c r="BF373" s="216">
        <f>IF(N373="snížená",J373,0)</f>
        <v>0</v>
      </c>
      <c r="BG373" s="216">
        <f>IF(N373="zákl. přenesená",J373,0)</f>
        <v>0</v>
      </c>
      <c r="BH373" s="216">
        <f>IF(N373="sníž. přenesená",J373,0)</f>
        <v>0</v>
      </c>
      <c r="BI373" s="216">
        <f>IF(N373="nulová",J373,0)</f>
        <v>0</v>
      </c>
      <c r="BJ373" s="17" t="s">
        <v>77</v>
      </c>
      <c r="BK373" s="216">
        <f>ROUND(I373*H373,2)</f>
        <v>0</v>
      </c>
      <c r="BL373" s="17" t="s">
        <v>151</v>
      </c>
      <c r="BM373" s="215" t="s">
        <v>396</v>
      </c>
    </row>
    <row r="374" s="2" customFormat="1">
      <c r="A374" s="38"/>
      <c r="B374" s="39"/>
      <c r="C374" s="40"/>
      <c r="D374" s="217" t="s">
        <v>152</v>
      </c>
      <c r="E374" s="40"/>
      <c r="F374" s="218" t="s">
        <v>1802</v>
      </c>
      <c r="G374" s="40"/>
      <c r="H374" s="40"/>
      <c r="I374" s="219"/>
      <c r="J374" s="40"/>
      <c r="K374" s="40"/>
      <c r="L374" s="44"/>
      <c r="M374" s="220"/>
      <c r="N374" s="221"/>
      <c r="O374" s="84"/>
      <c r="P374" s="84"/>
      <c r="Q374" s="84"/>
      <c r="R374" s="84"/>
      <c r="S374" s="84"/>
      <c r="T374" s="85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152</v>
      </c>
      <c r="AU374" s="17" t="s">
        <v>79</v>
      </c>
    </row>
    <row r="375" s="2" customFormat="1">
      <c r="A375" s="38"/>
      <c r="B375" s="39"/>
      <c r="C375" s="40"/>
      <c r="D375" s="222" t="s">
        <v>154</v>
      </c>
      <c r="E375" s="40"/>
      <c r="F375" s="223" t="s">
        <v>1803</v>
      </c>
      <c r="G375" s="40"/>
      <c r="H375" s="40"/>
      <c r="I375" s="219"/>
      <c r="J375" s="40"/>
      <c r="K375" s="40"/>
      <c r="L375" s="44"/>
      <c r="M375" s="220"/>
      <c r="N375" s="221"/>
      <c r="O375" s="84"/>
      <c r="P375" s="84"/>
      <c r="Q375" s="84"/>
      <c r="R375" s="84"/>
      <c r="S375" s="84"/>
      <c r="T375" s="85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154</v>
      </c>
      <c r="AU375" s="17" t="s">
        <v>79</v>
      </c>
    </row>
    <row r="376" s="2" customFormat="1" ht="21.75" customHeight="1">
      <c r="A376" s="38"/>
      <c r="B376" s="39"/>
      <c r="C376" s="204" t="s">
        <v>401</v>
      </c>
      <c r="D376" s="204" t="s">
        <v>146</v>
      </c>
      <c r="E376" s="205" t="s">
        <v>1804</v>
      </c>
      <c r="F376" s="206" t="s">
        <v>1805</v>
      </c>
      <c r="G376" s="207" t="s">
        <v>291</v>
      </c>
      <c r="H376" s="208">
        <v>32.899999999999999</v>
      </c>
      <c r="I376" s="209"/>
      <c r="J376" s="210">
        <f>ROUND(I376*H376,2)</f>
        <v>0</v>
      </c>
      <c r="K376" s="206" t="s">
        <v>150</v>
      </c>
      <c r="L376" s="44"/>
      <c r="M376" s="211" t="s">
        <v>19</v>
      </c>
      <c r="N376" s="212" t="s">
        <v>40</v>
      </c>
      <c r="O376" s="84"/>
      <c r="P376" s="213">
        <f>O376*H376</f>
        <v>0</v>
      </c>
      <c r="Q376" s="213">
        <v>7.3499999999999998E-05</v>
      </c>
      <c r="R376" s="213">
        <f>Q376*H376</f>
        <v>0.00241815</v>
      </c>
      <c r="S376" s="213">
        <v>0</v>
      </c>
      <c r="T376" s="214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15" t="s">
        <v>151</v>
      </c>
      <c r="AT376" s="215" t="s">
        <v>146</v>
      </c>
      <c r="AU376" s="215" t="s">
        <v>79</v>
      </c>
      <c r="AY376" s="17" t="s">
        <v>144</v>
      </c>
      <c r="BE376" s="216">
        <f>IF(N376="základní",J376,0)</f>
        <v>0</v>
      </c>
      <c r="BF376" s="216">
        <f>IF(N376="snížená",J376,0)</f>
        <v>0</v>
      </c>
      <c r="BG376" s="216">
        <f>IF(N376="zákl. přenesená",J376,0)</f>
        <v>0</v>
      </c>
      <c r="BH376" s="216">
        <f>IF(N376="sníž. přenesená",J376,0)</f>
        <v>0</v>
      </c>
      <c r="BI376" s="216">
        <f>IF(N376="nulová",J376,0)</f>
        <v>0</v>
      </c>
      <c r="BJ376" s="17" t="s">
        <v>77</v>
      </c>
      <c r="BK376" s="216">
        <f>ROUND(I376*H376,2)</f>
        <v>0</v>
      </c>
      <c r="BL376" s="17" t="s">
        <v>151</v>
      </c>
      <c r="BM376" s="215" t="s">
        <v>404</v>
      </c>
    </row>
    <row r="377" s="2" customFormat="1">
      <c r="A377" s="38"/>
      <c r="B377" s="39"/>
      <c r="C377" s="40"/>
      <c r="D377" s="217" t="s">
        <v>152</v>
      </c>
      <c r="E377" s="40"/>
      <c r="F377" s="218" t="s">
        <v>1806</v>
      </c>
      <c r="G377" s="40"/>
      <c r="H377" s="40"/>
      <c r="I377" s="219"/>
      <c r="J377" s="40"/>
      <c r="K377" s="40"/>
      <c r="L377" s="44"/>
      <c r="M377" s="220"/>
      <c r="N377" s="221"/>
      <c r="O377" s="84"/>
      <c r="P377" s="84"/>
      <c r="Q377" s="84"/>
      <c r="R377" s="84"/>
      <c r="S377" s="84"/>
      <c r="T377" s="85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152</v>
      </c>
      <c r="AU377" s="17" t="s">
        <v>79</v>
      </c>
    </row>
    <row r="378" s="2" customFormat="1">
      <c r="A378" s="38"/>
      <c r="B378" s="39"/>
      <c r="C378" s="40"/>
      <c r="D378" s="222" t="s">
        <v>154</v>
      </c>
      <c r="E378" s="40"/>
      <c r="F378" s="223" t="s">
        <v>1807</v>
      </c>
      <c r="G378" s="40"/>
      <c r="H378" s="40"/>
      <c r="I378" s="219"/>
      <c r="J378" s="40"/>
      <c r="K378" s="40"/>
      <c r="L378" s="44"/>
      <c r="M378" s="220"/>
      <c r="N378" s="221"/>
      <c r="O378" s="84"/>
      <c r="P378" s="84"/>
      <c r="Q378" s="84"/>
      <c r="R378" s="84"/>
      <c r="S378" s="84"/>
      <c r="T378" s="85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154</v>
      </c>
      <c r="AU378" s="17" t="s">
        <v>79</v>
      </c>
    </row>
    <row r="379" s="13" customFormat="1">
      <c r="A379" s="13"/>
      <c r="B379" s="224"/>
      <c r="C379" s="225"/>
      <c r="D379" s="217" t="s">
        <v>156</v>
      </c>
      <c r="E379" s="226" t="s">
        <v>19</v>
      </c>
      <c r="F379" s="227" t="s">
        <v>1701</v>
      </c>
      <c r="G379" s="225"/>
      <c r="H379" s="226" t="s">
        <v>19</v>
      </c>
      <c r="I379" s="228"/>
      <c r="J379" s="225"/>
      <c r="K379" s="225"/>
      <c r="L379" s="229"/>
      <c r="M379" s="230"/>
      <c r="N379" s="231"/>
      <c r="O379" s="231"/>
      <c r="P379" s="231"/>
      <c r="Q379" s="231"/>
      <c r="R379" s="231"/>
      <c r="S379" s="231"/>
      <c r="T379" s="23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3" t="s">
        <v>156</v>
      </c>
      <c r="AU379" s="233" t="s">
        <v>79</v>
      </c>
      <c r="AV379" s="13" t="s">
        <v>77</v>
      </c>
      <c r="AW379" s="13" t="s">
        <v>31</v>
      </c>
      <c r="AX379" s="13" t="s">
        <v>69</v>
      </c>
      <c r="AY379" s="233" t="s">
        <v>144</v>
      </c>
    </row>
    <row r="380" s="14" customFormat="1">
      <c r="A380" s="14"/>
      <c r="B380" s="234"/>
      <c r="C380" s="235"/>
      <c r="D380" s="217" t="s">
        <v>156</v>
      </c>
      <c r="E380" s="236" t="s">
        <v>19</v>
      </c>
      <c r="F380" s="237" t="s">
        <v>1808</v>
      </c>
      <c r="G380" s="235"/>
      <c r="H380" s="238">
        <v>14.800000000000001</v>
      </c>
      <c r="I380" s="239"/>
      <c r="J380" s="235"/>
      <c r="K380" s="235"/>
      <c r="L380" s="240"/>
      <c r="M380" s="241"/>
      <c r="N380" s="242"/>
      <c r="O380" s="242"/>
      <c r="P380" s="242"/>
      <c r="Q380" s="242"/>
      <c r="R380" s="242"/>
      <c r="S380" s="242"/>
      <c r="T380" s="24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4" t="s">
        <v>156</v>
      </c>
      <c r="AU380" s="244" t="s">
        <v>79</v>
      </c>
      <c r="AV380" s="14" t="s">
        <v>79</v>
      </c>
      <c r="AW380" s="14" t="s">
        <v>31</v>
      </c>
      <c r="AX380" s="14" t="s">
        <v>69</v>
      </c>
      <c r="AY380" s="244" t="s">
        <v>144</v>
      </c>
    </row>
    <row r="381" s="13" customFormat="1">
      <c r="A381" s="13"/>
      <c r="B381" s="224"/>
      <c r="C381" s="225"/>
      <c r="D381" s="217" t="s">
        <v>156</v>
      </c>
      <c r="E381" s="226" t="s">
        <v>19</v>
      </c>
      <c r="F381" s="227" t="s">
        <v>1703</v>
      </c>
      <c r="G381" s="225"/>
      <c r="H381" s="226" t="s">
        <v>19</v>
      </c>
      <c r="I381" s="228"/>
      <c r="J381" s="225"/>
      <c r="K381" s="225"/>
      <c r="L381" s="229"/>
      <c r="M381" s="230"/>
      <c r="N381" s="231"/>
      <c r="O381" s="231"/>
      <c r="P381" s="231"/>
      <c r="Q381" s="231"/>
      <c r="R381" s="231"/>
      <c r="S381" s="231"/>
      <c r="T381" s="23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3" t="s">
        <v>156</v>
      </c>
      <c r="AU381" s="233" t="s">
        <v>79</v>
      </c>
      <c r="AV381" s="13" t="s">
        <v>77</v>
      </c>
      <c r="AW381" s="13" t="s">
        <v>31</v>
      </c>
      <c r="AX381" s="13" t="s">
        <v>69</v>
      </c>
      <c r="AY381" s="233" t="s">
        <v>144</v>
      </c>
    </row>
    <row r="382" s="14" customFormat="1">
      <c r="A382" s="14"/>
      <c r="B382" s="234"/>
      <c r="C382" s="235"/>
      <c r="D382" s="217" t="s">
        <v>156</v>
      </c>
      <c r="E382" s="236" t="s">
        <v>19</v>
      </c>
      <c r="F382" s="237" t="s">
        <v>1809</v>
      </c>
      <c r="G382" s="235"/>
      <c r="H382" s="238">
        <v>18.100000000000001</v>
      </c>
      <c r="I382" s="239"/>
      <c r="J382" s="235"/>
      <c r="K382" s="235"/>
      <c r="L382" s="240"/>
      <c r="M382" s="241"/>
      <c r="N382" s="242"/>
      <c r="O382" s="242"/>
      <c r="P382" s="242"/>
      <c r="Q382" s="242"/>
      <c r="R382" s="242"/>
      <c r="S382" s="242"/>
      <c r="T382" s="24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4" t="s">
        <v>156</v>
      </c>
      <c r="AU382" s="244" t="s">
        <v>79</v>
      </c>
      <c r="AV382" s="14" t="s">
        <v>79</v>
      </c>
      <c r="AW382" s="14" t="s">
        <v>31</v>
      </c>
      <c r="AX382" s="14" t="s">
        <v>69</v>
      </c>
      <c r="AY382" s="244" t="s">
        <v>144</v>
      </c>
    </row>
    <row r="383" s="15" customFormat="1">
      <c r="A383" s="15"/>
      <c r="B383" s="245"/>
      <c r="C383" s="246"/>
      <c r="D383" s="217" t="s">
        <v>156</v>
      </c>
      <c r="E383" s="247" t="s">
        <v>19</v>
      </c>
      <c r="F383" s="248" t="s">
        <v>163</v>
      </c>
      <c r="G383" s="246"/>
      <c r="H383" s="249">
        <v>32.900000000000006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55" t="s">
        <v>156</v>
      </c>
      <c r="AU383" s="255" t="s">
        <v>79</v>
      </c>
      <c r="AV383" s="15" t="s">
        <v>151</v>
      </c>
      <c r="AW383" s="15" t="s">
        <v>31</v>
      </c>
      <c r="AX383" s="15" t="s">
        <v>77</v>
      </c>
      <c r="AY383" s="255" t="s">
        <v>144</v>
      </c>
    </row>
    <row r="384" s="12" customFormat="1" ht="22.8" customHeight="1">
      <c r="A384" s="12"/>
      <c r="B384" s="188"/>
      <c r="C384" s="189"/>
      <c r="D384" s="190" t="s">
        <v>68</v>
      </c>
      <c r="E384" s="202" t="s">
        <v>208</v>
      </c>
      <c r="F384" s="202" t="s">
        <v>599</v>
      </c>
      <c r="G384" s="189"/>
      <c r="H384" s="189"/>
      <c r="I384" s="192"/>
      <c r="J384" s="203">
        <f>BK384</f>
        <v>0</v>
      </c>
      <c r="K384" s="189"/>
      <c r="L384" s="194"/>
      <c r="M384" s="195"/>
      <c r="N384" s="196"/>
      <c r="O384" s="196"/>
      <c r="P384" s="197">
        <f>SUM(P385:P401)</f>
        <v>0</v>
      </c>
      <c r="Q384" s="196"/>
      <c r="R384" s="197">
        <f>SUM(R385:R401)</f>
        <v>0</v>
      </c>
      <c r="S384" s="196"/>
      <c r="T384" s="198">
        <f>SUM(T385:T401)</f>
        <v>8.0625599999999995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199" t="s">
        <v>77</v>
      </c>
      <c r="AT384" s="200" t="s">
        <v>68</v>
      </c>
      <c r="AU384" s="200" t="s">
        <v>77</v>
      </c>
      <c r="AY384" s="199" t="s">
        <v>144</v>
      </c>
      <c r="BK384" s="201">
        <f>SUM(BK385:BK401)</f>
        <v>0</v>
      </c>
    </row>
    <row r="385" s="2" customFormat="1" ht="24.15" customHeight="1">
      <c r="A385" s="38"/>
      <c r="B385" s="39"/>
      <c r="C385" s="204" t="s">
        <v>276</v>
      </c>
      <c r="D385" s="204" t="s">
        <v>146</v>
      </c>
      <c r="E385" s="205" t="s">
        <v>1810</v>
      </c>
      <c r="F385" s="206" t="s">
        <v>1811</v>
      </c>
      <c r="G385" s="207" t="s">
        <v>202</v>
      </c>
      <c r="H385" s="208">
        <v>16.829999999999998</v>
      </c>
      <c r="I385" s="209"/>
      <c r="J385" s="210">
        <f>ROUND(I385*H385,2)</f>
        <v>0</v>
      </c>
      <c r="K385" s="206" t="s">
        <v>150</v>
      </c>
      <c r="L385" s="44"/>
      <c r="M385" s="211" t="s">
        <v>19</v>
      </c>
      <c r="N385" s="212" t="s">
        <v>40</v>
      </c>
      <c r="O385" s="84"/>
      <c r="P385" s="213">
        <f>O385*H385</f>
        <v>0</v>
      </c>
      <c r="Q385" s="213">
        <v>0</v>
      </c>
      <c r="R385" s="213">
        <f>Q385*H385</f>
        <v>0</v>
      </c>
      <c r="S385" s="213">
        <v>0.432</v>
      </c>
      <c r="T385" s="214">
        <f>S385*H385</f>
        <v>7.2705599999999988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15" t="s">
        <v>151</v>
      </c>
      <c r="AT385" s="215" t="s">
        <v>146</v>
      </c>
      <c r="AU385" s="215" t="s">
        <v>79</v>
      </c>
      <c r="AY385" s="17" t="s">
        <v>144</v>
      </c>
      <c r="BE385" s="216">
        <f>IF(N385="základní",J385,0)</f>
        <v>0</v>
      </c>
      <c r="BF385" s="216">
        <f>IF(N385="snížená",J385,0)</f>
        <v>0</v>
      </c>
      <c r="BG385" s="216">
        <f>IF(N385="zákl. přenesená",J385,0)</f>
        <v>0</v>
      </c>
      <c r="BH385" s="216">
        <f>IF(N385="sníž. přenesená",J385,0)</f>
        <v>0</v>
      </c>
      <c r="BI385" s="216">
        <f>IF(N385="nulová",J385,0)</f>
        <v>0</v>
      </c>
      <c r="BJ385" s="17" t="s">
        <v>77</v>
      </c>
      <c r="BK385" s="216">
        <f>ROUND(I385*H385,2)</f>
        <v>0</v>
      </c>
      <c r="BL385" s="17" t="s">
        <v>151</v>
      </c>
      <c r="BM385" s="215" t="s">
        <v>410</v>
      </c>
    </row>
    <row r="386" s="2" customFormat="1">
      <c r="A386" s="38"/>
      <c r="B386" s="39"/>
      <c r="C386" s="40"/>
      <c r="D386" s="217" t="s">
        <v>152</v>
      </c>
      <c r="E386" s="40"/>
      <c r="F386" s="218" t="s">
        <v>1812</v>
      </c>
      <c r="G386" s="40"/>
      <c r="H386" s="40"/>
      <c r="I386" s="219"/>
      <c r="J386" s="40"/>
      <c r="K386" s="40"/>
      <c r="L386" s="44"/>
      <c r="M386" s="220"/>
      <c r="N386" s="221"/>
      <c r="O386" s="84"/>
      <c r="P386" s="84"/>
      <c r="Q386" s="84"/>
      <c r="R386" s="84"/>
      <c r="S386" s="84"/>
      <c r="T386" s="85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152</v>
      </c>
      <c r="AU386" s="17" t="s">
        <v>79</v>
      </c>
    </row>
    <row r="387" s="2" customFormat="1">
      <c r="A387" s="38"/>
      <c r="B387" s="39"/>
      <c r="C387" s="40"/>
      <c r="D387" s="222" t="s">
        <v>154</v>
      </c>
      <c r="E387" s="40"/>
      <c r="F387" s="223" t="s">
        <v>1813</v>
      </c>
      <c r="G387" s="40"/>
      <c r="H387" s="40"/>
      <c r="I387" s="219"/>
      <c r="J387" s="40"/>
      <c r="K387" s="40"/>
      <c r="L387" s="44"/>
      <c r="M387" s="220"/>
      <c r="N387" s="221"/>
      <c r="O387" s="84"/>
      <c r="P387" s="84"/>
      <c r="Q387" s="84"/>
      <c r="R387" s="84"/>
      <c r="S387" s="84"/>
      <c r="T387" s="85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T387" s="17" t="s">
        <v>154</v>
      </c>
      <c r="AU387" s="17" t="s">
        <v>79</v>
      </c>
    </row>
    <row r="388" s="13" customFormat="1">
      <c r="A388" s="13"/>
      <c r="B388" s="224"/>
      <c r="C388" s="225"/>
      <c r="D388" s="217" t="s">
        <v>156</v>
      </c>
      <c r="E388" s="226" t="s">
        <v>19</v>
      </c>
      <c r="F388" s="227" t="s">
        <v>1814</v>
      </c>
      <c r="G388" s="225"/>
      <c r="H388" s="226" t="s">
        <v>19</v>
      </c>
      <c r="I388" s="228"/>
      <c r="J388" s="225"/>
      <c r="K388" s="225"/>
      <c r="L388" s="229"/>
      <c r="M388" s="230"/>
      <c r="N388" s="231"/>
      <c r="O388" s="231"/>
      <c r="P388" s="231"/>
      <c r="Q388" s="231"/>
      <c r="R388" s="231"/>
      <c r="S388" s="231"/>
      <c r="T388" s="23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3" t="s">
        <v>156</v>
      </c>
      <c r="AU388" s="233" t="s">
        <v>79</v>
      </c>
      <c r="AV388" s="13" t="s">
        <v>77</v>
      </c>
      <c r="AW388" s="13" t="s">
        <v>31</v>
      </c>
      <c r="AX388" s="13" t="s">
        <v>69</v>
      </c>
      <c r="AY388" s="233" t="s">
        <v>144</v>
      </c>
    </row>
    <row r="389" s="14" customFormat="1">
      <c r="A389" s="14"/>
      <c r="B389" s="234"/>
      <c r="C389" s="235"/>
      <c r="D389" s="217" t="s">
        <v>156</v>
      </c>
      <c r="E389" s="236" t="s">
        <v>19</v>
      </c>
      <c r="F389" s="237" t="s">
        <v>1815</v>
      </c>
      <c r="G389" s="235"/>
      <c r="H389" s="238">
        <v>11.6</v>
      </c>
      <c r="I389" s="239"/>
      <c r="J389" s="235"/>
      <c r="K389" s="235"/>
      <c r="L389" s="240"/>
      <c r="M389" s="241"/>
      <c r="N389" s="242"/>
      <c r="O389" s="242"/>
      <c r="P389" s="242"/>
      <c r="Q389" s="242"/>
      <c r="R389" s="242"/>
      <c r="S389" s="242"/>
      <c r="T389" s="243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4" t="s">
        <v>156</v>
      </c>
      <c r="AU389" s="244" t="s">
        <v>79</v>
      </c>
      <c r="AV389" s="14" t="s">
        <v>79</v>
      </c>
      <c r="AW389" s="14" t="s">
        <v>31</v>
      </c>
      <c r="AX389" s="14" t="s">
        <v>69</v>
      </c>
      <c r="AY389" s="244" t="s">
        <v>144</v>
      </c>
    </row>
    <row r="390" s="13" customFormat="1">
      <c r="A390" s="13"/>
      <c r="B390" s="224"/>
      <c r="C390" s="225"/>
      <c r="D390" s="217" t="s">
        <v>156</v>
      </c>
      <c r="E390" s="226" t="s">
        <v>19</v>
      </c>
      <c r="F390" s="227" t="s">
        <v>1703</v>
      </c>
      <c r="G390" s="225"/>
      <c r="H390" s="226" t="s">
        <v>19</v>
      </c>
      <c r="I390" s="228"/>
      <c r="J390" s="225"/>
      <c r="K390" s="225"/>
      <c r="L390" s="229"/>
      <c r="M390" s="230"/>
      <c r="N390" s="231"/>
      <c r="O390" s="231"/>
      <c r="P390" s="231"/>
      <c r="Q390" s="231"/>
      <c r="R390" s="231"/>
      <c r="S390" s="231"/>
      <c r="T390" s="23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3" t="s">
        <v>156</v>
      </c>
      <c r="AU390" s="233" t="s">
        <v>79</v>
      </c>
      <c r="AV390" s="13" t="s">
        <v>77</v>
      </c>
      <c r="AW390" s="13" t="s">
        <v>31</v>
      </c>
      <c r="AX390" s="13" t="s">
        <v>69</v>
      </c>
      <c r="AY390" s="233" t="s">
        <v>144</v>
      </c>
    </row>
    <row r="391" s="14" customFormat="1">
      <c r="A391" s="14"/>
      <c r="B391" s="234"/>
      <c r="C391" s="235"/>
      <c r="D391" s="217" t="s">
        <v>156</v>
      </c>
      <c r="E391" s="236" t="s">
        <v>19</v>
      </c>
      <c r="F391" s="237" t="s">
        <v>1816</v>
      </c>
      <c r="G391" s="235"/>
      <c r="H391" s="238">
        <v>3.6299999999999999</v>
      </c>
      <c r="I391" s="239"/>
      <c r="J391" s="235"/>
      <c r="K391" s="235"/>
      <c r="L391" s="240"/>
      <c r="M391" s="241"/>
      <c r="N391" s="242"/>
      <c r="O391" s="242"/>
      <c r="P391" s="242"/>
      <c r="Q391" s="242"/>
      <c r="R391" s="242"/>
      <c r="S391" s="242"/>
      <c r="T391" s="243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4" t="s">
        <v>156</v>
      </c>
      <c r="AU391" s="244" t="s">
        <v>79</v>
      </c>
      <c r="AV391" s="14" t="s">
        <v>79</v>
      </c>
      <c r="AW391" s="14" t="s">
        <v>31</v>
      </c>
      <c r="AX391" s="14" t="s">
        <v>69</v>
      </c>
      <c r="AY391" s="244" t="s">
        <v>144</v>
      </c>
    </row>
    <row r="392" s="14" customFormat="1">
      <c r="A392" s="14"/>
      <c r="B392" s="234"/>
      <c r="C392" s="235"/>
      <c r="D392" s="217" t="s">
        <v>156</v>
      </c>
      <c r="E392" s="236" t="s">
        <v>19</v>
      </c>
      <c r="F392" s="237" t="s">
        <v>1817</v>
      </c>
      <c r="G392" s="235"/>
      <c r="H392" s="238">
        <v>1.6000000000000001</v>
      </c>
      <c r="I392" s="239"/>
      <c r="J392" s="235"/>
      <c r="K392" s="235"/>
      <c r="L392" s="240"/>
      <c r="M392" s="241"/>
      <c r="N392" s="242"/>
      <c r="O392" s="242"/>
      <c r="P392" s="242"/>
      <c r="Q392" s="242"/>
      <c r="R392" s="242"/>
      <c r="S392" s="242"/>
      <c r="T392" s="24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4" t="s">
        <v>156</v>
      </c>
      <c r="AU392" s="244" t="s">
        <v>79</v>
      </c>
      <c r="AV392" s="14" t="s">
        <v>79</v>
      </c>
      <c r="AW392" s="14" t="s">
        <v>31</v>
      </c>
      <c r="AX392" s="14" t="s">
        <v>69</v>
      </c>
      <c r="AY392" s="244" t="s">
        <v>144</v>
      </c>
    </row>
    <row r="393" s="15" customFormat="1">
      <c r="A393" s="15"/>
      <c r="B393" s="245"/>
      <c r="C393" s="246"/>
      <c r="D393" s="217" t="s">
        <v>156</v>
      </c>
      <c r="E393" s="247" t="s">
        <v>19</v>
      </c>
      <c r="F393" s="248" t="s">
        <v>163</v>
      </c>
      <c r="G393" s="246"/>
      <c r="H393" s="249">
        <v>16.830000000000002</v>
      </c>
      <c r="I393" s="250"/>
      <c r="J393" s="246"/>
      <c r="K393" s="246"/>
      <c r="L393" s="251"/>
      <c r="M393" s="252"/>
      <c r="N393" s="253"/>
      <c r="O393" s="253"/>
      <c r="P393" s="253"/>
      <c r="Q393" s="253"/>
      <c r="R393" s="253"/>
      <c r="S393" s="253"/>
      <c r="T393" s="254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55" t="s">
        <v>156</v>
      </c>
      <c r="AU393" s="255" t="s">
        <v>79</v>
      </c>
      <c r="AV393" s="15" t="s">
        <v>151</v>
      </c>
      <c r="AW393" s="15" t="s">
        <v>31</v>
      </c>
      <c r="AX393" s="15" t="s">
        <v>77</v>
      </c>
      <c r="AY393" s="255" t="s">
        <v>144</v>
      </c>
    </row>
    <row r="394" s="2" customFormat="1" ht="37.8" customHeight="1">
      <c r="A394" s="38"/>
      <c r="B394" s="39"/>
      <c r="C394" s="204" t="s">
        <v>416</v>
      </c>
      <c r="D394" s="204" t="s">
        <v>146</v>
      </c>
      <c r="E394" s="205" t="s">
        <v>1818</v>
      </c>
      <c r="F394" s="206" t="s">
        <v>1819</v>
      </c>
      <c r="G394" s="207" t="s">
        <v>149</v>
      </c>
      <c r="H394" s="208">
        <v>0.35999999999999999</v>
      </c>
      <c r="I394" s="209"/>
      <c r="J394" s="210">
        <f>ROUND(I394*H394,2)</f>
        <v>0</v>
      </c>
      <c r="K394" s="206" t="s">
        <v>150</v>
      </c>
      <c r="L394" s="44"/>
      <c r="M394" s="211" t="s">
        <v>19</v>
      </c>
      <c r="N394" s="212" t="s">
        <v>40</v>
      </c>
      <c r="O394" s="84"/>
      <c r="P394" s="213">
        <f>O394*H394</f>
        <v>0</v>
      </c>
      <c r="Q394" s="213">
        <v>0</v>
      </c>
      <c r="R394" s="213">
        <f>Q394*H394</f>
        <v>0</v>
      </c>
      <c r="S394" s="213">
        <v>2.2000000000000002</v>
      </c>
      <c r="T394" s="214">
        <f>S394*H394</f>
        <v>0.79200000000000004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15" t="s">
        <v>151</v>
      </c>
      <c r="AT394" s="215" t="s">
        <v>146</v>
      </c>
      <c r="AU394" s="215" t="s">
        <v>79</v>
      </c>
      <c r="AY394" s="17" t="s">
        <v>144</v>
      </c>
      <c r="BE394" s="216">
        <f>IF(N394="základní",J394,0)</f>
        <v>0</v>
      </c>
      <c r="BF394" s="216">
        <f>IF(N394="snížená",J394,0)</f>
        <v>0</v>
      </c>
      <c r="BG394" s="216">
        <f>IF(N394="zákl. přenesená",J394,0)</f>
        <v>0</v>
      </c>
      <c r="BH394" s="216">
        <f>IF(N394="sníž. přenesená",J394,0)</f>
        <v>0</v>
      </c>
      <c r="BI394" s="216">
        <f>IF(N394="nulová",J394,0)</f>
        <v>0</v>
      </c>
      <c r="BJ394" s="17" t="s">
        <v>77</v>
      </c>
      <c r="BK394" s="216">
        <f>ROUND(I394*H394,2)</f>
        <v>0</v>
      </c>
      <c r="BL394" s="17" t="s">
        <v>151</v>
      </c>
      <c r="BM394" s="215" t="s">
        <v>419</v>
      </c>
    </row>
    <row r="395" s="2" customFormat="1">
      <c r="A395" s="38"/>
      <c r="B395" s="39"/>
      <c r="C395" s="40"/>
      <c r="D395" s="217" t="s">
        <v>152</v>
      </c>
      <c r="E395" s="40"/>
      <c r="F395" s="218" t="s">
        <v>1820</v>
      </c>
      <c r="G395" s="40"/>
      <c r="H395" s="40"/>
      <c r="I395" s="219"/>
      <c r="J395" s="40"/>
      <c r="K395" s="40"/>
      <c r="L395" s="44"/>
      <c r="M395" s="220"/>
      <c r="N395" s="221"/>
      <c r="O395" s="84"/>
      <c r="P395" s="84"/>
      <c r="Q395" s="84"/>
      <c r="R395" s="84"/>
      <c r="S395" s="84"/>
      <c r="T395" s="85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152</v>
      </c>
      <c r="AU395" s="17" t="s">
        <v>79</v>
      </c>
    </row>
    <row r="396" s="2" customFormat="1">
      <c r="A396" s="38"/>
      <c r="B396" s="39"/>
      <c r="C396" s="40"/>
      <c r="D396" s="222" t="s">
        <v>154</v>
      </c>
      <c r="E396" s="40"/>
      <c r="F396" s="223" t="s">
        <v>1821</v>
      </c>
      <c r="G396" s="40"/>
      <c r="H396" s="40"/>
      <c r="I396" s="219"/>
      <c r="J396" s="40"/>
      <c r="K396" s="40"/>
      <c r="L396" s="44"/>
      <c r="M396" s="220"/>
      <c r="N396" s="221"/>
      <c r="O396" s="84"/>
      <c r="P396" s="84"/>
      <c r="Q396" s="84"/>
      <c r="R396" s="84"/>
      <c r="S396" s="84"/>
      <c r="T396" s="85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154</v>
      </c>
      <c r="AU396" s="17" t="s">
        <v>79</v>
      </c>
    </row>
    <row r="397" s="13" customFormat="1">
      <c r="A397" s="13"/>
      <c r="B397" s="224"/>
      <c r="C397" s="225"/>
      <c r="D397" s="217" t="s">
        <v>156</v>
      </c>
      <c r="E397" s="226" t="s">
        <v>19</v>
      </c>
      <c r="F397" s="227" t="s">
        <v>1701</v>
      </c>
      <c r="G397" s="225"/>
      <c r="H397" s="226" t="s">
        <v>19</v>
      </c>
      <c r="I397" s="228"/>
      <c r="J397" s="225"/>
      <c r="K397" s="225"/>
      <c r="L397" s="229"/>
      <c r="M397" s="230"/>
      <c r="N397" s="231"/>
      <c r="O397" s="231"/>
      <c r="P397" s="231"/>
      <c r="Q397" s="231"/>
      <c r="R397" s="231"/>
      <c r="S397" s="231"/>
      <c r="T397" s="23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3" t="s">
        <v>156</v>
      </c>
      <c r="AU397" s="233" t="s">
        <v>79</v>
      </c>
      <c r="AV397" s="13" t="s">
        <v>77</v>
      </c>
      <c r="AW397" s="13" t="s">
        <v>31</v>
      </c>
      <c r="AX397" s="13" t="s">
        <v>69</v>
      </c>
      <c r="AY397" s="233" t="s">
        <v>144</v>
      </c>
    </row>
    <row r="398" s="14" customFormat="1">
      <c r="A398" s="14"/>
      <c r="B398" s="234"/>
      <c r="C398" s="235"/>
      <c r="D398" s="217" t="s">
        <v>156</v>
      </c>
      <c r="E398" s="236" t="s">
        <v>19</v>
      </c>
      <c r="F398" s="237" t="s">
        <v>1822</v>
      </c>
      <c r="G398" s="235"/>
      <c r="H398" s="238">
        <v>0.040000000000000001</v>
      </c>
      <c r="I398" s="239"/>
      <c r="J398" s="235"/>
      <c r="K398" s="235"/>
      <c r="L398" s="240"/>
      <c r="M398" s="241"/>
      <c r="N398" s="242"/>
      <c r="O398" s="242"/>
      <c r="P398" s="242"/>
      <c r="Q398" s="242"/>
      <c r="R398" s="242"/>
      <c r="S398" s="242"/>
      <c r="T398" s="243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4" t="s">
        <v>156</v>
      </c>
      <c r="AU398" s="244" t="s">
        <v>79</v>
      </c>
      <c r="AV398" s="14" t="s">
        <v>79</v>
      </c>
      <c r="AW398" s="14" t="s">
        <v>31</v>
      </c>
      <c r="AX398" s="14" t="s">
        <v>69</v>
      </c>
      <c r="AY398" s="244" t="s">
        <v>144</v>
      </c>
    </row>
    <row r="399" s="13" customFormat="1">
      <c r="A399" s="13"/>
      <c r="B399" s="224"/>
      <c r="C399" s="225"/>
      <c r="D399" s="217" t="s">
        <v>156</v>
      </c>
      <c r="E399" s="226" t="s">
        <v>19</v>
      </c>
      <c r="F399" s="227" t="s">
        <v>1703</v>
      </c>
      <c r="G399" s="225"/>
      <c r="H399" s="226" t="s">
        <v>19</v>
      </c>
      <c r="I399" s="228"/>
      <c r="J399" s="225"/>
      <c r="K399" s="225"/>
      <c r="L399" s="229"/>
      <c r="M399" s="230"/>
      <c r="N399" s="231"/>
      <c r="O399" s="231"/>
      <c r="P399" s="231"/>
      <c r="Q399" s="231"/>
      <c r="R399" s="231"/>
      <c r="S399" s="231"/>
      <c r="T399" s="23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3" t="s">
        <v>156</v>
      </c>
      <c r="AU399" s="233" t="s">
        <v>79</v>
      </c>
      <c r="AV399" s="13" t="s">
        <v>77</v>
      </c>
      <c r="AW399" s="13" t="s">
        <v>31</v>
      </c>
      <c r="AX399" s="13" t="s">
        <v>69</v>
      </c>
      <c r="AY399" s="233" t="s">
        <v>144</v>
      </c>
    </row>
    <row r="400" s="14" customFormat="1">
      <c r="A400" s="14"/>
      <c r="B400" s="234"/>
      <c r="C400" s="235"/>
      <c r="D400" s="217" t="s">
        <v>156</v>
      </c>
      <c r="E400" s="236" t="s">
        <v>19</v>
      </c>
      <c r="F400" s="237" t="s">
        <v>1823</v>
      </c>
      <c r="G400" s="235"/>
      <c r="H400" s="238">
        <v>0.32000000000000001</v>
      </c>
      <c r="I400" s="239"/>
      <c r="J400" s="235"/>
      <c r="K400" s="235"/>
      <c r="L400" s="240"/>
      <c r="M400" s="241"/>
      <c r="N400" s="242"/>
      <c r="O400" s="242"/>
      <c r="P400" s="242"/>
      <c r="Q400" s="242"/>
      <c r="R400" s="242"/>
      <c r="S400" s="242"/>
      <c r="T400" s="243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4" t="s">
        <v>156</v>
      </c>
      <c r="AU400" s="244" t="s">
        <v>79</v>
      </c>
      <c r="AV400" s="14" t="s">
        <v>79</v>
      </c>
      <c r="AW400" s="14" t="s">
        <v>31</v>
      </c>
      <c r="AX400" s="14" t="s">
        <v>69</v>
      </c>
      <c r="AY400" s="244" t="s">
        <v>144</v>
      </c>
    </row>
    <row r="401" s="15" customFormat="1">
      <c r="A401" s="15"/>
      <c r="B401" s="245"/>
      <c r="C401" s="246"/>
      <c r="D401" s="217" t="s">
        <v>156</v>
      </c>
      <c r="E401" s="247" t="s">
        <v>19</v>
      </c>
      <c r="F401" s="248" t="s">
        <v>163</v>
      </c>
      <c r="G401" s="246"/>
      <c r="H401" s="249">
        <v>0.35999999999999999</v>
      </c>
      <c r="I401" s="250"/>
      <c r="J401" s="246"/>
      <c r="K401" s="246"/>
      <c r="L401" s="251"/>
      <c r="M401" s="252"/>
      <c r="N401" s="253"/>
      <c r="O401" s="253"/>
      <c r="P401" s="253"/>
      <c r="Q401" s="253"/>
      <c r="R401" s="253"/>
      <c r="S401" s="253"/>
      <c r="T401" s="254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55" t="s">
        <v>156</v>
      </c>
      <c r="AU401" s="255" t="s">
        <v>79</v>
      </c>
      <c r="AV401" s="15" t="s">
        <v>151</v>
      </c>
      <c r="AW401" s="15" t="s">
        <v>31</v>
      </c>
      <c r="AX401" s="15" t="s">
        <v>77</v>
      </c>
      <c r="AY401" s="255" t="s">
        <v>144</v>
      </c>
    </row>
    <row r="402" s="12" customFormat="1" ht="22.8" customHeight="1">
      <c r="A402" s="12"/>
      <c r="B402" s="188"/>
      <c r="C402" s="189"/>
      <c r="D402" s="190" t="s">
        <v>68</v>
      </c>
      <c r="E402" s="202" t="s">
        <v>828</v>
      </c>
      <c r="F402" s="202" t="s">
        <v>829</v>
      </c>
      <c r="G402" s="189"/>
      <c r="H402" s="189"/>
      <c r="I402" s="192"/>
      <c r="J402" s="203">
        <f>BK402</f>
        <v>0</v>
      </c>
      <c r="K402" s="189"/>
      <c r="L402" s="194"/>
      <c r="M402" s="195"/>
      <c r="N402" s="196"/>
      <c r="O402" s="196"/>
      <c r="P402" s="197">
        <f>SUM(P403:P440)</f>
        <v>0</v>
      </c>
      <c r="Q402" s="196"/>
      <c r="R402" s="197">
        <f>SUM(R403:R440)</f>
        <v>0</v>
      </c>
      <c r="S402" s="196"/>
      <c r="T402" s="198">
        <f>SUM(T403:T440)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199" t="s">
        <v>77</v>
      </c>
      <c r="AT402" s="200" t="s">
        <v>68</v>
      </c>
      <c r="AU402" s="200" t="s">
        <v>77</v>
      </c>
      <c r="AY402" s="199" t="s">
        <v>144</v>
      </c>
      <c r="BK402" s="201">
        <f>SUM(BK403:BK440)</f>
        <v>0</v>
      </c>
    </row>
    <row r="403" s="2" customFormat="1" ht="24.15" customHeight="1">
      <c r="A403" s="38"/>
      <c r="B403" s="39"/>
      <c r="C403" s="204" t="s">
        <v>282</v>
      </c>
      <c r="D403" s="204" t="s">
        <v>146</v>
      </c>
      <c r="E403" s="205" t="s">
        <v>1824</v>
      </c>
      <c r="F403" s="206" t="s">
        <v>1825</v>
      </c>
      <c r="G403" s="207" t="s">
        <v>211</v>
      </c>
      <c r="H403" s="208">
        <v>1.375</v>
      </c>
      <c r="I403" s="209"/>
      <c r="J403" s="210">
        <f>ROUND(I403*H403,2)</f>
        <v>0</v>
      </c>
      <c r="K403" s="206" t="s">
        <v>150</v>
      </c>
      <c r="L403" s="44"/>
      <c r="M403" s="211" t="s">
        <v>19</v>
      </c>
      <c r="N403" s="212" t="s">
        <v>40</v>
      </c>
      <c r="O403" s="84"/>
      <c r="P403" s="213">
        <f>O403*H403</f>
        <v>0</v>
      </c>
      <c r="Q403" s="213">
        <v>0</v>
      </c>
      <c r="R403" s="213">
        <f>Q403*H403</f>
        <v>0</v>
      </c>
      <c r="S403" s="213">
        <v>0</v>
      </c>
      <c r="T403" s="214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15" t="s">
        <v>151</v>
      </c>
      <c r="AT403" s="215" t="s">
        <v>146</v>
      </c>
      <c r="AU403" s="215" t="s">
        <v>79</v>
      </c>
      <c r="AY403" s="17" t="s">
        <v>144</v>
      </c>
      <c r="BE403" s="216">
        <f>IF(N403="základní",J403,0)</f>
        <v>0</v>
      </c>
      <c r="BF403" s="216">
        <f>IF(N403="snížená",J403,0)</f>
        <v>0</v>
      </c>
      <c r="BG403" s="216">
        <f>IF(N403="zákl. přenesená",J403,0)</f>
        <v>0</v>
      </c>
      <c r="BH403" s="216">
        <f>IF(N403="sníž. přenesená",J403,0)</f>
        <v>0</v>
      </c>
      <c r="BI403" s="216">
        <f>IF(N403="nulová",J403,0)</f>
        <v>0</v>
      </c>
      <c r="BJ403" s="17" t="s">
        <v>77</v>
      </c>
      <c r="BK403" s="216">
        <f>ROUND(I403*H403,2)</f>
        <v>0</v>
      </c>
      <c r="BL403" s="17" t="s">
        <v>151</v>
      </c>
      <c r="BM403" s="215" t="s">
        <v>428</v>
      </c>
    </row>
    <row r="404" s="2" customFormat="1">
      <c r="A404" s="38"/>
      <c r="B404" s="39"/>
      <c r="C404" s="40"/>
      <c r="D404" s="217" t="s">
        <v>152</v>
      </c>
      <c r="E404" s="40"/>
      <c r="F404" s="218" t="s">
        <v>1826</v>
      </c>
      <c r="G404" s="40"/>
      <c r="H404" s="40"/>
      <c r="I404" s="219"/>
      <c r="J404" s="40"/>
      <c r="K404" s="40"/>
      <c r="L404" s="44"/>
      <c r="M404" s="220"/>
      <c r="N404" s="221"/>
      <c r="O404" s="84"/>
      <c r="P404" s="84"/>
      <c r="Q404" s="84"/>
      <c r="R404" s="84"/>
      <c r="S404" s="84"/>
      <c r="T404" s="85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T404" s="17" t="s">
        <v>152</v>
      </c>
      <c r="AU404" s="17" t="s">
        <v>79</v>
      </c>
    </row>
    <row r="405" s="2" customFormat="1">
      <c r="A405" s="38"/>
      <c r="B405" s="39"/>
      <c r="C405" s="40"/>
      <c r="D405" s="222" t="s">
        <v>154</v>
      </c>
      <c r="E405" s="40"/>
      <c r="F405" s="223" t="s">
        <v>1827</v>
      </c>
      <c r="G405" s="40"/>
      <c r="H405" s="40"/>
      <c r="I405" s="219"/>
      <c r="J405" s="40"/>
      <c r="K405" s="40"/>
      <c r="L405" s="44"/>
      <c r="M405" s="220"/>
      <c r="N405" s="221"/>
      <c r="O405" s="84"/>
      <c r="P405" s="84"/>
      <c r="Q405" s="84"/>
      <c r="R405" s="84"/>
      <c r="S405" s="84"/>
      <c r="T405" s="85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154</v>
      </c>
      <c r="AU405" s="17" t="s">
        <v>79</v>
      </c>
    </row>
    <row r="406" s="13" customFormat="1">
      <c r="A406" s="13"/>
      <c r="B406" s="224"/>
      <c r="C406" s="225"/>
      <c r="D406" s="217" t="s">
        <v>156</v>
      </c>
      <c r="E406" s="226" t="s">
        <v>19</v>
      </c>
      <c r="F406" s="227" t="s">
        <v>1828</v>
      </c>
      <c r="G406" s="225"/>
      <c r="H406" s="226" t="s">
        <v>19</v>
      </c>
      <c r="I406" s="228"/>
      <c r="J406" s="225"/>
      <c r="K406" s="225"/>
      <c r="L406" s="229"/>
      <c r="M406" s="230"/>
      <c r="N406" s="231"/>
      <c r="O406" s="231"/>
      <c r="P406" s="231"/>
      <c r="Q406" s="231"/>
      <c r="R406" s="231"/>
      <c r="S406" s="231"/>
      <c r="T406" s="23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3" t="s">
        <v>156</v>
      </c>
      <c r="AU406" s="233" t="s">
        <v>79</v>
      </c>
      <c r="AV406" s="13" t="s">
        <v>77</v>
      </c>
      <c r="AW406" s="13" t="s">
        <v>31</v>
      </c>
      <c r="AX406" s="13" t="s">
        <v>69</v>
      </c>
      <c r="AY406" s="233" t="s">
        <v>144</v>
      </c>
    </row>
    <row r="407" s="14" customFormat="1">
      <c r="A407" s="14"/>
      <c r="B407" s="234"/>
      <c r="C407" s="235"/>
      <c r="D407" s="217" t="s">
        <v>156</v>
      </c>
      <c r="E407" s="236" t="s">
        <v>19</v>
      </c>
      <c r="F407" s="237" t="s">
        <v>1829</v>
      </c>
      <c r="G407" s="235"/>
      <c r="H407" s="238">
        <v>0.79200000000000004</v>
      </c>
      <c r="I407" s="239"/>
      <c r="J407" s="235"/>
      <c r="K407" s="235"/>
      <c r="L407" s="240"/>
      <c r="M407" s="241"/>
      <c r="N407" s="242"/>
      <c r="O407" s="242"/>
      <c r="P407" s="242"/>
      <c r="Q407" s="242"/>
      <c r="R407" s="242"/>
      <c r="S407" s="242"/>
      <c r="T407" s="243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4" t="s">
        <v>156</v>
      </c>
      <c r="AU407" s="244" t="s">
        <v>79</v>
      </c>
      <c r="AV407" s="14" t="s">
        <v>79</v>
      </c>
      <c r="AW407" s="14" t="s">
        <v>31</v>
      </c>
      <c r="AX407" s="14" t="s">
        <v>69</v>
      </c>
      <c r="AY407" s="244" t="s">
        <v>144</v>
      </c>
    </row>
    <row r="408" s="13" customFormat="1">
      <c r="A408" s="13"/>
      <c r="B408" s="224"/>
      <c r="C408" s="225"/>
      <c r="D408" s="217" t="s">
        <v>156</v>
      </c>
      <c r="E408" s="226" t="s">
        <v>19</v>
      </c>
      <c r="F408" s="227" t="s">
        <v>1830</v>
      </c>
      <c r="G408" s="225"/>
      <c r="H408" s="226" t="s">
        <v>19</v>
      </c>
      <c r="I408" s="228"/>
      <c r="J408" s="225"/>
      <c r="K408" s="225"/>
      <c r="L408" s="229"/>
      <c r="M408" s="230"/>
      <c r="N408" s="231"/>
      <c r="O408" s="231"/>
      <c r="P408" s="231"/>
      <c r="Q408" s="231"/>
      <c r="R408" s="231"/>
      <c r="S408" s="231"/>
      <c r="T408" s="23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3" t="s">
        <v>156</v>
      </c>
      <c r="AU408" s="233" t="s">
        <v>79</v>
      </c>
      <c r="AV408" s="13" t="s">
        <v>77</v>
      </c>
      <c r="AW408" s="13" t="s">
        <v>31</v>
      </c>
      <c r="AX408" s="13" t="s">
        <v>69</v>
      </c>
      <c r="AY408" s="233" t="s">
        <v>144</v>
      </c>
    </row>
    <row r="409" s="14" customFormat="1">
      <c r="A409" s="14"/>
      <c r="B409" s="234"/>
      <c r="C409" s="235"/>
      <c r="D409" s="217" t="s">
        <v>156</v>
      </c>
      <c r="E409" s="236" t="s">
        <v>19</v>
      </c>
      <c r="F409" s="237" t="s">
        <v>1831</v>
      </c>
      <c r="G409" s="235"/>
      <c r="H409" s="238">
        <v>0.58299999999999996</v>
      </c>
      <c r="I409" s="239"/>
      <c r="J409" s="235"/>
      <c r="K409" s="235"/>
      <c r="L409" s="240"/>
      <c r="M409" s="241"/>
      <c r="N409" s="242"/>
      <c r="O409" s="242"/>
      <c r="P409" s="242"/>
      <c r="Q409" s="242"/>
      <c r="R409" s="242"/>
      <c r="S409" s="242"/>
      <c r="T409" s="243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4" t="s">
        <v>156</v>
      </c>
      <c r="AU409" s="244" t="s">
        <v>79</v>
      </c>
      <c r="AV409" s="14" t="s">
        <v>79</v>
      </c>
      <c r="AW409" s="14" t="s">
        <v>31</v>
      </c>
      <c r="AX409" s="14" t="s">
        <v>69</v>
      </c>
      <c r="AY409" s="244" t="s">
        <v>144</v>
      </c>
    </row>
    <row r="410" s="15" customFormat="1">
      <c r="A410" s="15"/>
      <c r="B410" s="245"/>
      <c r="C410" s="246"/>
      <c r="D410" s="217" t="s">
        <v>156</v>
      </c>
      <c r="E410" s="247" t="s">
        <v>19</v>
      </c>
      <c r="F410" s="248" t="s">
        <v>163</v>
      </c>
      <c r="G410" s="246"/>
      <c r="H410" s="249">
        <v>1.375</v>
      </c>
      <c r="I410" s="250"/>
      <c r="J410" s="246"/>
      <c r="K410" s="246"/>
      <c r="L410" s="251"/>
      <c r="M410" s="252"/>
      <c r="N410" s="253"/>
      <c r="O410" s="253"/>
      <c r="P410" s="253"/>
      <c r="Q410" s="253"/>
      <c r="R410" s="253"/>
      <c r="S410" s="253"/>
      <c r="T410" s="254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55" t="s">
        <v>156</v>
      </c>
      <c r="AU410" s="255" t="s">
        <v>79</v>
      </c>
      <c r="AV410" s="15" t="s">
        <v>151</v>
      </c>
      <c r="AW410" s="15" t="s">
        <v>31</v>
      </c>
      <c r="AX410" s="15" t="s">
        <v>77</v>
      </c>
      <c r="AY410" s="255" t="s">
        <v>144</v>
      </c>
    </row>
    <row r="411" s="2" customFormat="1" ht="24.15" customHeight="1">
      <c r="A411" s="38"/>
      <c r="B411" s="39"/>
      <c r="C411" s="204" t="s">
        <v>433</v>
      </c>
      <c r="D411" s="204" t="s">
        <v>146</v>
      </c>
      <c r="E411" s="205" t="s">
        <v>836</v>
      </c>
      <c r="F411" s="206" t="s">
        <v>837</v>
      </c>
      <c r="G411" s="207" t="s">
        <v>211</v>
      </c>
      <c r="H411" s="208">
        <v>1.375</v>
      </c>
      <c r="I411" s="209"/>
      <c r="J411" s="210">
        <f>ROUND(I411*H411,2)</f>
        <v>0</v>
      </c>
      <c r="K411" s="206" t="s">
        <v>150</v>
      </c>
      <c r="L411" s="44"/>
      <c r="M411" s="211" t="s">
        <v>19</v>
      </c>
      <c r="N411" s="212" t="s">
        <v>40</v>
      </c>
      <c r="O411" s="84"/>
      <c r="P411" s="213">
        <f>O411*H411</f>
        <v>0</v>
      </c>
      <c r="Q411" s="213">
        <v>0</v>
      </c>
      <c r="R411" s="213">
        <f>Q411*H411</f>
        <v>0</v>
      </c>
      <c r="S411" s="213">
        <v>0</v>
      </c>
      <c r="T411" s="214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15" t="s">
        <v>151</v>
      </c>
      <c r="AT411" s="215" t="s">
        <v>146</v>
      </c>
      <c r="AU411" s="215" t="s">
        <v>79</v>
      </c>
      <c r="AY411" s="17" t="s">
        <v>144</v>
      </c>
      <c r="BE411" s="216">
        <f>IF(N411="základní",J411,0)</f>
        <v>0</v>
      </c>
      <c r="BF411" s="216">
        <f>IF(N411="snížená",J411,0)</f>
        <v>0</v>
      </c>
      <c r="BG411" s="216">
        <f>IF(N411="zákl. přenesená",J411,0)</f>
        <v>0</v>
      </c>
      <c r="BH411" s="216">
        <f>IF(N411="sníž. přenesená",J411,0)</f>
        <v>0</v>
      </c>
      <c r="BI411" s="216">
        <f>IF(N411="nulová",J411,0)</f>
        <v>0</v>
      </c>
      <c r="BJ411" s="17" t="s">
        <v>77</v>
      </c>
      <c r="BK411" s="216">
        <f>ROUND(I411*H411,2)</f>
        <v>0</v>
      </c>
      <c r="BL411" s="17" t="s">
        <v>151</v>
      </c>
      <c r="BM411" s="215" t="s">
        <v>436</v>
      </c>
    </row>
    <row r="412" s="2" customFormat="1">
      <c r="A412" s="38"/>
      <c r="B412" s="39"/>
      <c r="C412" s="40"/>
      <c r="D412" s="217" t="s">
        <v>152</v>
      </c>
      <c r="E412" s="40"/>
      <c r="F412" s="218" t="s">
        <v>839</v>
      </c>
      <c r="G412" s="40"/>
      <c r="H412" s="40"/>
      <c r="I412" s="219"/>
      <c r="J412" s="40"/>
      <c r="K412" s="40"/>
      <c r="L412" s="44"/>
      <c r="M412" s="220"/>
      <c r="N412" s="221"/>
      <c r="O412" s="84"/>
      <c r="P412" s="84"/>
      <c r="Q412" s="84"/>
      <c r="R412" s="84"/>
      <c r="S412" s="84"/>
      <c r="T412" s="85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152</v>
      </c>
      <c r="AU412" s="17" t="s">
        <v>79</v>
      </c>
    </row>
    <row r="413" s="2" customFormat="1">
      <c r="A413" s="38"/>
      <c r="B413" s="39"/>
      <c r="C413" s="40"/>
      <c r="D413" s="222" t="s">
        <v>154</v>
      </c>
      <c r="E413" s="40"/>
      <c r="F413" s="223" t="s">
        <v>840</v>
      </c>
      <c r="G413" s="40"/>
      <c r="H413" s="40"/>
      <c r="I413" s="219"/>
      <c r="J413" s="40"/>
      <c r="K413" s="40"/>
      <c r="L413" s="44"/>
      <c r="M413" s="220"/>
      <c r="N413" s="221"/>
      <c r="O413" s="84"/>
      <c r="P413" s="84"/>
      <c r="Q413" s="84"/>
      <c r="R413" s="84"/>
      <c r="S413" s="84"/>
      <c r="T413" s="85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154</v>
      </c>
      <c r="AU413" s="17" t="s">
        <v>79</v>
      </c>
    </row>
    <row r="414" s="13" customFormat="1">
      <c r="A414" s="13"/>
      <c r="B414" s="224"/>
      <c r="C414" s="225"/>
      <c r="D414" s="217" t="s">
        <v>156</v>
      </c>
      <c r="E414" s="226" t="s">
        <v>19</v>
      </c>
      <c r="F414" s="227" t="s">
        <v>1828</v>
      </c>
      <c r="G414" s="225"/>
      <c r="H414" s="226" t="s">
        <v>19</v>
      </c>
      <c r="I414" s="228"/>
      <c r="J414" s="225"/>
      <c r="K414" s="225"/>
      <c r="L414" s="229"/>
      <c r="M414" s="230"/>
      <c r="N414" s="231"/>
      <c r="O414" s="231"/>
      <c r="P414" s="231"/>
      <c r="Q414" s="231"/>
      <c r="R414" s="231"/>
      <c r="S414" s="231"/>
      <c r="T414" s="23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3" t="s">
        <v>156</v>
      </c>
      <c r="AU414" s="233" t="s">
        <v>79</v>
      </c>
      <c r="AV414" s="13" t="s">
        <v>77</v>
      </c>
      <c r="AW414" s="13" t="s">
        <v>31</v>
      </c>
      <c r="AX414" s="13" t="s">
        <v>69</v>
      </c>
      <c r="AY414" s="233" t="s">
        <v>144</v>
      </c>
    </row>
    <row r="415" s="14" customFormat="1">
      <c r="A415" s="14"/>
      <c r="B415" s="234"/>
      <c r="C415" s="235"/>
      <c r="D415" s="217" t="s">
        <v>156</v>
      </c>
      <c r="E415" s="236" t="s">
        <v>19</v>
      </c>
      <c r="F415" s="237" t="s">
        <v>1829</v>
      </c>
      <c r="G415" s="235"/>
      <c r="H415" s="238">
        <v>0.79200000000000004</v>
      </c>
      <c r="I415" s="239"/>
      <c r="J415" s="235"/>
      <c r="K415" s="235"/>
      <c r="L415" s="240"/>
      <c r="M415" s="241"/>
      <c r="N415" s="242"/>
      <c r="O415" s="242"/>
      <c r="P415" s="242"/>
      <c r="Q415" s="242"/>
      <c r="R415" s="242"/>
      <c r="S415" s="242"/>
      <c r="T415" s="243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4" t="s">
        <v>156</v>
      </c>
      <c r="AU415" s="244" t="s">
        <v>79</v>
      </c>
      <c r="AV415" s="14" t="s">
        <v>79</v>
      </c>
      <c r="AW415" s="14" t="s">
        <v>31</v>
      </c>
      <c r="AX415" s="14" t="s">
        <v>69</v>
      </c>
      <c r="AY415" s="244" t="s">
        <v>144</v>
      </c>
    </row>
    <row r="416" s="13" customFormat="1">
      <c r="A416" s="13"/>
      <c r="B416" s="224"/>
      <c r="C416" s="225"/>
      <c r="D416" s="217" t="s">
        <v>156</v>
      </c>
      <c r="E416" s="226" t="s">
        <v>19</v>
      </c>
      <c r="F416" s="227" t="s">
        <v>1830</v>
      </c>
      <c r="G416" s="225"/>
      <c r="H416" s="226" t="s">
        <v>19</v>
      </c>
      <c r="I416" s="228"/>
      <c r="J416" s="225"/>
      <c r="K416" s="225"/>
      <c r="L416" s="229"/>
      <c r="M416" s="230"/>
      <c r="N416" s="231"/>
      <c r="O416" s="231"/>
      <c r="P416" s="231"/>
      <c r="Q416" s="231"/>
      <c r="R416" s="231"/>
      <c r="S416" s="231"/>
      <c r="T416" s="23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3" t="s">
        <v>156</v>
      </c>
      <c r="AU416" s="233" t="s">
        <v>79</v>
      </c>
      <c r="AV416" s="13" t="s">
        <v>77</v>
      </c>
      <c r="AW416" s="13" t="s">
        <v>31</v>
      </c>
      <c r="AX416" s="13" t="s">
        <v>69</v>
      </c>
      <c r="AY416" s="233" t="s">
        <v>144</v>
      </c>
    </row>
    <row r="417" s="14" customFormat="1">
      <c r="A417" s="14"/>
      <c r="B417" s="234"/>
      <c r="C417" s="235"/>
      <c r="D417" s="217" t="s">
        <v>156</v>
      </c>
      <c r="E417" s="236" t="s">
        <v>19</v>
      </c>
      <c r="F417" s="237" t="s">
        <v>1831</v>
      </c>
      <c r="G417" s="235"/>
      <c r="H417" s="238">
        <v>0.58299999999999996</v>
      </c>
      <c r="I417" s="239"/>
      <c r="J417" s="235"/>
      <c r="K417" s="235"/>
      <c r="L417" s="240"/>
      <c r="M417" s="241"/>
      <c r="N417" s="242"/>
      <c r="O417" s="242"/>
      <c r="P417" s="242"/>
      <c r="Q417" s="242"/>
      <c r="R417" s="242"/>
      <c r="S417" s="242"/>
      <c r="T417" s="243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4" t="s">
        <v>156</v>
      </c>
      <c r="AU417" s="244" t="s">
        <v>79</v>
      </c>
      <c r="AV417" s="14" t="s">
        <v>79</v>
      </c>
      <c r="AW417" s="14" t="s">
        <v>31</v>
      </c>
      <c r="AX417" s="14" t="s">
        <v>69</v>
      </c>
      <c r="AY417" s="244" t="s">
        <v>144</v>
      </c>
    </row>
    <row r="418" s="15" customFormat="1">
      <c r="A418" s="15"/>
      <c r="B418" s="245"/>
      <c r="C418" s="246"/>
      <c r="D418" s="217" t="s">
        <v>156</v>
      </c>
      <c r="E418" s="247" t="s">
        <v>19</v>
      </c>
      <c r="F418" s="248" t="s">
        <v>163</v>
      </c>
      <c r="G418" s="246"/>
      <c r="H418" s="249">
        <v>1.375</v>
      </c>
      <c r="I418" s="250"/>
      <c r="J418" s="246"/>
      <c r="K418" s="246"/>
      <c r="L418" s="251"/>
      <c r="M418" s="252"/>
      <c r="N418" s="253"/>
      <c r="O418" s="253"/>
      <c r="P418" s="253"/>
      <c r="Q418" s="253"/>
      <c r="R418" s="253"/>
      <c r="S418" s="253"/>
      <c r="T418" s="254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55" t="s">
        <v>156</v>
      </c>
      <c r="AU418" s="255" t="s">
        <v>79</v>
      </c>
      <c r="AV418" s="15" t="s">
        <v>151</v>
      </c>
      <c r="AW418" s="15" t="s">
        <v>31</v>
      </c>
      <c r="AX418" s="15" t="s">
        <v>77</v>
      </c>
      <c r="AY418" s="255" t="s">
        <v>144</v>
      </c>
    </row>
    <row r="419" s="2" customFormat="1" ht="24.15" customHeight="1">
      <c r="A419" s="38"/>
      <c r="B419" s="39"/>
      <c r="C419" s="204" t="s">
        <v>292</v>
      </c>
      <c r="D419" s="204" t="s">
        <v>146</v>
      </c>
      <c r="E419" s="205" t="s">
        <v>842</v>
      </c>
      <c r="F419" s="206" t="s">
        <v>843</v>
      </c>
      <c r="G419" s="207" t="s">
        <v>211</v>
      </c>
      <c r="H419" s="208">
        <v>2.0630000000000002</v>
      </c>
      <c r="I419" s="209"/>
      <c r="J419" s="210">
        <f>ROUND(I419*H419,2)</f>
        <v>0</v>
      </c>
      <c r="K419" s="206" t="s">
        <v>150</v>
      </c>
      <c r="L419" s="44"/>
      <c r="M419" s="211" t="s">
        <v>19</v>
      </c>
      <c r="N419" s="212" t="s">
        <v>40</v>
      </c>
      <c r="O419" s="84"/>
      <c r="P419" s="213">
        <f>O419*H419</f>
        <v>0</v>
      </c>
      <c r="Q419" s="213">
        <v>0</v>
      </c>
      <c r="R419" s="213">
        <f>Q419*H419</f>
        <v>0</v>
      </c>
      <c r="S419" s="213">
        <v>0</v>
      </c>
      <c r="T419" s="214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15" t="s">
        <v>151</v>
      </c>
      <c r="AT419" s="215" t="s">
        <v>146</v>
      </c>
      <c r="AU419" s="215" t="s">
        <v>79</v>
      </c>
      <c r="AY419" s="17" t="s">
        <v>144</v>
      </c>
      <c r="BE419" s="216">
        <f>IF(N419="základní",J419,0)</f>
        <v>0</v>
      </c>
      <c r="BF419" s="216">
        <f>IF(N419="snížená",J419,0)</f>
        <v>0</v>
      </c>
      <c r="BG419" s="216">
        <f>IF(N419="zákl. přenesená",J419,0)</f>
        <v>0</v>
      </c>
      <c r="BH419" s="216">
        <f>IF(N419="sníž. přenesená",J419,0)</f>
        <v>0</v>
      </c>
      <c r="BI419" s="216">
        <f>IF(N419="nulová",J419,0)</f>
        <v>0</v>
      </c>
      <c r="BJ419" s="17" t="s">
        <v>77</v>
      </c>
      <c r="BK419" s="216">
        <f>ROUND(I419*H419,2)</f>
        <v>0</v>
      </c>
      <c r="BL419" s="17" t="s">
        <v>151</v>
      </c>
      <c r="BM419" s="215" t="s">
        <v>440</v>
      </c>
    </row>
    <row r="420" s="2" customFormat="1">
      <c r="A420" s="38"/>
      <c r="B420" s="39"/>
      <c r="C420" s="40"/>
      <c r="D420" s="217" t="s">
        <v>152</v>
      </c>
      <c r="E420" s="40"/>
      <c r="F420" s="218" t="s">
        <v>845</v>
      </c>
      <c r="G420" s="40"/>
      <c r="H420" s="40"/>
      <c r="I420" s="219"/>
      <c r="J420" s="40"/>
      <c r="K420" s="40"/>
      <c r="L420" s="44"/>
      <c r="M420" s="220"/>
      <c r="N420" s="221"/>
      <c r="O420" s="84"/>
      <c r="P420" s="84"/>
      <c r="Q420" s="84"/>
      <c r="R420" s="84"/>
      <c r="S420" s="84"/>
      <c r="T420" s="85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T420" s="17" t="s">
        <v>152</v>
      </c>
      <c r="AU420" s="17" t="s">
        <v>79</v>
      </c>
    </row>
    <row r="421" s="2" customFormat="1">
      <c r="A421" s="38"/>
      <c r="B421" s="39"/>
      <c r="C421" s="40"/>
      <c r="D421" s="222" t="s">
        <v>154</v>
      </c>
      <c r="E421" s="40"/>
      <c r="F421" s="223" t="s">
        <v>846</v>
      </c>
      <c r="G421" s="40"/>
      <c r="H421" s="40"/>
      <c r="I421" s="219"/>
      <c r="J421" s="40"/>
      <c r="K421" s="40"/>
      <c r="L421" s="44"/>
      <c r="M421" s="220"/>
      <c r="N421" s="221"/>
      <c r="O421" s="84"/>
      <c r="P421" s="84"/>
      <c r="Q421" s="84"/>
      <c r="R421" s="84"/>
      <c r="S421" s="84"/>
      <c r="T421" s="85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154</v>
      </c>
      <c r="AU421" s="17" t="s">
        <v>79</v>
      </c>
    </row>
    <row r="422" s="13" customFormat="1">
      <c r="A422" s="13"/>
      <c r="B422" s="224"/>
      <c r="C422" s="225"/>
      <c r="D422" s="217" t="s">
        <v>156</v>
      </c>
      <c r="E422" s="226" t="s">
        <v>19</v>
      </c>
      <c r="F422" s="227" t="s">
        <v>1828</v>
      </c>
      <c r="G422" s="225"/>
      <c r="H422" s="226" t="s">
        <v>19</v>
      </c>
      <c r="I422" s="228"/>
      <c r="J422" s="225"/>
      <c r="K422" s="225"/>
      <c r="L422" s="229"/>
      <c r="M422" s="230"/>
      <c r="N422" s="231"/>
      <c r="O422" s="231"/>
      <c r="P422" s="231"/>
      <c r="Q422" s="231"/>
      <c r="R422" s="231"/>
      <c r="S422" s="231"/>
      <c r="T422" s="23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3" t="s">
        <v>156</v>
      </c>
      <c r="AU422" s="233" t="s">
        <v>79</v>
      </c>
      <c r="AV422" s="13" t="s">
        <v>77</v>
      </c>
      <c r="AW422" s="13" t="s">
        <v>31</v>
      </c>
      <c r="AX422" s="13" t="s">
        <v>69</v>
      </c>
      <c r="AY422" s="233" t="s">
        <v>144</v>
      </c>
    </row>
    <row r="423" s="14" customFormat="1">
      <c r="A423" s="14"/>
      <c r="B423" s="234"/>
      <c r="C423" s="235"/>
      <c r="D423" s="217" t="s">
        <v>156</v>
      </c>
      <c r="E423" s="236" t="s">
        <v>19</v>
      </c>
      <c r="F423" s="237" t="s">
        <v>1829</v>
      </c>
      <c r="G423" s="235"/>
      <c r="H423" s="238">
        <v>0.79200000000000004</v>
      </c>
      <c r="I423" s="239"/>
      <c r="J423" s="235"/>
      <c r="K423" s="235"/>
      <c r="L423" s="240"/>
      <c r="M423" s="241"/>
      <c r="N423" s="242"/>
      <c r="O423" s="242"/>
      <c r="P423" s="242"/>
      <c r="Q423" s="242"/>
      <c r="R423" s="242"/>
      <c r="S423" s="242"/>
      <c r="T423" s="243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4" t="s">
        <v>156</v>
      </c>
      <c r="AU423" s="244" t="s">
        <v>79</v>
      </c>
      <c r="AV423" s="14" t="s">
        <v>79</v>
      </c>
      <c r="AW423" s="14" t="s">
        <v>31</v>
      </c>
      <c r="AX423" s="14" t="s">
        <v>69</v>
      </c>
      <c r="AY423" s="244" t="s">
        <v>144</v>
      </c>
    </row>
    <row r="424" s="13" customFormat="1">
      <c r="A424" s="13"/>
      <c r="B424" s="224"/>
      <c r="C424" s="225"/>
      <c r="D424" s="217" t="s">
        <v>156</v>
      </c>
      <c r="E424" s="226" t="s">
        <v>19</v>
      </c>
      <c r="F424" s="227" t="s">
        <v>1830</v>
      </c>
      <c r="G424" s="225"/>
      <c r="H424" s="226" t="s">
        <v>19</v>
      </c>
      <c r="I424" s="228"/>
      <c r="J424" s="225"/>
      <c r="K424" s="225"/>
      <c r="L424" s="229"/>
      <c r="M424" s="230"/>
      <c r="N424" s="231"/>
      <c r="O424" s="231"/>
      <c r="P424" s="231"/>
      <c r="Q424" s="231"/>
      <c r="R424" s="231"/>
      <c r="S424" s="231"/>
      <c r="T424" s="23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3" t="s">
        <v>156</v>
      </c>
      <c r="AU424" s="233" t="s">
        <v>79</v>
      </c>
      <c r="AV424" s="13" t="s">
        <v>77</v>
      </c>
      <c r="AW424" s="13" t="s">
        <v>31</v>
      </c>
      <c r="AX424" s="13" t="s">
        <v>69</v>
      </c>
      <c r="AY424" s="233" t="s">
        <v>144</v>
      </c>
    </row>
    <row r="425" s="14" customFormat="1">
      <c r="A425" s="14"/>
      <c r="B425" s="234"/>
      <c r="C425" s="235"/>
      <c r="D425" s="217" t="s">
        <v>156</v>
      </c>
      <c r="E425" s="236" t="s">
        <v>19</v>
      </c>
      <c r="F425" s="237" t="s">
        <v>1831</v>
      </c>
      <c r="G425" s="235"/>
      <c r="H425" s="238">
        <v>0.58299999999999996</v>
      </c>
      <c r="I425" s="239"/>
      <c r="J425" s="235"/>
      <c r="K425" s="235"/>
      <c r="L425" s="240"/>
      <c r="M425" s="241"/>
      <c r="N425" s="242"/>
      <c r="O425" s="242"/>
      <c r="P425" s="242"/>
      <c r="Q425" s="242"/>
      <c r="R425" s="242"/>
      <c r="S425" s="242"/>
      <c r="T425" s="243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4" t="s">
        <v>156</v>
      </c>
      <c r="AU425" s="244" t="s">
        <v>79</v>
      </c>
      <c r="AV425" s="14" t="s">
        <v>79</v>
      </c>
      <c r="AW425" s="14" t="s">
        <v>31</v>
      </c>
      <c r="AX425" s="14" t="s">
        <v>69</v>
      </c>
      <c r="AY425" s="244" t="s">
        <v>144</v>
      </c>
    </row>
    <row r="426" s="15" customFormat="1">
      <c r="A426" s="15"/>
      <c r="B426" s="245"/>
      <c r="C426" s="246"/>
      <c r="D426" s="217" t="s">
        <v>156</v>
      </c>
      <c r="E426" s="247" t="s">
        <v>19</v>
      </c>
      <c r="F426" s="248" t="s">
        <v>163</v>
      </c>
      <c r="G426" s="246"/>
      <c r="H426" s="249">
        <v>1.375</v>
      </c>
      <c r="I426" s="250"/>
      <c r="J426" s="246"/>
      <c r="K426" s="246"/>
      <c r="L426" s="251"/>
      <c r="M426" s="252"/>
      <c r="N426" s="253"/>
      <c r="O426" s="253"/>
      <c r="P426" s="253"/>
      <c r="Q426" s="253"/>
      <c r="R426" s="253"/>
      <c r="S426" s="253"/>
      <c r="T426" s="254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55" t="s">
        <v>156</v>
      </c>
      <c r="AU426" s="255" t="s">
        <v>79</v>
      </c>
      <c r="AV426" s="15" t="s">
        <v>151</v>
      </c>
      <c r="AW426" s="15" t="s">
        <v>31</v>
      </c>
      <c r="AX426" s="15" t="s">
        <v>69</v>
      </c>
      <c r="AY426" s="255" t="s">
        <v>144</v>
      </c>
    </row>
    <row r="427" s="14" customFormat="1">
      <c r="A427" s="14"/>
      <c r="B427" s="234"/>
      <c r="C427" s="235"/>
      <c r="D427" s="217" t="s">
        <v>156</v>
      </c>
      <c r="E427" s="236" t="s">
        <v>19</v>
      </c>
      <c r="F427" s="237" t="s">
        <v>1832</v>
      </c>
      <c r="G427" s="235"/>
      <c r="H427" s="238">
        <v>2.0630000000000002</v>
      </c>
      <c r="I427" s="239"/>
      <c r="J427" s="235"/>
      <c r="K427" s="235"/>
      <c r="L427" s="240"/>
      <c r="M427" s="241"/>
      <c r="N427" s="242"/>
      <c r="O427" s="242"/>
      <c r="P427" s="242"/>
      <c r="Q427" s="242"/>
      <c r="R427" s="242"/>
      <c r="S427" s="242"/>
      <c r="T427" s="24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4" t="s">
        <v>156</v>
      </c>
      <c r="AU427" s="244" t="s">
        <v>79</v>
      </c>
      <c r="AV427" s="14" t="s">
        <v>79</v>
      </c>
      <c r="AW427" s="14" t="s">
        <v>31</v>
      </c>
      <c r="AX427" s="14" t="s">
        <v>69</v>
      </c>
      <c r="AY427" s="244" t="s">
        <v>144</v>
      </c>
    </row>
    <row r="428" s="15" customFormat="1">
      <c r="A428" s="15"/>
      <c r="B428" s="245"/>
      <c r="C428" s="246"/>
      <c r="D428" s="217" t="s">
        <v>156</v>
      </c>
      <c r="E428" s="247" t="s">
        <v>19</v>
      </c>
      <c r="F428" s="248" t="s">
        <v>163</v>
      </c>
      <c r="G428" s="246"/>
      <c r="H428" s="249">
        <v>2.0630000000000002</v>
      </c>
      <c r="I428" s="250"/>
      <c r="J428" s="246"/>
      <c r="K428" s="246"/>
      <c r="L428" s="251"/>
      <c r="M428" s="252"/>
      <c r="N428" s="253"/>
      <c r="O428" s="253"/>
      <c r="P428" s="253"/>
      <c r="Q428" s="253"/>
      <c r="R428" s="253"/>
      <c r="S428" s="253"/>
      <c r="T428" s="254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55" t="s">
        <v>156</v>
      </c>
      <c r="AU428" s="255" t="s">
        <v>79</v>
      </c>
      <c r="AV428" s="15" t="s">
        <v>151</v>
      </c>
      <c r="AW428" s="15" t="s">
        <v>31</v>
      </c>
      <c r="AX428" s="15" t="s">
        <v>77</v>
      </c>
      <c r="AY428" s="255" t="s">
        <v>144</v>
      </c>
    </row>
    <row r="429" s="2" customFormat="1" ht="33" customHeight="1">
      <c r="A429" s="38"/>
      <c r="B429" s="39"/>
      <c r="C429" s="204" t="s">
        <v>446</v>
      </c>
      <c r="D429" s="204" t="s">
        <v>146</v>
      </c>
      <c r="E429" s="205" t="s">
        <v>1833</v>
      </c>
      <c r="F429" s="206" t="s">
        <v>1834</v>
      </c>
      <c r="G429" s="207" t="s">
        <v>211</v>
      </c>
      <c r="H429" s="208">
        <v>0.58299999999999996</v>
      </c>
      <c r="I429" s="209"/>
      <c r="J429" s="210">
        <f>ROUND(I429*H429,2)</f>
        <v>0</v>
      </c>
      <c r="K429" s="206" t="s">
        <v>150</v>
      </c>
      <c r="L429" s="44"/>
      <c r="M429" s="211" t="s">
        <v>19</v>
      </c>
      <c r="N429" s="212" t="s">
        <v>40</v>
      </c>
      <c r="O429" s="84"/>
      <c r="P429" s="213">
        <f>O429*H429</f>
        <v>0</v>
      </c>
      <c r="Q429" s="213">
        <v>0</v>
      </c>
      <c r="R429" s="213">
        <f>Q429*H429</f>
        <v>0</v>
      </c>
      <c r="S429" s="213">
        <v>0</v>
      </c>
      <c r="T429" s="214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15" t="s">
        <v>151</v>
      </c>
      <c r="AT429" s="215" t="s">
        <v>146</v>
      </c>
      <c r="AU429" s="215" t="s">
        <v>79</v>
      </c>
      <c r="AY429" s="17" t="s">
        <v>144</v>
      </c>
      <c r="BE429" s="216">
        <f>IF(N429="základní",J429,0)</f>
        <v>0</v>
      </c>
      <c r="BF429" s="216">
        <f>IF(N429="snížená",J429,0)</f>
        <v>0</v>
      </c>
      <c r="BG429" s="216">
        <f>IF(N429="zákl. přenesená",J429,0)</f>
        <v>0</v>
      </c>
      <c r="BH429" s="216">
        <f>IF(N429="sníž. přenesená",J429,0)</f>
        <v>0</v>
      </c>
      <c r="BI429" s="216">
        <f>IF(N429="nulová",J429,0)</f>
        <v>0</v>
      </c>
      <c r="BJ429" s="17" t="s">
        <v>77</v>
      </c>
      <c r="BK429" s="216">
        <f>ROUND(I429*H429,2)</f>
        <v>0</v>
      </c>
      <c r="BL429" s="17" t="s">
        <v>151</v>
      </c>
      <c r="BM429" s="215" t="s">
        <v>449</v>
      </c>
    </row>
    <row r="430" s="2" customFormat="1">
      <c r="A430" s="38"/>
      <c r="B430" s="39"/>
      <c r="C430" s="40"/>
      <c r="D430" s="217" t="s">
        <v>152</v>
      </c>
      <c r="E430" s="40"/>
      <c r="F430" s="218" t="s">
        <v>1835</v>
      </c>
      <c r="G430" s="40"/>
      <c r="H430" s="40"/>
      <c r="I430" s="219"/>
      <c r="J430" s="40"/>
      <c r="K430" s="40"/>
      <c r="L430" s="44"/>
      <c r="M430" s="220"/>
      <c r="N430" s="221"/>
      <c r="O430" s="84"/>
      <c r="P430" s="84"/>
      <c r="Q430" s="84"/>
      <c r="R430" s="84"/>
      <c r="S430" s="84"/>
      <c r="T430" s="85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152</v>
      </c>
      <c r="AU430" s="17" t="s">
        <v>79</v>
      </c>
    </row>
    <row r="431" s="2" customFormat="1">
      <c r="A431" s="38"/>
      <c r="B431" s="39"/>
      <c r="C431" s="40"/>
      <c r="D431" s="222" t="s">
        <v>154</v>
      </c>
      <c r="E431" s="40"/>
      <c r="F431" s="223" t="s">
        <v>1836</v>
      </c>
      <c r="G431" s="40"/>
      <c r="H431" s="40"/>
      <c r="I431" s="219"/>
      <c r="J431" s="40"/>
      <c r="K431" s="40"/>
      <c r="L431" s="44"/>
      <c r="M431" s="220"/>
      <c r="N431" s="221"/>
      <c r="O431" s="84"/>
      <c r="P431" s="84"/>
      <c r="Q431" s="84"/>
      <c r="R431" s="84"/>
      <c r="S431" s="84"/>
      <c r="T431" s="85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154</v>
      </c>
      <c r="AU431" s="17" t="s">
        <v>79</v>
      </c>
    </row>
    <row r="432" s="13" customFormat="1">
      <c r="A432" s="13"/>
      <c r="B432" s="224"/>
      <c r="C432" s="225"/>
      <c r="D432" s="217" t="s">
        <v>156</v>
      </c>
      <c r="E432" s="226" t="s">
        <v>19</v>
      </c>
      <c r="F432" s="227" t="s">
        <v>1830</v>
      </c>
      <c r="G432" s="225"/>
      <c r="H432" s="226" t="s">
        <v>19</v>
      </c>
      <c r="I432" s="228"/>
      <c r="J432" s="225"/>
      <c r="K432" s="225"/>
      <c r="L432" s="229"/>
      <c r="M432" s="230"/>
      <c r="N432" s="231"/>
      <c r="O432" s="231"/>
      <c r="P432" s="231"/>
      <c r="Q432" s="231"/>
      <c r="R432" s="231"/>
      <c r="S432" s="231"/>
      <c r="T432" s="232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3" t="s">
        <v>156</v>
      </c>
      <c r="AU432" s="233" t="s">
        <v>79</v>
      </c>
      <c r="AV432" s="13" t="s">
        <v>77</v>
      </c>
      <c r="AW432" s="13" t="s">
        <v>31</v>
      </c>
      <c r="AX432" s="13" t="s">
        <v>69</v>
      </c>
      <c r="AY432" s="233" t="s">
        <v>144</v>
      </c>
    </row>
    <row r="433" s="14" customFormat="1">
      <c r="A433" s="14"/>
      <c r="B433" s="234"/>
      <c r="C433" s="235"/>
      <c r="D433" s="217" t="s">
        <v>156</v>
      </c>
      <c r="E433" s="236" t="s">
        <v>19</v>
      </c>
      <c r="F433" s="237" t="s">
        <v>1831</v>
      </c>
      <c r="G433" s="235"/>
      <c r="H433" s="238">
        <v>0.58299999999999996</v>
      </c>
      <c r="I433" s="239"/>
      <c r="J433" s="235"/>
      <c r="K433" s="235"/>
      <c r="L433" s="240"/>
      <c r="M433" s="241"/>
      <c r="N433" s="242"/>
      <c r="O433" s="242"/>
      <c r="P433" s="242"/>
      <c r="Q433" s="242"/>
      <c r="R433" s="242"/>
      <c r="S433" s="242"/>
      <c r="T433" s="243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4" t="s">
        <v>156</v>
      </c>
      <c r="AU433" s="244" t="s">
        <v>79</v>
      </c>
      <c r="AV433" s="14" t="s">
        <v>79</v>
      </c>
      <c r="AW433" s="14" t="s">
        <v>31</v>
      </c>
      <c r="AX433" s="14" t="s">
        <v>69</v>
      </c>
      <c r="AY433" s="244" t="s">
        <v>144</v>
      </c>
    </row>
    <row r="434" s="15" customFormat="1">
      <c r="A434" s="15"/>
      <c r="B434" s="245"/>
      <c r="C434" s="246"/>
      <c r="D434" s="217" t="s">
        <v>156</v>
      </c>
      <c r="E434" s="247" t="s">
        <v>19</v>
      </c>
      <c r="F434" s="248" t="s">
        <v>163</v>
      </c>
      <c r="G434" s="246"/>
      <c r="H434" s="249">
        <v>0.58299999999999996</v>
      </c>
      <c r="I434" s="250"/>
      <c r="J434" s="246"/>
      <c r="K434" s="246"/>
      <c r="L434" s="251"/>
      <c r="M434" s="252"/>
      <c r="N434" s="253"/>
      <c r="O434" s="253"/>
      <c r="P434" s="253"/>
      <c r="Q434" s="253"/>
      <c r="R434" s="253"/>
      <c r="S434" s="253"/>
      <c r="T434" s="254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55" t="s">
        <v>156</v>
      </c>
      <c r="AU434" s="255" t="s">
        <v>79</v>
      </c>
      <c r="AV434" s="15" t="s">
        <v>151</v>
      </c>
      <c r="AW434" s="15" t="s">
        <v>31</v>
      </c>
      <c r="AX434" s="15" t="s">
        <v>77</v>
      </c>
      <c r="AY434" s="255" t="s">
        <v>144</v>
      </c>
    </row>
    <row r="435" s="2" customFormat="1" ht="33" customHeight="1">
      <c r="A435" s="38"/>
      <c r="B435" s="39"/>
      <c r="C435" s="204" t="s">
        <v>298</v>
      </c>
      <c r="D435" s="204" t="s">
        <v>146</v>
      </c>
      <c r="E435" s="205" t="s">
        <v>1837</v>
      </c>
      <c r="F435" s="206" t="s">
        <v>1615</v>
      </c>
      <c r="G435" s="207" t="s">
        <v>211</v>
      </c>
      <c r="H435" s="208">
        <v>0.79200000000000004</v>
      </c>
      <c r="I435" s="209"/>
      <c r="J435" s="210">
        <f>ROUND(I435*H435,2)</f>
        <v>0</v>
      </c>
      <c r="K435" s="206" t="s">
        <v>150</v>
      </c>
      <c r="L435" s="44"/>
      <c r="M435" s="211" t="s">
        <v>19</v>
      </c>
      <c r="N435" s="212" t="s">
        <v>40</v>
      </c>
      <c r="O435" s="84"/>
      <c r="P435" s="213">
        <f>O435*H435</f>
        <v>0</v>
      </c>
      <c r="Q435" s="213">
        <v>0</v>
      </c>
      <c r="R435" s="213">
        <f>Q435*H435</f>
        <v>0</v>
      </c>
      <c r="S435" s="213">
        <v>0</v>
      </c>
      <c r="T435" s="214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15" t="s">
        <v>151</v>
      </c>
      <c r="AT435" s="215" t="s">
        <v>146</v>
      </c>
      <c r="AU435" s="215" t="s">
        <v>79</v>
      </c>
      <c r="AY435" s="17" t="s">
        <v>144</v>
      </c>
      <c r="BE435" s="216">
        <f>IF(N435="základní",J435,0)</f>
        <v>0</v>
      </c>
      <c r="BF435" s="216">
        <f>IF(N435="snížená",J435,0)</f>
        <v>0</v>
      </c>
      <c r="BG435" s="216">
        <f>IF(N435="zákl. přenesená",J435,0)</f>
        <v>0</v>
      </c>
      <c r="BH435" s="216">
        <f>IF(N435="sníž. přenesená",J435,0)</f>
        <v>0</v>
      </c>
      <c r="BI435" s="216">
        <f>IF(N435="nulová",J435,0)</f>
        <v>0</v>
      </c>
      <c r="BJ435" s="17" t="s">
        <v>77</v>
      </c>
      <c r="BK435" s="216">
        <f>ROUND(I435*H435,2)</f>
        <v>0</v>
      </c>
      <c r="BL435" s="17" t="s">
        <v>151</v>
      </c>
      <c r="BM435" s="215" t="s">
        <v>456</v>
      </c>
    </row>
    <row r="436" s="2" customFormat="1">
      <c r="A436" s="38"/>
      <c r="B436" s="39"/>
      <c r="C436" s="40"/>
      <c r="D436" s="217" t="s">
        <v>152</v>
      </c>
      <c r="E436" s="40"/>
      <c r="F436" s="218" t="s">
        <v>1616</v>
      </c>
      <c r="G436" s="40"/>
      <c r="H436" s="40"/>
      <c r="I436" s="219"/>
      <c r="J436" s="40"/>
      <c r="K436" s="40"/>
      <c r="L436" s="44"/>
      <c r="M436" s="220"/>
      <c r="N436" s="221"/>
      <c r="O436" s="84"/>
      <c r="P436" s="84"/>
      <c r="Q436" s="84"/>
      <c r="R436" s="84"/>
      <c r="S436" s="84"/>
      <c r="T436" s="85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T436" s="17" t="s">
        <v>152</v>
      </c>
      <c r="AU436" s="17" t="s">
        <v>79</v>
      </c>
    </row>
    <row r="437" s="2" customFormat="1">
      <c r="A437" s="38"/>
      <c r="B437" s="39"/>
      <c r="C437" s="40"/>
      <c r="D437" s="222" t="s">
        <v>154</v>
      </c>
      <c r="E437" s="40"/>
      <c r="F437" s="223" t="s">
        <v>1838</v>
      </c>
      <c r="G437" s="40"/>
      <c r="H437" s="40"/>
      <c r="I437" s="219"/>
      <c r="J437" s="40"/>
      <c r="K437" s="40"/>
      <c r="L437" s="44"/>
      <c r="M437" s="220"/>
      <c r="N437" s="221"/>
      <c r="O437" s="84"/>
      <c r="P437" s="84"/>
      <c r="Q437" s="84"/>
      <c r="R437" s="84"/>
      <c r="S437" s="84"/>
      <c r="T437" s="85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T437" s="17" t="s">
        <v>154</v>
      </c>
      <c r="AU437" s="17" t="s">
        <v>79</v>
      </c>
    </row>
    <row r="438" s="13" customFormat="1">
      <c r="A438" s="13"/>
      <c r="B438" s="224"/>
      <c r="C438" s="225"/>
      <c r="D438" s="217" t="s">
        <v>156</v>
      </c>
      <c r="E438" s="226" t="s">
        <v>19</v>
      </c>
      <c r="F438" s="227" t="s">
        <v>1828</v>
      </c>
      <c r="G438" s="225"/>
      <c r="H438" s="226" t="s">
        <v>19</v>
      </c>
      <c r="I438" s="228"/>
      <c r="J438" s="225"/>
      <c r="K438" s="225"/>
      <c r="L438" s="229"/>
      <c r="M438" s="230"/>
      <c r="N438" s="231"/>
      <c r="O438" s="231"/>
      <c r="P438" s="231"/>
      <c r="Q438" s="231"/>
      <c r="R438" s="231"/>
      <c r="S438" s="231"/>
      <c r="T438" s="23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3" t="s">
        <v>156</v>
      </c>
      <c r="AU438" s="233" t="s">
        <v>79</v>
      </c>
      <c r="AV438" s="13" t="s">
        <v>77</v>
      </c>
      <c r="AW438" s="13" t="s">
        <v>31</v>
      </c>
      <c r="AX438" s="13" t="s">
        <v>69</v>
      </c>
      <c r="AY438" s="233" t="s">
        <v>144</v>
      </c>
    </row>
    <row r="439" s="14" customFormat="1">
      <c r="A439" s="14"/>
      <c r="B439" s="234"/>
      <c r="C439" s="235"/>
      <c r="D439" s="217" t="s">
        <v>156</v>
      </c>
      <c r="E439" s="236" t="s">
        <v>19</v>
      </c>
      <c r="F439" s="237" t="s">
        <v>1829</v>
      </c>
      <c r="G439" s="235"/>
      <c r="H439" s="238">
        <v>0.79200000000000004</v>
      </c>
      <c r="I439" s="239"/>
      <c r="J439" s="235"/>
      <c r="K439" s="235"/>
      <c r="L439" s="240"/>
      <c r="M439" s="241"/>
      <c r="N439" s="242"/>
      <c r="O439" s="242"/>
      <c r="P439" s="242"/>
      <c r="Q439" s="242"/>
      <c r="R439" s="242"/>
      <c r="S439" s="242"/>
      <c r="T439" s="243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4" t="s">
        <v>156</v>
      </c>
      <c r="AU439" s="244" t="s">
        <v>79</v>
      </c>
      <c r="AV439" s="14" t="s">
        <v>79</v>
      </c>
      <c r="AW439" s="14" t="s">
        <v>31</v>
      </c>
      <c r="AX439" s="14" t="s">
        <v>69</v>
      </c>
      <c r="AY439" s="244" t="s">
        <v>144</v>
      </c>
    </row>
    <row r="440" s="15" customFormat="1">
      <c r="A440" s="15"/>
      <c r="B440" s="245"/>
      <c r="C440" s="246"/>
      <c r="D440" s="217" t="s">
        <v>156</v>
      </c>
      <c r="E440" s="247" t="s">
        <v>19</v>
      </c>
      <c r="F440" s="248" t="s">
        <v>163</v>
      </c>
      <c r="G440" s="246"/>
      <c r="H440" s="249">
        <v>0.79200000000000004</v>
      </c>
      <c r="I440" s="250"/>
      <c r="J440" s="246"/>
      <c r="K440" s="246"/>
      <c r="L440" s="251"/>
      <c r="M440" s="252"/>
      <c r="N440" s="253"/>
      <c r="O440" s="253"/>
      <c r="P440" s="253"/>
      <c r="Q440" s="253"/>
      <c r="R440" s="253"/>
      <c r="S440" s="253"/>
      <c r="T440" s="254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55" t="s">
        <v>156</v>
      </c>
      <c r="AU440" s="255" t="s">
        <v>79</v>
      </c>
      <c r="AV440" s="15" t="s">
        <v>151</v>
      </c>
      <c r="AW440" s="15" t="s">
        <v>31</v>
      </c>
      <c r="AX440" s="15" t="s">
        <v>77</v>
      </c>
      <c r="AY440" s="255" t="s">
        <v>144</v>
      </c>
    </row>
    <row r="441" s="12" customFormat="1" ht="22.8" customHeight="1">
      <c r="A441" s="12"/>
      <c r="B441" s="188"/>
      <c r="C441" s="189"/>
      <c r="D441" s="190" t="s">
        <v>68</v>
      </c>
      <c r="E441" s="202" t="s">
        <v>870</v>
      </c>
      <c r="F441" s="202" t="s">
        <v>871</v>
      </c>
      <c r="G441" s="189"/>
      <c r="H441" s="189"/>
      <c r="I441" s="192"/>
      <c r="J441" s="203">
        <f>BK441</f>
        <v>0</v>
      </c>
      <c r="K441" s="189"/>
      <c r="L441" s="194"/>
      <c r="M441" s="195"/>
      <c r="N441" s="196"/>
      <c r="O441" s="196"/>
      <c r="P441" s="197">
        <f>SUM(P442:P444)</f>
        <v>0</v>
      </c>
      <c r="Q441" s="196"/>
      <c r="R441" s="197">
        <f>SUM(R442:R444)</f>
        <v>0</v>
      </c>
      <c r="S441" s="196"/>
      <c r="T441" s="198">
        <f>SUM(T442:T444)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199" t="s">
        <v>77</v>
      </c>
      <c r="AT441" s="200" t="s">
        <v>68</v>
      </c>
      <c r="AU441" s="200" t="s">
        <v>77</v>
      </c>
      <c r="AY441" s="199" t="s">
        <v>144</v>
      </c>
      <c r="BK441" s="201">
        <f>SUM(BK442:BK444)</f>
        <v>0</v>
      </c>
    </row>
    <row r="442" s="2" customFormat="1" ht="24.15" customHeight="1">
      <c r="A442" s="38"/>
      <c r="B442" s="39"/>
      <c r="C442" s="204" t="s">
        <v>460</v>
      </c>
      <c r="D442" s="204" t="s">
        <v>146</v>
      </c>
      <c r="E442" s="205" t="s">
        <v>1839</v>
      </c>
      <c r="F442" s="206" t="s">
        <v>1840</v>
      </c>
      <c r="G442" s="207" t="s">
        <v>211</v>
      </c>
      <c r="H442" s="208">
        <v>2.1099999999999999</v>
      </c>
      <c r="I442" s="209"/>
      <c r="J442" s="210">
        <f>ROUND(I442*H442,2)</f>
        <v>0</v>
      </c>
      <c r="K442" s="206" t="s">
        <v>150</v>
      </c>
      <c r="L442" s="44"/>
      <c r="M442" s="211" t="s">
        <v>19</v>
      </c>
      <c r="N442" s="212" t="s">
        <v>40</v>
      </c>
      <c r="O442" s="84"/>
      <c r="P442" s="213">
        <f>O442*H442</f>
        <v>0</v>
      </c>
      <c r="Q442" s="213">
        <v>0</v>
      </c>
      <c r="R442" s="213">
        <f>Q442*H442</f>
        <v>0</v>
      </c>
      <c r="S442" s="213">
        <v>0</v>
      </c>
      <c r="T442" s="214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15" t="s">
        <v>151</v>
      </c>
      <c r="AT442" s="215" t="s">
        <v>146</v>
      </c>
      <c r="AU442" s="215" t="s">
        <v>79</v>
      </c>
      <c r="AY442" s="17" t="s">
        <v>144</v>
      </c>
      <c r="BE442" s="216">
        <f>IF(N442="základní",J442,0)</f>
        <v>0</v>
      </c>
      <c r="BF442" s="216">
        <f>IF(N442="snížená",J442,0)</f>
        <v>0</v>
      </c>
      <c r="BG442" s="216">
        <f>IF(N442="zákl. přenesená",J442,0)</f>
        <v>0</v>
      </c>
      <c r="BH442" s="216">
        <f>IF(N442="sníž. přenesená",J442,0)</f>
        <v>0</v>
      </c>
      <c r="BI442" s="216">
        <f>IF(N442="nulová",J442,0)</f>
        <v>0</v>
      </c>
      <c r="BJ442" s="17" t="s">
        <v>77</v>
      </c>
      <c r="BK442" s="216">
        <f>ROUND(I442*H442,2)</f>
        <v>0</v>
      </c>
      <c r="BL442" s="17" t="s">
        <v>151</v>
      </c>
      <c r="BM442" s="215" t="s">
        <v>463</v>
      </c>
    </row>
    <row r="443" s="2" customFormat="1">
      <c r="A443" s="38"/>
      <c r="B443" s="39"/>
      <c r="C443" s="40"/>
      <c r="D443" s="217" t="s">
        <v>152</v>
      </c>
      <c r="E443" s="40"/>
      <c r="F443" s="218" t="s">
        <v>1841</v>
      </c>
      <c r="G443" s="40"/>
      <c r="H443" s="40"/>
      <c r="I443" s="219"/>
      <c r="J443" s="40"/>
      <c r="K443" s="40"/>
      <c r="L443" s="44"/>
      <c r="M443" s="220"/>
      <c r="N443" s="221"/>
      <c r="O443" s="84"/>
      <c r="P443" s="84"/>
      <c r="Q443" s="84"/>
      <c r="R443" s="84"/>
      <c r="S443" s="84"/>
      <c r="T443" s="85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152</v>
      </c>
      <c r="AU443" s="17" t="s">
        <v>79</v>
      </c>
    </row>
    <row r="444" s="2" customFormat="1">
      <c r="A444" s="38"/>
      <c r="B444" s="39"/>
      <c r="C444" s="40"/>
      <c r="D444" s="222" t="s">
        <v>154</v>
      </c>
      <c r="E444" s="40"/>
      <c r="F444" s="223" t="s">
        <v>1842</v>
      </c>
      <c r="G444" s="40"/>
      <c r="H444" s="40"/>
      <c r="I444" s="219"/>
      <c r="J444" s="40"/>
      <c r="K444" s="40"/>
      <c r="L444" s="44"/>
      <c r="M444" s="220"/>
      <c r="N444" s="221"/>
      <c r="O444" s="84"/>
      <c r="P444" s="84"/>
      <c r="Q444" s="84"/>
      <c r="R444" s="84"/>
      <c r="S444" s="84"/>
      <c r="T444" s="85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T444" s="17" t="s">
        <v>154</v>
      </c>
      <c r="AU444" s="17" t="s">
        <v>79</v>
      </c>
    </row>
    <row r="445" s="12" customFormat="1" ht="25.92" customHeight="1">
      <c r="A445" s="12"/>
      <c r="B445" s="188"/>
      <c r="C445" s="189"/>
      <c r="D445" s="190" t="s">
        <v>68</v>
      </c>
      <c r="E445" s="191" t="s">
        <v>1843</v>
      </c>
      <c r="F445" s="191" t="s">
        <v>1844</v>
      </c>
      <c r="G445" s="189"/>
      <c r="H445" s="189"/>
      <c r="I445" s="192"/>
      <c r="J445" s="193">
        <f>BK445</f>
        <v>0</v>
      </c>
      <c r="K445" s="189"/>
      <c r="L445" s="194"/>
      <c r="M445" s="195"/>
      <c r="N445" s="196"/>
      <c r="O445" s="196"/>
      <c r="P445" s="197">
        <f>SUM(P446:P460)</f>
        <v>0</v>
      </c>
      <c r="Q445" s="196"/>
      <c r="R445" s="197">
        <f>SUM(R446:R460)</f>
        <v>0.11000000000000001</v>
      </c>
      <c r="S445" s="196"/>
      <c r="T445" s="198">
        <f>SUM(T446:T460)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199" t="s">
        <v>151</v>
      </c>
      <c r="AT445" s="200" t="s">
        <v>68</v>
      </c>
      <c r="AU445" s="200" t="s">
        <v>69</v>
      </c>
      <c r="AY445" s="199" t="s">
        <v>144</v>
      </c>
      <c r="BK445" s="201">
        <f>SUM(BK446:BK460)</f>
        <v>0</v>
      </c>
    </row>
    <row r="446" s="2" customFormat="1" ht="16.5" customHeight="1">
      <c r="A446" s="38"/>
      <c r="B446" s="39"/>
      <c r="C446" s="204" t="s">
        <v>306</v>
      </c>
      <c r="D446" s="204" t="s">
        <v>146</v>
      </c>
      <c r="E446" s="205" t="s">
        <v>1845</v>
      </c>
      <c r="F446" s="206" t="s">
        <v>1846</v>
      </c>
      <c r="G446" s="207" t="s">
        <v>1847</v>
      </c>
      <c r="H446" s="208">
        <v>20</v>
      </c>
      <c r="I446" s="209"/>
      <c r="J446" s="210">
        <f>ROUND(I446*H446,2)</f>
        <v>0</v>
      </c>
      <c r="K446" s="206" t="s">
        <v>150</v>
      </c>
      <c r="L446" s="44"/>
      <c r="M446" s="211" t="s">
        <v>19</v>
      </c>
      <c r="N446" s="212" t="s">
        <v>40</v>
      </c>
      <c r="O446" s="84"/>
      <c r="P446" s="213">
        <f>O446*H446</f>
        <v>0</v>
      </c>
      <c r="Q446" s="213">
        <v>0</v>
      </c>
      <c r="R446" s="213">
        <f>Q446*H446</f>
        <v>0</v>
      </c>
      <c r="S446" s="213">
        <v>0</v>
      </c>
      <c r="T446" s="214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15" t="s">
        <v>1848</v>
      </c>
      <c r="AT446" s="215" t="s">
        <v>146</v>
      </c>
      <c r="AU446" s="215" t="s">
        <v>77</v>
      </c>
      <c r="AY446" s="17" t="s">
        <v>144</v>
      </c>
      <c r="BE446" s="216">
        <f>IF(N446="základní",J446,0)</f>
        <v>0</v>
      </c>
      <c r="BF446" s="216">
        <f>IF(N446="snížená",J446,0)</f>
        <v>0</v>
      </c>
      <c r="BG446" s="216">
        <f>IF(N446="zákl. přenesená",J446,0)</f>
        <v>0</v>
      </c>
      <c r="BH446" s="216">
        <f>IF(N446="sníž. přenesená",J446,0)</f>
        <v>0</v>
      </c>
      <c r="BI446" s="216">
        <f>IF(N446="nulová",J446,0)</f>
        <v>0</v>
      </c>
      <c r="BJ446" s="17" t="s">
        <v>77</v>
      </c>
      <c r="BK446" s="216">
        <f>ROUND(I446*H446,2)</f>
        <v>0</v>
      </c>
      <c r="BL446" s="17" t="s">
        <v>1848</v>
      </c>
      <c r="BM446" s="215" t="s">
        <v>470</v>
      </c>
    </row>
    <row r="447" s="2" customFormat="1">
      <c r="A447" s="38"/>
      <c r="B447" s="39"/>
      <c r="C447" s="40"/>
      <c r="D447" s="217" t="s">
        <v>152</v>
      </c>
      <c r="E447" s="40"/>
      <c r="F447" s="218" t="s">
        <v>1849</v>
      </c>
      <c r="G447" s="40"/>
      <c r="H447" s="40"/>
      <c r="I447" s="219"/>
      <c r="J447" s="40"/>
      <c r="K447" s="40"/>
      <c r="L447" s="44"/>
      <c r="M447" s="220"/>
      <c r="N447" s="221"/>
      <c r="O447" s="84"/>
      <c r="P447" s="84"/>
      <c r="Q447" s="84"/>
      <c r="R447" s="84"/>
      <c r="S447" s="84"/>
      <c r="T447" s="85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152</v>
      </c>
      <c r="AU447" s="17" t="s">
        <v>77</v>
      </c>
    </row>
    <row r="448" s="2" customFormat="1">
      <c r="A448" s="38"/>
      <c r="B448" s="39"/>
      <c r="C448" s="40"/>
      <c r="D448" s="222" t="s">
        <v>154</v>
      </c>
      <c r="E448" s="40"/>
      <c r="F448" s="223" t="s">
        <v>1850</v>
      </c>
      <c r="G448" s="40"/>
      <c r="H448" s="40"/>
      <c r="I448" s="219"/>
      <c r="J448" s="40"/>
      <c r="K448" s="40"/>
      <c r="L448" s="44"/>
      <c r="M448" s="220"/>
      <c r="N448" s="221"/>
      <c r="O448" s="84"/>
      <c r="P448" s="84"/>
      <c r="Q448" s="84"/>
      <c r="R448" s="84"/>
      <c r="S448" s="84"/>
      <c r="T448" s="85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T448" s="17" t="s">
        <v>154</v>
      </c>
      <c r="AU448" s="17" t="s">
        <v>77</v>
      </c>
    </row>
    <row r="449" s="13" customFormat="1">
      <c r="A449" s="13"/>
      <c r="B449" s="224"/>
      <c r="C449" s="225"/>
      <c r="D449" s="217" t="s">
        <v>156</v>
      </c>
      <c r="E449" s="226" t="s">
        <v>19</v>
      </c>
      <c r="F449" s="227" t="s">
        <v>1851</v>
      </c>
      <c r="G449" s="225"/>
      <c r="H449" s="226" t="s">
        <v>19</v>
      </c>
      <c r="I449" s="228"/>
      <c r="J449" s="225"/>
      <c r="K449" s="225"/>
      <c r="L449" s="229"/>
      <c r="M449" s="230"/>
      <c r="N449" s="231"/>
      <c r="O449" s="231"/>
      <c r="P449" s="231"/>
      <c r="Q449" s="231"/>
      <c r="R449" s="231"/>
      <c r="S449" s="231"/>
      <c r="T449" s="23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3" t="s">
        <v>156</v>
      </c>
      <c r="AU449" s="233" t="s">
        <v>77</v>
      </c>
      <c r="AV449" s="13" t="s">
        <v>77</v>
      </c>
      <c r="AW449" s="13" t="s">
        <v>31</v>
      </c>
      <c r="AX449" s="13" t="s">
        <v>69</v>
      </c>
      <c r="AY449" s="233" t="s">
        <v>144</v>
      </c>
    </row>
    <row r="450" s="14" customFormat="1">
      <c r="A450" s="14"/>
      <c r="B450" s="234"/>
      <c r="C450" s="235"/>
      <c r="D450" s="217" t="s">
        <v>156</v>
      </c>
      <c r="E450" s="236" t="s">
        <v>19</v>
      </c>
      <c r="F450" s="237" t="s">
        <v>182</v>
      </c>
      <c r="G450" s="235"/>
      <c r="H450" s="238">
        <v>5</v>
      </c>
      <c r="I450" s="239"/>
      <c r="J450" s="235"/>
      <c r="K450" s="235"/>
      <c r="L450" s="240"/>
      <c r="M450" s="241"/>
      <c r="N450" s="242"/>
      <c r="O450" s="242"/>
      <c r="P450" s="242"/>
      <c r="Q450" s="242"/>
      <c r="R450" s="242"/>
      <c r="S450" s="242"/>
      <c r="T450" s="243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4" t="s">
        <v>156</v>
      </c>
      <c r="AU450" s="244" t="s">
        <v>77</v>
      </c>
      <c r="AV450" s="14" t="s">
        <v>79</v>
      </c>
      <c r="AW450" s="14" t="s">
        <v>31</v>
      </c>
      <c r="AX450" s="14" t="s">
        <v>69</v>
      </c>
      <c r="AY450" s="244" t="s">
        <v>144</v>
      </c>
    </row>
    <row r="451" s="13" customFormat="1">
      <c r="A451" s="13"/>
      <c r="B451" s="224"/>
      <c r="C451" s="225"/>
      <c r="D451" s="217" t="s">
        <v>156</v>
      </c>
      <c r="E451" s="226" t="s">
        <v>19</v>
      </c>
      <c r="F451" s="227" t="s">
        <v>1852</v>
      </c>
      <c r="G451" s="225"/>
      <c r="H451" s="226" t="s">
        <v>19</v>
      </c>
      <c r="I451" s="228"/>
      <c r="J451" s="225"/>
      <c r="K451" s="225"/>
      <c r="L451" s="229"/>
      <c r="M451" s="230"/>
      <c r="N451" s="231"/>
      <c r="O451" s="231"/>
      <c r="P451" s="231"/>
      <c r="Q451" s="231"/>
      <c r="R451" s="231"/>
      <c r="S451" s="231"/>
      <c r="T451" s="23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3" t="s">
        <v>156</v>
      </c>
      <c r="AU451" s="233" t="s">
        <v>77</v>
      </c>
      <c r="AV451" s="13" t="s">
        <v>77</v>
      </c>
      <c r="AW451" s="13" t="s">
        <v>31</v>
      </c>
      <c r="AX451" s="13" t="s">
        <v>69</v>
      </c>
      <c r="AY451" s="233" t="s">
        <v>144</v>
      </c>
    </row>
    <row r="452" s="14" customFormat="1">
      <c r="A452" s="14"/>
      <c r="B452" s="234"/>
      <c r="C452" s="235"/>
      <c r="D452" s="217" t="s">
        <v>156</v>
      </c>
      <c r="E452" s="236" t="s">
        <v>19</v>
      </c>
      <c r="F452" s="237" t="s">
        <v>182</v>
      </c>
      <c r="G452" s="235"/>
      <c r="H452" s="238">
        <v>5</v>
      </c>
      <c r="I452" s="239"/>
      <c r="J452" s="235"/>
      <c r="K452" s="235"/>
      <c r="L452" s="240"/>
      <c r="M452" s="241"/>
      <c r="N452" s="242"/>
      <c r="O452" s="242"/>
      <c r="P452" s="242"/>
      <c r="Q452" s="242"/>
      <c r="R452" s="242"/>
      <c r="S452" s="242"/>
      <c r="T452" s="243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4" t="s">
        <v>156</v>
      </c>
      <c r="AU452" s="244" t="s">
        <v>77</v>
      </c>
      <c r="AV452" s="14" t="s">
        <v>79</v>
      </c>
      <c r="AW452" s="14" t="s">
        <v>31</v>
      </c>
      <c r="AX452" s="14" t="s">
        <v>69</v>
      </c>
      <c r="AY452" s="244" t="s">
        <v>144</v>
      </c>
    </row>
    <row r="453" s="13" customFormat="1">
      <c r="A453" s="13"/>
      <c r="B453" s="224"/>
      <c r="C453" s="225"/>
      <c r="D453" s="217" t="s">
        <v>156</v>
      </c>
      <c r="E453" s="226" t="s">
        <v>19</v>
      </c>
      <c r="F453" s="227" t="s">
        <v>1853</v>
      </c>
      <c r="G453" s="225"/>
      <c r="H453" s="226" t="s">
        <v>19</v>
      </c>
      <c r="I453" s="228"/>
      <c r="J453" s="225"/>
      <c r="K453" s="225"/>
      <c r="L453" s="229"/>
      <c r="M453" s="230"/>
      <c r="N453" s="231"/>
      <c r="O453" s="231"/>
      <c r="P453" s="231"/>
      <c r="Q453" s="231"/>
      <c r="R453" s="231"/>
      <c r="S453" s="231"/>
      <c r="T453" s="232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3" t="s">
        <v>156</v>
      </c>
      <c r="AU453" s="233" t="s">
        <v>77</v>
      </c>
      <c r="AV453" s="13" t="s">
        <v>77</v>
      </c>
      <c r="AW453" s="13" t="s">
        <v>31</v>
      </c>
      <c r="AX453" s="13" t="s">
        <v>69</v>
      </c>
      <c r="AY453" s="233" t="s">
        <v>144</v>
      </c>
    </row>
    <row r="454" s="14" customFormat="1">
      <c r="A454" s="14"/>
      <c r="B454" s="234"/>
      <c r="C454" s="235"/>
      <c r="D454" s="217" t="s">
        <v>156</v>
      </c>
      <c r="E454" s="236" t="s">
        <v>19</v>
      </c>
      <c r="F454" s="237" t="s">
        <v>185</v>
      </c>
      <c r="G454" s="235"/>
      <c r="H454" s="238">
        <v>10</v>
      </c>
      <c r="I454" s="239"/>
      <c r="J454" s="235"/>
      <c r="K454" s="235"/>
      <c r="L454" s="240"/>
      <c r="M454" s="241"/>
      <c r="N454" s="242"/>
      <c r="O454" s="242"/>
      <c r="P454" s="242"/>
      <c r="Q454" s="242"/>
      <c r="R454" s="242"/>
      <c r="S454" s="242"/>
      <c r="T454" s="243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4" t="s">
        <v>156</v>
      </c>
      <c r="AU454" s="244" t="s">
        <v>77</v>
      </c>
      <c r="AV454" s="14" t="s">
        <v>79</v>
      </c>
      <c r="AW454" s="14" t="s">
        <v>31</v>
      </c>
      <c r="AX454" s="14" t="s">
        <v>69</v>
      </c>
      <c r="AY454" s="244" t="s">
        <v>144</v>
      </c>
    </row>
    <row r="455" s="15" customFormat="1">
      <c r="A455" s="15"/>
      <c r="B455" s="245"/>
      <c r="C455" s="246"/>
      <c r="D455" s="217" t="s">
        <v>156</v>
      </c>
      <c r="E455" s="247" t="s">
        <v>19</v>
      </c>
      <c r="F455" s="248" t="s">
        <v>163</v>
      </c>
      <c r="G455" s="246"/>
      <c r="H455" s="249">
        <v>20</v>
      </c>
      <c r="I455" s="250"/>
      <c r="J455" s="246"/>
      <c r="K455" s="246"/>
      <c r="L455" s="251"/>
      <c r="M455" s="252"/>
      <c r="N455" s="253"/>
      <c r="O455" s="253"/>
      <c r="P455" s="253"/>
      <c r="Q455" s="253"/>
      <c r="R455" s="253"/>
      <c r="S455" s="253"/>
      <c r="T455" s="254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55" t="s">
        <v>156</v>
      </c>
      <c r="AU455" s="255" t="s">
        <v>77</v>
      </c>
      <c r="AV455" s="15" t="s">
        <v>151</v>
      </c>
      <c r="AW455" s="15" t="s">
        <v>31</v>
      </c>
      <c r="AX455" s="15" t="s">
        <v>77</v>
      </c>
      <c r="AY455" s="255" t="s">
        <v>144</v>
      </c>
    </row>
    <row r="456" s="2" customFormat="1" ht="21.75" customHeight="1">
      <c r="A456" s="38"/>
      <c r="B456" s="39"/>
      <c r="C456" s="256" t="s">
        <v>485</v>
      </c>
      <c r="D456" s="256" t="s">
        <v>229</v>
      </c>
      <c r="E456" s="257" t="s">
        <v>1854</v>
      </c>
      <c r="F456" s="258" t="s">
        <v>1855</v>
      </c>
      <c r="G456" s="259" t="s">
        <v>149</v>
      </c>
      <c r="H456" s="260">
        <v>0.20000000000000001</v>
      </c>
      <c r="I456" s="261"/>
      <c r="J456" s="262">
        <f>ROUND(I456*H456,2)</f>
        <v>0</v>
      </c>
      <c r="K456" s="258" t="s">
        <v>150</v>
      </c>
      <c r="L456" s="263"/>
      <c r="M456" s="264" t="s">
        <v>19</v>
      </c>
      <c r="N456" s="265" t="s">
        <v>40</v>
      </c>
      <c r="O456" s="84"/>
      <c r="P456" s="213">
        <f>O456*H456</f>
        <v>0</v>
      </c>
      <c r="Q456" s="213">
        <v>0.55000000000000004</v>
      </c>
      <c r="R456" s="213">
        <f>Q456*H456</f>
        <v>0.11000000000000001</v>
      </c>
      <c r="S456" s="213">
        <v>0</v>
      </c>
      <c r="T456" s="214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15" t="s">
        <v>1848</v>
      </c>
      <c r="AT456" s="215" t="s">
        <v>229</v>
      </c>
      <c r="AU456" s="215" t="s">
        <v>77</v>
      </c>
      <c r="AY456" s="17" t="s">
        <v>144</v>
      </c>
      <c r="BE456" s="216">
        <f>IF(N456="základní",J456,0)</f>
        <v>0</v>
      </c>
      <c r="BF456" s="216">
        <f>IF(N456="snížená",J456,0)</f>
        <v>0</v>
      </c>
      <c r="BG456" s="216">
        <f>IF(N456="zákl. přenesená",J456,0)</f>
        <v>0</v>
      </c>
      <c r="BH456" s="216">
        <f>IF(N456="sníž. přenesená",J456,0)</f>
        <v>0</v>
      </c>
      <c r="BI456" s="216">
        <f>IF(N456="nulová",J456,0)</f>
        <v>0</v>
      </c>
      <c r="BJ456" s="17" t="s">
        <v>77</v>
      </c>
      <c r="BK456" s="216">
        <f>ROUND(I456*H456,2)</f>
        <v>0</v>
      </c>
      <c r="BL456" s="17" t="s">
        <v>1848</v>
      </c>
      <c r="BM456" s="215" t="s">
        <v>488</v>
      </c>
    </row>
    <row r="457" s="2" customFormat="1">
      <c r="A457" s="38"/>
      <c r="B457" s="39"/>
      <c r="C457" s="40"/>
      <c r="D457" s="217" t="s">
        <v>152</v>
      </c>
      <c r="E457" s="40"/>
      <c r="F457" s="218" t="s">
        <v>1855</v>
      </c>
      <c r="G457" s="40"/>
      <c r="H457" s="40"/>
      <c r="I457" s="219"/>
      <c r="J457" s="40"/>
      <c r="K457" s="40"/>
      <c r="L457" s="44"/>
      <c r="M457" s="220"/>
      <c r="N457" s="221"/>
      <c r="O457" s="84"/>
      <c r="P457" s="84"/>
      <c r="Q457" s="84"/>
      <c r="R457" s="84"/>
      <c r="S457" s="84"/>
      <c r="T457" s="85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T457" s="17" t="s">
        <v>152</v>
      </c>
      <c r="AU457" s="17" t="s">
        <v>77</v>
      </c>
    </row>
    <row r="458" s="13" customFormat="1">
      <c r="A458" s="13"/>
      <c r="B458" s="224"/>
      <c r="C458" s="225"/>
      <c r="D458" s="217" t="s">
        <v>156</v>
      </c>
      <c r="E458" s="226" t="s">
        <v>19</v>
      </c>
      <c r="F458" s="227" t="s">
        <v>1638</v>
      </c>
      <c r="G458" s="225"/>
      <c r="H458" s="226" t="s">
        <v>19</v>
      </c>
      <c r="I458" s="228"/>
      <c r="J458" s="225"/>
      <c r="K458" s="225"/>
      <c r="L458" s="229"/>
      <c r="M458" s="230"/>
      <c r="N458" s="231"/>
      <c r="O458" s="231"/>
      <c r="P458" s="231"/>
      <c r="Q458" s="231"/>
      <c r="R458" s="231"/>
      <c r="S458" s="231"/>
      <c r="T458" s="23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3" t="s">
        <v>156</v>
      </c>
      <c r="AU458" s="233" t="s">
        <v>77</v>
      </c>
      <c r="AV458" s="13" t="s">
        <v>77</v>
      </c>
      <c r="AW458" s="13" t="s">
        <v>31</v>
      </c>
      <c r="AX458" s="13" t="s">
        <v>69</v>
      </c>
      <c r="AY458" s="233" t="s">
        <v>144</v>
      </c>
    </row>
    <row r="459" s="14" customFormat="1">
      <c r="A459" s="14"/>
      <c r="B459" s="234"/>
      <c r="C459" s="235"/>
      <c r="D459" s="217" t="s">
        <v>156</v>
      </c>
      <c r="E459" s="236" t="s">
        <v>19</v>
      </c>
      <c r="F459" s="237" t="s">
        <v>1856</v>
      </c>
      <c r="G459" s="235"/>
      <c r="H459" s="238">
        <v>0.20000000000000001</v>
      </c>
      <c r="I459" s="239"/>
      <c r="J459" s="235"/>
      <c r="K459" s="235"/>
      <c r="L459" s="240"/>
      <c r="M459" s="241"/>
      <c r="N459" s="242"/>
      <c r="O459" s="242"/>
      <c r="P459" s="242"/>
      <c r="Q459" s="242"/>
      <c r="R459" s="242"/>
      <c r="S459" s="242"/>
      <c r="T459" s="24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4" t="s">
        <v>156</v>
      </c>
      <c r="AU459" s="244" t="s">
        <v>77</v>
      </c>
      <c r="AV459" s="14" t="s">
        <v>79</v>
      </c>
      <c r="AW459" s="14" t="s">
        <v>31</v>
      </c>
      <c r="AX459" s="14" t="s">
        <v>69</v>
      </c>
      <c r="AY459" s="244" t="s">
        <v>144</v>
      </c>
    </row>
    <row r="460" s="15" customFormat="1">
      <c r="A460" s="15"/>
      <c r="B460" s="245"/>
      <c r="C460" s="246"/>
      <c r="D460" s="217" t="s">
        <v>156</v>
      </c>
      <c r="E460" s="247" t="s">
        <v>19</v>
      </c>
      <c r="F460" s="248" t="s">
        <v>163</v>
      </c>
      <c r="G460" s="246"/>
      <c r="H460" s="249">
        <v>0.20000000000000001</v>
      </c>
      <c r="I460" s="250"/>
      <c r="J460" s="246"/>
      <c r="K460" s="246"/>
      <c r="L460" s="251"/>
      <c r="M460" s="252"/>
      <c r="N460" s="253"/>
      <c r="O460" s="253"/>
      <c r="P460" s="253"/>
      <c r="Q460" s="253"/>
      <c r="R460" s="253"/>
      <c r="S460" s="253"/>
      <c r="T460" s="254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55" t="s">
        <v>156</v>
      </c>
      <c r="AU460" s="255" t="s">
        <v>77</v>
      </c>
      <c r="AV460" s="15" t="s">
        <v>151</v>
      </c>
      <c r="AW460" s="15" t="s">
        <v>31</v>
      </c>
      <c r="AX460" s="15" t="s">
        <v>77</v>
      </c>
      <c r="AY460" s="255" t="s">
        <v>144</v>
      </c>
    </row>
    <row r="461" s="12" customFormat="1" ht="25.92" customHeight="1">
      <c r="A461" s="12"/>
      <c r="B461" s="188"/>
      <c r="C461" s="189"/>
      <c r="D461" s="190" t="s">
        <v>68</v>
      </c>
      <c r="E461" s="191" t="s">
        <v>98</v>
      </c>
      <c r="F461" s="191" t="s">
        <v>1857</v>
      </c>
      <c r="G461" s="189"/>
      <c r="H461" s="189"/>
      <c r="I461" s="192"/>
      <c r="J461" s="193">
        <f>BK461</f>
        <v>0</v>
      </c>
      <c r="K461" s="189"/>
      <c r="L461" s="194"/>
      <c r="M461" s="195"/>
      <c r="N461" s="196"/>
      <c r="O461" s="196"/>
      <c r="P461" s="197">
        <f>P462+P469</f>
        <v>0</v>
      </c>
      <c r="Q461" s="196"/>
      <c r="R461" s="197">
        <f>R462+R469</f>
        <v>0</v>
      </c>
      <c r="S461" s="196"/>
      <c r="T461" s="198">
        <f>T462+T469</f>
        <v>0</v>
      </c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R461" s="199" t="s">
        <v>182</v>
      </c>
      <c r="AT461" s="200" t="s">
        <v>68</v>
      </c>
      <c r="AU461" s="200" t="s">
        <v>69</v>
      </c>
      <c r="AY461" s="199" t="s">
        <v>144</v>
      </c>
      <c r="BK461" s="201">
        <f>BK462+BK469</f>
        <v>0</v>
      </c>
    </row>
    <row r="462" s="12" customFormat="1" ht="22.8" customHeight="1">
      <c r="A462" s="12"/>
      <c r="B462" s="188"/>
      <c r="C462" s="189"/>
      <c r="D462" s="190" t="s">
        <v>68</v>
      </c>
      <c r="E462" s="202" t="s">
        <v>1858</v>
      </c>
      <c r="F462" s="202" t="s">
        <v>1859</v>
      </c>
      <c r="G462" s="189"/>
      <c r="H462" s="189"/>
      <c r="I462" s="192"/>
      <c r="J462" s="203">
        <f>BK462</f>
        <v>0</v>
      </c>
      <c r="K462" s="189"/>
      <c r="L462" s="194"/>
      <c r="M462" s="195"/>
      <c r="N462" s="196"/>
      <c r="O462" s="196"/>
      <c r="P462" s="197">
        <f>SUM(P463:P468)</f>
        <v>0</v>
      </c>
      <c r="Q462" s="196"/>
      <c r="R462" s="197">
        <f>SUM(R463:R468)</f>
        <v>0</v>
      </c>
      <c r="S462" s="196"/>
      <c r="T462" s="198">
        <f>SUM(T463:T468)</f>
        <v>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199" t="s">
        <v>182</v>
      </c>
      <c r="AT462" s="200" t="s">
        <v>68</v>
      </c>
      <c r="AU462" s="200" t="s">
        <v>77</v>
      </c>
      <c r="AY462" s="199" t="s">
        <v>144</v>
      </c>
      <c r="BK462" s="201">
        <f>SUM(BK463:BK468)</f>
        <v>0</v>
      </c>
    </row>
    <row r="463" s="2" customFormat="1" ht="16.5" customHeight="1">
      <c r="A463" s="38"/>
      <c r="B463" s="39"/>
      <c r="C463" s="204" t="s">
        <v>313</v>
      </c>
      <c r="D463" s="204" t="s">
        <v>146</v>
      </c>
      <c r="E463" s="205" t="s">
        <v>1860</v>
      </c>
      <c r="F463" s="206" t="s">
        <v>1861</v>
      </c>
      <c r="G463" s="207" t="s">
        <v>1862</v>
      </c>
      <c r="H463" s="208">
        <v>1</v>
      </c>
      <c r="I463" s="209"/>
      <c r="J463" s="210">
        <f>ROUND(I463*H463,2)</f>
        <v>0</v>
      </c>
      <c r="K463" s="206" t="s">
        <v>150</v>
      </c>
      <c r="L463" s="44"/>
      <c r="M463" s="211" t="s">
        <v>19</v>
      </c>
      <c r="N463" s="212" t="s">
        <v>40</v>
      </c>
      <c r="O463" s="84"/>
      <c r="P463" s="213">
        <f>O463*H463</f>
        <v>0</v>
      </c>
      <c r="Q463" s="213">
        <v>0</v>
      </c>
      <c r="R463" s="213">
        <f>Q463*H463</f>
        <v>0</v>
      </c>
      <c r="S463" s="213">
        <v>0</v>
      </c>
      <c r="T463" s="214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15" t="s">
        <v>151</v>
      </c>
      <c r="AT463" s="215" t="s">
        <v>146</v>
      </c>
      <c r="AU463" s="215" t="s">
        <v>79</v>
      </c>
      <c r="AY463" s="17" t="s">
        <v>144</v>
      </c>
      <c r="BE463" s="216">
        <f>IF(N463="základní",J463,0)</f>
        <v>0</v>
      </c>
      <c r="BF463" s="216">
        <f>IF(N463="snížená",J463,0)</f>
        <v>0</v>
      </c>
      <c r="BG463" s="216">
        <f>IF(N463="zákl. přenesená",J463,0)</f>
        <v>0</v>
      </c>
      <c r="BH463" s="216">
        <f>IF(N463="sníž. přenesená",J463,0)</f>
        <v>0</v>
      </c>
      <c r="BI463" s="216">
        <f>IF(N463="nulová",J463,0)</f>
        <v>0</v>
      </c>
      <c r="BJ463" s="17" t="s">
        <v>77</v>
      </c>
      <c r="BK463" s="216">
        <f>ROUND(I463*H463,2)</f>
        <v>0</v>
      </c>
      <c r="BL463" s="17" t="s">
        <v>151</v>
      </c>
      <c r="BM463" s="215" t="s">
        <v>495</v>
      </c>
    </row>
    <row r="464" s="2" customFormat="1">
      <c r="A464" s="38"/>
      <c r="B464" s="39"/>
      <c r="C464" s="40"/>
      <c r="D464" s="217" t="s">
        <v>152</v>
      </c>
      <c r="E464" s="40"/>
      <c r="F464" s="218" t="s">
        <v>1861</v>
      </c>
      <c r="G464" s="40"/>
      <c r="H464" s="40"/>
      <c r="I464" s="219"/>
      <c r="J464" s="40"/>
      <c r="K464" s="40"/>
      <c r="L464" s="44"/>
      <c r="M464" s="220"/>
      <c r="N464" s="221"/>
      <c r="O464" s="84"/>
      <c r="P464" s="84"/>
      <c r="Q464" s="84"/>
      <c r="R464" s="84"/>
      <c r="S464" s="84"/>
      <c r="T464" s="85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T464" s="17" t="s">
        <v>152</v>
      </c>
      <c r="AU464" s="17" t="s">
        <v>79</v>
      </c>
    </row>
    <row r="465" s="2" customFormat="1">
      <c r="A465" s="38"/>
      <c r="B465" s="39"/>
      <c r="C465" s="40"/>
      <c r="D465" s="222" t="s">
        <v>154</v>
      </c>
      <c r="E465" s="40"/>
      <c r="F465" s="223" t="s">
        <v>1863</v>
      </c>
      <c r="G465" s="40"/>
      <c r="H465" s="40"/>
      <c r="I465" s="219"/>
      <c r="J465" s="40"/>
      <c r="K465" s="40"/>
      <c r="L465" s="44"/>
      <c r="M465" s="220"/>
      <c r="N465" s="221"/>
      <c r="O465" s="84"/>
      <c r="P465" s="84"/>
      <c r="Q465" s="84"/>
      <c r="R465" s="84"/>
      <c r="S465" s="84"/>
      <c r="T465" s="85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7" t="s">
        <v>154</v>
      </c>
      <c r="AU465" s="17" t="s">
        <v>79</v>
      </c>
    </row>
    <row r="466" s="2" customFormat="1" ht="16.5" customHeight="1">
      <c r="A466" s="38"/>
      <c r="B466" s="39"/>
      <c r="C466" s="204" t="s">
        <v>498</v>
      </c>
      <c r="D466" s="204" t="s">
        <v>146</v>
      </c>
      <c r="E466" s="205" t="s">
        <v>1864</v>
      </c>
      <c r="F466" s="206" t="s">
        <v>1865</v>
      </c>
      <c r="G466" s="207" t="s">
        <v>1862</v>
      </c>
      <c r="H466" s="208">
        <v>1</v>
      </c>
      <c r="I466" s="209"/>
      <c r="J466" s="210">
        <f>ROUND(I466*H466,2)</f>
        <v>0</v>
      </c>
      <c r="K466" s="206" t="s">
        <v>150</v>
      </c>
      <c r="L466" s="44"/>
      <c r="M466" s="211" t="s">
        <v>19</v>
      </c>
      <c r="N466" s="212" t="s">
        <v>40</v>
      </c>
      <c r="O466" s="84"/>
      <c r="P466" s="213">
        <f>O466*H466</f>
        <v>0</v>
      </c>
      <c r="Q466" s="213">
        <v>0</v>
      </c>
      <c r="R466" s="213">
        <f>Q466*H466</f>
        <v>0</v>
      </c>
      <c r="S466" s="213">
        <v>0</v>
      </c>
      <c r="T466" s="214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15" t="s">
        <v>151</v>
      </c>
      <c r="AT466" s="215" t="s">
        <v>146</v>
      </c>
      <c r="AU466" s="215" t="s">
        <v>79</v>
      </c>
      <c r="AY466" s="17" t="s">
        <v>144</v>
      </c>
      <c r="BE466" s="216">
        <f>IF(N466="základní",J466,0)</f>
        <v>0</v>
      </c>
      <c r="BF466" s="216">
        <f>IF(N466="snížená",J466,0)</f>
        <v>0</v>
      </c>
      <c r="BG466" s="216">
        <f>IF(N466="zákl. přenesená",J466,0)</f>
        <v>0</v>
      </c>
      <c r="BH466" s="216">
        <f>IF(N466="sníž. přenesená",J466,0)</f>
        <v>0</v>
      </c>
      <c r="BI466" s="216">
        <f>IF(N466="nulová",J466,0)</f>
        <v>0</v>
      </c>
      <c r="BJ466" s="17" t="s">
        <v>77</v>
      </c>
      <c r="BK466" s="216">
        <f>ROUND(I466*H466,2)</f>
        <v>0</v>
      </c>
      <c r="BL466" s="17" t="s">
        <v>151</v>
      </c>
      <c r="BM466" s="215" t="s">
        <v>501</v>
      </c>
    </row>
    <row r="467" s="2" customFormat="1">
      <c r="A467" s="38"/>
      <c r="B467" s="39"/>
      <c r="C467" s="40"/>
      <c r="D467" s="217" t="s">
        <v>152</v>
      </c>
      <c r="E467" s="40"/>
      <c r="F467" s="218" t="s">
        <v>1865</v>
      </c>
      <c r="G467" s="40"/>
      <c r="H467" s="40"/>
      <c r="I467" s="219"/>
      <c r="J467" s="40"/>
      <c r="K467" s="40"/>
      <c r="L467" s="44"/>
      <c r="M467" s="220"/>
      <c r="N467" s="221"/>
      <c r="O467" s="84"/>
      <c r="P467" s="84"/>
      <c r="Q467" s="84"/>
      <c r="R467" s="84"/>
      <c r="S467" s="84"/>
      <c r="T467" s="85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T467" s="17" t="s">
        <v>152</v>
      </c>
      <c r="AU467" s="17" t="s">
        <v>79</v>
      </c>
    </row>
    <row r="468" s="2" customFormat="1">
      <c r="A468" s="38"/>
      <c r="B468" s="39"/>
      <c r="C468" s="40"/>
      <c r="D468" s="222" t="s">
        <v>154</v>
      </c>
      <c r="E468" s="40"/>
      <c r="F468" s="223" t="s">
        <v>1866</v>
      </c>
      <c r="G468" s="40"/>
      <c r="H468" s="40"/>
      <c r="I468" s="219"/>
      <c r="J468" s="40"/>
      <c r="K468" s="40"/>
      <c r="L468" s="44"/>
      <c r="M468" s="220"/>
      <c r="N468" s="221"/>
      <c r="O468" s="84"/>
      <c r="P468" s="84"/>
      <c r="Q468" s="84"/>
      <c r="R468" s="84"/>
      <c r="S468" s="84"/>
      <c r="T468" s="85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T468" s="17" t="s">
        <v>154</v>
      </c>
      <c r="AU468" s="17" t="s">
        <v>79</v>
      </c>
    </row>
    <row r="469" s="12" customFormat="1" ht="22.8" customHeight="1">
      <c r="A469" s="12"/>
      <c r="B469" s="188"/>
      <c r="C469" s="189"/>
      <c r="D469" s="190" t="s">
        <v>68</v>
      </c>
      <c r="E469" s="202" t="s">
        <v>1867</v>
      </c>
      <c r="F469" s="202" t="s">
        <v>1868</v>
      </c>
      <c r="G469" s="189"/>
      <c r="H469" s="189"/>
      <c r="I469" s="192"/>
      <c r="J469" s="203">
        <f>BK469</f>
        <v>0</v>
      </c>
      <c r="K469" s="189"/>
      <c r="L469" s="194"/>
      <c r="M469" s="195"/>
      <c r="N469" s="196"/>
      <c r="O469" s="196"/>
      <c r="P469" s="197">
        <f>SUM(P470:P475)</f>
        <v>0</v>
      </c>
      <c r="Q469" s="196"/>
      <c r="R469" s="197">
        <f>SUM(R470:R475)</f>
        <v>0</v>
      </c>
      <c r="S469" s="196"/>
      <c r="T469" s="198">
        <f>SUM(T470:T475)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199" t="s">
        <v>182</v>
      </c>
      <c r="AT469" s="200" t="s">
        <v>68</v>
      </c>
      <c r="AU469" s="200" t="s">
        <v>77</v>
      </c>
      <c r="AY469" s="199" t="s">
        <v>144</v>
      </c>
      <c r="BK469" s="201">
        <f>SUM(BK470:BK475)</f>
        <v>0</v>
      </c>
    </row>
    <row r="470" s="2" customFormat="1" ht="16.5" customHeight="1">
      <c r="A470" s="38"/>
      <c r="B470" s="39"/>
      <c r="C470" s="204" t="s">
        <v>319</v>
      </c>
      <c r="D470" s="204" t="s">
        <v>146</v>
      </c>
      <c r="E470" s="205" t="s">
        <v>1869</v>
      </c>
      <c r="F470" s="206" t="s">
        <v>1870</v>
      </c>
      <c r="G470" s="207" t="s">
        <v>1862</v>
      </c>
      <c r="H470" s="208">
        <v>1</v>
      </c>
      <c r="I470" s="209"/>
      <c r="J470" s="210">
        <f>ROUND(I470*H470,2)</f>
        <v>0</v>
      </c>
      <c r="K470" s="206" t="s">
        <v>150</v>
      </c>
      <c r="L470" s="44"/>
      <c r="M470" s="211" t="s">
        <v>19</v>
      </c>
      <c r="N470" s="212" t="s">
        <v>40</v>
      </c>
      <c r="O470" s="84"/>
      <c r="P470" s="213">
        <f>O470*H470</f>
        <v>0</v>
      </c>
      <c r="Q470" s="213">
        <v>0</v>
      </c>
      <c r="R470" s="213">
        <f>Q470*H470</f>
        <v>0</v>
      </c>
      <c r="S470" s="213">
        <v>0</v>
      </c>
      <c r="T470" s="214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15" t="s">
        <v>151</v>
      </c>
      <c r="AT470" s="215" t="s">
        <v>146</v>
      </c>
      <c r="AU470" s="215" t="s">
        <v>79</v>
      </c>
      <c r="AY470" s="17" t="s">
        <v>144</v>
      </c>
      <c r="BE470" s="216">
        <f>IF(N470="základní",J470,0)</f>
        <v>0</v>
      </c>
      <c r="BF470" s="216">
        <f>IF(N470="snížená",J470,0)</f>
        <v>0</v>
      </c>
      <c r="BG470" s="216">
        <f>IF(N470="zákl. přenesená",J470,0)</f>
        <v>0</v>
      </c>
      <c r="BH470" s="216">
        <f>IF(N470="sníž. přenesená",J470,0)</f>
        <v>0</v>
      </c>
      <c r="BI470" s="216">
        <f>IF(N470="nulová",J470,0)</f>
        <v>0</v>
      </c>
      <c r="BJ470" s="17" t="s">
        <v>77</v>
      </c>
      <c r="BK470" s="216">
        <f>ROUND(I470*H470,2)</f>
        <v>0</v>
      </c>
      <c r="BL470" s="17" t="s">
        <v>151</v>
      </c>
      <c r="BM470" s="215" t="s">
        <v>511</v>
      </c>
    </row>
    <row r="471" s="2" customFormat="1">
      <c r="A471" s="38"/>
      <c r="B471" s="39"/>
      <c r="C471" s="40"/>
      <c r="D471" s="217" t="s">
        <v>152</v>
      </c>
      <c r="E471" s="40"/>
      <c r="F471" s="218" t="s">
        <v>1870</v>
      </c>
      <c r="G471" s="40"/>
      <c r="H471" s="40"/>
      <c r="I471" s="219"/>
      <c r="J471" s="40"/>
      <c r="K471" s="40"/>
      <c r="L471" s="44"/>
      <c r="M471" s="220"/>
      <c r="N471" s="221"/>
      <c r="O471" s="84"/>
      <c r="P471" s="84"/>
      <c r="Q471" s="84"/>
      <c r="R471" s="84"/>
      <c r="S471" s="84"/>
      <c r="T471" s="85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T471" s="17" t="s">
        <v>152</v>
      </c>
      <c r="AU471" s="17" t="s">
        <v>79</v>
      </c>
    </row>
    <row r="472" s="2" customFormat="1">
      <c r="A472" s="38"/>
      <c r="B472" s="39"/>
      <c r="C472" s="40"/>
      <c r="D472" s="222" t="s">
        <v>154</v>
      </c>
      <c r="E472" s="40"/>
      <c r="F472" s="223" t="s">
        <v>1871</v>
      </c>
      <c r="G472" s="40"/>
      <c r="H472" s="40"/>
      <c r="I472" s="219"/>
      <c r="J472" s="40"/>
      <c r="K472" s="40"/>
      <c r="L472" s="44"/>
      <c r="M472" s="220"/>
      <c r="N472" s="221"/>
      <c r="O472" s="84"/>
      <c r="P472" s="84"/>
      <c r="Q472" s="84"/>
      <c r="R472" s="84"/>
      <c r="S472" s="84"/>
      <c r="T472" s="85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T472" s="17" t="s">
        <v>154</v>
      </c>
      <c r="AU472" s="17" t="s">
        <v>79</v>
      </c>
    </row>
    <row r="473" s="13" customFormat="1">
      <c r="A473" s="13"/>
      <c r="B473" s="224"/>
      <c r="C473" s="225"/>
      <c r="D473" s="217" t="s">
        <v>156</v>
      </c>
      <c r="E473" s="226" t="s">
        <v>19</v>
      </c>
      <c r="F473" s="227" t="s">
        <v>1872</v>
      </c>
      <c r="G473" s="225"/>
      <c r="H473" s="226" t="s">
        <v>19</v>
      </c>
      <c r="I473" s="228"/>
      <c r="J473" s="225"/>
      <c r="K473" s="225"/>
      <c r="L473" s="229"/>
      <c r="M473" s="230"/>
      <c r="N473" s="231"/>
      <c r="O473" s="231"/>
      <c r="P473" s="231"/>
      <c r="Q473" s="231"/>
      <c r="R473" s="231"/>
      <c r="S473" s="231"/>
      <c r="T473" s="23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3" t="s">
        <v>156</v>
      </c>
      <c r="AU473" s="233" t="s">
        <v>79</v>
      </c>
      <c r="AV473" s="13" t="s">
        <v>77</v>
      </c>
      <c r="AW473" s="13" t="s">
        <v>31</v>
      </c>
      <c r="AX473" s="13" t="s">
        <v>69</v>
      </c>
      <c r="AY473" s="233" t="s">
        <v>144</v>
      </c>
    </row>
    <row r="474" s="14" customFormat="1">
      <c r="A474" s="14"/>
      <c r="B474" s="234"/>
      <c r="C474" s="235"/>
      <c r="D474" s="217" t="s">
        <v>156</v>
      </c>
      <c r="E474" s="236" t="s">
        <v>19</v>
      </c>
      <c r="F474" s="237" t="s">
        <v>77</v>
      </c>
      <c r="G474" s="235"/>
      <c r="H474" s="238">
        <v>1</v>
      </c>
      <c r="I474" s="239"/>
      <c r="J474" s="235"/>
      <c r="K474" s="235"/>
      <c r="L474" s="240"/>
      <c r="M474" s="241"/>
      <c r="N474" s="242"/>
      <c r="O474" s="242"/>
      <c r="P474" s="242"/>
      <c r="Q474" s="242"/>
      <c r="R474" s="242"/>
      <c r="S474" s="242"/>
      <c r="T474" s="243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4" t="s">
        <v>156</v>
      </c>
      <c r="AU474" s="244" t="s">
        <v>79</v>
      </c>
      <c r="AV474" s="14" t="s">
        <v>79</v>
      </c>
      <c r="AW474" s="14" t="s">
        <v>31</v>
      </c>
      <c r="AX474" s="14" t="s">
        <v>69</v>
      </c>
      <c r="AY474" s="244" t="s">
        <v>144</v>
      </c>
    </row>
    <row r="475" s="15" customFormat="1">
      <c r="A475" s="15"/>
      <c r="B475" s="245"/>
      <c r="C475" s="246"/>
      <c r="D475" s="217" t="s">
        <v>156</v>
      </c>
      <c r="E475" s="247" t="s">
        <v>19</v>
      </c>
      <c r="F475" s="248" t="s">
        <v>163</v>
      </c>
      <c r="G475" s="246"/>
      <c r="H475" s="249">
        <v>1</v>
      </c>
      <c r="I475" s="250"/>
      <c r="J475" s="246"/>
      <c r="K475" s="246"/>
      <c r="L475" s="251"/>
      <c r="M475" s="271"/>
      <c r="N475" s="272"/>
      <c r="O475" s="272"/>
      <c r="P475" s="272"/>
      <c r="Q475" s="272"/>
      <c r="R475" s="272"/>
      <c r="S475" s="272"/>
      <c r="T475" s="273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55" t="s">
        <v>156</v>
      </c>
      <c r="AU475" s="255" t="s">
        <v>79</v>
      </c>
      <c r="AV475" s="15" t="s">
        <v>151</v>
      </c>
      <c r="AW475" s="15" t="s">
        <v>31</v>
      </c>
      <c r="AX475" s="15" t="s">
        <v>77</v>
      </c>
      <c r="AY475" s="255" t="s">
        <v>144</v>
      </c>
    </row>
    <row r="476" s="2" customFormat="1" ht="6.96" customHeight="1">
      <c r="A476" s="38"/>
      <c r="B476" s="59"/>
      <c r="C476" s="60"/>
      <c r="D476" s="60"/>
      <c r="E476" s="60"/>
      <c r="F476" s="60"/>
      <c r="G476" s="60"/>
      <c r="H476" s="60"/>
      <c r="I476" s="60"/>
      <c r="J476" s="60"/>
      <c r="K476" s="60"/>
      <c r="L476" s="44"/>
      <c r="M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</row>
  </sheetData>
  <sheetProtection sheet="1" autoFilter="0" formatColumns="0" formatRows="0" objects="1" scenarios="1" spinCount="100000" saltValue="6sHl3+8tlfau+og7q28c+cMGWoRZVhEX8qL5SdHBuXSQzjt0VNsXq1Ar9/oD6SvEr/ZDjaNtQW0oZ0Veyf6jfA==" hashValue="Kha9wkRhvLg2MvFrWb0IbjAHWQOTGeZL4uoNI8DoyyGDM9yEId1Hvabx/eEYl6WNfRg+gIYQa/ItqQj2wrlaqw==" algorithmName="SHA-512" password="CC35"/>
  <autoFilter ref="C89:K475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5" r:id="rId1" display="https://podminky.urs.cz/item/CS_URS_2021_02/119001405"/>
    <hyperlink ref="F108" r:id="rId2" display="https://podminky.urs.cz/item/CS_URS_2021_02/119001422"/>
    <hyperlink ref="F114" r:id="rId3" display="https://podminky.urs.cz/item/CS_URS_2021_02/119002311"/>
    <hyperlink ref="F117" r:id="rId4" display="https://podminky.urs.cz/item/CS_URS_2021_02/119002312"/>
    <hyperlink ref="F120" r:id="rId5" display="https://podminky.urs.cz/item/CS_URS_2021_02/119003211"/>
    <hyperlink ref="F123" r:id="rId6" display="https://podminky.urs.cz/item/CS_URS_2021_02/119003212"/>
    <hyperlink ref="F126" r:id="rId7" display="https://podminky.urs.cz/item/CS_URS_2021_02/131413102"/>
    <hyperlink ref="F134" r:id="rId8" display="https://podminky.urs.cz/item/CS_URS_2021_02/132112111"/>
    <hyperlink ref="F142" r:id="rId9" display="https://podminky.urs.cz/item/CS_URS_2021_02/139001101"/>
    <hyperlink ref="F152" r:id="rId10" display="https://podminky.urs.cz/item/CS_URS_2021_02/151101101"/>
    <hyperlink ref="F160" r:id="rId11" display="https://podminky.urs.cz/item/CS_URS_2021_02/151101111"/>
    <hyperlink ref="F168" r:id="rId12" display="https://podminky.urs.cz/item/CS_URS_2021_02/162751157"/>
    <hyperlink ref="F211" r:id="rId13" display="https://podminky.urs.cz/item/CS_URS_2021_02/171201221"/>
    <hyperlink ref="F234" r:id="rId14" display="https://podminky.urs.cz/item/CS_URS_2021_02/171251201"/>
    <hyperlink ref="F255" r:id="rId15" display="https://podminky.urs.cz/item/CS_URS_2021_02/175151101"/>
    <hyperlink ref="F267" r:id="rId16" display="https://podminky.urs.cz/item/CS_URS_2021_02/358315114"/>
    <hyperlink ref="F273" r:id="rId17" display="https://podminky.urs.cz/item/CS_URS_2021_02/451572111"/>
    <hyperlink ref="F295" r:id="rId18" display="https://podminky.urs.cz/item/CS_URS_2021_02/871275211"/>
    <hyperlink ref="F303" r:id="rId19" display="https://podminky.urs.cz/item/CS_URS_2021_02/871315211"/>
    <hyperlink ref="F309" r:id="rId20" display="https://podminky.urs.cz/item/CS_URS_2021_02/871350410"/>
    <hyperlink ref="F324" r:id="rId21" display="https://podminky.urs.cz/item/CS_URS_2021_02/871355211"/>
    <hyperlink ref="F330" r:id="rId22" display="https://podminky.urs.cz/item/CS_URS_2021_02/877275211"/>
    <hyperlink ref="F340" r:id="rId23" display="https://podminky.urs.cz/item/CS_URS_2021_02/877275221"/>
    <hyperlink ref="F348" r:id="rId24" display="https://podminky.urs.cz/item/CS_URS_2021_02/877355211"/>
    <hyperlink ref="F361" r:id="rId25" display="https://podminky.urs.cz/item/CS_URS_2021_02/892271111"/>
    <hyperlink ref="F369" r:id="rId26" display="https://podminky.urs.cz/item/CS_URS_2021_02/892351111"/>
    <hyperlink ref="F375" r:id="rId27" display="https://podminky.urs.cz/item/CS_URS_2021_02/892372111"/>
    <hyperlink ref="F378" r:id="rId28" display="https://podminky.urs.cz/item/CS_URS_2021_02/899722112"/>
    <hyperlink ref="F387" r:id="rId29" display="https://podminky.urs.cz/item/CS_URS_2021_02/965022131"/>
    <hyperlink ref="F396" r:id="rId30" display="https://podminky.urs.cz/item/CS_URS_2021_02/965042141"/>
    <hyperlink ref="F405" r:id="rId31" display="https://podminky.urs.cz/item/CS_URS_2021_02/997013111"/>
    <hyperlink ref="F413" r:id="rId32" display="https://podminky.urs.cz/item/CS_URS_2021_02/997013501"/>
    <hyperlink ref="F421" r:id="rId33" display="https://podminky.urs.cz/item/CS_URS_2021_02/997013509"/>
    <hyperlink ref="F431" r:id="rId34" display="https://podminky.urs.cz/item/CS_URS_2021_02/997013601"/>
    <hyperlink ref="F437" r:id="rId35" display="https://podminky.urs.cz/item/CS_URS_2021_02/997013645"/>
    <hyperlink ref="F444" r:id="rId36" display="https://podminky.urs.cz/item/CS_URS_2021_02/998276101"/>
    <hyperlink ref="F448" r:id="rId37" display="https://podminky.urs.cz/item/CS_URS_2021_02/HZS1292"/>
    <hyperlink ref="F465" r:id="rId38" display="https://podminky.urs.cz/item/CS_URS_2021_02/011002000"/>
    <hyperlink ref="F468" r:id="rId39" display="https://podminky.urs.cz/item/CS_URS_2021_02/012002000"/>
    <hyperlink ref="F472" r:id="rId40" display="https://podminky.urs.cz/item/CS_URS_2021_02/022002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4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hidden="1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hidden="1" s="1" customFormat="1" ht="24.96" customHeight="1">
      <c r="B4" s="20"/>
      <c r="D4" s="130" t="s">
        <v>101</v>
      </c>
      <c r="L4" s="20"/>
      <c r="M4" s="131" t="s">
        <v>10</v>
      </c>
      <c r="AT4" s="17" t="s">
        <v>4</v>
      </c>
    </row>
    <row r="5" hidden="1" s="1" customFormat="1" ht="6.96" customHeight="1">
      <c r="B5" s="20"/>
      <c r="L5" s="20"/>
    </row>
    <row r="6" hidden="1" s="1" customFormat="1" ht="12" customHeight="1">
      <c r="B6" s="20"/>
      <c r="D6" s="132" t="s">
        <v>16</v>
      </c>
      <c r="L6" s="20"/>
    </row>
    <row r="7" hidden="1" s="1" customFormat="1" ht="26.25" customHeight="1">
      <c r="B7" s="20"/>
      <c r="E7" s="133" t="str">
        <f>'Rekapitulace stavby'!K6</f>
        <v>ZŠ Lesní, Liberec – modernizace šaten a sociálního zařízení u tělocvičny</v>
      </c>
      <c r="F7" s="132"/>
      <c r="G7" s="132"/>
      <c r="H7" s="132"/>
      <c r="L7" s="20"/>
    </row>
    <row r="8" hidden="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hidden="1" s="2" customFormat="1" ht="16.5" customHeight="1">
      <c r="A9" s="38"/>
      <c r="B9" s="44"/>
      <c r="C9" s="38"/>
      <c r="D9" s="38"/>
      <c r="E9" s="135" t="s">
        <v>1873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hidden="1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hidden="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hidden="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17.1.2023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hidden="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hidden="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hidden="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hidden="1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hidden="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hidden="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hidden="1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hidden="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hidden="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hidden="1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hidden="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hidden="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hidden="1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hidden="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hidden="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hidden="1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hidden="1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hidden="1" s="2" customFormat="1" ht="25.4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ROUND(J94,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hidden="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hidden="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ROUND((SUM(BE94:BE1609)),  2)</f>
        <v>0</v>
      </c>
      <c r="G33" s="38"/>
      <c r="H33" s="38"/>
      <c r="I33" s="148">
        <v>0.20999999999999999</v>
      </c>
      <c r="J33" s="147">
        <f>ROUND(((SUM(BE94:BE1609))*I33),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32" t="s">
        <v>41</v>
      </c>
      <c r="F34" s="147">
        <f>ROUND((SUM(BF94:BF1609)),  2)</f>
        <v>0</v>
      </c>
      <c r="G34" s="38"/>
      <c r="H34" s="38"/>
      <c r="I34" s="148">
        <v>0.14999999999999999</v>
      </c>
      <c r="J34" s="147">
        <f>ROUND(((SUM(BF94:BF1609))*I34),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42</v>
      </c>
      <c r="F35" s="147">
        <f>ROUND((SUM(BG94:BG1609)),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43</v>
      </c>
      <c r="F36" s="147">
        <f>ROUND((SUM(BH94:BH1609)),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44</v>
      </c>
      <c r="F37" s="147">
        <f>ROUND((SUM(BI94:BI1609)),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25.4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hidden="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idden="1"/>
    <row r="42" hidden="1"/>
    <row r="43" hidden="1"/>
    <row r="44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26.25" customHeight="1">
      <c r="A48" s="38"/>
      <c r="B48" s="39"/>
      <c r="C48" s="40"/>
      <c r="D48" s="40"/>
      <c r="E48" s="160" t="str">
        <f>E7</f>
        <v>ZŠ Lesní, Liberec – modernizace šaten a sociálního zařízení u tělocvičny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>03.2 - Vnitřní část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17.1.2023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J94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107</v>
      </c>
    </row>
    <row r="60" s="9" customFormat="1" ht="24.96" customHeight="1">
      <c r="A60" s="9"/>
      <c r="B60" s="165"/>
      <c r="C60" s="166"/>
      <c r="D60" s="167" t="s">
        <v>108</v>
      </c>
      <c r="E60" s="168"/>
      <c r="F60" s="168"/>
      <c r="G60" s="168"/>
      <c r="H60" s="168"/>
      <c r="I60" s="168"/>
      <c r="J60" s="169">
        <f>J95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1"/>
      <c r="C61" s="172"/>
      <c r="D61" s="173" t="s">
        <v>109</v>
      </c>
      <c r="E61" s="174"/>
      <c r="F61" s="174"/>
      <c r="G61" s="174"/>
      <c r="H61" s="174"/>
      <c r="I61" s="174"/>
      <c r="J61" s="175">
        <f>J96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1"/>
      <c r="C62" s="172"/>
      <c r="D62" s="173" t="s">
        <v>112</v>
      </c>
      <c r="E62" s="174"/>
      <c r="F62" s="174"/>
      <c r="G62" s="174"/>
      <c r="H62" s="174"/>
      <c r="I62" s="174"/>
      <c r="J62" s="175">
        <f>J147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1"/>
      <c r="C63" s="172"/>
      <c r="D63" s="173" t="s">
        <v>1623</v>
      </c>
      <c r="E63" s="174"/>
      <c r="F63" s="174"/>
      <c r="G63" s="174"/>
      <c r="H63" s="174"/>
      <c r="I63" s="174"/>
      <c r="J63" s="175">
        <f>J177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1"/>
      <c r="C64" s="172"/>
      <c r="D64" s="173" t="s">
        <v>114</v>
      </c>
      <c r="E64" s="174"/>
      <c r="F64" s="174"/>
      <c r="G64" s="174"/>
      <c r="H64" s="174"/>
      <c r="I64" s="174"/>
      <c r="J64" s="175">
        <f>J360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1"/>
      <c r="C65" s="172"/>
      <c r="D65" s="173" t="s">
        <v>115</v>
      </c>
      <c r="E65" s="174"/>
      <c r="F65" s="174"/>
      <c r="G65" s="174"/>
      <c r="H65" s="174"/>
      <c r="I65" s="174"/>
      <c r="J65" s="175">
        <f>J488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1"/>
      <c r="C66" s="172"/>
      <c r="D66" s="173" t="s">
        <v>116</v>
      </c>
      <c r="E66" s="174"/>
      <c r="F66" s="174"/>
      <c r="G66" s="174"/>
      <c r="H66" s="174"/>
      <c r="I66" s="174"/>
      <c r="J66" s="175">
        <f>J575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65"/>
      <c r="C67" s="166"/>
      <c r="D67" s="167" t="s">
        <v>117</v>
      </c>
      <c r="E67" s="168"/>
      <c r="F67" s="168"/>
      <c r="G67" s="168"/>
      <c r="H67" s="168"/>
      <c r="I67" s="168"/>
      <c r="J67" s="169">
        <f>J579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71"/>
      <c r="C68" s="172"/>
      <c r="D68" s="173" t="s">
        <v>119</v>
      </c>
      <c r="E68" s="174"/>
      <c r="F68" s="174"/>
      <c r="G68" s="174"/>
      <c r="H68" s="174"/>
      <c r="I68" s="174"/>
      <c r="J68" s="175">
        <f>J580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1"/>
      <c r="C69" s="172"/>
      <c r="D69" s="173" t="s">
        <v>1874</v>
      </c>
      <c r="E69" s="174"/>
      <c r="F69" s="174"/>
      <c r="G69" s="174"/>
      <c r="H69" s="174"/>
      <c r="I69" s="174"/>
      <c r="J69" s="175">
        <f>J650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71"/>
      <c r="C70" s="172"/>
      <c r="D70" s="173" t="s">
        <v>1875</v>
      </c>
      <c r="E70" s="174"/>
      <c r="F70" s="174"/>
      <c r="G70" s="174"/>
      <c r="H70" s="174"/>
      <c r="I70" s="174"/>
      <c r="J70" s="175">
        <f>J784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71"/>
      <c r="C71" s="172"/>
      <c r="D71" s="173" t="s">
        <v>120</v>
      </c>
      <c r="E71" s="174"/>
      <c r="F71" s="174"/>
      <c r="G71" s="174"/>
      <c r="H71" s="174"/>
      <c r="I71" s="174"/>
      <c r="J71" s="175">
        <f>J1342</f>
        <v>0</v>
      </c>
      <c r="K71" s="172"/>
      <c r="L71" s="17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9" customFormat="1" ht="24.96" customHeight="1">
      <c r="A72" s="9"/>
      <c r="B72" s="165"/>
      <c r="C72" s="166"/>
      <c r="D72" s="167" t="s">
        <v>1624</v>
      </c>
      <c r="E72" s="168"/>
      <c r="F72" s="168"/>
      <c r="G72" s="168"/>
      <c r="H72" s="168"/>
      <c r="I72" s="168"/>
      <c r="J72" s="169">
        <f>J1568</f>
        <v>0</v>
      </c>
      <c r="K72" s="166"/>
      <c r="L72" s="17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9" customFormat="1" ht="24.96" customHeight="1">
      <c r="A73" s="9"/>
      <c r="B73" s="165"/>
      <c r="C73" s="166"/>
      <c r="D73" s="167" t="s">
        <v>1625</v>
      </c>
      <c r="E73" s="168"/>
      <c r="F73" s="168"/>
      <c r="G73" s="168"/>
      <c r="H73" s="168"/>
      <c r="I73" s="168"/>
      <c r="J73" s="169">
        <f>J1602</f>
        <v>0</v>
      </c>
      <c r="K73" s="166"/>
      <c r="L73" s="17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10" customFormat="1" ht="19.92" customHeight="1">
      <c r="A74" s="10"/>
      <c r="B74" s="171"/>
      <c r="C74" s="172"/>
      <c r="D74" s="173" t="s">
        <v>1876</v>
      </c>
      <c r="E74" s="174"/>
      <c r="F74" s="174"/>
      <c r="G74" s="174"/>
      <c r="H74" s="174"/>
      <c r="I74" s="174"/>
      <c r="J74" s="175">
        <f>J1603</f>
        <v>0</v>
      </c>
      <c r="K74" s="172"/>
      <c r="L74" s="17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2" customFormat="1" ht="21.84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6.96" customHeight="1">
      <c r="A76" s="38"/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="2" customFormat="1" ht="6.96" customHeight="1">
      <c r="A80" s="38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24.96" customHeight="1">
      <c r="A81" s="38"/>
      <c r="B81" s="39"/>
      <c r="C81" s="23" t="s">
        <v>129</v>
      </c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6.96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26.25" customHeight="1">
      <c r="A84" s="38"/>
      <c r="B84" s="39"/>
      <c r="C84" s="40"/>
      <c r="D84" s="40"/>
      <c r="E84" s="160" t="str">
        <f>E7</f>
        <v>ZŠ Lesní, Liberec – modernizace šaten a sociálního zařízení u tělocvičny</v>
      </c>
      <c r="F84" s="32"/>
      <c r="G84" s="32"/>
      <c r="H84" s="32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2" customHeight="1">
      <c r="A85" s="38"/>
      <c r="B85" s="39"/>
      <c r="C85" s="32" t="s">
        <v>102</v>
      </c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6.5" customHeight="1">
      <c r="A86" s="38"/>
      <c r="B86" s="39"/>
      <c r="C86" s="40"/>
      <c r="D86" s="40"/>
      <c r="E86" s="69" t="str">
        <f>E9</f>
        <v>03.2 - Vnitřní část</v>
      </c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6.96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21</v>
      </c>
      <c r="D88" s="40"/>
      <c r="E88" s="40"/>
      <c r="F88" s="27" t="str">
        <f>F12</f>
        <v xml:space="preserve"> </v>
      </c>
      <c r="G88" s="40"/>
      <c r="H88" s="40"/>
      <c r="I88" s="32" t="s">
        <v>23</v>
      </c>
      <c r="J88" s="72" t="str">
        <f>IF(J12="","",J12)</f>
        <v>17.1.2023</v>
      </c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6.96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3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5.15" customHeight="1">
      <c r="A90" s="38"/>
      <c r="B90" s="39"/>
      <c r="C90" s="32" t="s">
        <v>25</v>
      </c>
      <c r="D90" s="40"/>
      <c r="E90" s="40"/>
      <c r="F90" s="27" t="str">
        <f>E15</f>
        <v xml:space="preserve"> </v>
      </c>
      <c r="G90" s="40"/>
      <c r="H90" s="40"/>
      <c r="I90" s="32" t="s">
        <v>30</v>
      </c>
      <c r="J90" s="36" t="str">
        <f>E21</f>
        <v xml:space="preserve"> </v>
      </c>
      <c r="K90" s="40"/>
      <c r="L90" s="13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28</v>
      </c>
      <c r="D91" s="40"/>
      <c r="E91" s="40"/>
      <c r="F91" s="27" t="str">
        <f>IF(E18="","",E18)</f>
        <v>Vyplň údaj</v>
      </c>
      <c r="G91" s="40"/>
      <c r="H91" s="40"/>
      <c r="I91" s="32" t="s">
        <v>32</v>
      </c>
      <c r="J91" s="36" t="str">
        <f>E24</f>
        <v xml:space="preserve"> </v>
      </c>
      <c r="K91" s="40"/>
      <c r="L91" s="13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0.32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3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11" customFormat="1" ht="29.28" customHeight="1">
      <c r="A93" s="177"/>
      <c r="B93" s="178"/>
      <c r="C93" s="179" t="s">
        <v>130</v>
      </c>
      <c r="D93" s="180" t="s">
        <v>54</v>
      </c>
      <c r="E93" s="180" t="s">
        <v>50</v>
      </c>
      <c r="F93" s="180" t="s">
        <v>51</v>
      </c>
      <c r="G93" s="180" t="s">
        <v>131</v>
      </c>
      <c r="H93" s="180" t="s">
        <v>132</v>
      </c>
      <c r="I93" s="180" t="s">
        <v>133</v>
      </c>
      <c r="J93" s="180" t="s">
        <v>106</v>
      </c>
      <c r="K93" s="181" t="s">
        <v>134</v>
      </c>
      <c r="L93" s="182"/>
      <c r="M93" s="92" t="s">
        <v>19</v>
      </c>
      <c r="N93" s="93" t="s">
        <v>39</v>
      </c>
      <c r="O93" s="93" t="s">
        <v>135</v>
      </c>
      <c r="P93" s="93" t="s">
        <v>136</v>
      </c>
      <c r="Q93" s="93" t="s">
        <v>137</v>
      </c>
      <c r="R93" s="93" t="s">
        <v>138</v>
      </c>
      <c r="S93" s="93" t="s">
        <v>139</v>
      </c>
      <c r="T93" s="94" t="s">
        <v>140</v>
      </c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</row>
    <row r="94" s="2" customFormat="1" ht="22.8" customHeight="1">
      <c r="A94" s="38"/>
      <c r="B94" s="39"/>
      <c r="C94" s="99" t="s">
        <v>141</v>
      </c>
      <c r="D94" s="40"/>
      <c r="E94" s="40"/>
      <c r="F94" s="40"/>
      <c r="G94" s="40"/>
      <c r="H94" s="40"/>
      <c r="I94" s="40"/>
      <c r="J94" s="183">
        <f>BK94</f>
        <v>0</v>
      </c>
      <c r="K94" s="40"/>
      <c r="L94" s="44"/>
      <c r="M94" s="95"/>
      <c r="N94" s="184"/>
      <c r="O94" s="96"/>
      <c r="P94" s="185">
        <f>P95+P579+P1568+P1602</f>
        <v>0</v>
      </c>
      <c r="Q94" s="96"/>
      <c r="R94" s="185">
        <f>R95+R579+R1568+R1602</f>
        <v>74.272892647826012</v>
      </c>
      <c r="S94" s="96"/>
      <c r="T94" s="186">
        <f>T95+T579+T1568+T1602</f>
        <v>8.2575603999999991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68</v>
      </c>
      <c r="AU94" s="17" t="s">
        <v>107</v>
      </c>
      <c r="BK94" s="187">
        <f>BK95+BK579+BK1568+BK1602</f>
        <v>0</v>
      </c>
    </row>
    <row r="95" s="12" customFormat="1" ht="25.92" customHeight="1">
      <c r="A95" s="12"/>
      <c r="B95" s="188"/>
      <c r="C95" s="189"/>
      <c r="D95" s="190" t="s">
        <v>68</v>
      </c>
      <c r="E95" s="191" t="s">
        <v>142</v>
      </c>
      <c r="F95" s="191" t="s">
        <v>143</v>
      </c>
      <c r="G95" s="189"/>
      <c r="H95" s="189"/>
      <c r="I95" s="192"/>
      <c r="J95" s="193">
        <f>BK95</f>
        <v>0</v>
      </c>
      <c r="K95" s="189"/>
      <c r="L95" s="194"/>
      <c r="M95" s="195"/>
      <c r="N95" s="196"/>
      <c r="O95" s="196"/>
      <c r="P95" s="197">
        <f>P96+P147+P177+P360+P488+P575</f>
        <v>0</v>
      </c>
      <c r="Q95" s="196"/>
      <c r="R95" s="197">
        <f>R96+R147+R177+R360+R488+R575</f>
        <v>71.775396673200007</v>
      </c>
      <c r="S95" s="196"/>
      <c r="T95" s="198">
        <f>T96+T147+T177+T360+T488+T575</f>
        <v>3.6011699999999998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9" t="s">
        <v>77</v>
      </c>
      <c r="AT95" s="200" t="s">
        <v>68</v>
      </c>
      <c r="AU95" s="200" t="s">
        <v>69</v>
      </c>
      <c r="AY95" s="199" t="s">
        <v>144</v>
      </c>
      <c r="BK95" s="201">
        <f>BK96+BK147+BK177+BK360+BK488+BK575</f>
        <v>0</v>
      </c>
    </row>
    <row r="96" s="12" customFormat="1" ht="22.8" customHeight="1">
      <c r="A96" s="12"/>
      <c r="B96" s="188"/>
      <c r="C96" s="189"/>
      <c r="D96" s="190" t="s">
        <v>68</v>
      </c>
      <c r="E96" s="202" t="s">
        <v>77</v>
      </c>
      <c r="F96" s="202" t="s">
        <v>145</v>
      </c>
      <c r="G96" s="189"/>
      <c r="H96" s="189"/>
      <c r="I96" s="192"/>
      <c r="J96" s="203">
        <f>BK96</f>
        <v>0</v>
      </c>
      <c r="K96" s="189"/>
      <c r="L96" s="194"/>
      <c r="M96" s="195"/>
      <c r="N96" s="196"/>
      <c r="O96" s="196"/>
      <c r="P96" s="197">
        <f>SUM(P97:P146)</f>
        <v>0</v>
      </c>
      <c r="Q96" s="196"/>
      <c r="R96" s="197">
        <f>SUM(R97:R146)</f>
        <v>0</v>
      </c>
      <c r="S96" s="196"/>
      <c r="T96" s="198">
        <f>SUM(T97:T146)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9" t="s">
        <v>77</v>
      </c>
      <c r="AT96" s="200" t="s">
        <v>68</v>
      </c>
      <c r="AU96" s="200" t="s">
        <v>77</v>
      </c>
      <c r="AY96" s="199" t="s">
        <v>144</v>
      </c>
      <c r="BK96" s="201">
        <f>SUM(BK97:BK146)</f>
        <v>0</v>
      </c>
    </row>
    <row r="97" s="2" customFormat="1" ht="49.05" customHeight="1">
      <c r="A97" s="38"/>
      <c r="B97" s="39"/>
      <c r="C97" s="204" t="s">
        <v>77</v>
      </c>
      <c r="D97" s="204" t="s">
        <v>146</v>
      </c>
      <c r="E97" s="205" t="s">
        <v>1877</v>
      </c>
      <c r="F97" s="206" t="s">
        <v>1878</v>
      </c>
      <c r="G97" s="207" t="s">
        <v>149</v>
      </c>
      <c r="H97" s="208">
        <v>30.696000000000002</v>
      </c>
      <c r="I97" s="209"/>
      <c r="J97" s="210">
        <f>ROUND(I97*H97,2)</f>
        <v>0</v>
      </c>
      <c r="K97" s="206" t="s">
        <v>150</v>
      </c>
      <c r="L97" s="44"/>
      <c r="M97" s="211" t="s">
        <v>19</v>
      </c>
      <c r="N97" s="212" t="s">
        <v>40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151</v>
      </c>
      <c r="AT97" s="215" t="s">
        <v>146</v>
      </c>
      <c r="AU97" s="215" t="s">
        <v>79</v>
      </c>
      <c r="AY97" s="17" t="s">
        <v>144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77</v>
      </c>
      <c r="BK97" s="216">
        <f>ROUND(I97*H97,2)</f>
        <v>0</v>
      </c>
      <c r="BL97" s="17" t="s">
        <v>151</v>
      </c>
      <c r="BM97" s="215" t="s">
        <v>79</v>
      </c>
    </row>
    <row r="98" s="2" customFormat="1">
      <c r="A98" s="38"/>
      <c r="B98" s="39"/>
      <c r="C98" s="40"/>
      <c r="D98" s="217" t="s">
        <v>152</v>
      </c>
      <c r="E98" s="40"/>
      <c r="F98" s="218" t="s">
        <v>1878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152</v>
      </c>
      <c r="AU98" s="17" t="s">
        <v>79</v>
      </c>
    </row>
    <row r="99" s="2" customFormat="1">
      <c r="A99" s="38"/>
      <c r="B99" s="39"/>
      <c r="C99" s="40"/>
      <c r="D99" s="222" t="s">
        <v>154</v>
      </c>
      <c r="E99" s="40"/>
      <c r="F99" s="223" t="s">
        <v>1879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154</v>
      </c>
      <c r="AU99" s="17" t="s">
        <v>79</v>
      </c>
    </row>
    <row r="100" s="13" customFormat="1">
      <c r="A100" s="13"/>
      <c r="B100" s="224"/>
      <c r="C100" s="225"/>
      <c r="D100" s="217" t="s">
        <v>156</v>
      </c>
      <c r="E100" s="226" t="s">
        <v>19</v>
      </c>
      <c r="F100" s="227" t="s">
        <v>1880</v>
      </c>
      <c r="G100" s="225"/>
      <c r="H100" s="226" t="s">
        <v>19</v>
      </c>
      <c r="I100" s="228"/>
      <c r="J100" s="225"/>
      <c r="K100" s="225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156</v>
      </c>
      <c r="AU100" s="233" t="s">
        <v>79</v>
      </c>
      <c r="AV100" s="13" t="s">
        <v>77</v>
      </c>
      <c r="AW100" s="13" t="s">
        <v>31</v>
      </c>
      <c r="AX100" s="13" t="s">
        <v>69</v>
      </c>
      <c r="AY100" s="233" t="s">
        <v>144</v>
      </c>
    </row>
    <row r="101" s="14" customFormat="1">
      <c r="A101" s="14"/>
      <c r="B101" s="234"/>
      <c r="C101" s="235"/>
      <c r="D101" s="217" t="s">
        <v>156</v>
      </c>
      <c r="E101" s="236" t="s">
        <v>19</v>
      </c>
      <c r="F101" s="237" t="s">
        <v>1881</v>
      </c>
      <c r="G101" s="235"/>
      <c r="H101" s="238">
        <v>33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156</v>
      </c>
      <c r="AU101" s="244" t="s">
        <v>79</v>
      </c>
      <c r="AV101" s="14" t="s">
        <v>79</v>
      </c>
      <c r="AW101" s="14" t="s">
        <v>31</v>
      </c>
      <c r="AX101" s="14" t="s">
        <v>69</v>
      </c>
      <c r="AY101" s="244" t="s">
        <v>144</v>
      </c>
    </row>
    <row r="102" s="13" customFormat="1">
      <c r="A102" s="13"/>
      <c r="B102" s="224"/>
      <c r="C102" s="225"/>
      <c r="D102" s="217" t="s">
        <v>156</v>
      </c>
      <c r="E102" s="226" t="s">
        <v>19</v>
      </c>
      <c r="F102" s="227" t="s">
        <v>1882</v>
      </c>
      <c r="G102" s="225"/>
      <c r="H102" s="226" t="s">
        <v>19</v>
      </c>
      <c r="I102" s="228"/>
      <c r="J102" s="225"/>
      <c r="K102" s="225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156</v>
      </c>
      <c r="AU102" s="233" t="s">
        <v>79</v>
      </c>
      <c r="AV102" s="13" t="s">
        <v>77</v>
      </c>
      <c r="AW102" s="13" t="s">
        <v>31</v>
      </c>
      <c r="AX102" s="13" t="s">
        <v>69</v>
      </c>
      <c r="AY102" s="233" t="s">
        <v>144</v>
      </c>
    </row>
    <row r="103" s="14" customFormat="1">
      <c r="A103" s="14"/>
      <c r="B103" s="234"/>
      <c r="C103" s="235"/>
      <c r="D103" s="217" t="s">
        <v>156</v>
      </c>
      <c r="E103" s="236" t="s">
        <v>19</v>
      </c>
      <c r="F103" s="237" t="s">
        <v>1883</v>
      </c>
      <c r="G103" s="235"/>
      <c r="H103" s="238">
        <v>-2.3039999999999998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156</v>
      </c>
      <c r="AU103" s="244" t="s">
        <v>79</v>
      </c>
      <c r="AV103" s="14" t="s">
        <v>79</v>
      </c>
      <c r="AW103" s="14" t="s">
        <v>31</v>
      </c>
      <c r="AX103" s="14" t="s">
        <v>69</v>
      </c>
      <c r="AY103" s="244" t="s">
        <v>144</v>
      </c>
    </row>
    <row r="104" s="15" customFormat="1">
      <c r="A104" s="15"/>
      <c r="B104" s="245"/>
      <c r="C104" s="246"/>
      <c r="D104" s="217" t="s">
        <v>156</v>
      </c>
      <c r="E104" s="247" t="s">
        <v>19</v>
      </c>
      <c r="F104" s="248" t="s">
        <v>163</v>
      </c>
      <c r="G104" s="246"/>
      <c r="H104" s="249">
        <v>30.696000000000002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5" t="s">
        <v>156</v>
      </c>
      <c r="AU104" s="255" t="s">
        <v>79</v>
      </c>
      <c r="AV104" s="15" t="s">
        <v>151</v>
      </c>
      <c r="AW104" s="15" t="s">
        <v>31</v>
      </c>
      <c r="AX104" s="15" t="s">
        <v>77</v>
      </c>
      <c r="AY104" s="255" t="s">
        <v>144</v>
      </c>
    </row>
    <row r="105" s="2" customFormat="1" ht="24.15" customHeight="1">
      <c r="A105" s="38"/>
      <c r="B105" s="39"/>
      <c r="C105" s="204" t="s">
        <v>79</v>
      </c>
      <c r="D105" s="204" t="s">
        <v>146</v>
      </c>
      <c r="E105" s="205" t="s">
        <v>1884</v>
      </c>
      <c r="F105" s="206" t="s">
        <v>1885</v>
      </c>
      <c r="G105" s="207" t="s">
        <v>149</v>
      </c>
      <c r="H105" s="208">
        <v>1.8999999999999999</v>
      </c>
      <c r="I105" s="209"/>
      <c r="J105" s="210">
        <f>ROUND(I105*H105,2)</f>
        <v>0</v>
      </c>
      <c r="K105" s="206" t="s">
        <v>150</v>
      </c>
      <c r="L105" s="44"/>
      <c r="M105" s="211" t="s">
        <v>19</v>
      </c>
      <c r="N105" s="212" t="s">
        <v>40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151</v>
      </c>
      <c r="AT105" s="215" t="s">
        <v>146</v>
      </c>
      <c r="AU105" s="215" t="s">
        <v>79</v>
      </c>
      <c r="AY105" s="17" t="s">
        <v>144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77</v>
      </c>
      <c r="BK105" s="216">
        <f>ROUND(I105*H105,2)</f>
        <v>0</v>
      </c>
      <c r="BL105" s="17" t="s">
        <v>151</v>
      </c>
      <c r="BM105" s="215" t="s">
        <v>151</v>
      </c>
    </row>
    <row r="106" s="2" customFormat="1">
      <c r="A106" s="38"/>
      <c r="B106" s="39"/>
      <c r="C106" s="40"/>
      <c r="D106" s="217" t="s">
        <v>152</v>
      </c>
      <c r="E106" s="40"/>
      <c r="F106" s="218" t="s">
        <v>1886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152</v>
      </c>
      <c r="AU106" s="17" t="s">
        <v>79</v>
      </c>
    </row>
    <row r="107" s="2" customFormat="1">
      <c r="A107" s="38"/>
      <c r="B107" s="39"/>
      <c r="C107" s="40"/>
      <c r="D107" s="222" t="s">
        <v>154</v>
      </c>
      <c r="E107" s="40"/>
      <c r="F107" s="223" t="s">
        <v>1887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154</v>
      </c>
      <c r="AU107" s="17" t="s">
        <v>79</v>
      </c>
    </row>
    <row r="108" s="13" customFormat="1">
      <c r="A108" s="13"/>
      <c r="B108" s="224"/>
      <c r="C108" s="225"/>
      <c r="D108" s="217" t="s">
        <v>156</v>
      </c>
      <c r="E108" s="226" t="s">
        <v>19</v>
      </c>
      <c r="F108" s="227" t="s">
        <v>1888</v>
      </c>
      <c r="G108" s="225"/>
      <c r="H108" s="226" t="s">
        <v>19</v>
      </c>
      <c r="I108" s="228"/>
      <c r="J108" s="225"/>
      <c r="K108" s="225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156</v>
      </c>
      <c r="AU108" s="233" t="s">
        <v>79</v>
      </c>
      <c r="AV108" s="13" t="s">
        <v>77</v>
      </c>
      <c r="AW108" s="13" t="s">
        <v>31</v>
      </c>
      <c r="AX108" s="13" t="s">
        <v>69</v>
      </c>
      <c r="AY108" s="233" t="s">
        <v>144</v>
      </c>
    </row>
    <row r="109" s="14" customFormat="1">
      <c r="A109" s="14"/>
      <c r="B109" s="234"/>
      <c r="C109" s="235"/>
      <c r="D109" s="217" t="s">
        <v>156</v>
      </c>
      <c r="E109" s="236" t="s">
        <v>19</v>
      </c>
      <c r="F109" s="237" t="s">
        <v>1889</v>
      </c>
      <c r="G109" s="235"/>
      <c r="H109" s="238">
        <v>1.8999999999999999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4" t="s">
        <v>156</v>
      </c>
      <c r="AU109" s="244" t="s">
        <v>79</v>
      </c>
      <c r="AV109" s="14" t="s">
        <v>79</v>
      </c>
      <c r="AW109" s="14" t="s">
        <v>31</v>
      </c>
      <c r="AX109" s="14" t="s">
        <v>69</v>
      </c>
      <c r="AY109" s="244" t="s">
        <v>144</v>
      </c>
    </row>
    <row r="110" s="15" customFormat="1">
      <c r="A110" s="15"/>
      <c r="B110" s="245"/>
      <c r="C110" s="246"/>
      <c r="D110" s="217" t="s">
        <v>156</v>
      </c>
      <c r="E110" s="247" t="s">
        <v>19</v>
      </c>
      <c r="F110" s="248" t="s">
        <v>163</v>
      </c>
      <c r="G110" s="246"/>
      <c r="H110" s="249">
        <v>1.8999999999999999</v>
      </c>
      <c r="I110" s="250"/>
      <c r="J110" s="246"/>
      <c r="K110" s="246"/>
      <c r="L110" s="251"/>
      <c r="M110" s="252"/>
      <c r="N110" s="253"/>
      <c r="O110" s="253"/>
      <c r="P110" s="253"/>
      <c r="Q110" s="253"/>
      <c r="R110" s="253"/>
      <c r="S110" s="253"/>
      <c r="T110" s="254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5" t="s">
        <v>156</v>
      </c>
      <c r="AU110" s="255" t="s">
        <v>79</v>
      </c>
      <c r="AV110" s="15" t="s">
        <v>151</v>
      </c>
      <c r="AW110" s="15" t="s">
        <v>31</v>
      </c>
      <c r="AX110" s="15" t="s">
        <v>77</v>
      </c>
      <c r="AY110" s="255" t="s">
        <v>144</v>
      </c>
    </row>
    <row r="111" s="2" customFormat="1" ht="37.8" customHeight="1">
      <c r="A111" s="38"/>
      <c r="B111" s="39"/>
      <c r="C111" s="204" t="s">
        <v>169</v>
      </c>
      <c r="D111" s="204" t="s">
        <v>146</v>
      </c>
      <c r="E111" s="205" t="s">
        <v>177</v>
      </c>
      <c r="F111" s="206" t="s">
        <v>178</v>
      </c>
      <c r="G111" s="207" t="s">
        <v>149</v>
      </c>
      <c r="H111" s="208">
        <v>33.134999999999998</v>
      </c>
      <c r="I111" s="209"/>
      <c r="J111" s="210">
        <f>ROUND(I111*H111,2)</f>
        <v>0</v>
      </c>
      <c r="K111" s="206" t="s">
        <v>150</v>
      </c>
      <c r="L111" s="44"/>
      <c r="M111" s="211" t="s">
        <v>19</v>
      </c>
      <c r="N111" s="212" t="s">
        <v>40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151</v>
      </c>
      <c r="AT111" s="215" t="s">
        <v>146</v>
      </c>
      <c r="AU111" s="215" t="s">
        <v>79</v>
      </c>
      <c r="AY111" s="17" t="s">
        <v>144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77</v>
      </c>
      <c r="BK111" s="216">
        <f>ROUND(I111*H111,2)</f>
        <v>0</v>
      </c>
      <c r="BL111" s="17" t="s">
        <v>151</v>
      </c>
      <c r="BM111" s="215" t="s">
        <v>172</v>
      </c>
    </row>
    <row r="112" s="2" customFormat="1">
      <c r="A112" s="38"/>
      <c r="B112" s="39"/>
      <c r="C112" s="40"/>
      <c r="D112" s="217" t="s">
        <v>152</v>
      </c>
      <c r="E112" s="40"/>
      <c r="F112" s="218" t="s">
        <v>180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152</v>
      </c>
      <c r="AU112" s="17" t="s">
        <v>79</v>
      </c>
    </row>
    <row r="113" s="2" customFormat="1">
      <c r="A113" s="38"/>
      <c r="B113" s="39"/>
      <c r="C113" s="40"/>
      <c r="D113" s="222" t="s">
        <v>154</v>
      </c>
      <c r="E113" s="40"/>
      <c r="F113" s="223" t="s">
        <v>181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154</v>
      </c>
      <c r="AU113" s="17" t="s">
        <v>79</v>
      </c>
    </row>
    <row r="114" s="13" customFormat="1">
      <c r="A114" s="13"/>
      <c r="B114" s="224"/>
      <c r="C114" s="225"/>
      <c r="D114" s="217" t="s">
        <v>156</v>
      </c>
      <c r="E114" s="226" t="s">
        <v>19</v>
      </c>
      <c r="F114" s="227" t="s">
        <v>1890</v>
      </c>
      <c r="G114" s="225"/>
      <c r="H114" s="226" t="s">
        <v>19</v>
      </c>
      <c r="I114" s="228"/>
      <c r="J114" s="225"/>
      <c r="K114" s="225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156</v>
      </c>
      <c r="AU114" s="233" t="s">
        <v>79</v>
      </c>
      <c r="AV114" s="13" t="s">
        <v>77</v>
      </c>
      <c r="AW114" s="13" t="s">
        <v>31</v>
      </c>
      <c r="AX114" s="13" t="s">
        <v>69</v>
      </c>
      <c r="AY114" s="233" t="s">
        <v>144</v>
      </c>
    </row>
    <row r="115" s="14" customFormat="1">
      <c r="A115" s="14"/>
      <c r="B115" s="234"/>
      <c r="C115" s="235"/>
      <c r="D115" s="217" t="s">
        <v>156</v>
      </c>
      <c r="E115" s="236" t="s">
        <v>19</v>
      </c>
      <c r="F115" s="237" t="s">
        <v>1891</v>
      </c>
      <c r="G115" s="235"/>
      <c r="H115" s="238">
        <v>35.134999999999998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156</v>
      </c>
      <c r="AU115" s="244" t="s">
        <v>79</v>
      </c>
      <c r="AV115" s="14" t="s">
        <v>79</v>
      </c>
      <c r="AW115" s="14" t="s">
        <v>31</v>
      </c>
      <c r="AX115" s="14" t="s">
        <v>69</v>
      </c>
      <c r="AY115" s="244" t="s">
        <v>144</v>
      </c>
    </row>
    <row r="116" s="13" customFormat="1">
      <c r="A116" s="13"/>
      <c r="B116" s="224"/>
      <c r="C116" s="225"/>
      <c r="D116" s="217" t="s">
        <v>156</v>
      </c>
      <c r="E116" s="226" t="s">
        <v>19</v>
      </c>
      <c r="F116" s="227" t="s">
        <v>1892</v>
      </c>
      <c r="G116" s="225"/>
      <c r="H116" s="226" t="s">
        <v>19</v>
      </c>
      <c r="I116" s="228"/>
      <c r="J116" s="225"/>
      <c r="K116" s="225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156</v>
      </c>
      <c r="AU116" s="233" t="s">
        <v>79</v>
      </c>
      <c r="AV116" s="13" t="s">
        <v>77</v>
      </c>
      <c r="AW116" s="13" t="s">
        <v>31</v>
      </c>
      <c r="AX116" s="13" t="s">
        <v>69</v>
      </c>
      <c r="AY116" s="233" t="s">
        <v>144</v>
      </c>
    </row>
    <row r="117" s="14" customFormat="1">
      <c r="A117" s="14"/>
      <c r="B117" s="234"/>
      <c r="C117" s="235"/>
      <c r="D117" s="217" t="s">
        <v>156</v>
      </c>
      <c r="E117" s="236" t="s">
        <v>19</v>
      </c>
      <c r="F117" s="237" t="s">
        <v>1893</v>
      </c>
      <c r="G117" s="235"/>
      <c r="H117" s="238">
        <v>-2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156</v>
      </c>
      <c r="AU117" s="244" t="s">
        <v>79</v>
      </c>
      <c r="AV117" s="14" t="s">
        <v>79</v>
      </c>
      <c r="AW117" s="14" t="s">
        <v>31</v>
      </c>
      <c r="AX117" s="14" t="s">
        <v>69</v>
      </c>
      <c r="AY117" s="244" t="s">
        <v>144</v>
      </c>
    </row>
    <row r="118" s="15" customFormat="1">
      <c r="A118" s="15"/>
      <c r="B118" s="245"/>
      <c r="C118" s="246"/>
      <c r="D118" s="217" t="s">
        <v>156</v>
      </c>
      <c r="E118" s="247" t="s">
        <v>19</v>
      </c>
      <c r="F118" s="248" t="s">
        <v>163</v>
      </c>
      <c r="G118" s="246"/>
      <c r="H118" s="249">
        <v>33.134999999999998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5" t="s">
        <v>156</v>
      </c>
      <c r="AU118" s="255" t="s">
        <v>79</v>
      </c>
      <c r="AV118" s="15" t="s">
        <v>151</v>
      </c>
      <c r="AW118" s="15" t="s">
        <v>31</v>
      </c>
      <c r="AX118" s="15" t="s">
        <v>77</v>
      </c>
      <c r="AY118" s="255" t="s">
        <v>144</v>
      </c>
    </row>
    <row r="119" s="2" customFormat="1" ht="37.8" customHeight="1">
      <c r="A119" s="38"/>
      <c r="B119" s="39"/>
      <c r="C119" s="204" t="s">
        <v>151</v>
      </c>
      <c r="D119" s="204" t="s">
        <v>146</v>
      </c>
      <c r="E119" s="205" t="s">
        <v>189</v>
      </c>
      <c r="F119" s="206" t="s">
        <v>190</v>
      </c>
      <c r="G119" s="207" t="s">
        <v>149</v>
      </c>
      <c r="H119" s="208">
        <v>33.134999999999998</v>
      </c>
      <c r="I119" s="209"/>
      <c r="J119" s="210">
        <f>ROUND(I119*H119,2)</f>
        <v>0</v>
      </c>
      <c r="K119" s="206" t="s">
        <v>150</v>
      </c>
      <c r="L119" s="44"/>
      <c r="M119" s="211" t="s">
        <v>19</v>
      </c>
      <c r="N119" s="212" t="s">
        <v>40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151</v>
      </c>
      <c r="AT119" s="215" t="s">
        <v>146</v>
      </c>
      <c r="AU119" s="215" t="s">
        <v>79</v>
      </c>
      <c r="AY119" s="17" t="s">
        <v>144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77</v>
      </c>
      <c r="BK119" s="216">
        <f>ROUND(I119*H119,2)</f>
        <v>0</v>
      </c>
      <c r="BL119" s="17" t="s">
        <v>151</v>
      </c>
      <c r="BM119" s="215" t="s">
        <v>179</v>
      </c>
    </row>
    <row r="120" s="2" customFormat="1">
      <c r="A120" s="38"/>
      <c r="B120" s="39"/>
      <c r="C120" s="40"/>
      <c r="D120" s="217" t="s">
        <v>152</v>
      </c>
      <c r="E120" s="40"/>
      <c r="F120" s="218" t="s">
        <v>192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152</v>
      </c>
      <c r="AU120" s="17" t="s">
        <v>79</v>
      </c>
    </row>
    <row r="121" s="2" customFormat="1">
      <c r="A121" s="38"/>
      <c r="B121" s="39"/>
      <c r="C121" s="40"/>
      <c r="D121" s="222" t="s">
        <v>154</v>
      </c>
      <c r="E121" s="40"/>
      <c r="F121" s="223" t="s">
        <v>193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154</v>
      </c>
      <c r="AU121" s="17" t="s">
        <v>79</v>
      </c>
    </row>
    <row r="122" s="13" customFormat="1">
      <c r="A122" s="13"/>
      <c r="B122" s="224"/>
      <c r="C122" s="225"/>
      <c r="D122" s="217" t="s">
        <v>156</v>
      </c>
      <c r="E122" s="226" t="s">
        <v>19</v>
      </c>
      <c r="F122" s="227" t="s">
        <v>1894</v>
      </c>
      <c r="G122" s="225"/>
      <c r="H122" s="226" t="s">
        <v>19</v>
      </c>
      <c r="I122" s="228"/>
      <c r="J122" s="225"/>
      <c r="K122" s="225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156</v>
      </c>
      <c r="AU122" s="233" t="s">
        <v>79</v>
      </c>
      <c r="AV122" s="13" t="s">
        <v>77</v>
      </c>
      <c r="AW122" s="13" t="s">
        <v>31</v>
      </c>
      <c r="AX122" s="13" t="s">
        <v>69</v>
      </c>
      <c r="AY122" s="233" t="s">
        <v>144</v>
      </c>
    </row>
    <row r="123" s="13" customFormat="1">
      <c r="A123" s="13"/>
      <c r="B123" s="224"/>
      <c r="C123" s="225"/>
      <c r="D123" s="217" t="s">
        <v>156</v>
      </c>
      <c r="E123" s="226" t="s">
        <v>19</v>
      </c>
      <c r="F123" s="227" t="s">
        <v>1895</v>
      </c>
      <c r="G123" s="225"/>
      <c r="H123" s="226" t="s">
        <v>19</v>
      </c>
      <c r="I123" s="228"/>
      <c r="J123" s="225"/>
      <c r="K123" s="225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156</v>
      </c>
      <c r="AU123" s="233" t="s">
        <v>79</v>
      </c>
      <c r="AV123" s="13" t="s">
        <v>77</v>
      </c>
      <c r="AW123" s="13" t="s">
        <v>31</v>
      </c>
      <c r="AX123" s="13" t="s">
        <v>69</v>
      </c>
      <c r="AY123" s="233" t="s">
        <v>144</v>
      </c>
    </row>
    <row r="124" s="14" customFormat="1">
      <c r="A124" s="14"/>
      <c r="B124" s="234"/>
      <c r="C124" s="235"/>
      <c r="D124" s="217" t="s">
        <v>156</v>
      </c>
      <c r="E124" s="236" t="s">
        <v>19</v>
      </c>
      <c r="F124" s="237" t="s">
        <v>1896</v>
      </c>
      <c r="G124" s="235"/>
      <c r="H124" s="238">
        <v>33.134999999999998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156</v>
      </c>
      <c r="AU124" s="244" t="s">
        <v>79</v>
      </c>
      <c r="AV124" s="14" t="s">
        <v>79</v>
      </c>
      <c r="AW124" s="14" t="s">
        <v>31</v>
      </c>
      <c r="AX124" s="14" t="s">
        <v>69</v>
      </c>
      <c r="AY124" s="244" t="s">
        <v>144</v>
      </c>
    </row>
    <row r="125" s="15" customFormat="1">
      <c r="A125" s="15"/>
      <c r="B125" s="245"/>
      <c r="C125" s="246"/>
      <c r="D125" s="217" t="s">
        <v>156</v>
      </c>
      <c r="E125" s="247" t="s">
        <v>19</v>
      </c>
      <c r="F125" s="248" t="s">
        <v>163</v>
      </c>
      <c r="G125" s="246"/>
      <c r="H125" s="249">
        <v>33.134999999999998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5" t="s">
        <v>156</v>
      </c>
      <c r="AU125" s="255" t="s">
        <v>79</v>
      </c>
      <c r="AV125" s="15" t="s">
        <v>151</v>
      </c>
      <c r="AW125" s="15" t="s">
        <v>31</v>
      </c>
      <c r="AX125" s="15" t="s">
        <v>77</v>
      </c>
      <c r="AY125" s="255" t="s">
        <v>144</v>
      </c>
    </row>
    <row r="126" s="2" customFormat="1" ht="37.8" customHeight="1">
      <c r="A126" s="38"/>
      <c r="B126" s="39"/>
      <c r="C126" s="204" t="s">
        <v>182</v>
      </c>
      <c r="D126" s="204" t="s">
        <v>146</v>
      </c>
      <c r="E126" s="205" t="s">
        <v>1897</v>
      </c>
      <c r="F126" s="206" t="s">
        <v>1898</v>
      </c>
      <c r="G126" s="207" t="s">
        <v>149</v>
      </c>
      <c r="H126" s="208">
        <v>331.35000000000002</v>
      </c>
      <c r="I126" s="209"/>
      <c r="J126" s="210">
        <f>ROUND(I126*H126,2)</f>
        <v>0</v>
      </c>
      <c r="K126" s="206" t="s">
        <v>150</v>
      </c>
      <c r="L126" s="44"/>
      <c r="M126" s="211" t="s">
        <v>19</v>
      </c>
      <c r="N126" s="212" t="s">
        <v>40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151</v>
      </c>
      <c r="AT126" s="215" t="s">
        <v>146</v>
      </c>
      <c r="AU126" s="215" t="s">
        <v>79</v>
      </c>
      <c r="AY126" s="17" t="s">
        <v>144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77</v>
      </c>
      <c r="BK126" s="216">
        <f>ROUND(I126*H126,2)</f>
        <v>0</v>
      </c>
      <c r="BL126" s="17" t="s">
        <v>151</v>
      </c>
      <c r="BM126" s="215" t="s">
        <v>185</v>
      </c>
    </row>
    <row r="127" s="2" customFormat="1">
      <c r="A127" s="38"/>
      <c r="B127" s="39"/>
      <c r="C127" s="40"/>
      <c r="D127" s="217" t="s">
        <v>152</v>
      </c>
      <c r="E127" s="40"/>
      <c r="F127" s="218" t="s">
        <v>1899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152</v>
      </c>
      <c r="AU127" s="17" t="s">
        <v>79</v>
      </c>
    </row>
    <row r="128" s="2" customFormat="1">
      <c r="A128" s="38"/>
      <c r="B128" s="39"/>
      <c r="C128" s="40"/>
      <c r="D128" s="222" t="s">
        <v>154</v>
      </c>
      <c r="E128" s="40"/>
      <c r="F128" s="223" t="s">
        <v>1900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154</v>
      </c>
      <c r="AU128" s="17" t="s">
        <v>79</v>
      </c>
    </row>
    <row r="129" s="14" customFormat="1">
      <c r="A129" s="14"/>
      <c r="B129" s="234"/>
      <c r="C129" s="235"/>
      <c r="D129" s="217" t="s">
        <v>156</v>
      </c>
      <c r="E129" s="236" t="s">
        <v>19</v>
      </c>
      <c r="F129" s="237" t="s">
        <v>1901</v>
      </c>
      <c r="G129" s="235"/>
      <c r="H129" s="238">
        <v>331.35000000000002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4" t="s">
        <v>156</v>
      </c>
      <c r="AU129" s="244" t="s">
        <v>79</v>
      </c>
      <c r="AV129" s="14" t="s">
        <v>79</v>
      </c>
      <c r="AW129" s="14" t="s">
        <v>31</v>
      </c>
      <c r="AX129" s="14" t="s">
        <v>69</v>
      </c>
      <c r="AY129" s="244" t="s">
        <v>144</v>
      </c>
    </row>
    <row r="130" s="15" customFormat="1">
      <c r="A130" s="15"/>
      <c r="B130" s="245"/>
      <c r="C130" s="246"/>
      <c r="D130" s="217" t="s">
        <v>156</v>
      </c>
      <c r="E130" s="247" t="s">
        <v>19</v>
      </c>
      <c r="F130" s="248" t="s">
        <v>163</v>
      </c>
      <c r="G130" s="246"/>
      <c r="H130" s="249">
        <v>331.35000000000002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5" t="s">
        <v>156</v>
      </c>
      <c r="AU130" s="255" t="s">
        <v>79</v>
      </c>
      <c r="AV130" s="15" t="s">
        <v>151</v>
      </c>
      <c r="AW130" s="15" t="s">
        <v>31</v>
      </c>
      <c r="AX130" s="15" t="s">
        <v>77</v>
      </c>
      <c r="AY130" s="255" t="s">
        <v>144</v>
      </c>
    </row>
    <row r="131" s="2" customFormat="1" ht="24.15" customHeight="1">
      <c r="A131" s="38"/>
      <c r="B131" s="39"/>
      <c r="C131" s="204" t="s">
        <v>172</v>
      </c>
      <c r="D131" s="204" t="s">
        <v>146</v>
      </c>
      <c r="E131" s="205" t="s">
        <v>1717</v>
      </c>
      <c r="F131" s="206" t="s">
        <v>1718</v>
      </c>
      <c r="G131" s="207" t="s">
        <v>211</v>
      </c>
      <c r="H131" s="208">
        <v>33.134999999999998</v>
      </c>
      <c r="I131" s="209"/>
      <c r="J131" s="210">
        <f>ROUND(I131*H131,2)</f>
        <v>0</v>
      </c>
      <c r="K131" s="206" t="s">
        <v>150</v>
      </c>
      <c r="L131" s="44"/>
      <c r="M131" s="211" t="s">
        <v>19</v>
      </c>
      <c r="N131" s="212" t="s">
        <v>40</v>
      </c>
      <c r="O131" s="8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151</v>
      </c>
      <c r="AT131" s="215" t="s">
        <v>146</v>
      </c>
      <c r="AU131" s="215" t="s">
        <v>79</v>
      </c>
      <c r="AY131" s="17" t="s">
        <v>144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77</v>
      </c>
      <c r="BK131" s="216">
        <f>ROUND(I131*H131,2)</f>
        <v>0</v>
      </c>
      <c r="BL131" s="17" t="s">
        <v>151</v>
      </c>
      <c r="BM131" s="215" t="s">
        <v>191</v>
      </c>
    </row>
    <row r="132" s="2" customFormat="1">
      <c r="A132" s="38"/>
      <c r="B132" s="39"/>
      <c r="C132" s="40"/>
      <c r="D132" s="217" t="s">
        <v>152</v>
      </c>
      <c r="E132" s="40"/>
      <c r="F132" s="218" t="s">
        <v>1719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152</v>
      </c>
      <c r="AU132" s="17" t="s">
        <v>79</v>
      </c>
    </row>
    <row r="133" s="2" customFormat="1">
      <c r="A133" s="38"/>
      <c r="B133" s="39"/>
      <c r="C133" s="40"/>
      <c r="D133" s="222" t="s">
        <v>154</v>
      </c>
      <c r="E133" s="40"/>
      <c r="F133" s="223" t="s">
        <v>1720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154</v>
      </c>
      <c r="AU133" s="17" t="s">
        <v>79</v>
      </c>
    </row>
    <row r="134" s="13" customFormat="1">
      <c r="A134" s="13"/>
      <c r="B134" s="224"/>
      <c r="C134" s="225"/>
      <c r="D134" s="217" t="s">
        <v>156</v>
      </c>
      <c r="E134" s="226" t="s">
        <v>19</v>
      </c>
      <c r="F134" s="227" t="s">
        <v>1894</v>
      </c>
      <c r="G134" s="225"/>
      <c r="H134" s="226" t="s">
        <v>19</v>
      </c>
      <c r="I134" s="228"/>
      <c r="J134" s="225"/>
      <c r="K134" s="225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156</v>
      </c>
      <c r="AU134" s="233" t="s">
        <v>79</v>
      </c>
      <c r="AV134" s="13" t="s">
        <v>77</v>
      </c>
      <c r="AW134" s="13" t="s">
        <v>31</v>
      </c>
      <c r="AX134" s="13" t="s">
        <v>69</v>
      </c>
      <c r="AY134" s="233" t="s">
        <v>144</v>
      </c>
    </row>
    <row r="135" s="13" customFormat="1">
      <c r="A135" s="13"/>
      <c r="B135" s="224"/>
      <c r="C135" s="225"/>
      <c r="D135" s="217" t="s">
        <v>156</v>
      </c>
      <c r="E135" s="226" t="s">
        <v>19</v>
      </c>
      <c r="F135" s="227" t="s">
        <v>1895</v>
      </c>
      <c r="G135" s="225"/>
      <c r="H135" s="226" t="s">
        <v>19</v>
      </c>
      <c r="I135" s="228"/>
      <c r="J135" s="225"/>
      <c r="K135" s="225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156</v>
      </c>
      <c r="AU135" s="233" t="s">
        <v>79</v>
      </c>
      <c r="AV135" s="13" t="s">
        <v>77</v>
      </c>
      <c r="AW135" s="13" t="s">
        <v>31</v>
      </c>
      <c r="AX135" s="13" t="s">
        <v>69</v>
      </c>
      <c r="AY135" s="233" t="s">
        <v>144</v>
      </c>
    </row>
    <row r="136" s="14" customFormat="1">
      <c r="A136" s="14"/>
      <c r="B136" s="234"/>
      <c r="C136" s="235"/>
      <c r="D136" s="217" t="s">
        <v>156</v>
      </c>
      <c r="E136" s="236" t="s">
        <v>19</v>
      </c>
      <c r="F136" s="237" t="s">
        <v>1896</v>
      </c>
      <c r="G136" s="235"/>
      <c r="H136" s="238">
        <v>33.134999999999998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156</v>
      </c>
      <c r="AU136" s="244" t="s">
        <v>79</v>
      </c>
      <c r="AV136" s="14" t="s">
        <v>79</v>
      </c>
      <c r="AW136" s="14" t="s">
        <v>31</v>
      </c>
      <c r="AX136" s="14" t="s">
        <v>69</v>
      </c>
      <c r="AY136" s="244" t="s">
        <v>144</v>
      </c>
    </row>
    <row r="137" s="15" customFormat="1">
      <c r="A137" s="15"/>
      <c r="B137" s="245"/>
      <c r="C137" s="246"/>
      <c r="D137" s="217" t="s">
        <v>156</v>
      </c>
      <c r="E137" s="247" t="s">
        <v>19</v>
      </c>
      <c r="F137" s="248" t="s">
        <v>163</v>
      </c>
      <c r="G137" s="246"/>
      <c r="H137" s="249">
        <v>33.134999999999998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5" t="s">
        <v>156</v>
      </c>
      <c r="AU137" s="255" t="s">
        <v>79</v>
      </c>
      <c r="AV137" s="15" t="s">
        <v>151</v>
      </c>
      <c r="AW137" s="15" t="s">
        <v>31</v>
      </c>
      <c r="AX137" s="15" t="s">
        <v>77</v>
      </c>
      <c r="AY137" s="255" t="s">
        <v>144</v>
      </c>
    </row>
    <row r="138" s="2" customFormat="1" ht="24.15" customHeight="1">
      <c r="A138" s="38"/>
      <c r="B138" s="39"/>
      <c r="C138" s="204" t="s">
        <v>194</v>
      </c>
      <c r="D138" s="204" t="s">
        <v>146</v>
      </c>
      <c r="E138" s="205" t="s">
        <v>1722</v>
      </c>
      <c r="F138" s="206" t="s">
        <v>1723</v>
      </c>
      <c r="G138" s="207" t="s">
        <v>149</v>
      </c>
      <c r="H138" s="208">
        <v>16.670999999999999</v>
      </c>
      <c r="I138" s="209"/>
      <c r="J138" s="210">
        <f>ROUND(I138*H138,2)</f>
        <v>0</v>
      </c>
      <c r="K138" s="206" t="s">
        <v>150</v>
      </c>
      <c r="L138" s="44"/>
      <c r="M138" s="211" t="s">
        <v>19</v>
      </c>
      <c r="N138" s="212" t="s">
        <v>40</v>
      </c>
      <c r="O138" s="84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151</v>
      </c>
      <c r="AT138" s="215" t="s">
        <v>146</v>
      </c>
      <c r="AU138" s="215" t="s">
        <v>79</v>
      </c>
      <c r="AY138" s="17" t="s">
        <v>144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77</v>
      </c>
      <c r="BK138" s="216">
        <f>ROUND(I138*H138,2)</f>
        <v>0</v>
      </c>
      <c r="BL138" s="17" t="s">
        <v>151</v>
      </c>
      <c r="BM138" s="215" t="s">
        <v>197</v>
      </c>
    </row>
    <row r="139" s="2" customFormat="1">
      <c r="A139" s="38"/>
      <c r="B139" s="39"/>
      <c r="C139" s="40"/>
      <c r="D139" s="217" t="s">
        <v>152</v>
      </c>
      <c r="E139" s="40"/>
      <c r="F139" s="218" t="s">
        <v>1724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152</v>
      </c>
      <c r="AU139" s="17" t="s">
        <v>79</v>
      </c>
    </row>
    <row r="140" s="2" customFormat="1">
      <c r="A140" s="38"/>
      <c r="B140" s="39"/>
      <c r="C140" s="40"/>
      <c r="D140" s="222" t="s">
        <v>154</v>
      </c>
      <c r="E140" s="40"/>
      <c r="F140" s="223" t="s">
        <v>1725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154</v>
      </c>
      <c r="AU140" s="17" t="s">
        <v>79</v>
      </c>
    </row>
    <row r="141" s="13" customFormat="1">
      <c r="A141" s="13"/>
      <c r="B141" s="224"/>
      <c r="C141" s="225"/>
      <c r="D141" s="217" t="s">
        <v>156</v>
      </c>
      <c r="E141" s="226" t="s">
        <v>19</v>
      </c>
      <c r="F141" s="227" t="s">
        <v>1902</v>
      </c>
      <c r="G141" s="225"/>
      <c r="H141" s="226" t="s">
        <v>19</v>
      </c>
      <c r="I141" s="228"/>
      <c r="J141" s="225"/>
      <c r="K141" s="225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156</v>
      </c>
      <c r="AU141" s="233" t="s">
        <v>79</v>
      </c>
      <c r="AV141" s="13" t="s">
        <v>77</v>
      </c>
      <c r="AW141" s="13" t="s">
        <v>31</v>
      </c>
      <c r="AX141" s="13" t="s">
        <v>69</v>
      </c>
      <c r="AY141" s="233" t="s">
        <v>144</v>
      </c>
    </row>
    <row r="142" s="13" customFormat="1">
      <c r="A142" s="13"/>
      <c r="B142" s="224"/>
      <c r="C142" s="225"/>
      <c r="D142" s="217" t="s">
        <v>156</v>
      </c>
      <c r="E142" s="226" t="s">
        <v>19</v>
      </c>
      <c r="F142" s="227" t="s">
        <v>1701</v>
      </c>
      <c r="G142" s="225"/>
      <c r="H142" s="226" t="s">
        <v>19</v>
      </c>
      <c r="I142" s="228"/>
      <c r="J142" s="225"/>
      <c r="K142" s="225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156</v>
      </c>
      <c r="AU142" s="233" t="s">
        <v>79</v>
      </c>
      <c r="AV142" s="13" t="s">
        <v>77</v>
      </c>
      <c r="AW142" s="13" t="s">
        <v>31</v>
      </c>
      <c r="AX142" s="13" t="s">
        <v>69</v>
      </c>
      <c r="AY142" s="233" t="s">
        <v>144</v>
      </c>
    </row>
    <row r="143" s="14" customFormat="1">
      <c r="A143" s="14"/>
      <c r="B143" s="234"/>
      <c r="C143" s="235"/>
      <c r="D143" s="217" t="s">
        <v>156</v>
      </c>
      <c r="E143" s="236" t="s">
        <v>19</v>
      </c>
      <c r="F143" s="237" t="s">
        <v>1903</v>
      </c>
      <c r="G143" s="235"/>
      <c r="H143" s="238">
        <v>12.331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156</v>
      </c>
      <c r="AU143" s="244" t="s">
        <v>79</v>
      </c>
      <c r="AV143" s="14" t="s">
        <v>79</v>
      </c>
      <c r="AW143" s="14" t="s">
        <v>31</v>
      </c>
      <c r="AX143" s="14" t="s">
        <v>69</v>
      </c>
      <c r="AY143" s="244" t="s">
        <v>144</v>
      </c>
    </row>
    <row r="144" s="13" customFormat="1">
      <c r="A144" s="13"/>
      <c r="B144" s="224"/>
      <c r="C144" s="225"/>
      <c r="D144" s="217" t="s">
        <v>156</v>
      </c>
      <c r="E144" s="226" t="s">
        <v>19</v>
      </c>
      <c r="F144" s="227" t="s">
        <v>1703</v>
      </c>
      <c r="G144" s="225"/>
      <c r="H144" s="226" t="s">
        <v>19</v>
      </c>
      <c r="I144" s="228"/>
      <c r="J144" s="225"/>
      <c r="K144" s="225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156</v>
      </c>
      <c r="AU144" s="233" t="s">
        <v>79</v>
      </c>
      <c r="AV144" s="13" t="s">
        <v>77</v>
      </c>
      <c r="AW144" s="13" t="s">
        <v>31</v>
      </c>
      <c r="AX144" s="13" t="s">
        <v>69</v>
      </c>
      <c r="AY144" s="233" t="s">
        <v>144</v>
      </c>
    </row>
    <row r="145" s="14" customFormat="1">
      <c r="A145" s="14"/>
      <c r="B145" s="234"/>
      <c r="C145" s="235"/>
      <c r="D145" s="217" t="s">
        <v>156</v>
      </c>
      <c r="E145" s="236" t="s">
        <v>19</v>
      </c>
      <c r="F145" s="237" t="s">
        <v>1904</v>
      </c>
      <c r="G145" s="235"/>
      <c r="H145" s="238">
        <v>4.3399999999999999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156</v>
      </c>
      <c r="AU145" s="244" t="s">
        <v>79</v>
      </c>
      <c r="AV145" s="14" t="s">
        <v>79</v>
      </c>
      <c r="AW145" s="14" t="s">
        <v>31</v>
      </c>
      <c r="AX145" s="14" t="s">
        <v>69</v>
      </c>
      <c r="AY145" s="244" t="s">
        <v>144</v>
      </c>
    </row>
    <row r="146" s="15" customFormat="1">
      <c r="A146" s="15"/>
      <c r="B146" s="245"/>
      <c r="C146" s="246"/>
      <c r="D146" s="217" t="s">
        <v>156</v>
      </c>
      <c r="E146" s="247" t="s">
        <v>19</v>
      </c>
      <c r="F146" s="248" t="s">
        <v>163</v>
      </c>
      <c r="G146" s="246"/>
      <c r="H146" s="249">
        <v>16.670999999999999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5" t="s">
        <v>156</v>
      </c>
      <c r="AU146" s="255" t="s">
        <v>79</v>
      </c>
      <c r="AV146" s="15" t="s">
        <v>151</v>
      </c>
      <c r="AW146" s="15" t="s">
        <v>31</v>
      </c>
      <c r="AX146" s="15" t="s">
        <v>77</v>
      </c>
      <c r="AY146" s="255" t="s">
        <v>144</v>
      </c>
    </row>
    <row r="147" s="12" customFormat="1" ht="22.8" customHeight="1">
      <c r="A147" s="12"/>
      <c r="B147" s="188"/>
      <c r="C147" s="189"/>
      <c r="D147" s="190" t="s">
        <v>68</v>
      </c>
      <c r="E147" s="202" t="s">
        <v>151</v>
      </c>
      <c r="F147" s="202" t="s">
        <v>425</v>
      </c>
      <c r="G147" s="189"/>
      <c r="H147" s="189"/>
      <c r="I147" s="192"/>
      <c r="J147" s="203">
        <f>BK147</f>
        <v>0</v>
      </c>
      <c r="K147" s="189"/>
      <c r="L147" s="194"/>
      <c r="M147" s="195"/>
      <c r="N147" s="196"/>
      <c r="O147" s="196"/>
      <c r="P147" s="197">
        <f>SUM(P148:P176)</f>
        <v>0</v>
      </c>
      <c r="Q147" s="196"/>
      <c r="R147" s="197">
        <f>SUM(R148:R176)</f>
        <v>66.657461670000004</v>
      </c>
      <c r="S147" s="196"/>
      <c r="T147" s="198">
        <f>SUM(T148:T176)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99" t="s">
        <v>77</v>
      </c>
      <c r="AT147" s="200" t="s">
        <v>68</v>
      </c>
      <c r="AU147" s="200" t="s">
        <v>77</v>
      </c>
      <c r="AY147" s="199" t="s">
        <v>144</v>
      </c>
      <c r="BK147" s="201">
        <f>SUM(BK148:BK176)</f>
        <v>0</v>
      </c>
    </row>
    <row r="148" s="2" customFormat="1" ht="24.15" customHeight="1">
      <c r="A148" s="38"/>
      <c r="B148" s="39"/>
      <c r="C148" s="204" t="s">
        <v>179</v>
      </c>
      <c r="D148" s="204" t="s">
        <v>146</v>
      </c>
      <c r="E148" s="205" t="s">
        <v>1737</v>
      </c>
      <c r="F148" s="206" t="s">
        <v>1738</v>
      </c>
      <c r="G148" s="207" t="s">
        <v>149</v>
      </c>
      <c r="H148" s="208">
        <v>35.134999999999998</v>
      </c>
      <c r="I148" s="209"/>
      <c r="J148" s="210">
        <f>ROUND(I148*H148,2)</f>
        <v>0</v>
      </c>
      <c r="K148" s="206" t="s">
        <v>150</v>
      </c>
      <c r="L148" s="44"/>
      <c r="M148" s="211" t="s">
        <v>19</v>
      </c>
      <c r="N148" s="212" t="s">
        <v>40</v>
      </c>
      <c r="O148" s="84"/>
      <c r="P148" s="213">
        <f>O148*H148</f>
        <v>0</v>
      </c>
      <c r="Q148" s="213">
        <v>1.8907700000000001</v>
      </c>
      <c r="R148" s="213">
        <f>Q148*H148</f>
        <v>66.432203950000002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151</v>
      </c>
      <c r="AT148" s="215" t="s">
        <v>146</v>
      </c>
      <c r="AU148" s="215" t="s">
        <v>79</v>
      </c>
      <c r="AY148" s="17" t="s">
        <v>144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77</v>
      </c>
      <c r="BK148" s="216">
        <f>ROUND(I148*H148,2)</f>
        <v>0</v>
      </c>
      <c r="BL148" s="17" t="s">
        <v>151</v>
      </c>
      <c r="BM148" s="215" t="s">
        <v>203</v>
      </c>
    </row>
    <row r="149" s="2" customFormat="1">
      <c r="A149" s="38"/>
      <c r="B149" s="39"/>
      <c r="C149" s="40"/>
      <c r="D149" s="217" t="s">
        <v>152</v>
      </c>
      <c r="E149" s="40"/>
      <c r="F149" s="218" t="s">
        <v>1739</v>
      </c>
      <c r="G149" s="40"/>
      <c r="H149" s="40"/>
      <c r="I149" s="219"/>
      <c r="J149" s="40"/>
      <c r="K149" s="40"/>
      <c r="L149" s="44"/>
      <c r="M149" s="220"/>
      <c r="N149" s="221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152</v>
      </c>
      <c r="AU149" s="17" t="s">
        <v>79</v>
      </c>
    </row>
    <row r="150" s="2" customFormat="1">
      <c r="A150" s="38"/>
      <c r="B150" s="39"/>
      <c r="C150" s="40"/>
      <c r="D150" s="222" t="s">
        <v>154</v>
      </c>
      <c r="E150" s="40"/>
      <c r="F150" s="223" t="s">
        <v>1740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154</v>
      </c>
      <c r="AU150" s="17" t="s">
        <v>79</v>
      </c>
    </row>
    <row r="151" s="13" customFormat="1">
      <c r="A151" s="13"/>
      <c r="B151" s="224"/>
      <c r="C151" s="225"/>
      <c r="D151" s="217" t="s">
        <v>156</v>
      </c>
      <c r="E151" s="226" t="s">
        <v>19</v>
      </c>
      <c r="F151" s="227" t="s">
        <v>1700</v>
      </c>
      <c r="G151" s="225"/>
      <c r="H151" s="226" t="s">
        <v>19</v>
      </c>
      <c r="I151" s="228"/>
      <c r="J151" s="225"/>
      <c r="K151" s="225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156</v>
      </c>
      <c r="AU151" s="233" t="s">
        <v>79</v>
      </c>
      <c r="AV151" s="13" t="s">
        <v>77</v>
      </c>
      <c r="AW151" s="13" t="s">
        <v>31</v>
      </c>
      <c r="AX151" s="13" t="s">
        <v>69</v>
      </c>
      <c r="AY151" s="233" t="s">
        <v>144</v>
      </c>
    </row>
    <row r="152" s="13" customFormat="1">
      <c r="A152" s="13"/>
      <c r="B152" s="224"/>
      <c r="C152" s="225"/>
      <c r="D152" s="217" t="s">
        <v>156</v>
      </c>
      <c r="E152" s="226" t="s">
        <v>19</v>
      </c>
      <c r="F152" s="227" t="s">
        <v>1701</v>
      </c>
      <c r="G152" s="225"/>
      <c r="H152" s="226" t="s">
        <v>19</v>
      </c>
      <c r="I152" s="228"/>
      <c r="J152" s="225"/>
      <c r="K152" s="225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156</v>
      </c>
      <c r="AU152" s="233" t="s">
        <v>79</v>
      </c>
      <c r="AV152" s="13" t="s">
        <v>77</v>
      </c>
      <c r="AW152" s="13" t="s">
        <v>31</v>
      </c>
      <c r="AX152" s="13" t="s">
        <v>69</v>
      </c>
      <c r="AY152" s="233" t="s">
        <v>144</v>
      </c>
    </row>
    <row r="153" s="14" customFormat="1">
      <c r="A153" s="14"/>
      <c r="B153" s="234"/>
      <c r="C153" s="235"/>
      <c r="D153" s="217" t="s">
        <v>156</v>
      </c>
      <c r="E153" s="236" t="s">
        <v>19</v>
      </c>
      <c r="F153" s="237" t="s">
        <v>1905</v>
      </c>
      <c r="G153" s="235"/>
      <c r="H153" s="238">
        <v>7.0460000000000003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156</v>
      </c>
      <c r="AU153" s="244" t="s">
        <v>79</v>
      </c>
      <c r="AV153" s="14" t="s">
        <v>79</v>
      </c>
      <c r="AW153" s="14" t="s">
        <v>31</v>
      </c>
      <c r="AX153" s="14" t="s">
        <v>69</v>
      </c>
      <c r="AY153" s="244" t="s">
        <v>144</v>
      </c>
    </row>
    <row r="154" s="13" customFormat="1">
      <c r="A154" s="13"/>
      <c r="B154" s="224"/>
      <c r="C154" s="225"/>
      <c r="D154" s="217" t="s">
        <v>156</v>
      </c>
      <c r="E154" s="226" t="s">
        <v>19</v>
      </c>
      <c r="F154" s="227" t="s">
        <v>1703</v>
      </c>
      <c r="G154" s="225"/>
      <c r="H154" s="226" t="s">
        <v>19</v>
      </c>
      <c r="I154" s="228"/>
      <c r="J154" s="225"/>
      <c r="K154" s="225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156</v>
      </c>
      <c r="AU154" s="233" t="s">
        <v>79</v>
      </c>
      <c r="AV154" s="13" t="s">
        <v>77</v>
      </c>
      <c r="AW154" s="13" t="s">
        <v>31</v>
      </c>
      <c r="AX154" s="13" t="s">
        <v>69</v>
      </c>
      <c r="AY154" s="233" t="s">
        <v>144</v>
      </c>
    </row>
    <row r="155" s="14" customFormat="1">
      <c r="A155" s="14"/>
      <c r="B155" s="234"/>
      <c r="C155" s="235"/>
      <c r="D155" s="217" t="s">
        <v>156</v>
      </c>
      <c r="E155" s="236" t="s">
        <v>19</v>
      </c>
      <c r="F155" s="237" t="s">
        <v>1906</v>
      </c>
      <c r="G155" s="235"/>
      <c r="H155" s="238">
        <v>2.48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156</v>
      </c>
      <c r="AU155" s="244" t="s">
        <v>79</v>
      </c>
      <c r="AV155" s="14" t="s">
        <v>79</v>
      </c>
      <c r="AW155" s="14" t="s">
        <v>31</v>
      </c>
      <c r="AX155" s="14" t="s">
        <v>69</v>
      </c>
      <c r="AY155" s="244" t="s">
        <v>144</v>
      </c>
    </row>
    <row r="156" s="13" customFormat="1">
      <c r="A156" s="13"/>
      <c r="B156" s="224"/>
      <c r="C156" s="225"/>
      <c r="D156" s="217" t="s">
        <v>156</v>
      </c>
      <c r="E156" s="226" t="s">
        <v>19</v>
      </c>
      <c r="F156" s="227" t="s">
        <v>1705</v>
      </c>
      <c r="G156" s="225"/>
      <c r="H156" s="226" t="s">
        <v>19</v>
      </c>
      <c r="I156" s="228"/>
      <c r="J156" s="225"/>
      <c r="K156" s="225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156</v>
      </c>
      <c r="AU156" s="233" t="s">
        <v>79</v>
      </c>
      <c r="AV156" s="13" t="s">
        <v>77</v>
      </c>
      <c r="AW156" s="13" t="s">
        <v>31</v>
      </c>
      <c r="AX156" s="13" t="s">
        <v>69</v>
      </c>
      <c r="AY156" s="233" t="s">
        <v>144</v>
      </c>
    </row>
    <row r="157" s="13" customFormat="1">
      <c r="A157" s="13"/>
      <c r="B157" s="224"/>
      <c r="C157" s="225"/>
      <c r="D157" s="217" t="s">
        <v>156</v>
      </c>
      <c r="E157" s="226" t="s">
        <v>19</v>
      </c>
      <c r="F157" s="227" t="s">
        <v>1907</v>
      </c>
      <c r="G157" s="225"/>
      <c r="H157" s="226" t="s">
        <v>19</v>
      </c>
      <c r="I157" s="228"/>
      <c r="J157" s="225"/>
      <c r="K157" s="225"/>
      <c r="L157" s="229"/>
      <c r="M157" s="230"/>
      <c r="N157" s="231"/>
      <c r="O157" s="231"/>
      <c r="P157" s="231"/>
      <c r="Q157" s="231"/>
      <c r="R157" s="231"/>
      <c r="S157" s="231"/>
      <c r="T157" s="23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3" t="s">
        <v>156</v>
      </c>
      <c r="AU157" s="233" t="s">
        <v>79</v>
      </c>
      <c r="AV157" s="13" t="s">
        <v>77</v>
      </c>
      <c r="AW157" s="13" t="s">
        <v>31</v>
      </c>
      <c r="AX157" s="13" t="s">
        <v>69</v>
      </c>
      <c r="AY157" s="233" t="s">
        <v>144</v>
      </c>
    </row>
    <row r="158" s="14" customFormat="1">
      <c r="A158" s="14"/>
      <c r="B158" s="234"/>
      <c r="C158" s="235"/>
      <c r="D158" s="217" t="s">
        <v>156</v>
      </c>
      <c r="E158" s="236" t="s">
        <v>19</v>
      </c>
      <c r="F158" s="237" t="s">
        <v>1908</v>
      </c>
      <c r="G158" s="235"/>
      <c r="H158" s="238">
        <v>7.4320000000000004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156</v>
      </c>
      <c r="AU158" s="244" t="s">
        <v>79</v>
      </c>
      <c r="AV158" s="14" t="s">
        <v>79</v>
      </c>
      <c r="AW158" s="14" t="s">
        <v>31</v>
      </c>
      <c r="AX158" s="14" t="s">
        <v>69</v>
      </c>
      <c r="AY158" s="244" t="s">
        <v>144</v>
      </c>
    </row>
    <row r="159" s="13" customFormat="1">
      <c r="A159" s="13"/>
      <c r="B159" s="224"/>
      <c r="C159" s="225"/>
      <c r="D159" s="217" t="s">
        <v>156</v>
      </c>
      <c r="E159" s="226" t="s">
        <v>19</v>
      </c>
      <c r="F159" s="227" t="s">
        <v>1909</v>
      </c>
      <c r="G159" s="225"/>
      <c r="H159" s="226" t="s">
        <v>19</v>
      </c>
      <c r="I159" s="228"/>
      <c r="J159" s="225"/>
      <c r="K159" s="225"/>
      <c r="L159" s="229"/>
      <c r="M159" s="230"/>
      <c r="N159" s="231"/>
      <c r="O159" s="231"/>
      <c r="P159" s="231"/>
      <c r="Q159" s="231"/>
      <c r="R159" s="231"/>
      <c r="S159" s="231"/>
      <c r="T159" s="23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3" t="s">
        <v>156</v>
      </c>
      <c r="AU159" s="233" t="s">
        <v>79</v>
      </c>
      <c r="AV159" s="13" t="s">
        <v>77</v>
      </c>
      <c r="AW159" s="13" t="s">
        <v>31</v>
      </c>
      <c r="AX159" s="13" t="s">
        <v>69</v>
      </c>
      <c r="AY159" s="233" t="s">
        <v>144</v>
      </c>
    </row>
    <row r="160" s="14" customFormat="1">
      <c r="A160" s="14"/>
      <c r="B160" s="234"/>
      <c r="C160" s="235"/>
      <c r="D160" s="217" t="s">
        <v>156</v>
      </c>
      <c r="E160" s="236" t="s">
        <v>19</v>
      </c>
      <c r="F160" s="237" t="s">
        <v>1910</v>
      </c>
      <c r="G160" s="235"/>
      <c r="H160" s="238">
        <v>2.6160000000000001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156</v>
      </c>
      <c r="AU160" s="244" t="s">
        <v>79</v>
      </c>
      <c r="AV160" s="14" t="s">
        <v>79</v>
      </c>
      <c r="AW160" s="14" t="s">
        <v>31</v>
      </c>
      <c r="AX160" s="14" t="s">
        <v>69</v>
      </c>
      <c r="AY160" s="244" t="s">
        <v>144</v>
      </c>
    </row>
    <row r="161" s="13" customFormat="1">
      <c r="A161" s="13"/>
      <c r="B161" s="224"/>
      <c r="C161" s="225"/>
      <c r="D161" s="217" t="s">
        <v>156</v>
      </c>
      <c r="E161" s="226" t="s">
        <v>19</v>
      </c>
      <c r="F161" s="227" t="s">
        <v>1710</v>
      </c>
      <c r="G161" s="225"/>
      <c r="H161" s="226" t="s">
        <v>19</v>
      </c>
      <c r="I161" s="228"/>
      <c r="J161" s="225"/>
      <c r="K161" s="225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156</v>
      </c>
      <c r="AU161" s="233" t="s">
        <v>79</v>
      </c>
      <c r="AV161" s="13" t="s">
        <v>77</v>
      </c>
      <c r="AW161" s="13" t="s">
        <v>31</v>
      </c>
      <c r="AX161" s="13" t="s">
        <v>69</v>
      </c>
      <c r="AY161" s="233" t="s">
        <v>144</v>
      </c>
    </row>
    <row r="162" s="13" customFormat="1">
      <c r="A162" s="13"/>
      <c r="B162" s="224"/>
      <c r="C162" s="225"/>
      <c r="D162" s="217" t="s">
        <v>156</v>
      </c>
      <c r="E162" s="226" t="s">
        <v>19</v>
      </c>
      <c r="F162" s="227" t="s">
        <v>1701</v>
      </c>
      <c r="G162" s="225"/>
      <c r="H162" s="226" t="s">
        <v>19</v>
      </c>
      <c r="I162" s="228"/>
      <c r="J162" s="225"/>
      <c r="K162" s="225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156</v>
      </c>
      <c r="AU162" s="233" t="s">
        <v>79</v>
      </c>
      <c r="AV162" s="13" t="s">
        <v>77</v>
      </c>
      <c r="AW162" s="13" t="s">
        <v>31</v>
      </c>
      <c r="AX162" s="13" t="s">
        <v>69</v>
      </c>
      <c r="AY162" s="233" t="s">
        <v>144</v>
      </c>
    </row>
    <row r="163" s="14" customFormat="1">
      <c r="A163" s="14"/>
      <c r="B163" s="234"/>
      <c r="C163" s="235"/>
      <c r="D163" s="217" t="s">
        <v>156</v>
      </c>
      <c r="E163" s="236" t="s">
        <v>19</v>
      </c>
      <c r="F163" s="237" t="s">
        <v>1911</v>
      </c>
      <c r="G163" s="235"/>
      <c r="H163" s="238">
        <v>14.093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4" t="s">
        <v>156</v>
      </c>
      <c r="AU163" s="244" t="s">
        <v>79</v>
      </c>
      <c r="AV163" s="14" t="s">
        <v>79</v>
      </c>
      <c r="AW163" s="14" t="s">
        <v>31</v>
      </c>
      <c r="AX163" s="14" t="s">
        <v>69</v>
      </c>
      <c r="AY163" s="244" t="s">
        <v>144</v>
      </c>
    </row>
    <row r="164" s="13" customFormat="1">
      <c r="A164" s="13"/>
      <c r="B164" s="224"/>
      <c r="C164" s="225"/>
      <c r="D164" s="217" t="s">
        <v>156</v>
      </c>
      <c r="E164" s="226" t="s">
        <v>19</v>
      </c>
      <c r="F164" s="227" t="s">
        <v>1703</v>
      </c>
      <c r="G164" s="225"/>
      <c r="H164" s="226" t="s">
        <v>19</v>
      </c>
      <c r="I164" s="228"/>
      <c r="J164" s="225"/>
      <c r="K164" s="225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156</v>
      </c>
      <c r="AU164" s="233" t="s">
        <v>79</v>
      </c>
      <c r="AV164" s="13" t="s">
        <v>77</v>
      </c>
      <c r="AW164" s="13" t="s">
        <v>31</v>
      </c>
      <c r="AX164" s="13" t="s">
        <v>69</v>
      </c>
      <c r="AY164" s="233" t="s">
        <v>144</v>
      </c>
    </row>
    <row r="165" s="14" customFormat="1">
      <c r="A165" s="14"/>
      <c r="B165" s="234"/>
      <c r="C165" s="235"/>
      <c r="D165" s="217" t="s">
        <v>156</v>
      </c>
      <c r="E165" s="236" t="s">
        <v>19</v>
      </c>
      <c r="F165" s="237" t="s">
        <v>1912</v>
      </c>
      <c r="G165" s="235"/>
      <c r="H165" s="238">
        <v>3.1000000000000001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156</v>
      </c>
      <c r="AU165" s="244" t="s">
        <v>79</v>
      </c>
      <c r="AV165" s="14" t="s">
        <v>79</v>
      </c>
      <c r="AW165" s="14" t="s">
        <v>31</v>
      </c>
      <c r="AX165" s="14" t="s">
        <v>69</v>
      </c>
      <c r="AY165" s="244" t="s">
        <v>144</v>
      </c>
    </row>
    <row r="166" s="13" customFormat="1">
      <c r="A166" s="13"/>
      <c r="B166" s="224"/>
      <c r="C166" s="225"/>
      <c r="D166" s="217" t="s">
        <v>156</v>
      </c>
      <c r="E166" s="226" t="s">
        <v>19</v>
      </c>
      <c r="F166" s="227" t="s">
        <v>1913</v>
      </c>
      <c r="G166" s="225"/>
      <c r="H166" s="226" t="s">
        <v>19</v>
      </c>
      <c r="I166" s="228"/>
      <c r="J166" s="225"/>
      <c r="K166" s="225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156</v>
      </c>
      <c r="AU166" s="233" t="s">
        <v>79</v>
      </c>
      <c r="AV166" s="13" t="s">
        <v>77</v>
      </c>
      <c r="AW166" s="13" t="s">
        <v>31</v>
      </c>
      <c r="AX166" s="13" t="s">
        <v>69</v>
      </c>
      <c r="AY166" s="233" t="s">
        <v>144</v>
      </c>
    </row>
    <row r="167" s="14" customFormat="1">
      <c r="A167" s="14"/>
      <c r="B167" s="234"/>
      <c r="C167" s="235"/>
      <c r="D167" s="217" t="s">
        <v>156</v>
      </c>
      <c r="E167" s="236" t="s">
        <v>19</v>
      </c>
      <c r="F167" s="237" t="s">
        <v>1914</v>
      </c>
      <c r="G167" s="235"/>
      <c r="H167" s="238">
        <v>-1.6319999999999999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156</v>
      </c>
      <c r="AU167" s="244" t="s">
        <v>79</v>
      </c>
      <c r="AV167" s="14" t="s">
        <v>79</v>
      </c>
      <c r="AW167" s="14" t="s">
        <v>31</v>
      </c>
      <c r="AX167" s="14" t="s">
        <v>69</v>
      </c>
      <c r="AY167" s="244" t="s">
        <v>144</v>
      </c>
    </row>
    <row r="168" s="15" customFormat="1">
      <c r="A168" s="15"/>
      <c r="B168" s="245"/>
      <c r="C168" s="246"/>
      <c r="D168" s="217" t="s">
        <v>156</v>
      </c>
      <c r="E168" s="247" t="s">
        <v>19</v>
      </c>
      <c r="F168" s="248" t="s">
        <v>163</v>
      </c>
      <c r="G168" s="246"/>
      <c r="H168" s="249">
        <v>35.135000000000005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5" t="s">
        <v>156</v>
      </c>
      <c r="AU168" s="255" t="s">
        <v>79</v>
      </c>
      <c r="AV168" s="15" t="s">
        <v>151</v>
      </c>
      <c r="AW168" s="15" t="s">
        <v>31</v>
      </c>
      <c r="AX168" s="15" t="s">
        <v>77</v>
      </c>
      <c r="AY168" s="255" t="s">
        <v>144</v>
      </c>
    </row>
    <row r="169" s="2" customFormat="1" ht="24.15" customHeight="1">
      <c r="A169" s="38"/>
      <c r="B169" s="39"/>
      <c r="C169" s="204" t="s">
        <v>208</v>
      </c>
      <c r="D169" s="204" t="s">
        <v>146</v>
      </c>
      <c r="E169" s="205" t="s">
        <v>1915</v>
      </c>
      <c r="F169" s="206" t="s">
        <v>1916</v>
      </c>
      <c r="G169" s="207" t="s">
        <v>305</v>
      </c>
      <c r="H169" s="208">
        <v>2</v>
      </c>
      <c r="I169" s="209"/>
      <c r="J169" s="210">
        <f>ROUND(I169*H169,2)</f>
        <v>0</v>
      </c>
      <c r="K169" s="206" t="s">
        <v>150</v>
      </c>
      <c r="L169" s="44"/>
      <c r="M169" s="211" t="s">
        <v>19</v>
      </c>
      <c r="N169" s="212" t="s">
        <v>40</v>
      </c>
      <c r="O169" s="84"/>
      <c r="P169" s="213">
        <f>O169*H169</f>
        <v>0</v>
      </c>
      <c r="Q169" s="213">
        <v>0.11262886</v>
      </c>
      <c r="R169" s="213">
        <f>Q169*H169</f>
        <v>0.22525772</v>
      </c>
      <c r="S169" s="213">
        <v>0</v>
      </c>
      <c r="T169" s="21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5" t="s">
        <v>151</v>
      </c>
      <c r="AT169" s="215" t="s">
        <v>146</v>
      </c>
      <c r="AU169" s="215" t="s">
        <v>79</v>
      </c>
      <c r="AY169" s="17" t="s">
        <v>144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77</v>
      </c>
      <c r="BK169" s="216">
        <f>ROUND(I169*H169,2)</f>
        <v>0</v>
      </c>
      <c r="BL169" s="17" t="s">
        <v>151</v>
      </c>
      <c r="BM169" s="215" t="s">
        <v>212</v>
      </c>
    </row>
    <row r="170" s="2" customFormat="1">
      <c r="A170" s="38"/>
      <c r="B170" s="39"/>
      <c r="C170" s="40"/>
      <c r="D170" s="217" t="s">
        <v>152</v>
      </c>
      <c r="E170" s="40"/>
      <c r="F170" s="218" t="s">
        <v>1917</v>
      </c>
      <c r="G170" s="40"/>
      <c r="H170" s="40"/>
      <c r="I170" s="219"/>
      <c r="J170" s="40"/>
      <c r="K170" s="40"/>
      <c r="L170" s="44"/>
      <c r="M170" s="220"/>
      <c r="N170" s="221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152</v>
      </c>
      <c r="AU170" s="17" t="s">
        <v>79</v>
      </c>
    </row>
    <row r="171" s="2" customFormat="1">
      <c r="A171" s="38"/>
      <c r="B171" s="39"/>
      <c r="C171" s="40"/>
      <c r="D171" s="222" t="s">
        <v>154</v>
      </c>
      <c r="E171" s="40"/>
      <c r="F171" s="223" t="s">
        <v>1918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154</v>
      </c>
      <c r="AU171" s="17" t="s">
        <v>79</v>
      </c>
    </row>
    <row r="172" s="13" customFormat="1">
      <c r="A172" s="13"/>
      <c r="B172" s="224"/>
      <c r="C172" s="225"/>
      <c r="D172" s="217" t="s">
        <v>156</v>
      </c>
      <c r="E172" s="226" t="s">
        <v>19</v>
      </c>
      <c r="F172" s="227" t="s">
        <v>1919</v>
      </c>
      <c r="G172" s="225"/>
      <c r="H172" s="226" t="s">
        <v>19</v>
      </c>
      <c r="I172" s="228"/>
      <c r="J172" s="225"/>
      <c r="K172" s="225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156</v>
      </c>
      <c r="AU172" s="233" t="s">
        <v>79</v>
      </c>
      <c r="AV172" s="13" t="s">
        <v>77</v>
      </c>
      <c r="AW172" s="13" t="s">
        <v>31</v>
      </c>
      <c r="AX172" s="13" t="s">
        <v>69</v>
      </c>
      <c r="AY172" s="233" t="s">
        <v>144</v>
      </c>
    </row>
    <row r="173" s="14" customFormat="1">
      <c r="A173" s="14"/>
      <c r="B173" s="234"/>
      <c r="C173" s="235"/>
      <c r="D173" s="217" t="s">
        <v>156</v>
      </c>
      <c r="E173" s="236" t="s">
        <v>19</v>
      </c>
      <c r="F173" s="237" t="s">
        <v>77</v>
      </c>
      <c r="G173" s="235"/>
      <c r="H173" s="238">
        <v>1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4" t="s">
        <v>156</v>
      </c>
      <c r="AU173" s="244" t="s">
        <v>79</v>
      </c>
      <c r="AV173" s="14" t="s">
        <v>79</v>
      </c>
      <c r="AW173" s="14" t="s">
        <v>31</v>
      </c>
      <c r="AX173" s="14" t="s">
        <v>69</v>
      </c>
      <c r="AY173" s="244" t="s">
        <v>144</v>
      </c>
    </row>
    <row r="174" s="13" customFormat="1">
      <c r="A174" s="13"/>
      <c r="B174" s="224"/>
      <c r="C174" s="225"/>
      <c r="D174" s="217" t="s">
        <v>156</v>
      </c>
      <c r="E174" s="226" t="s">
        <v>19</v>
      </c>
      <c r="F174" s="227" t="s">
        <v>1920</v>
      </c>
      <c r="G174" s="225"/>
      <c r="H174" s="226" t="s">
        <v>19</v>
      </c>
      <c r="I174" s="228"/>
      <c r="J174" s="225"/>
      <c r="K174" s="225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156</v>
      </c>
      <c r="AU174" s="233" t="s">
        <v>79</v>
      </c>
      <c r="AV174" s="13" t="s">
        <v>77</v>
      </c>
      <c r="AW174" s="13" t="s">
        <v>31</v>
      </c>
      <c r="AX174" s="13" t="s">
        <v>69</v>
      </c>
      <c r="AY174" s="233" t="s">
        <v>144</v>
      </c>
    </row>
    <row r="175" s="14" customFormat="1">
      <c r="A175" s="14"/>
      <c r="B175" s="234"/>
      <c r="C175" s="235"/>
      <c r="D175" s="217" t="s">
        <v>156</v>
      </c>
      <c r="E175" s="236" t="s">
        <v>19</v>
      </c>
      <c r="F175" s="237" t="s">
        <v>77</v>
      </c>
      <c r="G175" s="235"/>
      <c r="H175" s="238">
        <v>1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156</v>
      </c>
      <c r="AU175" s="244" t="s">
        <v>79</v>
      </c>
      <c r="AV175" s="14" t="s">
        <v>79</v>
      </c>
      <c r="AW175" s="14" t="s">
        <v>31</v>
      </c>
      <c r="AX175" s="14" t="s">
        <v>69</v>
      </c>
      <c r="AY175" s="244" t="s">
        <v>144</v>
      </c>
    </row>
    <row r="176" s="15" customFormat="1">
      <c r="A176" s="15"/>
      <c r="B176" s="245"/>
      <c r="C176" s="246"/>
      <c r="D176" s="217" t="s">
        <v>156</v>
      </c>
      <c r="E176" s="247" t="s">
        <v>19</v>
      </c>
      <c r="F176" s="248" t="s">
        <v>163</v>
      </c>
      <c r="G176" s="246"/>
      <c r="H176" s="249">
        <v>2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5" t="s">
        <v>156</v>
      </c>
      <c r="AU176" s="255" t="s">
        <v>79</v>
      </c>
      <c r="AV176" s="15" t="s">
        <v>151</v>
      </c>
      <c r="AW176" s="15" t="s">
        <v>31</v>
      </c>
      <c r="AX176" s="15" t="s">
        <v>77</v>
      </c>
      <c r="AY176" s="255" t="s">
        <v>144</v>
      </c>
    </row>
    <row r="177" s="12" customFormat="1" ht="22.8" customHeight="1">
      <c r="A177" s="12"/>
      <c r="B177" s="188"/>
      <c r="C177" s="189"/>
      <c r="D177" s="190" t="s">
        <v>68</v>
      </c>
      <c r="E177" s="202" t="s">
        <v>179</v>
      </c>
      <c r="F177" s="202" t="s">
        <v>1741</v>
      </c>
      <c r="G177" s="189"/>
      <c r="H177" s="189"/>
      <c r="I177" s="192"/>
      <c r="J177" s="203">
        <f>BK177</f>
        <v>0</v>
      </c>
      <c r="K177" s="189"/>
      <c r="L177" s="194"/>
      <c r="M177" s="195"/>
      <c r="N177" s="196"/>
      <c r="O177" s="196"/>
      <c r="P177" s="197">
        <f>SUM(P178:P359)</f>
        <v>0</v>
      </c>
      <c r="Q177" s="196"/>
      <c r="R177" s="197">
        <f>SUM(R178:R359)</f>
        <v>4.9876991031999998</v>
      </c>
      <c r="S177" s="196"/>
      <c r="T177" s="198">
        <f>SUM(T178:T359)</f>
        <v>0.15000000000000002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99" t="s">
        <v>77</v>
      </c>
      <c r="AT177" s="200" t="s">
        <v>68</v>
      </c>
      <c r="AU177" s="200" t="s">
        <v>77</v>
      </c>
      <c r="AY177" s="199" t="s">
        <v>144</v>
      </c>
      <c r="BK177" s="201">
        <f>SUM(BK178:BK359)</f>
        <v>0</v>
      </c>
    </row>
    <row r="178" s="2" customFormat="1" ht="24.15" customHeight="1">
      <c r="A178" s="38"/>
      <c r="B178" s="39"/>
      <c r="C178" s="204" t="s">
        <v>185</v>
      </c>
      <c r="D178" s="204" t="s">
        <v>146</v>
      </c>
      <c r="E178" s="205" t="s">
        <v>1921</v>
      </c>
      <c r="F178" s="206" t="s">
        <v>1922</v>
      </c>
      <c r="G178" s="207" t="s">
        <v>291</v>
      </c>
      <c r="H178" s="208">
        <v>60.347999999999999</v>
      </c>
      <c r="I178" s="209"/>
      <c r="J178" s="210">
        <f>ROUND(I178*H178,2)</f>
        <v>0</v>
      </c>
      <c r="K178" s="206" t="s">
        <v>150</v>
      </c>
      <c r="L178" s="44"/>
      <c r="M178" s="211" t="s">
        <v>19</v>
      </c>
      <c r="N178" s="212" t="s">
        <v>40</v>
      </c>
      <c r="O178" s="84"/>
      <c r="P178" s="213">
        <f>O178*H178</f>
        <v>0</v>
      </c>
      <c r="Q178" s="213">
        <v>0.0013140999999999999</v>
      </c>
      <c r="R178" s="213">
        <f>Q178*H178</f>
        <v>0.079303306799999987</v>
      </c>
      <c r="S178" s="213">
        <v>0</v>
      </c>
      <c r="T178" s="21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5" t="s">
        <v>151</v>
      </c>
      <c r="AT178" s="215" t="s">
        <v>146</v>
      </c>
      <c r="AU178" s="215" t="s">
        <v>79</v>
      </c>
      <c r="AY178" s="17" t="s">
        <v>144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77</v>
      </c>
      <c r="BK178" s="216">
        <f>ROUND(I178*H178,2)</f>
        <v>0</v>
      </c>
      <c r="BL178" s="17" t="s">
        <v>151</v>
      </c>
      <c r="BM178" s="215" t="s">
        <v>218</v>
      </c>
    </row>
    <row r="179" s="2" customFormat="1">
      <c r="A179" s="38"/>
      <c r="B179" s="39"/>
      <c r="C179" s="40"/>
      <c r="D179" s="217" t="s">
        <v>152</v>
      </c>
      <c r="E179" s="40"/>
      <c r="F179" s="218" t="s">
        <v>1923</v>
      </c>
      <c r="G179" s="40"/>
      <c r="H179" s="40"/>
      <c r="I179" s="219"/>
      <c r="J179" s="40"/>
      <c r="K179" s="40"/>
      <c r="L179" s="44"/>
      <c r="M179" s="220"/>
      <c r="N179" s="22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152</v>
      </c>
      <c r="AU179" s="17" t="s">
        <v>79</v>
      </c>
    </row>
    <row r="180" s="2" customFormat="1">
      <c r="A180" s="38"/>
      <c r="B180" s="39"/>
      <c r="C180" s="40"/>
      <c r="D180" s="222" t="s">
        <v>154</v>
      </c>
      <c r="E180" s="40"/>
      <c r="F180" s="223" t="s">
        <v>1924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154</v>
      </c>
      <c r="AU180" s="17" t="s">
        <v>79</v>
      </c>
    </row>
    <row r="181" s="13" customFormat="1">
      <c r="A181" s="13"/>
      <c r="B181" s="224"/>
      <c r="C181" s="225"/>
      <c r="D181" s="217" t="s">
        <v>156</v>
      </c>
      <c r="E181" s="226" t="s">
        <v>19</v>
      </c>
      <c r="F181" s="227" t="s">
        <v>1701</v>
      </c>
      <c r="G181" s="225"/>
      <c r="H181" s="226" t="s">
        <v>19</v>
      </c>
      <c r="I181" s="228"/>
      <c r="J181" s="225"/>
      <c r="K181" s="225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156</v>
      </c>
      <c r="AU181" s="233" t="s">
        <v>79</v>
      </c>
      <c r="AV181" s="13" t="s">
        <v>77</v>
      </c>
      <c r="AW181" s="13" t="s">
        <v>31</v>
      </c>
      <c r="AX181" s="13" t="s">
        <v>69</v>
      </c>
      <c r="AY181" s="233" t="s">
        <v>144</v>
      </c>
    </row>
    <row r="182" s="14" customFormat="1">
      <c r="A182" s="14"/>
      <c r="B182" s="234"/>
      <c r="C182" s="235"/>
      <c r="D182" s="217" t="s">
        <v>156</v>
      </c>
      <c r="E182" s="236" t="s">
        <v>19</v>
      </c>
      <c r="F182" s="237" t="s">
        <v>1925</v>
      </c>
      <c r="G182" s="235"/>
      <c r="H182" s="238">
        <v>60.347999999999999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4" t="s">
        <v>156</v>
      </c>
      <c r="AU182" s="244" t="s">
        <v>79</v>
      </c>
      <c r="AV182" s="14" t="s">
        <v>79</v>
      </c>
      <c r="AW182" s="14" t="s">
        <v>31</v>
      </c>
      <c r="AX182" s="14" t="s">
        <v>69</v>
      </c>
      <c r="AY182" s="244" t="s">
        <v>144</v>
      </c>
    </row>
    <row r="183" s="15" customFormat="1">
      <c r="A183" s="15"/>
      <c r="B183" s="245"/>
      <c r="C183" s="246"/>
      <c r="D183" s="217" t="s">
        <v>156</v>
      </c>
      <c r="E183" s="247" t="s">
        <v>19</v>
      </c>
      <c r="F183" s="248" t="s">
        <v>163</v>
      </c>
      <c r="G183" s="246"/>
      <c r="H183" s="249">
        <v>60.347999999999999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55" t="s">
        <v>156</v>
      </c>
      <c r="AU183" s="255" t="s">
        <v>79</v>
      </c>
      <c r="AV183" s="15" t="s">
        <v>151</v>
      </c>
      <c r="AW183" s="15" t="s">
        <v>31</v>
      </c>
      <c r="AX183" s="15" t="s">
        <v>77</v>
      </c>
      <c r="AY183" s="255" t="s">
        <v>144</v>
      </c>
    </row>
    <row r="184" s="2" customFormat="1" ht="24.15" customHeight="1">
      <c r="A184" s="38"/>
      <c r="B184" s="39"/>
      <c r="C184" s="204" t="s">
        <v>222</v>
      </c>
      <c r="D184" s="204" t="s">
        <v>146</v>
      </c>
      <c r="E184" s="205" t="s">
        <v>1742</v>
      </c>
      <c r="F184" s="206" t="s">
        <v>1743</v>
      </c>
      <c r="G184" s="207" t="s">
        <v>291</v>
      </c>
      <c r="H184" s="208">
        <v>64.055999999999997</v>
      </c>
      <c r="I184" s="209"/>
      <c r="J184" s="210">
        <f>ROUND(I184*H184,2)</f>
        <v>0</v>
      </c>
      <c r="K184" s="206" t="s">
        <v>150</v>
      </c>
      <c r="L184" s="44"/>
      <c r="M184" s="211" t="s">
        <v>19</v>
      </c>
      <c r="N184" s="212" t="s">
        <v>40</v>
      </c>
      <c r="O184" s="84"/>
      <c r="P184" s="213">
        <f>O184*H184</f>
        <v>0</v>
      </c>
      <c r="Q184" s="213">
        <v>0.0074631999999999997</v>
      </c>
      <c r="R184" s="213">
        <f>Q184*H184</f>
        <v>0.47806273919999998</v>
      </c>
      <c r="S184" s="213">
        <v>0</v>
      </c>
      <c r="T184" s="21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5" t="s">
        <v>151</v>
      </c>
      <c r="AT184" s="215" t="s">
        <v>146</v>
      </c>
      <c r="AU184" s="215" t="s">
        <v>79</v>
      </c>
      <c r="AY184" s="17" t="s">
        <v>144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7" t="s">
        <v>77</v>
      </c>
      <c r="BK184" s="216">
        <f>ROUND(I184*H184,2)</f>
        <v>0</v>
      </c>
      <c r="BL184" s="17" t="s">
        <v>151</v>
      </c>
      <c r="BM184" s="215" t="s">
        <v>225</v>
      </c>
    </row>
    <row r="185" s="2" customFormat="1">
      <c r="A185" s="38"/>
      <c r="B185" s="39"/>
      <c r="C185" s="40"/>
      <c r="D185" s="217" t="s">
        <v>152</v>
      </c>
      <c r="E185" s="40"/>
      <c r="F185" s="218" t="s">
        <v>1744</v>
      </c>
      <c r="G185" s="40"/>
      <c r="H185" s="40"/>
      <c r="I185" s="219"/>
      <c r="J185" s="40"/>
      <c r="K185" s="40"/>
      <c r="L185" s="44"/>
      <c r="M185" s="220"/>
      <c r="N185" s="221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152</v>
      </c>
      <c r="AU185" s="17" t="s">
        <v>79</v>
      </c>
    </row>
    <row r="186" s="2" customFormat="1">
      <c r="A186" s="38"/>
      <c r="B186" s="39"/>
      <c r="C186" s="40"/>
      <c r="D186" s="222" t="s">
        <v>154</v>
      </c>
      <c r="E186" s="40"/>
      <c r="F186" s="223" t="s">
        <v>1745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154</v>
      </c>
      <c r="AU186" s="17" t="s">
        <v>79</v>
      </c>
    </row>
    <row r="187" s="13" customFormat="1">
      <c r="A187" s="13"/>
      <c r="B187" s="224"/>
      <c r="C187" s="225"/>
      <c r="D187" s="217" t="s">
        <v>156</v>
      </c>
      <c r="E187" s="226" t="s">
        <v>19</v>
      </c>
      <c r="F187" s="227" t="s">
        <v>1701</v>
      </c>
      <c r="G187" s="225"/>
      <c r="H187" s="226" t="s">
        <v>19</v>
      </c>
      <c r="I187" s="228"/>
      <c r="J187" s="225"/>
      <c r="K187" s="225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156</v>
      </c>
      <c r="AU187" s="233" t="s">
        <v>79</v>
      </c>
      <c r="AV187" s="13" t="s">
        <v>77</v>
      </c>
      <c r="AW187" s="13" t="s">
        <v>31</v>
      </c>
      <c r="AX187" s="13" t="s">
        <v>69</v>
      </c>
      <c r="AY187" s="233" t="s">
        <v>144</v>
      </c>
    </row>
    <row r="188" s="14" customFormat="1">
      <c r="A188" s="14"/>
      <c r="B188" s="234"/>
      <c r="C188" s="235"/>
      <c r="D188" s="217" t="s">
        <v>156</v>
      </c>
      <c r="E188" s="236" t="s">
        <v>19</v>
      </c>
      <c r="F188" s="237" t="s">
        <v>1926</v>
      </c>
      <c r="G188" s="235"/>
      <c r="H188" s="238">
        <v>34.667999999999999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4" t="s">
        <v>156</v>
      </c>
      <c r="AU188" s="244" t="s">
        <v>79</v>
      </c>
      <c r="AV188" s="14" t="s">
        <v>79</v>
      </c>
      <c r="AW188" s="14" t="s">
        <v>31</v>
      </c>
      <c r="AX188" s="14" t="s">
        <v>69</v>
      </c>
      <c r="AY188" s="244" t="s">
        <v>144</v>
      </c>
    </row>
    <row r="189" s="13" customFormat="1">
      <c r="A189" s="13"/>
      <c r="B189" s="224"/>
      <c r="C189" s="225"/>
      <c r="D189" s="217" t="s">
        <v>156</v>
      </c>
      <c r="E189" s="226" t="s">
        <v>19</v>
      </c>
      <c r="F189" s="227" t="s">
        <v>1703</v>
      </c>
      <c r="G189" s="225"/>
      <c r="H189" s="226" t="s">
        <v>19</v>
      </c>
      <c r="I189" s="228"/>
      <c r="J189" s="225"/>
      <c r="K189" s="225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156</v>
      </c>
      <c r="AU189" s="233" t="s">
        <v>79</v>
      </c>
      <c r="AV189" s="13" t="s">
        <v>77</v>
      </c>
      <c r="AW189" s="13" t="s">
        <v>31</v>
      </c>
      <c r="AX189" s="13" t="s">
        <v>69</v>
      </c>
      <c r="AY189" s="233" t="s">
        <v>144</v>
      </c>
    </row>
    <row r="190" s="14" customFormat="1">
      <c r="A190" s="14"/>
      <c r="B190" s="234"/>
      <c r="C190" s="235"/>
      <c r="D190" s="217" t="s">
        <v>156</v>
      </c>
      <c r="E190" s="236" t="s">
        <v>19</v>
      </c>
      <c r="F190" s="237" t="s">
        <v>1927</v>
      </c>
      <c r="G190" s="235"/>
      <c r="H190" s="238">
        <v>29.388000000000002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156</v>
      </c>
      <c r="AU190" s="244" t="s">
        <v>79</v>
      </c>
      <c r="AV190" s="14" t="s">
        <v>79</v>
      </c>
      <c r="AW190" s="14" t="s">
        <v>31</v>
      </c>
      <c r="AX190" s="14" t="s">
        <v>69</v>
      </c>
      <c r="AY190" s="244" t="s">
        <v>144</v>
      </c>
    </row>
    <row r="191" s="15" customFormat="1">
      <c r="A191" s="15"/>
      <c r="B191" s="245"/>
      <c r="C191" s="246"/>
      <c r="D191" s="217" t="s">
        <v>156</v>
      </c>
      <c r="E191" s="247" t="s">
        <v>19</v>
      </c>
      <c r="F191" s="248" t="s">
        <v>163</v>
      </c>
      <c r="G191" s="246"/>
      <c r="H191" s="249">
        <v>64.055999999999997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5" t="s">
        <v>156</v>
      </c>
      <c r="AU191" s="255" t="s">
        <v>79</v>
      </c>
      <c r="AV191" s="15" t="s">
        <v>151</v>
      </c>
      <c r="AW191" s="15" t="s">
        <v>31</v>
      </c>
      <c r="AX191" s="15" t="s">
        <v>77</v>
      </c>
      <c r="AY191" s="255" t="s">
        <v>144</v>
      </c>
    </row>
    <row r="192" s="2" customFormat="1" ht="24.15" customHeight="1">
      <c r="A192" s="38"/>
      <c r="B192" s="39"/>
      <c r="C192" s="204" t="s">
        <v>191</v>
      </c>
      <c r="D192" s="204" t="s">
        <v>146</v>
      </c>
      <c r="E192" s="205" t="s">
        <v>1749</v>
      </c>
      <c r="F192" s="206" t="s">
        <v>1750</v>
      </c>
      <c r="G192" s="207" t="s">
        <v>291</v>
      </c>
      <c r="H192" s="208">
        <v>4.4400000000000004</v>
      </c>
      <c r="I192" s="209"/>
      <c r="J192" s="210">
        <f>ROUND(I192*H192,2)</f>
        <v>0</v>
      </c>
      <c r="K192" s="206" t="s">
        <v>150</v>
      </c>
      <c r="L192" s="44"/>
      <c r="M192" s="211" t="s">
        <v>19</v>
      </c>
      <c r="N192" s="212" t="s">
        <v>40</v>
      </c>
      <c r="O192" s="84"/>
      <c r="P192" s="213">
        <f>O192*H192</f>
        <v>0</v>
      </c>
      <c r="Q192" s="213">
        <v>0.012350399999999999</v>
      </c>
      <c r="R192" s="213">
        <f>Q192*H192</f>
        <v>0.054835776000000003</v>
      </c>
      <c r="S192" s="213">
        <v>0</v>
      </c>
      <c r="T192" s="21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5" t="s">
        <v>151</v>
      </c>
      <c r="AT192" s="215" t="s">
        <v>146</v>
      </c>
      <c r="AU192" s="215" t="s">
        <v>79</v>
      </c>
      <c r="AY192" s="17" t="s">
        <v>144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7" t="s">
        <v>77</v>
      </c>
      <c r="BK192" s="216">
        <f>ROUND(I192*H192,2)</f>
        <v>0</v>
      </c>
      <c r="BL192" s="17" t="s">
        <v>151</v>
      </c>
      <c r="BM192" s="215" t="s">
        <v>232</v>
      </c>
    </row>
    <row r="193" s="2" customFormat="1">
      <c r="A193" s="38"/>
      <c r="B193" s="39"/>
      <c r="C193" s="40"/>
      <c r="D193" s="217" t="s">
        <v>152</v>
      </c>
      <c r="E193" s="40"/>
      <c r="F193" s="218" t="s">
        <v>1751</v>
      </c>
      <c r="G193" s="40"/>
      <c r="H193" s="40"/>
      <c r="I193" s="219"/>
      <c r="J193" s="40"/>
      <c r="K193" s="40"/>
      <c r="L193" s="44"/>
      <c r="M193" s="220"/>
      <c r="N193" s="221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152</v>
      </c>
      <c r="AU193" s="17" t="s">
        <v>79</v>
      </c>
    </row>
    <row r="194" s="2" customFormat="1">
      <c r="A194" s="38"/>
      <c r="B194" s="39"/>
      <c r="C194" s="40"/>
      <c r="D194" s="222" t="s">
        <v>154</v>
      </c>
      <c r="E194" s="40"/>
      <c r="F194" s="223" t="s">
        <v>1752</v>
      </c>
      <c r="G194" s="40"/>
      <c r="H194" s="40"/>
      <c r="I194" s="219"/>
      <c r="J194" s="40"/>
      <c r="K194" s="40"/>
      <c r="L194" s="44"/>
      <c r="M194" s="220"/>
      <c r="N194" s="221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154</v>
      </c>
      <c r="AU194" s="17" t="s">
        <v>79</v>
      </c>
    </row>
    <row r="195" s="13" customFormat="1">
      <c r="A195" s="13"/>
      <c r="B195" s="224"/>
      <c r="C195" s="225"/>
      <c r="D195" s="217" t="s">
        <v>156</v>
      </c>
      <c r="E195" s="226" t="s">
        <v>19</v>
      </c>
      <c r="F195" s="227" t="s">
        <v>1703</v>
      </c>
      <c r="G195" s="225"/>
      <c r="H195" s="226" t="s">
        <v>19</v>
      </c>
      <c r="I195" s="228"/>
      <c r="J195" s="225"/>
      <c r="K195" s="225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156</v>
      </c>
      <c r="AU195" s="233" t="s">
        <v>79</v>
      </c>
      <c r="AV195" s="13" t="s">
        <v>77</v>
      </c>
      <c r="AW195" s="13" t="s">
        <v>31</v>
      </c>
      <c r="AX195" s="13" t="s">
        <v>69</v>
      </c>
      <c r="AY195" s="233" t="s">
        <v>144</v>
      </c>
    </row>
    <row r="196" s="14" customFormat="1">
      <c r="A196" s="14"/>
      <c r="B196" s="234"/>
      <c r="C196" s="235"/>
      <c r="D196" s="217" t="s">
        <v>156</v>
      </c>
      <c r="E196" s="236" t="s">
        <v>19</v>
      </c>
      <c r="F196" s="237" t="s">
        <v>1928</v>
      </c>
      <c r="G196" s="235"/>
      <c r="H196" s="238">
        <v>4.4400000000000004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156</v>
      </c>
      <c r="AU196" s="244" t="s">
        <v>79</v>
      </c>
      <c r="AV196" s="14" t="s">
        <v>79</v>
      </c>
      <c r="AW196" s="14" t="s">
        <v>31</v>
      </c>
      <c r="AX196" s="14" t="s">
        <v>69</v>
      </c>
      <c r="AY196" s="244" t="s">
        <v>144</v>
      </c>
    </row>
    <row r="197" s="15" customFormat="1">
      <c r="A197" s="15"/>
      <c r="B197" s="245"/>
      <c r="C197" s="246"/>
      <c r="D197" s="217" t="s">
        <v>156</v>
      </c>
      <c r="E197" s="247" t="s">
        <v>19</v>
      </c>
      <c r="F197" s="248" t="s">
        <v>163</v>
      </c>
      <c r="G197" s="246"/>
      <c r="H197" s="249">
        <v>4.4400000000000004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5" t="s">
        <v>156</v>
      </c>
      <c r="AU197" s="255" t="s">
        <v>79</v>
      </c>
      <c r="AV197" s="15" t="s">
        <v>151</v>
      </c>
      <c r="AW197" s="15" t="s">
        <v>31</v>
      </c>
      <c r="AX197" s="15" t="s">
        <v>77</v>
      </c>
      <c r="AY197" s="255" t="s">
        <v>144</v>
      </c>
    </row>
    <row r="198" s="2" customFormat="1" ht="24.15" customHeight="1">
      <c r="A198" s="38"/>
      <c r="B198" s="39"/>
      <c r="C198" s="204" t="s">
        <v>234</v>
      </c>
      <c r="D198" s="204" t="s">
        <v>146</v>
      </c>
      <c r="E198" s="205" t="s">
        <v>1754</v>
      </c>
      <c r="F198" s="206" t="s">
        <v>1755</v>
      </c>
      <c r="G198" s="207" t="s">
        <v>291</v>
      </c>
      <c r="H198" s="208">
        <v>9.5999999999999996</v>
      </c>
      <c r="I198" s="209"/>
      <c r="J198" s="210">
        <f>ROUND(I198*H198,2)</f>
        <v>0</v>
      </c>
      <c r="K198" s="206" t="s">
        <v>150</v>
      </c>
      <c r="L198" s="44"/>
      <c r="M198" s="211" t="s">
        <v>19</v>
      </c>
      <c r="N198" s="212" t="s">
        <v>40</v>
      </c>
      <c r="O198" s="84"/>
      <c r="P198" s="213">
        <f>O198*H198</f>
        <v>0</v>
      </c>
      <c r="Q198" s="213">
        <v>1.2999999999999999E-05</v>
      </c>
      <c r="R198" s="213">
        <f>Q198*H198</f>
        <v>0.0001248</v>
      </c>
      <c r="S198" s="213">
        <v>0</v>
      </c>
      <c r="T198" s="21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5" t="s">
        <v>151</v>
      </c>
      <c r="AT198" s="215" t="s">
        <v>146</v>
      </c>
      <c r="AU198" s="215" t="s">
        <v>79</v>
      </c>
      <c r="AY198" s="17" t="s">
        <v>144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7" t="s">
        <v>77</v>
      </c>
      <c r="BK198" s="216">
        <f>ROUND(I198*H198,2)</f>
        <v>0</v>
      </c>
      <c r="BL198" s="17" t="s">
        <v>151</v>
      </c>
      <c r="BM198" s="215" t="s">
        <v>237</v>
      </c>
    </row>
    <row r="199" s="2" customFormat="1">
      <c r="A199" s="38"/>
      <c r="B199" s="39"/>
      <c r="C199" s="40"/>
      <c r="D199" s="217" t="s">
        <v>152</v>
      </c>
      <c r="E199" s="40"/>
      <c r="F199" s="218" t="s">
        <v>1756</v>
      </c>
      <c r="G199" s="40"/>
      <c r="H199" s="40"/>
      <c r="I199" s="219"/>
      <c r="J199" s="40"/>
      <c r="K199" s="40"/>
      <c r="L199" s="44"/>
      <c r="M199" s="220"/>
      <c r="N199" s="221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152</v>
      </c>
      <c r="AU199" s="17" t="s">
        <v>79</v>
      </c>
    </row>
    <row r="200" s="2" customFormat="1">
      <c r="A200" s="38"/>
      <c r="B200" s="39"/>
      <c r="C200" s="40"/>
      <c r="D200" s="222" t="s">
        <v>154</v>
      </c>
      <c r="E200" s="40"/>
      <c r="F200" s="223" t="s">
        <v>1757</v>
      </c>
      <c r="G200" s="40"/>
      <c r="H200" s="40"/>
      <c r="I200" s="219"/>
      <c r="J200" s="40"/>
      <c r="K200" s="40"/>
      <c r="L200" s="44"/>
      <c r="M200" s="220"/>
      <c r="N200" s="221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154</v>
      </c>
      <c r="AU200" s="17" t="s">
        <v>79</v>
      </c>
    </row>
    <row r="201" s="2" customFormat="1" ht="24.15" customHeight="1">
      <c r="A201" s="38"/>
      <c r="B201" s="39"/>
      <c r="C201" s="256" t="s">
        <v>197</v>
      </c>
      <c r="D201" s="256" t="s">
        <v>229</v>
      </c>
      <c r="E201" s="257" t="s">
        <v>1762</v>
      </c>
      <c r="F201" s="258" t="s">
        <v>1763</v>
      </c>
      <c r="G201" s="259" t="s">
        <v>291</v>
      </c>
      <c r="H201" s="260">
        <v>9.5999999999999996</v>
      </c>
      <c r="I201" s="261"/>
      <c r="J201" s="262">
        <f>ROUND(I201*H201,2)</f>
        <v>0</v>
      </c>
      <c r="K201" s="258" t="s">
        <v>150</v>
      </c>
      <c r="L201" s="263"/>
      <c r="M201" s="264" t="s">
        <v>19</v>
      </c>
      <c r="N201" s="265" t="s">
        <v>40</v>
      </c>
      <c r="O201" s="84"/>
      <c r="P201" s="213">
        <f>O201*H201</f>
        <v>0</v>
      </c>
      <c r="Q201" s="213">
        <v>0.0024199999999999998</v>
      </c>
      <c r="R201" s="213">
        <f>Q201*H201</f>
        <v>0.023231999999999999</v>
      </c>
      <c r="S201" s="213">
        <v>0</v>
      </c>
      <c r="T201" s="21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5" t="s">
        <v>179</v>
      </c>
      <c r="AT201" s="215" t="s">
        <v>229</v>
      </c>
      <c r="AU201" s="215" t="s">
        <v>79</v>
      </c>
      <c r="AY201" s="17" t="s">
        <v>144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77</v>
      </c>
      <c r="BK201" s="216">
        <f>ROUND(I201*H201,2)</f>
        <v>0</v>
      </c>
      <c r="BL201" s="17" t="s">
        <v>151</v>
      </c>
      <c r="BM201" s="215" t="s">
        <v>244</v>
      </c>
    </row>
    <row r="202" s="2" customFormat="1">
      <c r="A202" s="38"/>
      <c r="B202" s="39"/>
      <c r="C202" s="40"/>
      <c r="D202" s="217" t="s">
        <v>152</v>
      </c>
      <c r="E202" s="40"/>
      <c r="F202" s="218" t="s">
        <v>1763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152</v>
      </c>
      <c r="AU202" s="17" t="s">
        <v>79</v>
      </c>
    </row>
    <row r="203" s="13" customFormat="1">
      <c r="A203" s="13"/>
      <c r="B203" s="224"/>
      <c r="C203" s="225"/>
      <c r="D203" s="217" t="s">
        <v>156</v>
      </c>
      <c r="E203" s="226" t="s">
        <v>19</v>
      </c>
      <c r="F203" s="227" t="s">
        <v>1929</v>
      </c>
      <c r="G203" s="225"/>
      <c r="H203" s="226" t="s">
        <v>19</v>
      </c>
      <c r="I203" s="228"/>
      <c r="J203" s="225"/>
      <c r="K203" s="225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156</v>
      </c>
      <c r="AU203" s="233" t="s">
        <v>79</v>
      </c>
      <c r="AV203" s="13" t="s">
        <v>77</v>
      </c>
      <c r="AW203" s="13" t="s">
        <v>31</v>
      </c>
      <c r="AX203" s="13" t="s">
        <v>69</v>
      </c>
      <c r="AY203" s="233" t="s">
        <v>144</v>
      </c>
    </row>
    <row r="204" s="13" customFormat="1">
      <c r="A204" s="13"/>
      <c r="B204" s="224"/>
      <c r="C204" s="225"/>
      <c r="D204" s="217" t="s">
        <v>156</v>
      </c>
      <c r="E204" s="226" t="s">
        <v>19</v>
      </c>
      <c r="F204" s="227" t="s">
        <v>1930</v>
      </c>
      <c r="G204" s="225"/>
      <c r="H204" s="226" t="s">
        <v>19</v>
      </c>
      <c r="I204" s="228"/>
      <c r="J204" s="225"/>
      <c r="K204" s="225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156</v>
      </c>
      <c r="AU204" s="233" t="s">
        <v>79</v>
      </c>
      <c r="AV204" s="13" t="s">
        <v>77</v>
      </c>
      <c r="AW204" s="13" t="s">
        <v>31</v>
      </c>
      <c r="AX204" s="13" t="s">
        <v>69</v>
      </c>
      <c r="AY204" s="233" t="s">
        <v>144</v>
      </c>
    </row>
    <row r="205" s="14" customFormat="1">
      <c r="A205" s="14"/>
      <c r="B205" s="234"/>
      <c r="C205" s="235"/>
      <c r="D205" s="217" t="s">
        <v>156</v>
      </c>
      <c r="E205" s="236" t="s">
        <v>19</v>
      </c>
      <c r="F205" s="237" t="s">
        <v>1931</v>
      </c>
      <c r="G205" s="235"/>
      <c r="H205" s="238">
        <v>6.4000000000000004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156</v>
      </c>
      <c r="AU205" s="244" t="s">
        <v>79</v>
      </c>
      <c r="AV205" s="14" t="s">
        <v>79</v>
      </c>
      <c r="AW205" s="14" t="s">
        <v>31</v>
      </c>
      <c r="AX205" s="14" t="s">
        <v>69</v>
      </c>
      <c r="AY205" s="244" t="s">
        <v>144</v>
      </c>
    </row>
    <row r="206" s="13" customFormat="1">
      <c r="A206" s="13"/>
      <c r="B206" s="224"/>
      <c r="C206" s="225"/>
      <c r="D206" s="217" t="s">
        <v>156</v>
      </c>
      <c r="E206" s="226" t="s">
        <v>19</v>
      </c>
      <c r="F206" s="227" t="s">
        <v>1932</v>
      </c>
      <c r="G206" s="225"/>
      <c r="H206" s="226" t="s">
        <v>19</v>
      </c>
      <c r="I206" s="228"/>
      <c r="J206" s="225"/>
      <c r="K206" s="225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156</v>
      </c>
      <c r="AU206" s="233" t="s">
        <v>79</v>
      </c>
      <c r="AV206" s="13" t="s">
        <v>77</v>
      </c>
      <c r="AW206" s="13" t="s">
        <v>31</v>
      </c>
      <c r="AX206" s="13" t="s">
        <v>69</v>
      </c>
      <c r="AY206" s="233" t="s">
        <v>144</v>
      </c>
    </row>
    <row r="207" s="14" customFormat="1">
      <c r="A207" s="14"/>
      <c r="B207" s="234"/>
      <c r="C207" s="235"/>
      <c r="D207" s="217" t="s">
        <v>156</v>
      </c>
      <c r="E207" s="236" t="s">
        <v>19</v>
      </c>
      <c r="F207" s="237" t="s">
        <v>1933</v>
      </c>
      <c r="G207" s="235"/>
      <c r="H207" s="238">
        <v>3.2000000000000002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156</v>
      </c>
      <c r="AU207" s="244" t="s">
        <v>79</v>
      </c>
      <c r="AV207" s="14" t="s">
        <v>79</v>
      </c>
      <c r="AW207" s="14" t="s">
        <v>31</v>
      </c>
      <c r="AX207" s="14" t="s">
        <v>69</v>
      </c>
      <c r="AY207" s="244" t="s">
        <v>144</v>
      </c>
    </row>
    <row r="208" s="15" customFormat="1">
      <c r="A208" s="15"/>
      <c r="B208" s="245"/>
      <c r="C208" s="246"/>
      <c r="D208" s="217" t="s">
        <v>156</v>
      </c>
      <c r="E208" s="247" t="s">
        <v>19</v>
      </c>
      <c r="F208" s="248" t="s">
        <v>163</v>
      </c>
      <c r="G208" s="246"/>
      <c r="H208" s="249">
        <v>9.6000000000000014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5" t="s">
        <v>156</v>
      </c>
      <c r="AU208" s="255" t="s">
        <v>79</v>
      </c>
      <c r="AV208" s="15" t="s">
        <v>151</v>
      </c>
      <c r="AW208" s="15" t="s">
        <v>31</v>
      </c>
      <c r="AX208" s="15" t="s">
        <v>77</v>
      </c>
      <c r="AY208" s="255" t="s">
        <v>144</v>
      </c>
    </row>
    <row r="209" s="2" customFormat="1" ht="33" customHeight="1">
      <c r="A209" s="38"/>
      <c r="B209" s="39"/>
      <c r="C209" s="204" t="s">
        <v>8</v>
      </c>
      <c r="D209" s="204" t="s">
        <v>146</v>
      </c>
      <c r="E209" s="205" t="s">
        <v>1934</v>
      </c>
      <c r="F209" s="206" t="s">
        <v>1935</v>
      </c>
      <c r="G209" s="207" t="s">
        <v>305</v>
      </c>
      <c r="H209" s="208">
        <v>120</v>
      </c>
      <c r="I209" s="209"/>
      <c r="J209" s="210">
        <f>ROUND(I209*H209,2)</f>
        <v>0</v>
      </c>
      <c r="K209" s="206" t="s">
        <v>150</v>
      </c>
      <c r="L209" s="44"/>
      <c r="M209" s="211" t="s">
        <v>19</v>
      </c>
      <c r="N209" s="212" t="s">
        <v>40</v>
      </c>
      <c r="O209" s="84"/>
      <c r="P209" s="213">
        <f>O209*H209</f>
        <v>0</v>
      </c>
      <c r="Q209" s="213">
        <v>1.75E-06</v>
      </c>
      <c r="R209" s="213">
        <f>Q209*H209</f>
        <v>0.00021000000000000001</v>
      </c>
      <c r="S209" s="213">
        <v>0</v>
      </c>
      <c r="T209" s="214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15" t="s">
        <v>151</v>
      </c>
      <c r="AT209" s="215" t="s">
        <v>146</v>
      </c>
      <c r="AU209" s="215" t="s">
        <v>79</v>
      </c>
      <c r="AY209" s="17" t="s">
        <v>144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7" t="s">
        <v>77</v>
      </c>
      <c r="BK209" s="216">
        <f>ROUND(I209*H209,2)</f>
        <v>0</v>
      </c>
      <c r="BL209" s="17" t="s">
        <v>151</v>
      </c>
      <c r="BM209" s="215" t="s">
        <v>252</v>
      </c>
    </row>
    <row r="210" s="2" customFormat="1">
      <c r="A210" s="38"/>
      <c r="B210" s="39"/>
      <c r="C210" s="40"/>
      <c r="D210" s="217" t="s">
        <v>152</v>
      </c>
      <c r="E210" s="40"/>
      <c r="F210" s="218" t="s">
        <v>1936</v>
      </c>
      <c r="G210" s="40"/>
      <c r="H210" s="40"/>
      <c r="I210" s="219"/>
      <c r="J210" s="40"/>
      <c r="K210" s="40"/>
      <c r="L210" s="44"/>
      <c r="M210" s="220"/>
      <c r="N210" s="221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152</v>
      </c>
      <c r="AU210" s="17" t="s">
        <v>79</v>
      </c>
    </row>
    <row r="211" s="2" customFormat="1">
      <c r="A211" s="38"/>
      <c r="B211" s="39"/>
      <c r="C211" s="40"/>
      <c r="D211" s="222" t="s">
        <v>154</v>
      </c>
      <c r="E211" s="40"/>
      <c r="F211" s="223" t="s">
        <v>1937</v>
      </c>
      <c r="G211" s="40"/>
      <c r="H211" s="40"/>
      <c r="I211" s="219"/>
      <c r="J211" s="40"/>
      <c r="K211" s="40"/>
      <c r="L211" s="44"/>
      <c r="M211" s="220"/>
      <c r="N211" s="221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154</v>
      </c>
      <c r="AU211" s="17" t="s">
        <v>79</v>
      </c>
    </row>
    <row r="212" s="2" customFormat="1" ht="55.5" customHeight="1">
      <c r="A212" s="38"/>
      <c r="B212" s="39"/>
      <c r="C212" s="256" t="s">
        <v>203</v>
      </c>
      <c r="D212" s="256" t="s">
        <v>229</v>
      </c>
      <c r="E212" s="257" t="s">
        <v>1938</v>
      </c>
      <c r="F212" s="258" t="s">
        <v>1939</v>
      </c>
      <c r="G212" s="259" t="s">
        <v>305</v>
      </c>
      <c r="H212" s="260">
        <v>32</v>
      </c>
      <c r="I212" s="261"/>
      <c r="J212" s="262">
        <f>ROUND(I212*H212,2)</f>
        <v>0</v>
      </c>
      <c r="K212" s="258" t="s">
        <v>19</v>
      </c>
      <c r="L212" s="263"/>
      <c r="M212" s="264" t="s">
        <v>19</v>
      </c>
      <c r="N212" s="265" t="s">
        <v>40</v>
      </c>
      <c r="O212" s="84"/>
      <c r="P212" s="213">
        <f>O212*H212</f>
        <v>0</v>
      </c>
      <c r="Q212" s="213">
        <v>0</v>
      </c>
      <c r="R212" s="213">
        <f>Q212*H212</f>
        <v>0</v>
      </c>
      <c r="S212" s="213">
        <v>0</v>
      </c>
      <c r="T212" s="214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5" t="s">
        <v>179</v>
      </c>
      <c r="AT212" s="215" t="s">
        <v>229</v>
      </c>
      <c r="AU212" s="215" t="s">
        <v>79</v>
      </c>
      <c r="AY212" s="17" t="s">
        <v>144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7" t="s">
        <v>77</v>
      </c>
      <c r="BK212" s="216">
        <f>ROUND(I212*H212,2)</f>
        <v>0</v>
      </c>
      <c r="BL212" s="17" t="s">
        <v>151</v>
      </c>
      <c r="BM212" s="215" t="s">
        <v>260</v>
      </c>
    </row>
    <row r="213" s="2" customFormat="1">
      <c r="A213" s="38"/>
      <c r="B213" s="39"/>
      <c r="C213" s="40"/>
      <c r="D213" s="217" t="s">
        <v>152</v>
      </c>
      <c r="E213" s="40"/>
      <c r="F213" s="218" t="s">
        <v>1939</v>
      </c>
      <c r="G213" s="40"/>
      <c r="H213" s="40"/>
      <c r="I213" s="219"/>
      <c r="J213" s="40"/>
      <c r="K213" s="40"/>
      <c r="L213" s="44"/>
      <c r="M213" s="220"/>
      <c r="N213" s="221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152</v>
      </c>
      <c r="AU213" s="17" t="s">
        <v>79</v>
      </c>
    </row>
    <row r="214" s="13" customFormat="1">
      <c r="A214" s="13"/>
      <c r="B214" s="224"/>
      <c r="C214" s="225"/>
      <c r="D214" s="217" t="s">
        <v>156</v>
      </c>
      <c r="E214" s="226" t="s">
        <v>19</v>
      </c>
      <c r="F214" s="227" t="s">
        <v>1940</v>
      </c>
      <c r="G214" s="225"/>
      <c r="H214" s="226" t="s">
        <v>19</v>
      </c>
      <c r="I214" s="228"/>
      <c r="J214" s="225"/>
      <c r="K214" s="225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156</v>
      </c>
      <c r="AU214" s="233" t="s">
        <v>79</v>
      </c>
      <c r="AV214" s="13" t="s">
        <v>77</v>
      </c>
      <c r="AW214" s="13" t="s">
        <v>31</v>
      </c>
      <c r="AX214" s="13" t="s">
        <v>69</v>
      </c>
      <c r="AY214" s="233" t="s">
        <v>144</v>
      </c>
    </row>
    <row r="215" s="13" customFormat="1">
      <c r="A215" s="13"/>
      <c r="B215" s="224"/>
      <c r="C215" s="225"/>
      <c r="D215" s="217" t="s">
        <v>156</v>
      </c>
      <c r="E215" s="226" t="s">
        <v>19</v>
      </c>
      <c r="F215" s="227" t="s">
        <v>1941</v>
      </c>
      <c r="G215" s="225"/>
      <c r="H215" s="226" t="s">
        <v>19</v>
      </c>
      <c r="I215" s="228"/>
      <c r="J215" s="225"/>
      <c r="K215" s="225"/>
      <c r="L215" s="229"/>
      <c r="M215" s="230"/>
      <c r="N215" s="231"/>
      <c r="O215" s="231"/>
      <c r="P215" s="231"/>
      <c r="Q215" s="231"/>
      <c r="R215" s="231"/>
      <c r="S215" s="231"/>
      <c r="T215" s="23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3" t="s">
        <v>156</v>
      </c>
      <c r="AU215" s="233" t="s">
        <v>79</v>
      </c>
      <c r="AV215" s="13" t="s">
        <v>77</v>
      </c>
      <c r="AW215" s="13" t="s">
        <v>31</v>
      </c>
      <c r="AX215" s="13" t="s">
        <v>69</v>
      </c>
      <c r="AY215" s="233" t="s">
        <v>144</v>
      </c>
    </row>
    <row r="216" s="14" customFormat="1">
      <c r="A216" s="14"/>
      <c r="B216" s="234"/>
      <c r="C216" s="235"/>
      <c r="D216" s="217" t="s">
        <v>156</v>
      </c>
      <c r="E216" s="236" t="s">
        <v>19</v>
      </c>
      <c r="F216" s="237" t="s">
        <v>1942</v>
      </c>
      <c r="G216" s="235"/>
      <c r="H216" s="238">
        <v>29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4" t="s">
        <v>156</v>
      </c>
      <c r="AU216" s="244" t="s">
        <v>79</v>
      </c>
      <c r="AV216" s="14" t="s">
        <v>79</v>
      </c>
      <c r="AW216" s="14" t="s">
        <v>31</v>
      </c>
      <c r="AX216" s="14" t="s">
        <v>69</v>
      </c>
      <c r="AY216" s="244" t="s">
        <v>144</v>
      </c>
    </row>
    <row r="217" s="13" customFormat="1">
      <c r="A217" s="13"/>
      <c r="B217" s="224"/>
      <c r="C217" s="225"/>
      <c r="D217" s="217" t="s">
        <v>156</v>
      </c>
      <c r="E217" s="226" t="s">
        <v>19</v>
      </c>
      <c r="F217" s="227" t="s">
        <v>1943</v>
      </c>
      <c r="G217" s="225"/>
      <c r="H217" s="226" t="s">
        <v>19</v>
      </c>
      <c r="I217" s="228"/>
      <c r="J217" s="225"/>
      <c r="K217" s="225"/>
      <c r="L217" s="229"/>
      <c r="M217" s="230"/>
      <c r="N217" s="231"/>
      <c r="O217" s="231"/>
      <c r="P217" s="231"/>
      <c r="Q217" s="231"/>
      <c r="R217" s="231"/>
      <c r="S217" s="231"/>
      <c r="T217" s="23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3" t="s">
        <v>156</v>
      </c>
      <c r="AU217" s="233" t="s">
        <v>79</v>
      </c>
      <c r="AV217" s="13" t="s">
        <v>77</v>
      </c>
      <c r="AW217" s="13" t="s">
        <v>31</v>
      </c>
      <c r="AX217" s="13" t="s">
        <v>69</v>
      </c>
      <c r="AY217" s="233" t="s">
        <v>144</v>
      </c>
    </row>
    <row r="218" s="14" customFormat="1">
      <c r="A218" s="14"/>
      <c r="B218" s="234"/>
      <c r="C218" s="235"/>
      <c r="D218" s="217" t="s">
        <v>156</v>
      </c>
      <c r="E218" s="236" t="s">
        <v>19</v>
      </c>
      <c r="F218" s="237" t="s">
        <v>169</v>
      </c>
      <c r="G218" s="235"/>
      <c r="H218" s="238">
        <v>3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4" t="s">
        <v>156</v>
      </c>
      <c r="AU218" s="244" t="s">
        <v>79</v>
      </c>
      <c r="AV218" s="14" t="s">
        <v>79</v>
      </c>
      <c r="AW218" s="14" t="s">
        <v>31</v>
      </c>
      <c r="AX218" s="14" t="s">
        <v>69</v>
      </c>
      <c r="AY218" s="244" t="s">
        <v>144</v>
      </c>
    </row>
    <row r="219" s="15" customFormat="1">
      <c r="A219" s="15"/>
      <c r="B219" s="245"/>
      <c r="C219" s="246"/>
      <c r="D219" s="217" t="s">
        <v>156</v>
      </c>
      <c r="E219" s="247" t="s">
        <v>19</v>
      </c>
      <c r="F219" s="248" t="s">
        <v>163</v>
      </c>
      <c r="G219" s="246"/>
      <c r="H219" s="249">
        <v>32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5" t="s">
        <v>156</v>
      </c>
      <c r="AU219" s="255" t="s">
        <v>79</v>
      </c>
      <c r="AV219" s="15" t="s">
        <v>151</v>
      </c>
      <c r="AW219" s="15" t="s">
        <v>31</v>
      </c>
      <c r="AX219" s="15" t="s">
        <v>77</v>
      </c>
      <c r="AY219" s="255" t="s">
        <v>144</v>
      </c>
    </row>
    <row r="220" s="2" customFormat="1" ht="16.5" customHeight="1">
      <c r="A220" s="38"/>
      <c r="B220" s="39"/>
      <c r="C220" s="256" t="s">
        <v>266</v>
      </c>
      <c r="D220" s="256" t="s">
        <v>229</v>
      </c>
      <c r="E220" s="257" t="s">
        <v>1944</v>
      </c>
      <c r="F220" s="258" t="s">
        <v>1945</v>
      </c>
      <c r="G220" s="259" t="s">
        <v>305</v>
      </c>
      <c r="H220" s="260">
        <v>85</v>
      </c>
      <c r="I220" s="261"/>
      <c r="J220" s="262">
        <f>ROUND(I220*H220,2)</f>
        <v>0</v>
      </c>
      <c r="K220" s="258" t="s">
        <v>150</v>
      </c>
      <c r="L220" s="263"/>
      <c r="M220" s="264" t="s">
        <v>19</v>
      </c>
      <c r="N220" s="265" t="s">
        <v>40</v>
      </c>
      <c r="O220" s="84"/>
      <c r="P220" s="213">
        <f>O220*H220</f>
        <v>0</v>
      </c>
      <c r="Q220" s="213">
        <v>0.00027999999999999998</v>
      </c>
      <c r="R220" s="213">
        <f>Q220*H220</f>
        <v>0.023799999999999998</v>
      </c>
      <c r="S220" s="213">
        <v>0</v>
      </c>
      <c r="T220" s="214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15" t="s">
        <v>179</v>
      </c>
      <c r="AT220" s="215" t="s">
        <v>229</v>
      </c>
      <c r="AU220" s="215" t="s">
        <v>79</v>
      </c>
      <c r="AY220" s="17" t="s">
        <v>144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7" t="s">
        <v>77</v>
      </c>
      <c r="BK220" s="216">
        <f>ROUND(I220*H220,2)</f>
        <v>0</v>
      </c>
      <c r="BL220" s="17" t="s">
        <v>151</v>
      </c>
      <c r="BM220" s="215" t="s">
        <v>269</v>
      </c>
    </row>
    <row r="221" s="2" customFormat="1">
      <c r="A221" s="38"/>
      <c r="B221" s="39"/>
      <c r="C221" s="40"/>
      <c r="D221" s="217" t="s">
        <v>152</v>
      </c>
      <c r="E221" s="40"/>
      <c r="F221" s="218" t="s">
        <v>1945</v>
      </c>
      <c r="G221" s="40"/>
      <c r="H221" s="40"/>
      <c r="I221" s="219"/>
      <c r="J221" s="40"/>
      <c r="K221" s="40"/>
      <c r="L221" s="44"/>
      <c r="M221" s="220"/>
      <c r="N221" s="221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152</v>
      </c>
      <c r="AU221" s="17" t="s">
        <v>79</v>
      </c>
    </row>
    <row r="222" s="13" customFormat="1">
      <c r="A222" s="13"/>
      <c r="B222" s="224"/>
      <c r="C222" s="225"/>
      <c r="D222" s="217" t="s">
        <v>156</v>
      </c>
      <c r="E222" s="226" t="s">
        <v>19</v>
      </c>
      <c r="F222" s="227" t="s">
        <v>1701</v>
      </c>
      <c r="G222" s="225"/>
      <c r="H222" s="226" t="s">
        <v>19</v>
      </c>
      <c r="I222" s="228"/>
      <c r="J222" s="225"/>
      <c r="K222" s="225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156</v>
      </c>
      <c r="AU222" s="233" t="s">
        <v>79</v>
      </c>
      <c r="AV222" s="13" t="s">
        <v>77</v>
      </c>
      <c r="AW222" s="13" t="s">
        <v>31</v>
      </c>
      <c r="AX222" s="13" t="s">
        <v>69</v>
      </c>
      <c r="AY222" s="233" t="s">
        <v>144</v>
      </c>
    </row>
    <row r="223" s="14" customFormat="1">
      <c r="A223" s="14"/>
      <c r="B223" s="234"/>
      <c r="C223" s="235"/>
      <c r="D223" s="217" t="s">
        <v>156</v>
      </c>
      <c r="E223" s="236" t="s">
        <v>19</v>
      </c>
      <c r="F223" s="237" t="s">
        <v>772</v>
      </c>
      <c r="G223" s="235"/>
      <c r="H223" s="238">
        <v>85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4" t="s">
        <v>156</v>
      </c>
      <c r="AU223" s="244" t="s">
        <v>79</v>
      </c>
      <c r="AV223" s="14" t="s">
        <v>79</v>
      </c>
      <c r="AW223" s="14" t="s">
        <v>31</v>
      </c>
      <c r="AX223" s="14" t="s">
        <v>69</v>
      </c>
      <c r="AY223" s="244" t="s">
        <v>144</v>
      </c>
    </row>
    <row r="224" s="15" customFormat="1">
      <c r="A224" s="15"/>
      <c r="B224" s="245"/>
      <c r="C224" s="246"/>
      <c r="D224" s="217" t="s">
        <v>156</v>
      </c>
      <c r="E224" s="247" t="s">
        <v>19</v>
      </c>
      <c r="F224" s="248" t="s">
        <v>163</v>
      </c>
      <c r="G224" s="246"/>
      <c r="H224" s="249">
        <v>85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5" t="s">
        <v>156</v>
      </c>
      <c r="AU224" s="255" t="s">
        <v>79</v>
      </c>
      <c r="AV224" s="15" t="s">
        <v>151</v>
      </c>
      <c r="AW224" s="15" t="s">
        <v>31</v>
      </c>
      <c r="AX224" s="15" t="s">
        <v>77</v>
      </c>
      <c r="AY224" s="255" t="s">
        <v>144</v>
      </c>
    </row>
    <row r="225" s="2" customFormat="1" ht="16.5" customHeight="1">
      <c r="A225" s="38"/>
      <c r="B225" s="39"/>
      <c r="C225" s="256" t="s">
        <v>212</v>
      </c>
      <c r="D225" s="256" t="s">
        <v>229</v>
      </c>
      <c r="E225" s="257" t="s">
        <v>1946</v>
      </c>
      <c r="F225" s="258" t="s">
        <v>1947</v>
      </c>
      <c r="G225" s="259" t="s">
        <v>305</v>
      </c>
      <c r="H225" s="260">
        <v>3</v>
      </c>
      <c r="I225" s="261"/>
      <c r="J225" s="262">
        <f>ROUND(I225*H225,2)</f>
        <v>0</v>
      </c>
      <c r="K225" s="258" t="s">
        <v>150</v>
      </c>
      <c r="L225" s="263"/>
      <c r="M225" s="264" t="s">
        <v>19</v>
      </c>
      <c r="N225" s="265" t="s">
        <v>40</v>
      </c>
      <c r="O225" s="84"/>
      <c r="P225" s="213">
        <f>O225*H225</f>
        <v>0</v>
      </c>
      <c r="Q225" s="213">
        <v>0.00025999999999999998</v>
      </c>
      <c r="R225" s="213">
        <f>Q225*H225</f>
        <v>0.00077999999999999988</v>
      </c>
      <c r="S225" s="213">
        <v>0</v>
      </c>
      <c r="T225" s="214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15" t="s">
        <v>179</v>
      </c>
      <c r="AT225" s="215" t="s">
        <v>229</v>
      </c>
      <c r="AU225" s="215" t="s">
        <v>79</v>
      </c>
      <c r="AY225" s="17" t="s">
        <v>144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7" t="s">
        <v>77</v>
      </c>
      <c r="BK225" s="216">
        <f>ROUND(I225*H225,2)</f>
        <v>0</v>
      </c>
      <c r="BL225" s="17" t="s">
        <v>151</v>
      </c>
      <c r="BM225" s="215" t="s">
        <v>276</v>
      </c>
    </row>
    <row r="226" s="2" customFormat="1">
      <c r="A226" s="38"/>
      <c r="B226" s="39"/>
      <c r="C226" s="40"/>
      <c r="D226" s="217" t="s">
        <v>152</v>
      </c>
      <c r="E226" s="40"/>
      <c r="F226" s="218" t="s">
        <v>1947</v>
      </c>
      <c r="G226" s="40"/>
      <c r="H226" s="40"/>
      <c r="I226" s="219"/>
      <c r="J226" s="40"/>
      <c r="K226" s="40"/>
      <c r="L226" s="44"/>
      <c r="M226" s="220"/>
      <c r="N226" s="221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152</v>
      </c>
      <c r="AU226" s="17" t="s">
        <v>79</v>
      </c>
    </row>
    <row r="227" s="13" customFormat="1">
      <c r="A227" s="13"/>
      <c r="B227" s="224"/>
      <c r="C227" s="225"/>
      <c r="D227" s="217" t="s">
        <v>156</v>
      </c>
      <c r="E227" s="226" t="s">
        <v>19</v>
      </c>
      <c r="F227" s="227" t="s">
        <v>1701</v>
      </c>
      <c r="G227" s="225"/>
      <c r="H227" s="226" t="s">
        <v>19</v>
      </c>
      <c r="I227" s="228"/>
      <c r="J227" s="225"/>
      <c r="K227" s="225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156</v>
      </c>
      <c r="AU227" s="233" t="s">
        <v>79</v>
      </c>
      <c r="AV227" s="13" t="s">
        <v>77</v>
      </c>
      <c r="AW227" s="13" t="s">
        <v>31</v>
      </c>
      <c r="AX227" s="13" t="s">
        <v>69</v>
      </c>
      <c r="AY227" s="233" t="s">
        <v>144</v>
      </c>
    </row>
    <row r="228" s="14" customFormat="1">
      <c r="A228" s="14"/>
      <c r="B228" s="234"/>
      <c r="C228" s="235"/>
      <c r="D228" s="217" t="s">
        <v>156</v>
      </c>
      <c r="E228" s="236" t="s">
        <v>19</v>
      </c>
      <c r="F228" s="237" t="s">
        <v>169</v>
      </c>
      <c r="G228" s="235"/>
      <c r="H228" s="238">
        <v>3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4" t="s">
        <v>156</v>
      </c>
      <c r="AU228" s="244" t="s">
        <v>79</v>
      </c>
      <c r="AV228" s="14" t="s">
        <v>79</v>
      </c>
      <c r="AW228" s="14" t="s">
        <v>31</v>
      </c>
      <c r="AX228" s="14" t="s">
        <v>69</v>
      </c>
      <c r="AY228" s="244" t="s">
        <v>144</v>
      </c>
    </row>
    <row r="229" s="15" customFormat="1">
      <c r="A229" s="15"/>
      <c r="B229" s="245"/>
      <c r="C229" s="246"/>
      <c r="D229" s="217" t="s">
        <v>156</v>
      </c>
      <c r="E229" s="247" t="s">
        <v>19</v>
      </c>
      <c r="F229" s="248" t="s">
        <v>163</v>
      </c>
      <c r="G229" s="246"/>
      <c r="H229" s="249">
        <v>3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5" t="s">
        <v>156</v>
      </c>
      <c r="AU229" s="255" t="s">
        <v>79</v>
      </c>
      <c r="AV229" s="15" t="s">
        <v>151</v>
      </c>
      <c r="AW229" s="15" t="s">
        <v>31</v>
      </c>
      <c r="AX229" s="15" t="s">
        <v>77</v>
      </c>
      <c r="AY229" s="255" t="s">
        <v>144</v>
      </c>
    </row>
    <row r="230" s="2" customFormat="1" ht="33" customHeight="1">
      <c r="A230" s="38"/>
      <c r="B230" s="39"/>
      <c r="C230" s="204" t="s">
        <v>279</v>
      </c>
      <c r="D230" s="204" t="s">
        <v>146</v>
      </c>
      <c r="E230" s="205" t="s">
        <v>1948</v>
      </c>
      <c r="F230" s="206" t="s">
        <v>1949</v>
      </c>
      <c r="G230" s="207" t="s">
        <v>305</v>
      </c>
      <c r="H230" s="208">
        <v>11</v>
      </c>
      <c r="I230" s="209"/>
      <c r="J230" s="210">
        <f>ROUND(I230*H230,2)</f>
        <v>0</v>
      </c>
      <c r="K230" s="206" t="s">
        <v>150</v>
      </c>
      <c r="L230" s="44"/>
      <c r="M230" s="211" t="s">
        <v>19</v>
      </c>
      <c r="N230" s="212" t="s">
        <v>40</v>
      </c>
      <c r="O230" s="84"/>
      <c r="P230" s="213">
        <f>O230*H230</f>
        <v>0</v>
      </c>
      <c r="Q230" s="213">
        <v>3.4999999999999999E-06</v>
      </c>
      <c r="R230" s="213">
        <f>Q230*H230</f>
        <v>3.8500000000000001E-05</v>
      </c>
      <c r="S230" s="213">
        <v>0</v>
      </c>
      <c r="T230" s="21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15" t="s">
        <v>151</v>
      </c>
      <c r="AT230" s="215" t="s">
        <v>146</v>
      </c>
      <c r="AU230" s="215" t="s">
        <v>79</v>
      </c>
      <c r="AY230" s="17" t="s">
        <v>144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7" t="s">
        <v>77</v>
      </c>
      <c r="BK230" s="216">
        <f>ROUND(I230*H230,2)</f>
        <v>0</v>
      </c>
      <c r="BL230" s="17" t="s">
        <v>151</v>
      </c>
      <c r="BM230" s="215" t="s">
        <v>282</v>
      </c>
    </row>
    <row r="231" s="2" customFormat="1">
      <c r="A231" s="38"/>
      <c r="B231" s="39"/>
      <c r="C231" s="40"/>
      <c r="D231" s="217" t="s">
        <v>152</v>
      </c>
      <c r="E231" s="40"/>
      <c r="F231" s="218" t="s">
        <v>1950</v>
      </c>
      <c r="G231" s="40"/>
      <c r="H231" s="40"/>
      <c r="I231" s="219"/>
      <c r="J231" s="40"/>
      <c r="K231" s="40"/>
      <c r="L231" s="44"/>
      <c r="M231" s="220"/>
      <c r="N231" s="221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152</v>
      </c>
      <c r="AU231" s="17" t="s">
        <v>79</v>
      </c>
    </row>
    <row r="232" s="2" customFormat="1">
      <c r="A232" s="38"/>
      <c r="B232" s="39"/>
      <c r="C232" s="40"/>
      <c r="D232" s="222" t="s">
        <v>154</v>
      </c>
      <c r="E232" s="40"/>
      <c r="F232" s="223" t="s">
        <v>1951</v>
      </c>
      <c r="G232" s="40"/>
      <c r="H232" s="40"/>
      <c r="I232" s="219"/>
      <c r="J232" s="40"/>
      <c r="K232" s="40"/>
      <c r="L232" s="44"/>
      <c r="M232" s="220"/>
      <c r="N232" s="221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154</v>
      </c>
      <c r="AU232" s="17" t="s">
        <v>79</v>
      </c>
    </row>
    <row r="233" s="2" customFormat="1" ht="16.5" customHeight="1">
      <c r="A233" s="38"/>
      <c r="B233" s="39"/>
      <c r="C233" s="256" t="s">
        <v>218</v>
      </c>
      <c r="D233" s="256" t="s">
        <v>229</v>
      </c>
      <c r="E233" s="257" t="s">
        <v>1952</v>
      </c>
      <c r="F233" s="258" t="s">
        <v>1953</v>
      </c>
      <c r="G233" s="259" t="s">
        <v>305</v>
      </c>
      <c r="H233" s="260">
        <v>11</v>
      </c>
      <c r="I233" s="261"/>
      <c r="J233" s="262">
        <f>ROUND(I233*H233,2)</f>
        <v>0</v>
      </c>
      <c r="K233" s="258" t="s">
        <v>150</v>
      </c>
      <c r="L233" s="263"/>
      <c r="M233" s="264" t="s">
        <v>19</v>
      </c>
      <c r="N233" s="265" t="s">
        <v>40</v>
      </c>
      <c r="O233" s="84"/>
      <c r="P233" s="213">
        <f>O233*H233</f>
        <v>0</v>
      </c>
      <c r="Q233" s="213">
        <v>0.00062</v>
      </c>
      <c r="R233" s="213">
        <f>Q233*H233</f>
        <v>0.0068199999999999997</v>
      </c>
      <c r="S233" s="213">
        <v>0</v>
      </c>
      <c r="T233" s="214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5" t="s">
        <v>179</v>
      </c>
      <c r="AT233" s="215" t="s">
        <v>229</v>
      </c>
      <c r="AU233" s="215" t="s">
        <v>79</v>
      </c>
      <c r="AY233" s="17" t="s">
        <v>144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7" t="s">
        <v>77</v>
      </c>
      <c r="BK233" s="216">
        <f>ROUND(I233*H233,2)</f>
        <v>0</v>
      </c>
      <c r="BL233" s="17" t="s">
        <v>151</v>
      </c>
      <c r="BM233" s="215" t="s">
        <v>292</v>
      </c>
    </row>
    <row r="234" s="2" customFormat="1">
      <c r="A234" s="38"/>
      <c r="B234" s="39"/>
      <c r="C234" s="40"/>
      <c r="D234" s="217" t="s">
        <v>152</v>
      </c>
      <c r="E234" s="40"/>
      <c r="F234" s="218" t="s">
        <v>1953</v>
      </c>
      <c r="G234" s="40"/>
      <c r="H234" s="40"/>
      <c r="I234" s="219"/>
      <c r="J234" s="40"/>
      <c r="K234" s="40"/>
      <c r="L234" s="44"/>
      <c r="M234" s="220"/>
      <c r="N234" s="221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152</v>
      </c>
      <c r="AU234" s="17" t="s">
        <v>79</v>
      </c>
    </row>
    <row r="235" s="13" customFormat="1">
      <c r="A235" s="13"/>
      <c r="B235" s="224"/>
      <c r="C235" s="225"/>
      <c r="D235" s="217" t="s">
        <v>156</v>
      </c>
      <c r="E235" s="226" t="s">
        <v>19</v>
      </c>
      <c r="F235" s="227" t="s">
        <v>1701</v>
      </c>
      <c r="G235" s="225"/>
      <c r="H235" s="226" t="s">
        <v>19</v>
      </c>
      <c r="I235" s="228"/>
      <c r="J235" s="225"/>
      <c r="K235" s="225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156</v>
      </c>
      <c r="AU235" s="233" t="s">
        <v>79</v>
      </c>
      <c r="AV235" s="13" t="s">
        <v>77</v>
      </c>
      <c r="AW235" s="13" t="s">
        <v>31</v>
      </c>
      <c r="AX235" s="13" t="s">
        <v>69</v>
      </c>
      <c r="AY235" s="233" t="s">
        <v>144</v>
      </c>
    </row>
    <row r="236" s="14" customFormat="1">
      <c r="A236" s="14"/>
      <c r="B236" s="234"/>
      <c r="C236" s="235"/>
      <c r="D236" s="217" t="s">
        <v>156</v>
      </c>
      <c r="E236" s="236" t="s">
        <v>19</v>
      </c>
      <c r="F236" s="237" t="s">
        <v>222</v>
      </c>
      <c r="G236" s="235"/>
      <c r="H236" s="238">
        <v>11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4" t="s">
        <v>156</v>
      </c>
      <c r="AU236" s="244" t="s">
        <v>79</v>
      </c>
      <c r="AV236" s="14" t="s">
        <v>79</v>
      </c>
      <c r="AW236" s="14" t="s">
        <v>31</v>
      </c>
      <c r="AX236" s="14" t="s">
        <v>69</v>
      </c>
      <c r="AY236" s="244" t="s">
        <v>144</v>
      </c>
    </row>
    <row r="237" s="15" customFormat="1">
      <c r="A237" s="15"/>
      <c r="B237" s="245"/>
      <c r="C237" s="246"/>
      <c r="D237" s="217" t="s">
        <v>156</v>
      </c>
      <c r="E237" s="247" t="s">
        <v>19</v>
      </c>
      <c r="F237" s="248" t="s">
        <v>163</v>
      </c>
      <c r="G237" s="246"/>
      <c r="H237" s="249">
        <v>11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5" t="s">
        <v>156</v>
      </c>
      <c r="AU237" s="255" t="s">
        <v>79</v>
      </c>
      <c r="AV237" s="15" t="s">
        <v>151</v>
      </c>
      <c r="AW237" s="15" t="s">
        <v>31</v>
      </c>
      <c r="AX237" s="15" t="s">
        <v>77</v>
      </c>
      <c r="AY237" s="255" t="s">
        <v>144</v>
      </c>
    </row>
    <row r="238" s="2" customFormat="1" ht="33" customHeight="1">
      <c r="A238" s="38"/>
      <c r="B238" s="39"/>
      <c r="C238" s="204" t="s">
        <v>7</v>
      </c>
      <c r="D238" s="204" t="s">
        <v>146</v>
      </c>
      <c r="E238" s="205" t="s">
        <v>1769</v>
      </c>
      <c r="F238" s="206" t="s">
        <v>1770</v>
      </c>
      <c r="G238" s="207" t="s">
        <v>305</v>
      </c>
      <c r="H238" s="208">
        <v>36</v>
      </c>
      <c r="I238" s="209"/>
      <c r="J238" s="210">
        <f>ROUND(I238*H238,2)</f>
        <v>0</v>
      </c>
      <c r="K238" s="206" t="s">
        <v>150</v>
      </c>
      <c r="L238" s="44"/>
      <c r="M238" s="211" t="s">
        <v>19</v>
      </c>
      <c r="N238" s="212" t="s">
        <v>40</v>
      </c>
      <c r="O238" s="84"/>
      <c r="P238" s="213">
        <f>O238*H238</f>
        <v>0</v>
      </c>
      <c r="Q238" s="213">
        <v>2.5000000000000002E-06</v>
      </c>
      <c r="R238" s="213">
        <f>Q238*H238</f>
        <v>9.0000000000000006E-05</v>
      </c>
      <c r="S238" s="213">
        <v>0</v>
      </c>
      <c r="T238" s="214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15" t="s">
        <v>151</v>
      </c>
      <c r="AT238" s="215" t="s">
        <v>146</v>
      </c>
      <c r="AU238" s="215" t="s">
        <v>79</v>
      </c>
      <c r="AY238" s="17" t="s">
        <v>144</v>
      </c>
      <c r="BE238" s="216">
        <f>IF(N238="základní",J238,0)</f>
        <v>0</v>
      </c>
      <c r="BF238" s="216">
        <f>IF(N238="snížená",J238,0)</f>
        <v>0</v>
      </c>
      <c r="BG238" s="216">
        <f>IF(N238="zákl. přenesená",J238,0)</f>
        <v>0</v>
      </c>
      <c r="BH238" s="216">
        <f>IF(N238="sníž. přenesená",J238,0)</f>
        <v>0</v>
      </c>
      <c r="BI238" s="216">
        <f>IF(N238="nulová",J238,0)</f>
        <v>0</v>
      </c>
      <c r="BJ238" s="17" t="s">
        <v>77</v>
      </c>
      <c r="BK238" s="216">
        <f>ROUND(I238*H238,2)</f>
        <v>0</v>
      </c>
      <c r="BL238" s="17" t="s">
        <v>151</v>
      </c>
      <c r="BM238" s="215" t="s">
        <v>298</v>
      </c>
    </row>
    <row r="239" s="2" customFormat="1">
      <c r="A239" s="38"/>
      <c r="B239" s="39"/>
      <c r="C239" s="40"/>
      <c r="D239" s="217" t="s">
        <v>152</v>
      </c>
      <c r="E239" s="40"/>
      <c r="F239" s="218" t="s">
        <v>1771</v>
      </c>
      <c r="G239" s="40"/>
      <c r="H239" s="40"/>
      <c r="I239" s="219"/>
      <c r="J239" s="40"/>
      <c r="K239" s="40"/>
      <c r="L239" s="44"/>
      <c r="M239" s="220"/>
      <c r="N239" s="221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152</v>
      </c>
      <c r="AU239" s="17" t="s">
        <v>79</v>
      </c>
    </row>
    <row r="240" s="2" customFormat="1">
      <c r="A240" s="38"/>
      <c r="B240" s="39"/>
      <c r="C240" s="40"/>
      <c r="D240" s="222" t="s">
        <v>154</v>
      </c>
      <c r="E240" s="40"/>
      <c r="F240" s="223" t="s">
        <v>1772</v>
      </c>
      <c r="G240" s="40"/>
      <c r="H240" s="40"/>
      <c r="I240" s="219"/>
      <c r="J240" s="40"/>
      <c r="K240" s="40"/>
      <c r="L240" s="44"/>
      <c r="M240" s="220"/>
      <c r="N240" s="221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154</v>
      </c>
      <c r="AU240" s="17" t="s">
        <v>79</v>
      </c>
    </row>
    <row r="241" s="2" customFormat="1" ht="16.5" customHeight="1">
      <c r="A241" s="38"/>
      <c r="B241" s="39"/>
      <c r="C241" s="256" t="s">
        <v>225</v>
      </c>
      <c r="D241" s="256" t="s">
        <v>229</v>
      </c>
      <c r="E241" s="257" t="s">
        <v>1954</v>
      </c>
      <c r="F241" s="258" t="s">
        <v>1955</v>
      </c>
      <c r="G241" s="259" t="s">
        <v>305</v>
      </c>
      <c r="H241" s="260">
        <v>6</v>
      </c>
      <c r="I241" s="261"/>
      <c r="J241" s="262">
        <f>ROUND(I241*H241,2)</f>
        <v>0</v>
      </c>
      <c r="K241" s="258" t="s">
        <v>150</v>
      </c>
      <c r="L241" s="263"/>
      <c r="M241" s="264" t="s">
        <v>19</v>
      </c>
      <c r="N241" s="265" t="s">
        <v>40</v>
      </c>
      <c r="O241" s="84"/>
      <c r="P241" s="213">
        <f>O241*H241</f>
        <v>0</v>
      </c>
      <c r="Q241" s="213">
        <v>0.00076999999999999996</v>
      </c>
      <c r="R241" s="213">
        <f>Q241*H241</f>
        <v>0.00462</v>
      </c>
      <c r="S241" s="213">
        <v>0</v>
      </c>
      <c r="T241" s="214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15" t="s">
        <v>179</v>
      </c>
      <c r="AT241" s="215" t="s">
        <v>229</v>
      </c>
      <c r="AU241" s="215" t="s">
        <v>79</v>
      </c>
      <c r="AY241" s="17" t="s">
        <v>144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7" t="s">
        <v>77</v>
      </c>
      <c r="BK241" s="216">
        <f>ROUND(I241*H241,2)</f>
        <v>0</v>
      </c>
      <c r="BL241" s="17" t="s">
        <v>151</v>
      </c>
      <c r="BM241" s="215" t="s">
        <v>306</v>
      </c>
    </row>
    <row r="242" s="2" customFormat="1">
      <c r="A242" s="38"/>
      <c r="B242" s="39"/>
      <c r="C242" s="40"/>
      <c r="D242" s="217" t="s">
        <v>152</v>
      </c>
      <c r="E242" s="40"/>
      <c r="F242" s="218" t="s">
        <v>1955</v>
      </c>
      <c r="G242" s="40"/>
      <c r="H242" s="40"/>
      <c r="I242" s="219"/>
      <c r="J242" s="40"/>
      <c r="K242" s="40"/>
      <c r="L242" s="44"/>
      <c r="M242" s="220"/>
      <c r="N242" s="221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152</v>
      </c>
      <c r="AU242" s="17" t="s">
        <v>79</v>
      </c>
    </row>
    <row r="243" s="13" customFormat="1">
      <c r="A243" s="13"/>
      <c r="B243" s="224"/>
      <c r="C243" s="225"/>
      <c r="D243" s="217" t="s">
        <v>156</v>
      </c>
      <c r="E243" s="226" t="s">
        <v>19</v>
      </c>
      <c r="F243" s="227" t="s">
        <v>1701</v>
      </c>
      <c r="G243" s="225"/>
      <c r="H243" s="226" t="s">
        <v>19</v>
      </c>
      <c r="I243" s="228"/>
      <c r="J243" s="225"/>
      <c r="K243" s="225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156</v>
      </c>
      <c r="AU243" s="233" t="s">
        <v>79</v>
      </c>
      <c r="AV243" s="13" t="s">
        <v>77</v>
      </c>
      <c r="AW243" s="13" t="s">
        <v>31</v>
      </c>
      <c r="AX243" s="13" t="s">
        <v>69</v>
      </c>
      <c r="AY243" s="233" t="s">
        <v>144</v>
      </c>
    </row>
    <row r="244" s="14" customFormat="1">
      <c r="A244" s="14"/>
      <c r="B244" s="234"/>
      <c r="C244" s="235"/>
      <c r="D244" s="217" t="s">
        <v>156</v>
      </c>
      <c r="E244" s="236" t="s">
        <v>19</v>
      </c>
      <c r="F244" s="237" t="s">
        <v>151</v>
      </c>
      <c r="G244" s="235"/>
      <c r="H244" s="238">
        <v>4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4" t="s">
        <v>156</v>
      </c>
      <c r="AU244" s="244" t="s">
        <v>79</v>
      </c>
      <c r="AV244" s="14" t="s">
        <v>79</v>
      </c>
      <c r="AW244" s="14" t="s">
        <v>31</v>
      </c>
      <c r="AX244" s="14" t="s">
        <v>69</v>
      </c>
      <c r="AY244" s="244" t="s">
        <v>144</v>
      </c>
    </row>
    <row r="245" s="13" customFormat="1">
      <c r="A245" s="13"/>
      <c r="B245" s="224"/>
      <c r="C245" s="225"/>
      <c r="D245" s="217" t="s">
        <v>156</v>
      </c>
      <c r="E245" s="226" t="s">
        <v>19</v>
      </c>
      <c r="F245" s="227" t="s">
        <v>1703</v>
      </c>
      <c r="G245" s="225"/>
      <c r="H245" s="226" t="s">
        <v>19</v>
      </c>
      <c r="I245" s="228"/>
      <c r="J245" s="225"/>
      <c r="K245" s="225"/>
      <c r="L245" s="229"/>
      <c r="M245" s="230"/>
      <c r="N245" s="231"/>
      <c r="O245" s="231"/>
      <c r="P245" s="231"/>
      <c r="Q245" s="231"/>
      <c r="R245" s="231"/>
      <c r="S245" s="231"/>
      <c r="T245" s="23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3" t="s">
        <v>156</v>
      </c>
      <c r="AU245" s="233" t="s">
        <v>79</v>
      </c>
      <c r="AV245" s="13" t="s">
        <v>77</v>
      </c>
      <c r="AW245" s="13" t="s">
        <v>31</v>
      </c>
      <c r="AX245" s="13" t="s">
        <v>69</v>
      </c>
      <c r="AY245" s="233" t="s">
        <v>144</v>
      </c>
    </row>
    <row r="246" s="14" customFormat="1">
      <c r="A246" s="14"/>
      <c r="B246" s="234"/>
      <c r="C246" s="235"/>
      <c r="D246" s="217" t="s">
        <v>156</v>
      </c>
      <c r="E246" s="236" t="s">
        <v>19</v>
      </c>
      <c r="F246" s="237" t="s">
        <v>79</v>
      </c>
      <c r="G246" s="235"/>
      <c r="H246" s="238">
        <v>2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4" t="s">
        <v>156</v>
      </c>
      <c r="AU246" s="244" t="s">
        <v>79</v>
      </c>
      <c r="AV246" s="14" t="s">
        <v>79</v>
      </c>
      <c r="AW246" s="14" t="s">
        <v>31</v>
      </c>
      <c r="AX246" s="14" t="s">
        <v>69</v>
      </c>
      <c r="AY246" s="244" t="s">
        <v>144</v>
      </c>
    </row>
    <row r="247" s="15" customFormat="1">
      <c r="A247" s="15"/>
      <c r="B247" s="245"/>
      <c r="C247" s="246"/>
      <c r="D247" s="217" t="s">
        <v>156</v>
      </c>
      <c r="E247" s="247" t="s">
        <v>19</v>
      </c>
      <c r="F247" s="248" t="s">
        <v>163</v>
      </c>
      <c r="G247" s="246"/>
      <c r="H247" s="249">
        <v>6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5" t="s">
        <v>156</v>
      </c>
      <c r="AU247" s="255" t="s">
        <v>79</v>
      </c>
      <c r="AV247" s="15" t="s">
        <v>151</v>
      </c>
      <c r="AW247" s="15" t="s">
        <v>31</v>
      </c>
      <c r="AX247" s="15" t="s">
        <v>77</v>
      </c>
      <c r="AY247" s="255" t="s">
        <v>144</v>
      </c>
    </row>
    <row r="248" s="2" customFormat="1" ht="16.5" customHeight="1">
      <c r="A248" s="38"/>
      <c r="B248" s="39"/>
      <c r="C248" s="256" t="s">
        <v>310</v>
      </c>
      <c r="D248" s="256" t="s">
        <v>229</v>
      </c>
      <c r="E248" s="257" t="s">
        <v>1773</v>
      </c>
      <c r="F248" s="258" t="s">
        <v>1774</v>
      </c>
      <c r="G248" s="259" t="s">
        <v>305</v>
      </c>
      <c r="H248" s="260">
        <v>30</v>
      </c>
      <c r="I248" s="261"/>
      <c r="J248" s="262">
        <f>ROUND(I248*H248,2)</f>
        <v>0</v>
      </c>
      <c r="K248" s="258" t="s">
        <v>150</v>
      </c>
      <c r="L248" s="263"/>
      <c r="M248" s="264" t="s">
        <v>19</v>
      </c>
      <c r="N248" s="265" t="s">
        <v>40</v>
      </c>
      <c r="O248" s="84"/>
      <c r="P248" s="213">
        <f>O248*H248</f>
        <v>0</v>
      </c>
      <c r="Q248" s="213">
        <v>0.00035</v>
      </c>
      <c r="R248" s="213">
        <f>Q248*H248</f>
        <v>0.010500000000000001</v>
      </c>
      <c r="S248" s="213">
        <v>0</v>
      </c>
      <c r="T248" s="214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15" t="s">
        <v>179</v>
      </c>
      <c r="AT248" s="215" t="s">
        <v>229</v>
      </c>
      <c r="AU248" s="215" t="s">
        <v>79</v>
      </c>
      <c r="AY248" s="17" t="s">
        <v>144</v>
      </c>
      <c r="BE248" s="216">
        <f>IF(N248="základní",J248,0)</f>
        <v>0</v>
      </c>
      <c r="BF248" s="216">
        <f>IF(N248="snížená",J248,0)</f>
        <v>0</v>
      </c>
      <c r="BG248" s="216">
        <f>IF(N248="zákl. přenesená",J248,0)</f>
        <v>0</v>
      </c>
      <c r="BH248" s="216">
        <f>IF(N248="sníž. přenesená",J248,0)</f>
        <v>0</v>
      </c>
      <c r="BI248" s="216">
        <f>IF(N248="nulová",J248,0)</f>
        <v>0</v>
      </c>
      <c r="BJ248" s="17" t="s">
        <v>77</v>
      </c>
      <c r="BK248" s="216">
        <f>ROUND(I248*H248,2)</f>
        <v>0</v>
      </c>
      <c r="BL248" s="17" t="s">
        <v>151</v>
      </c>
      <c r="BM248" s="215" t="s">
        <v>313</v>
      </c>
    </row>
    <row r="249" s="2" customFormat="1">
      <c r="A249" s="38"/>
      <c r="B249" s="39"/>
      <c r="C249" s="40"/>
      <c r="D249" s="217" t="s">
        <v>152</v>
      </c>
      <c r="E249" s="40"/>
      <c r="F249" s="218" t="s">
        <v>1774</v>
      </c>
      <c r="G249" s="40"/>
      <c r="H249" s="40"/>
      <c r="I249" s="219"/>
      <c r="J249" s="40"/>
      <c r="K249" s="40"/>
      <c r="L249" s="44"/>
      <c r="M249" s="220"/>
      <c r="N249" s="221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152</v>
      </c>
      <c r="AU249" s="17" t="s">
        <v>79</v>
      </c>
    </row>
    <row r="250" s="13" customFormat="1">
      <c r="A250" s="13"/>
      <c r="B250" s="224"/>
      <c r="C250" s="225"/>
      <c r="D250" s="217" t="s">
        <v>156</v>
      </c>
      <c r="E250" s="226" t="s">
        <v>19</v>
      </c>
      <c r="F250" s="227" t="s">
        <v>1701</v>
      </c>
      <c r="G250" s="225"/>
      <c r="H250" s="226" t="s">
        <v>19</v>
      </c>
      <c r="I250" s="228"/>
      <c r="J250" s="225"/>
      <c r="K250" s="225"/>
      <c r="L250" s="229"/>
      <c r="M250" s="230"/>
      <c r="N250" s="231"/>
      <c r="O250" s="231"/>
      <c r="P250" s="231"/>
      <c r="Q250" s="231"/>
      <c r="R250" s="231"/>
      <c r="S250" s="231"/>
      <c r="T250" s="23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3" t="s">
        <v>156</v>
      </c>
      <c r="AU250" s="233" t="s">
        <v>79</v>
      </c>
      <c r="AV250" s="13" t="s">
        <v>77</v>
      </c>
      <c r="AW250" s="13" t="s">
        <v>31</v>
      </c>
      <c r="AX250" s="13" t="s">
        <v>69</v>
      </c>
      <c r="AY250" s="233" t="s">
        <v>144</v>
      </c>
    </row>
    <row r="251" s="14" customFormat="1">
      <c r="A251" s="14"/>
      <c r="B251" s="234"/>
      <c r="C251" s="235"/>
      <c r="D251" s="217" t="s">
        <v>156</v>
      </c>
      <c r="E251" s="236" t="s">
        <v>19</v>
      </c>
      <c r="F251" s="237" t="s">
        <v>185</v>
      </c>
      <c r="G251" s="235"/>
      <c r="H251" s="238">
        <v>10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4" t="s">
        <v>156</v>
      </c>
      <c r="AU251" s="244" t="s">
        <v>79</v>
      </c>
      <c r="AV251" s="14" t="s">
        <v>79</v>
      </c>
      <c r="AW251" s="14" t="s">
        <v>31</v>
      </c>
      <c r="AX251" s="14" t="s">
        <v>69</v>
      </c>
      <c r="AY251" s="244" t="s">
        <v>144</v>
      </c>
    </row>
    <row r="252" s="13" customFormat="1">
      <c r="A252" s="13"/>
      <c r="B252" s="224"/>
      <c r="C252" s="225"/>
      <c r="D252" s="217" t="s">
        <v>156</v>
      </c>
      <c r="E252" s="226" t="s">
        <v>19</v>
      </c>
      <c r="F252" s="227" t="s">
        <v>1703</v>
      </c>
      <c r="G252" s="225"/>
      <c r="H252" s="226" t="s">
        <v>19</v>
      </c>
      <c r="I252" s="228"/>
      <c r="J252" s="225"/>
      <c r="K252" s="225"/>
      <c r="L252" s="229"/>
      <c r="M252" s="230"/>
      <c r="N252" s="231"/>
      <c r="O252" s="231"/>
      <c r="P252" s="231"/>
      <c r="Q252" s="231"/>
      <c r="R252" s="231"/>
      <c r="S252" s="231"/>
      <c r="T252" s="23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3" t="s">
        <v>156</v>
      </c>
      <c r="AU252" s="233" t="s">
        <v>79</v>
      </c>
      <c r="AV252" s="13" t="s">
        <v>77</v>
      </c>
      <c r="AW252" s="13" t="s">
        <v>31</v>
      </c>
      <c r="AX252" s="13" t="s">
        <v>69</v>
      </c>
      <c r="AY252" s="233" t="s">
        <v>144</v>
      </c>
    </row>
    <row r="253" s="14" customFormat="1">
      <c r="A253" s="14"/>
      <c r="B253" s="234"/>
      <c r="C253" s="235"/>
      <c r="D253" s="217" t="s">
        <v>156</v>
      </c>
      <c r="E253" s="236" t="s">
        <v>19</v>
      </c>
      <c r="F253" s="237" t="s">
        <v>218</v>
      </c>
      <c r="G253" s="235"/>
      <c r="H253" s="238">
        <v>20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4" t="s">
        <v>156</v>
      </c>
      <c r="AU253" s="244" t="s">
        <v>79</v>
      </c>
      <c r="AV253" s="14" t="s">
        <v>79</v>
      </c>
      <c r="AW253" s="14" t="s">
        <v>31</v>
      </c>
      <c r="AX253" s="14" t="s">
        <v>69</v>
      </c>
      <c r="AY253" s="244" t="s">
        <v>144</v>
      </c>
    </row>
    <row r="254" s="15" customFormat="1">
      <c r="A254" s="15"/>
      <c r="B254" s="245"/>
      <c r="C254" s="246"/>
      <c r="D254" s="217" t="s">
        <v>156</v>
      </c>
      <c r="E254" s="247" t="s">
        <v>19</v>
      </c>
      <c r="F254" s="248" t="s">
        <v>163</v>
      </c>
      <c r="G254" s="246"/>
      <c r="H254" s="249">
        <v>30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55" t="s">
        <v>156</v>
      </c>
      <c r="AU254" s="255" t="s">
        <v>79</v>
      </c>
      <c r="AV254" s="15" t="s">
        <v>151</v>
      </c>
      <c r="AW254" s="15" t="s">
        <v>31</v>
      </c>
      <c r="AX254" s="15" t="s">
        <v>77</v>
      </c>
      <c r="AY254" s="255" t="s">
        <v>144</v>
      </c>
    </row>
    <row r="255" s="2" customFormat="1" ht="33" customHeight="1">
      <c r="A255" s="38"/>
      <c r="B255" s="39"/>
      <c r="C255" s="204" t="s">
        <v>232</v>
      </c>
      <c r="D255" s="204" t="s">
        <v>146</v>
      </c>
      <c r="E255" s="205" t="s">
        <v>1776</v>
      </c>
      <c r="F255" s="206" t="s">
        <v>1777</v>
      </c>
      <c r="G255" s="207" t="s">
        <v>305</v>
      </c>
      <c r="H255" s="208">
        <v>18</v>
      </c>
      <c r="I255" s="209"/>
      <c r="J255" s="210">
        <f>ROUND(I255*H255,2)</f>
        <v>0</v>
      </c>
      <c r="K255" s="206" t="s">
        <v>150</v>
      </c>
      <c r="L255" s="44"/>
      <c r="M255" s="211" t="s">
        <v>19</v>
      </c>
      <c r="N255" s="212" t="s">
        <v>40</v>
      </c>
      <c r="O255" s="84"/>
      <c r="P255" s="213">
        <f>O255*H255</f>
        <v>0</v>
      </c>
      <c r="Q255" s="213">
        <v>5.0000000000000004E-06</v>
      </c>
      <c r="R255" s="213">
        <f>Q255*H255</f>
        <v>9.0000000000000006E-05</v>
      </c>
      <c r="S255" s="213">
        <v>0</v>
      </c>
      <c r="T255" s="214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15" t="s">
        <v>151</v>
      </c>
      <c r="AT255" s="215" t="s">
        <v>146</v>
      </c>
      <c r="AU255" s="215" t="s">
        <v>79</v>
      </c>
      <c r="AY255" s="17" t="s">
        <v>144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7" t="s">
        <v>77</v>
      </c>
      <c r="BK255" s="216">
        <f>ROUND(I255*H255,2)</f>
        <v>0</v>
      </c>
      <c r="BL255" s="17" t="s">
        <v>151</v>
      </c>
      <c r="BM255" s="215" t="s">
        <v>319</v>
      </c>
    </row>
    <row r="256" s="2" customFormat="1">
      <c r="A256" s="38"/>
      <c r="B256" s="39"/>
      <c r="C256" s="40"/>
      <c r="D256" s="217" t="s">
        <v>152</v>
      </c>
      <c r="E256" s="40"/>
      <c r="F256" s="218" t="s">
        <v>1778</v>
      </c>
      <c r="G256" s="40"/>
      <c r="H256" s="40"/>
      <c r="I256" s="219"/>
      <c r="J256" s="40"/>
      <c r="K256" s="40"/>
      <c r="L256" s="44"/>
      <c r="M256" s="220"/>
      <c r="N256" s="221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152</v>
      </c>
      <c r="AU256" s="17" t="s">
        <v>79</v>
      </c>
    </row>
    <row r="257" s="2" customFormat="1">
      <c r="A257" s="38"/>
      <c r="B257" s="39"/>
      <c r="C257" s="40"/>
      <c r="D257" s="222" t="s">
        <v>154</v>
      </c>
      <c r="E257" s="40"/>
      <c r="F257" s="223" t="s">
        <v>1779</v>
      </c>
      <c r="G257" s="40"/>
      <c r="H257" s="40"/>
      <c r="I257" s="219"/>
      <c r="J257" s="40"/>
      <c r="K257" s="40"/>
      <c r="L257" s="44"/>
      <c r="M257" s="220"/>
      <c r="N257" s="221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154</v>
      </c>
      <c r="AU257" s="17" t="s">
        <v>79</v>
      </c>
    </row>
    <row r="258" s="2" customFormat="1" ht="24.15" customHeight="1">
      <c r="A258" s="38"/>
      <c r="B258" s="39"/>
      <c r="C258" s="256" t="s">
        <v>323</v>
      </c>
      <c r="D258" s="256" t="s">
        <v>229</v>
      </c>
      <c r="E258" s="257" t="s">
        <v>1956</v>
      </c>
      <c r="F258" s="258" t="s">
        <v>1957</v>
      </c>
      <c r="G258" s="259" t="s">
        <v>305</v>
      </c>
      <c r="H258" s="260">
        <v>15</v>
      </c>
      <c r="I258" s="261"/>
      <c r="J258" s="262">
        <f>ROUND(I258*H258,2)</f>
        <v>0</v>
      </c>
      <c r="K258" s="258" t="s">
        <v>150</v>
      </c>
      <c r="L258" s="263"/>
      <c r="M258" s="264" t="s">
        <v>19</v>
      </c>
      <c r="N258" s="265" t="s">
        <v>40</v>
      </c>
      <c r="O258" s="84"/>
      <c r="P258" s="213">
        <f>O258*H258</f>
        <v>0</v>
      </c>
      <c r="Q258" s="213">
        <v>0.00069999999999999999</v>
      </c>
      <c r="R258" s="213">
        <f>Q258*H258</f>
        <v>0.010500000000000001</v>
      </c>
      <c r="S258" s="213">
        <v>0</v>
      </c>
      <c r="T258" s="214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15" t="s">
        <v>179</v>
      </c>
      <c r="AT258" s="215" t="s">
        <v>229</v>
      </c>
      <c r="AU258" s="215" t="s">
        <v>79</v>
      </c>
      <c r="AY258" s="17" t="s">
        <v>144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7" t="s">
        <v>77</v>
      </c>
      <c r="BK258" s="216">
        <f>ROUND(I258*H258,2)</f>
        <v>0</v>
      </c>
      <c r="BL258" s="17" t="s">
        <v>151</v>
      </c>
      <c r="BM258" s="215" t="s">
        <v>326</v>
      </c>
    </row>
    <row r="259" s="2" customFormat="1">
      <c r="A259" s="38"/>
      <c r="B259" s="39"/>
      <c r="C259" s="40"/>
      <c r="D259" s="217" t="s">
        <v>152</v>
      </c>
      <c r="E259" s="40"/>
      <c r="F259" s="218" t="s">
        <v>1957</v>
      </c>
      <c r="G259" s="40"/>
      <c r="H259" s="40"/>
      <c r="I259" s="219"/>
      <c r="J259" s="40"/>
      <c r="K259" s="40"/>
      <c r="L259" s="44"/>
      <c r="M259" s="220"/>
      <c r="N259" s="221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152</v>
      </c>
      <c r="AU259" s="17" t="s">
        <v>79</v>
      </c>
    </row>
    <row r="260" s="13" customFormat="1">
      <c r="A260" s="13"/>
      <c r="B260" s="224"/>
      <c r="C260" s="225"/>
      <c r="D260" s="217" t="s">
        <v>156</v>
      </c>
      <c r="E260" s="226" t="s">
        <v>19</v>
      </c>
      <c r="F260" s="227" t="s">
        <v>1701</v>
      </c>
      <c r="G260" s="225"/>
      <c r="H260" s="226" t="s">
        <v>19</v>
      </c>
      <c r="I260" s="228"/>
      <c r="J260" s="225"/>
      <c r="K260" s="225"/>
      <c r="L260" s="229"/>
      <c r="M260" s="230"/>
      <c r="N260" s="231"/>
      <c r="O260" s="231"/>
      <c r="P260" s="231"/>
      <c r="Q260" s="231"/>
      <c r="R260" s="231"/>
      <c r="S260" s="231"/>
      <c r="T260" s="23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3" t="s">
        <v>156</v>
      </c>
      <c r="AU260" s="233" t="s">
        <v>79</v>
      </c>
      <c r="AV260" s="13" t="s">
        <v>77</v>
      </c>
      <c r="AW260" s="13" t="s">
        <v>31</v>
      </c>
      <c r="AX260" s="13" t="s">
        <v>69</v>
      </c>
      <c r="AY260" s="233" t="s">
        <v>144</v>
      </c>
    </row>
    <row r="261" s="14" customFormat="1">
      <c r="A261" s="14"/>
      <c r="B261" s="234"/>
      <c r="C261" s="235"/>
      <c r="D261" s="217" t="s">
        <v>156</v>
      </c>
      <c r="E261" s="236" t="s">
        <v>19</v>
      </c>
      <c r="F261" s="237" t="s">
        <v>8</v>
      </c>
      <c r="G261" s="235"/>
      <c r="H261" s="238">
        <v>15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4" t="s">
        <v>156</v>
      </c>
      <c r="AU261" s="244" t="s">
        <v>79</v>
      </c>
      <c r="AV261" s="14" t="s">
        <v>79</v>
      </c>
      <c r="AW261" s="14" t="s">
        <v>31</v>
      </c>
      <c r="AX261" s="14" t="s">
        <v>69</v>
      </c>
      <c r="AY261" s="244" t="s">
        <v>144</v>
      </c>
    </row>
    <row r="262" s="15" customFormat="1">
      <c r="A262" s="15"/>
      <c r="B262" s="245"/>
      <c r="C262" s="246"/>
      <c r="D262" s="217" t="s">
        <v>156</v>
      </c>
      <c r="E262" s="247" t="s">
        <v>19</v>
      </c>
      <c r="F262" s="248" t="s">
        <v>163</v>
      </c>
      <c r="G262" s="246"/>
      <c r="H262" s="249">
        <v>15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55" t="s">
        <v>156</v>
      </c>
      <c r="AU262" s="255" t="s">
        <v>79</v>
      </c>
      <c r="AV262" s="15" t="s">
        <v>151</v>
      </c>
      <c r="AW262" s="15" t="s">
        <v>31</v>
      </c>
      <c r="AX262" s="15" t="s">
        <v>77</v>
      </c>
      <c r="AY262" s="255" t="s">
        <v>144</v>
      </c>
    </row>
    <row r="263" s="2" customFormat="1" ht="16.5" customHeight="1">
      <c r="A263" s="38"/>
      <c r="B263" s="39"/>
      <c r="C263" s="256" t="s">
        <v>237</v>
      </c>
      <c r="D263" s="256" t="s">
        <v>229</v>
      </c>
      <c r="E263" s="257" t="s">
        <v>1780</v>
      </c>
      <c r="F263" s="258" t="s">
        <v>1781</v>
      </c>
      <c r="G263" s="259" t="s">
        <v>305</v>
      </c>
      <c r="H263" s="260">
        <v>3</v>
      </c>
      <c r="I263" s="261"/>
      <c r="J263" s="262">
        <f>ROUND(I263*H263,2)</f>
        <v>0</v>
      </c>
      <c r="K263" s="258" t="s">
        <v>150</v>
      </c>
      <c r="L263" s="263"/>
      <c r="M263" s="264" t="s">
        <v>19</v>
      </c>
      <c r="N263" s="265" t="s">
        <v>40</v>
      </c>
      <c r="O263" s="84"/>
      <c r="P263" s="213">
        <f>O263*H263</f>
        <v>0</v>
      </c>
      <c r="Q263" s="213">
        <v>0.00088000000000000003</v>
      </c>
      <c r="R263" s="213">
        <f>Q263*H263</f>
        <v>0.00264</v>
      </c>
      <c r="S263" s="213">
        <v>0</v>
      </c>
      <c r="T263" s="214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15" t="s">
        <v>179</v>
      </c>
      <c r="AT263" s="215" t="s">
        <v>229</v>
      </c>
      <c r="AU263" s="215" t="s">
        <v>79</v>
      </c>
      <c r="AY263" s="17" t="s">
        <v>144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7" t="s">
        <v>77</v>
      </c>
      <c r="BK263" s="216">
        <f>ROUND(I263*H263,2)</f>
        <v>0</v>
      </c>
      <c r="BL263" s="17" t="s">
        <v>151</v>
      </c>
      <c r="BM263" s="215" t="s">
        <v>332</v>
      </c>
    </row>
    <row r="264" s="2" customFormat="1">
      <c r="A264" s="38"/>
      <c r="B264" s="39"/>
      <c r="C264" s="40"/>
      <c r="D264" s="217" t="s">
        <v>152</v>
      </c>
      <c r="E264" s="40"/>
      <c r="F264" s="218" t="s">
        <v>1781</v>
      </c>
      <c r="G264" s="40"/>
      <c r="H264" s="40"/>
      <c r="I264" s="219"/>
      <c r="J264" s="40"/>
      <c r="K264" s="40"/>
      <c r="L264" s="44"/>
      <c r="M264" s="220"/>
      <c r="N264" s="221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152</v>
      </c>
      <c r="AU264" s="17" t="s">
        <v>79</v>
      </c>
    </row>
    <row r="265" s="13" customFormat="1">
      <c r="A265" s="13"/>
      <c r="B265" s="224"/>
      <c r="C265" s="225"/>
      <c r="D265" s="217" t="s">
        <v>156</v>
      </c>
      <c r="E265" s="226" t="s">
        <v>19</v>
      </c>
      <c r="F265" s="227" t="s">
        <v>1701</v>
      </c>
      <c r="G265" s="225"/>
      <c r="H265" s="226" t="s">
        <v>19</v>
      </c>
      <c r="I265" s="228"/>
      <c r="J265" s="225"/>
      <c r="K265" s="225"/>
      <c r="L265" s="229"/>
      <c r="M265" s="230"/>
      <c r="N265" s="231"/>
      <c r="O265" s="231"/>
      <c r="P265" s="231"/>
      <c r="Q265" s="231"/>
      <c r="R265" s="231"/>
      <c r="S265" s="231"/>
      <c r="T265" s="23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3" t="s">
        <v>156</v>
      </c>
      <c r="AU265" s="233" t="s">
        <v>79</v>
      </c>
      <c r="AV265" s="13" t="s">
        <v>77</v>
      </c>
      <c r="AW265" s="13" t="s">
        <v>31</v>
      </c>
      <c r="AX265" s="13" t="s">
        <v>69</v>
      </c>
      <c r="AY265" s="233" t="s">
        <v>144</v>
      </c>
    </row>
    <row r="266" s="14" customFormat="1">
      <c r="A266" s="14"/>
      <c r="B266" s="234"/>
      <c r="C266" s="235"/>
      <c r="D266" s="217" t="s">
        <v>156</v>
      </c>
      <c r="E266" s="236" t="s">
        <v>19</v>
      </c>
      <c r="F266" s="237" t="s">
        <v>169</v>
      </c>
      <c r="G266" s="235"/>
      <c r="H266" s="238">
        <v>3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4" t="s">
        <v>156</v>
      </c>
      <c r="AU266" s="244" t="s">
        <v>79</v>
      </c>
      <c r="AV266" s="14" t="s">
        <v>79</v>
      </c>
      <c r="AW266" s="14" t="s">
        <v>31</v>
      </c>
      <c r="AX266" s="14" t="s">
        <v>69</v>
      </c>
      <c r="AY266" s="244" t="s">
        <v>144</v>
      </c>
    </row>
    <row r="267" s="15" customFormat="1">
      <c r="A267" s="15"/>
      <c r="B267" s="245"/>
      <c r="C267" s="246"/>
      <c r="D267" s="217" t="s">
        <v>156</v>
      </c>
      <c r="E267" s="247" t="s">
        <v>19</v>
      </c>
      <c r="F267" s="248" t="s">
        <v>163</v>
      </c>
      <c r="G267" s="246"/>
      <c r="H267" s="249">
        <v>3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55" t="s">
        <v>156</v>
      </c>
      <c r="AU267" s="255" t="s">
        <v>79</v>
      </c>
      <c r="AV267" s="15" t="s">
        <v>151</v>
      </c>
      <c r="AW267" s="15" t="s">
        <v>31</v>
      </c>
      <c r="AX267" s="15" t="s">
        <v>77</v>
      </c>
      <c r="AY267" s="255" t="s">
        <v>144</v>
      </c>
    </row>
    <row r="268" s="2" customFormat="1" ht="33" customHeight="1">
      <c r="A268" s="38"/>
      <c r="B268" s="39"/>
      <c r="C268" s="204" t="s">
        <v>337</v>
      </c>
      <c r="D268" s="204" t="s">
        <v>146</v>
      </c>
      <c r="E268" s="205" t="s">
        <v>1958</v>
      </c>
      <c r="F268" s="206" t="s">
        <v>1959</v>
      </c>
      <c r="G268" s="207" t="s">
        <v>305</v>
      </c>
      <c r="H268" s="208">
        <v>8</v>
      </c>
      <c r="I268" s="209"/>
      <c r="J268" s="210">
        <f>ROUND(I268*H268,2)</f>
        <v>0</v>
      </c>
      <c r="K268" s="206" t="s">
        <v>150</v>
      </c>
      <c r="L268" s="44"/>
      <c r="M268" s="211" t="s">
        <v>19</v>
      </c>
      <c r="N268" s="212" t="s">
        <v>40</v>
      </c>
      <c r="O268" s="84"/>
      <c r="P268" s="213">
        <f>O268*H268</f>
        <v>0</v>
      </c>
      <c r="Q268" s="213">
        <v>3.7500000000000001E-06</v>
      </c>
      <c r="R268" s="213">
        <f>Q268*H268</f>
        <v>3.0000000000000001E-05</v>
      </c>
      <c r="S268" s="213">
        <v>0</v>
      </c>
      <c r="T268" s="214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15" t="s">
        <v>151</v>
      </c>
      <c r="AT268" s="215" t="s">
        <v>146</v>
      </c>
      <c r="AU268" s="215" t="s">
        <v>79</v>
      </c>
      <c r="AY268" s="17" t="s">
        <v>144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17" t="s">
        <v>77</v>
      </c>
      <c r="BK268" s="216">
        <f>ROUND(I268*H268,2)</f>
        <v>0</v>
      </c>
      <c r="BL268" s="17" t="s">
        <v>151</v>
      </c>
      <c r="BM268" s="215" t="s">
        <v>340</v>
      </c>
    </row>
    <row r="269" s="2" customFormat="1">
      <c r="A269" s="38"/>
      <c r="B269" s="39"/>
      <c r="C269" s="40"/>
      <c r="D269" s="217" t="s">
        <v>152</v>
      </c>
      <c r="E269" s="40"/>
      <c r="F269" s="218" t="s">
        <v>1960</v>
      </c>
      <c r="G269" s="40"/>
      <c r="H269" s="40"/>
      <c r="I269" s="219"/>
      <c r="J269" s="40"/>
      <c r="K269" s="40"/>
      <c r="L269" s="44"/>
      <c r="M269" s="220"/>
      <c r="N269" s="221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152</v>
      </c>
      <c r="AU269" s="17" t="s">
        <v>79</v>
      </c>
    </row>
    <row r="270" s="2" customFormat="1">
      <c r="A270" s="38"/>
      <c r="B270" s="39"/>
      <c r="C270" s="40"/>
      <c r="D270" s="222" t="s">
        <v>154</v>
      </c>
      <c r="E270" s="40"/>
      <c r="F270" s="223" t="s">
        <v>1961</v>
      </c>
      <c r="G270" s="40"/>
      <c r="H270" s="40"/>
      <c r="I270" s="219"/>
      <c r="J270" s="40"/>
      <c r="K270" s="40"/>
      <c r="L270" s="44"/>
      <c r="M270" s="220"/>
      <c r="N270" s="221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154</v>
      </c>
      <c r="AU270" s="17" t="s">
        <v>79</v>
      </c>
    </row>
    <row r="271" s="2" customFormat="1" ht="16.5" customHeight="1">
      <c r="A271" s="38"/>
      <c r="B271" s="39"/>
      <c r="C271" s="256" t="s">
        <v>244</v>
      </c>
      <c r="D271" s="256" t="s">
        <v>229</v>
      </c>
      <c r="E271" s="257" t="s">
        <v>1962</v>
      </c>
      <c r="F271" s="258" t="s">
        <v>1963</v>
      </c>
      <c r="G271" s="259" t="s">
        <v>305</v>
      </c>
      <c r="H271" s="260">
        <v>1</v>
      </c>
      <c r="I271" s="261"/>
      <c r="J271" s="262">
        <f>ROUND(I271*H271,2)</f>
        <v>0</v>
      </c>
      <c r="K271" s="258" t="s">
        <v>150</v>
      </c>
      <c r="L271" s="263"/>
      <c r="M271" s="264" t="s">
        <v>19</v>
      </c>
      <c r="N271" s="265" t="s">
        <v>40</v>
      </c>
      <c r="O271" s="84"/>
      <c r="P271" s="213">
        <f>O271*H271</f>
        <v>0</v>
      </c>
      <c r="Q271" s="213">
        <v>0.0015900000000000001</v>
      </c>
      <c r="R271" s="213">
        <f>Q271*H271</f>
        <v>0.0015900000000000001</v>
      </c>
      <c r="S271" s="213">
        <v>0</v>
      </c>
      <c r="T271" s="214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15" t="s">
        <v>179</v>
      </c>
      <c r="AT271" s="215" t="s">
        <v>229</v>
      </c>
      <c r="AU271" s="215" t="s">
        <v>79</v>
      </c>
      <c r="AY271" s="17" t="s">
        <v>144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7" t="s">
        <v>77</v>
      </c>
      <c r="BK271" s="216">
        <f>ROUND(I271*H271,2)</f>
        <v>0</v>
      </c>
      <c r="BL271" s="17" t="s">
        <v>151</v>
      </c>
      <c r="BM271" s="215" t="s">
        <v>344</v>
      </c>
    </row>
    <row r="272" s="2" customFormat="1">
      <c r="A272" s="38"/>
      <c r="B272" s="39"/>
      <c r="C272" s="40"/>
      <c r="D272" s="217" t="s">
        <v>152</v>
      </c>
      <c r="E272" s="40"/>
      <c r="F272" s="218" t="s">
        <v>1963</v>
      </c>
      <c r="G272" s="40"/>
      <c r="H272" s="40"/>
      <c r="I272" s="219"/>
      <c r="J272" s="40"/>
      <c r="K272" s="40"/>
      <c r="L272" s="44"/>
      <c r="M272" s="220"/>
      <c r="N272" s="221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152</v>
      </c>
      <c r="AU272" s="17" t="s">
        <v>79</v>
      </c>
    </row>
    <row r="273" s="13" customFormat="1">
      <c r="A273" s="13"/>
      <c r="B273" s="224"/>
      <c r="C273" s="225"/>
      <c r="D273" s="217" t="s">
        <v>156</v>
      </c>
      <c r="E273" s="226" t="s">
        <v>19</v>
      </c>
      <c r="F273" s="227" t="s">
        <v>1703</v>
      </c>
      <c r="G273" s="225"/>
      <c r="H273" s="226" t="s">
        <v>19</v>
      </c>
      <c r="I273" s="228"/>
      <c r="J273" s="225"/>
      <c r="K273" s="225"/>
      <c r="L273" s="229"/>
      <c r="M273" s="230"/>
      <c r="N273" s="231"/>
      <c r="O273" s="231"/>
      <c r="P273" s="231"/>
      <c r="Q273" s="231"/>
      <c r="R273" s="231"/>
      <c r="S273" s="231"/>
      <c r="T273" s="23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3" t="s">
        <v>156</v>
      </c>
      <c r="AU273" s="233" t="s">
        <v>79</v>
      </c>
      <c r="AV273" s="13" t="s">
        <v>77</v>
      </c>
      <c r="AW273" s="13" t="s">
        <v>31</v>
      </c>
      <c r="AX273" s="13" t="s">
        <v>69</v>
      </c>
      <c r="AY273" s="233" t="s">
        <v>144</v>
      </c>
    </row>
    <row r="274" s="14" customFormat="1">
      <c r="A274" s="14"/>
      <c r="B274" s="234"/>
      <c r="C274" s="235"/>
      <c r="D274" s="217" t="s">
        <v>156</v>
      </c>
      <c r="E274" s="236" t="s">
        <v>19</v>
      </c>
      <c r="F274" s="237" t="s">
        <v>77</v>
      </c>
      <c r="G274" s="235"/>
      <c r="H274" s="238">
        <v>1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4" t="s">
        <v>156</v>
      </c>
      <c r="AU274" s="244" t="s">
        <v>79</v>
      </c>
      <c r="AV274" s="14" t="s">
        <v>79</v>
      </c>
      <c r="AW274" s="14" t="s">
        <v>31</v>
      </c>
      <c r="AX274" s="14" t="s">
        <v>69</v>
      </c>
      <c r="AY274" s="244" t="s">
        <v>144</v>
      </c>
    </row>
    <row r="275" s="15" customFormat="1">
      <c r="A275" s="15"/>
      <c r="B275" s="245"/>
      <c r="C275" s="246"/>
      <c r="D275" s="217" t="s">
        <v>156</v>
      </c>
      <c r="E275" s="247" t="s">
        <v>19</v>
      </c>
      <c r="F275" s="248" t="s">
        <v>163</v>
      </c>
      <c r="G275" s="246"/>
      <c r="H275" s="249">
        <v>1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55" t="s">
        <v>156</v>
      </c>
      <c r="AU275" s="255" t="s">
        <v>79</v>
      </c>
      <c r="AV275" s="15" t="s">
        <v>151</v>
      </c>
      <c r="AW275" s="15" t="s">
        <v>31</v>
      </c>
      <c r="AX275" s="15" t="s">
        <v>77</v>
      </c>
      <c r="AY275" s="255" t="s">
        <v>144</v>
      </c>
    </row>
    <row r="276" s="2" customFormat="1" ht="16.5" customHeight="1">
      <c r="A276" s="38"/>
      <c r="B276" s="39"/>
      <c r="C276" s="256" t="s">
        <v>350</v>
      </c>
      <c r="D276" s="256" t="s">
        <v>229</v>
      </c>
      <c r="E276" s="257" t="s">
        <v>1964</v>
      </c>
      <c r="F276" s="258" t="s">
        <v>1965</v>
      </c>
      <c r="G276" s="259" t="s">
        <v>305</v>
      </c>
      <c r="H276" s="260">
        <v>1</v>
      </c>
      <c r="I276" s="261"/>
      <c r="J276" s="262">
        <f>ROUND(I276*H276,2)</f>
        <v>0</v>
      </c>
      <c r="K276" s="258" t="s">
        <v>150</v>
      </c>
      <c r="L276" s="263"/>
      <c r="M276" s="264" t="s">
        <v>19</v>
      </c>
      <c r="N276" s="265" t="s">
        <v>40</v>
      </c>
      <c r="O276" s="84"/>
      <c r="P276" s="213">
        <f>O276*H276</f>
        <v>0</v>
      </c>
      <c r="Q276" s="213">
        <v>0.00040999999999999999</v>
      </c>
      <c r="R276" s="213">
        <f>Q276*H276</f>
        <v>0.00040999999999999999</v>
      </c>
      <c r="S276" s="213">
        <v>0</v>
      </c>
      <c r="T276" s="214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15" t="s">
        <v>179</v>
      </c>
      <c r="AT276" s="215" t="s">
        <v>229</v>
      </c>
      <c r="AU276" s="215" t="s">
        <v>79</v>
      </c>
      <c r="AY276" s="17" t="s">
        <v>144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17" t="s">
        <v>77</v>
      </c>
      <c r="BK276" s="216">
        <f>ROUND(I276*H276,2)</f>
        <v>0</v>
      </c>
      <c r="BL276" s="17" t="s">
        <v>151</v>
      </c>
      <c r="BM276" s="215" t="s">
        <v>353</v>
      </c>
    </row>
    <row r="277" s="2" customFormat="1">
      <c r="A277" s="38"/>
      <c r="B277" s="39"/>
      <c r="C277" s="40"/>
      <c r="D277" s="217" t="s">
        <v>152</v>
      </c>
      <c r="E277" s="40"/>
      <c r="F277" s="218" t="s">
        <v>1965</v>
      </c>
      <c r="G277" s="40"/>
      <c r="H277" s="40"/>
      <c r="I277" s="219"/>
      <c r="J277" s="40"/>
      <c r="K277" s="40"/>
      <c r="L277" s="44"/>
      <c r="M277" s="220"/>
      <c r="N277" s="221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152</v>
      </c>
      <c r="AU277" s="17" t="s">
        <v>79</v>
      </c>
    </row>
    <row r="278" s="13" customFormat="1">
      <c r="A278" s="13"/>
      <c r="B278" s="224"/>
      <c r="C278" s="225"/>
      <c r="D278" s="217" t="s">
        <v>156</v>
      </c>
      <c r="E278" s="226" t="s">
        <v>19</v>
      </c>
      <c r="F278" s="227" t="s">
        <v>1775</v>
      </c>
      <c r="G278" s="225"/>
      <c r="H278" s="226" t="s">
        <v>19</v>
      </c>
      <c r="I278" s="228"/>
      <c r="J278" s="225"/>
      <c r="K278" s="225"/>
      <c r="L278" s="229"/>
      <c r="M278" s="230"/>
      <c r="N278" s="231"/>
      <c r="O278" s="231"/>
      <c r="P278" s="231"/>
      <c r="Q278" s="231"/>
      <c r="R278" s="231"/>
      <c r="S278" s="231"/>
      <c r="T278" s="23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3" t="s">
        <v>156</v>
      </c>
      <c r="AU278" s="233" t="s">
        <v>79</v>
      </c>
      <c r="AV278" s="13" t="s">
        <v>77</v>
      </c>
      <c r="AW278" s="13" t="s">
        <v>31</v>
      </c>
      <c r="AX278" s="13" t="s">
        <v>69</v>
      </c>
      <c r="AY278" s="233" t="s">
        <v>144</v>
      </c>
    </row>
    <row r="279" s="14" customFormat="1">
      <c r="A279" s="14"/>
      <c r="B279" s="234"/>
      <c r="C279" s="235"/>
      <c r="D279" s="217" t="s">
        <v>156</v>
      </c>
      <c r="E279" s="236" t="s">
        <v>19</v>
      </c>
      <c r="F279" s="237" t="s">
        <v>77</v>
      </c>
      <c r="G279" s="235"/>
      <c r="H279" s="238">
        <v>1</v>
      </c>
      <c r="I279" s="239"/>
      <c r="J279" s="235"/>
      <c r="K279" s="235"/>
      <c r="L279" s="240"/>
      <c r="M279" s="241"/>
      <c r="N279" s="242"/>
      <c r="O279" s="242"/>
      <c r="P279" s="242"/>
      <c r="Q279" s="242"/>
      <c r="R279" s="242"/>
      <c r="S279" s="242"/>
      <c r="T279" s="24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4" t="s">
        <v>156</v>
      </c>
      <c r="AU279" s="244" t="s">
        <v>79</v>
      </c>
      <c r="AV279" s="14" t="s">
        <v>79</v>
      </c>
      <c r="AW279" s="14" t="s">
        <v>31</v>
      </c>
      <c r="AX279" s="14" t="s">
        <v>69</v>
      </c>
      <c r="AY279" s="244" t="s">
        <v>144</v>
      </c>
    </row>
    <row r="280" s="15" customFormat="1">
      <c r="A280" s="15"/>
      <c r="B280" s="245"/>
      <c r="C280" s="246"/>
      <c r="D280" s="217" t="s">
        <v>156</v>
      </c>
      <c r="E280" s="247" t="s">
        <v>19</v>
      </c>
      <c r="F280" s="248" t="s">
        <v>163</v>
      </c>
      <c r="G280" s="246"/>
      <c r="H280" s="249">
        <v>1</v>
      </c>
      <c r="I280" s="250"/>
      <c r="J280" s="246"/>
      <c r="K280" s="246"/>
      <c r="L280" s="251"/>
      <c r="M280" s="252"/>
      <c r="N280" s="253"/>
      <c r="O280" s="253"/>
      <c r="P280" s="253"/>
      <c r="Q280" s="253"/>
      <c r="R280" s="253"/>
      <c r="S280" s="253"/>
      <c r="T280" s="254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55" t="s">
        <v>156</v>
      </c>
      <c r="AU280" s="255" t="s">
        <v>79</v>
      </c>
      <c r="AV280" s="15" t="s">
        <v>151</v>
      </c>
      <c r="AW280" s="15" t="s">
        <v>31</v>
      </c>
      <c r="AX280" s="15" t="s">
        <v>77</v>
      </c>
      <c r="AY280" s="255" t="s">
        <v>144</v>
      </c>
    </row>
    <row r="281" s="2" customFormat="1" ht="16.5" customHeight="1">
      <c r="A281" s="38"/>
      <c r="B281" s="39"/>
      <c r="C281" s="256" t="s">
        <v>252</v>
      </c>
      <c r="D281" s="256" t="s">
        <v>229</v>
      </c>
      <c r="E281" s="257" t="s">
        <v>1966</v>
      </c>
      <c r="F281" s="258" t="s">
        <v>1967</v>
      </c>
      <c r="G281" s="259" t="s">
        <v>305</v>
      </c>
      <c r="H281" s="260">
        <v>6</v>
      </c>
      <c r="I281" s="261"/>
      <c r="J281" s="262">
        <f>ROUND(I281*H281,2)</f>
        <v>0</v>
      </c>
      <c r="K281" s="258" t="s">
        <v>150</v>
      </c>
      <c r="L281" s="263"/>
      <c r="M281" s="264" t="s">
        <v>19</v>
      </c>
      <c r="N281" s="265" t="s">
        <v>40</v>
      </c>
      <c r="O281" s="84"/>
      <c r="P281" s="213">
        <f>O281*H281</f>
        <v>0</v>
      </c>
      <c r="Q281" s="213">
        <v>0.00064999999999999997</v>
      </c>
      <c r="R281" s="213">
        <f>Q281*H281</f>
        <v>0.0038999999999999998</v>
      </c>
      <c r="S281" s="213">
        <v>0</v>
      </c>
      <c r="T281" s="214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15" t="s">
        <v>179</v>
      </c>
      <c r="AT281" s="215" t="s">
        <v>229</v>
      </c>
      <c r="AU281" s="215" t="s">
        <v>79</v>
      </c>
      <c r="AY281" s="17" t="s">
        <v>144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17" t="s">
        <v>77</v>
      </c>
      <c r="BK281" s="216">
        <f>ROUND(I281*H281,2)</f>
        <v>0</v>
      </c>
      <c r="BL281" s="17" t="s">
        <v>151</v>
      </c>
      <c r="BM281" s="215" t="s">
        <v>357</v>
      </c>
    </row>
    <row r="282" s="2" customFormat="1">
      <c r="A282" s="38"/>
      <c r="B282" s="39"/>
      <c r="C282" s="40"/>
      <c r="D282" s="217" t="s">
        <v>152</v>
      </c>
      <c r="E282" s="40"/>
      <c r="F282" s="218" t="s">
        <v>1967</v>
      </c>
      <c r="G282" s="40"/>
      <c r="H282" s="40"/>
      <c r="I282" s="219"/>
      <c r="J282" s="40"/>
      <c r="K282" s="40"/>
      <c r="L282" s="44"/>
      <c r="M282" s="220"/>
      <c r="N282" s="221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152</v>
      </c>
      <c r="AU282" s="17" t="s">
        <v>79</v>
      </c>
    </row>
    <row r="283" s="13" customFormat="1">
      <c r="A283" s="13"/>
      <c r="B283" s="224"/>
      <c r="C283" s="225"/>
      <c r="D283" s="217" t="s">
        <v>156</v>
      </c>
      <c r="E283" s="226" t="s">
        <v>19</v>
      </c>
      <c r="F283" s="227" t="s">
        <v>1703</v>
      </c>
      <c r="G283" s="225"/>
      <c r="H283" s="226" t="s">
        <v>19</v>
      </c>
      <c r="I283" s="228"/>
      <c r="J283" s="225"/>
      <c r="K283" s="225"/>
      <c r="L283" s="229"/>
      <c r="M283" s="230"/>
      <c r="N283" s="231"/>
      <c r="O283" s="231"/>
      <c r="P283" s="231"/>
      <c r="Q283" s="231"/>
      <c r="R283" s="231"/>
      <c r="S283" s="231"/>
      <c r="T283" s="23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3" t="s">
        <v>156</v>
      </c>
      <c r="AU283" s="233" t="s">
        <v>79</v>
      </c>
      <c r="AV283" s="13" t="s">
        <v>77</v>
      </c>
      <c r="AW283" s="13" t="s">
        <v>31</v>
      </c>
      <c r="AX283" s="13" t="s">
        <v>69</v>
      </c>
      <c r="AY283" s="233" t="s">
        <v>144</v>
      </c>
    </row>
    <row r="284" s="14" customFormat="1">
      <c r="A284" s="14"/>
      <c r="B284" s="234"/>
      <c r="C284" s="235"/>
      <c r="D284" s="217" t="s">
        <v>156</v>
      </c>
      <c r="E284" s="236" t="s">
        <v>19</v>
      </c>
      <c r="F284" s="237" t="s">
        <v>172</v>
      </c>
      <c r="G284" s="235"/>
      <c r="H284" s="238">
        <v>6</v>
      </c>
      <c r="I284" s="239"/>
      <c r="J284" s="235"/>
      <c r="K284" s="235"/>
      <c r="L284" s="240"/>
      <c r="M284" s="241"/>
      <c r="N284" s="242"/>
      <c r="O284" s="242"/>
      <c r="P284" s="242"/>
      <c r="Q284" s="242"/>
      <c r="R284" s="242"/>
      <c r="S284" s="242"/>
      <c r="T284" s="24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4" t="s">
        <v>156</v>
      </c>
      <c r="AU284" s="244" t="s">
        <v>79</v>
      </c>
      <c r="AV284" s="14" t="s">
        <v>79</v>
      </c>
      <c r="AW284" s="14" t="s">
        <v>31</v>
      </c>
      <c r="AX284" s="14" t="s">
        <v>69</v>
      </c>
      <c r="AY284" s="244" t="s">
        <v>144</v>
      </c>
    </row>
    <row r="285" s="15" customFormat="1">
      <c r="A285" s="15"/>
      <c r="B285" s="245"/>
      <c r="C285" s="246"/>
      <c r="D285" s="217" t="s">
        <v>156</v>
      </c>
      <c r="E285" s="247" t="s">
        <v>19</v>
      </c>
      <c r="F285" s="248" t="s">
        <v>163</v>
      </c>
      <c r="G285" s="246"/>
      <c r="H285" s="249">
        <v>6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5" t="s">
        <v>156</v>
      </c>
      <c r="AU285" s="255" t="s">
        <v>79</v>
      </c>
      <c r="AV285" s="15" t="s">
        <v>151</v>
      </c>
      <c r="AW285" s="15" t="s">
        <v>31</v>
      </c>
      <c r="AX285" s="15" t="s">
        <v>77</v>
      </c>
      <c r="AY285" s="255" t="s">
        <v>144</v>
      </c>
    </row>
    <row r="286" s="2" customFormat="1" ht="33" customHeight="1">
      <c r="A286" s="38"/>
      <c r="B286" s="39"/>
      <c r="C286" s="204" t="s">
        <v>368</v>
      </c>
      <c r="D286" s="204" t="s">
        <v>146</v>
      </c>
      <c r="E286" s="205" t="s">
        <v>1968</v>
      </c>
      <c r="F286" s="206" t="s">
        <v>1969</v>
      </c>
      <c r="G286" s="207" t="s">
        <v>305</v>
      </c>
      <c r="H286" s="208">
        <v>1</v>
      </c>
      <c r="I286" s="209"/>
      <c r="J286" s="210">
        <f>ROUND(I286*H286,2)</f>
        <v>0</v>
      </c>
      <c r="K286" s="206" t="s">
        <v>150</v>
      </c>
      <c r="L286" s="44"/>
      <c r="M286" s="211" t="s">
        <v>19</v>
      </c>
      <c r="N286" s="212" t="s">
        <v>40</v>
      </c>
      <c r="O286" s="84"/>
      <c r="P286" s="213">
        <f>O286*H286</f>
        <v>0</v>
      </c>
      <c r="Q286" s="213">
        <v>7.5000000000000002E-06</v>
      </c>
      <c r="R286" s="213">
        <f>Q286*H286</f>
        <v>7.5000000000000002E-06</v>
      </c>
      <c r="S286" s="213">
        <v>0</v>
      </c>
      <c r="T286" s="214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15" t="s">
        <v>151</v>
      </c>
      <c r="AT286" s="215" t="s">
        <v>146</v>
      </c>
      <c r="AU286" s="215" t="s">
        <v>79</v>
      </c>
      <c r="AY286" s="17" t="s">
        <v>144</v>
      </c>
      <c r="BE286" s="216">
        <f>IF(N286="základní",J286,0)</f>
        <v>0</v>
      </c>
      <c r="BF286" s="216">
        <f>IF(N286="snížená",J286,0)</f>
        <v>0</v>
      </c>
      <c r="BG286" s="216">
        <f>IF(N286="zákl. přenesená",J286,0)</f>
        <v>0</v>
      </c>
      <c r="BH286" s="216">
        <f>IF(N286="sníž. přenesená",J286,0)</f>
        <v>0</v>
      </c>
      <c r="BI286" s="216">
        <f>IF(N286="nulová",J286,0)</f>
        <v>0</v>
      </c>
      <c r="BJ286" s="17" t="s">
        <v>77</v>
      </c>
      <c r="BK286" s="216">
        <f>ROUND(I286*H286,2)</f>
        <v>0</v>
      </c>
      <c r="BL286" s="17" t="s">
        <v>151</v>
      </c>
      <c r="BM286" s="215" t="s">
        <v>371</v>
      </c>
    </row>
    <row r="287" s="2" customFormat="1">
      <c r="A287" s="38"/>
      <c r="B287" s="39"/>
      <c r="C287" s="40"/>
      <c r="D287" s="217" t="s">
        <v>152</v>
      </c>
      <c r="E287" s="40"/>
      <c r="F287" s="218" t="s">
        <v>1970</v>
      </c>
      <c r="G287" s="40"/>
      <c r="H287" s="40"/>
      <c r="I287" s="219"/>
      <c r="J287" s="40"/>
      <c r="K287" s="40"/>
      <c r="L287" s="44"/>
      <c r="M287" s="220"/>
      <c r="N287" s="221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152</v>
      </c>
      <c r="AU287" s="17" t="s">
        <v>79</v>
      </c>
    </row>
    <row r="288" s="2" customFormat="1">
      <c r="A288" s="38"/>
      <c r="B288" s="39"/>
      <c r="C288" s="40"/>
      <c r="D288" s="222" t="s">
        <v>154</v>
      </c>
      <c r="E288" s="40"/>
      <c r="F288" s="223" t="s">
        <v>1971</v>
      </c>
      <c r="G288" s="40"/>
      <c r="H288" s="40"/>
      <c r="I288" s="219"/>
      <c r="J288" s="40"/>
      <c r="K288" s="40"/>
      <c r="L288" s="44"/>
      <c r="M288" s="220"/>
      <c r="N288" s="221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154</v>
      </c>
      <c r="AU288" s="17" t="s">
        <v>79</v>
      </c>
    </row>
    <row r="289" s="2" customFormat="1" ht="24.15" customHeight="1">
      <c r="A289" s="38"/>
      <c r="B289" s="39"/>
      <c r="C289" s="256" t="s">
        <v>260</v>
      </c>
      <c r="D289" s="256" t="s">
        <v>229</v>
      </c>
      <c r="E289" s="257" t="s">
        <v>1972</v>
      </c>
      <c r="F289" s="258" t="s">
        <v>1973</v>
      </c>
      <c r="G289" s="259" t="s">
        <v>305</v>
      </c>
      <c r="H289" s="260">
        <v>1</v>
      </c>
      <c r="I289" s="261"/>
      <c r="J289" s="262">
        <f>ROUND(I289*H289,2)</f>
        <v>0</v>
      </c>
      <c r="K289" s="258" t="s">
        <v>150</v>
      </c>
      <c r="L289" s="263"/>
      <c r="M289" s="264" t="s">
        <v>19</v>
      </c>
      <c r="N289" s="265" t="s">
        <v>40</v>
      </c>
      <c r="O289" s="84"/>
      <c r="P289" s="213">
        <f>O289*H289</f>
        <v>0</v>
      </c>
      <c r="Q289" s="213">
        <v>0.0014300000000000001</v>
      </c>
      <c r="R289" s="213">
        <f>Q289*H289</f>
        <v>0.0014300000000000001</v>
      </c>
      <c r="S289" s="213">
        <v>0</v>
      </c>
      <c r="T289" s="214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15" t="s">
        <v>179</v>
      </c>
      <c r="AT289" s="215" t="s">
        <v>229</v>
      </c>
      <c r="AU289" s="215" t="s">
        <v>79</v>
      </c>
      <c r="AY289" s="17" t="s">
        <v>144</v>
      </c>
      <c r="BE289" s="216">
        <f>IF(N289="základní",J289,0)</f>
        <v>0</v>
      </c>
      <c r="BF289" s="216">
        <f>IF(N289="snížená",J289,0)</f>
        <v>0</v>
      </c>
      <c r="BG289" s="216">
        <f>IF(N289="zákl. přenesená",J289,0)</f>
        <v>0</v>
      </c>
      <c r="BH289" s="216">
        <f>IF(N289="sníž. přenesená",J289,0)</f>
        <v>0</v>
      </c>
      <c r="BI289" s="216">
        <f>IF(N289="nulová",J289,0)</f>
        <v>0</v>
      </c>
      <c r="BJ289" s="17" t="s">
        <v>77</v>
      </c>
      <c r="BK289" s="216">
        <f>ROUND(I289*H289,2)</f>
        <v>0</v>
      </c>
      <c r="BL289" s="17" t="s">
        <v>151</v>
      </c>
      <c r="BM289" s="215" t="s">
        <v>377</v>
      </c>
    </row>
    <row r="290" s="2" customFormat="1">
      <c r="A290" s="38"/>
      <c r="B290" s="39"/>
      <c r="C290" s="40"/>
      <c r="D290" s="217" t="s">
        <v>152</v>
      </c>
      <c r="E290" s="40"/>
      <c r="F290" s="218" t="s">
        <v>1973</v>
      </c>
      <c r="G290" s="40"/>
      <c r="H290" s="40"/>
      <c r="I290" s="219"/>
      <c r="J290" s="40"/>
      <c r="K290" s="40"/>
      <c r="L290" s="44"/>
      <c r="M290" s="220"/>
      <c r="N290" s="221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152</v>
      </c>
      <c r="AU290" s="17" t="s">
        <v>79</v>
      </c>
    </row>
    <row r="291" s="13" customFormat="1">
      <c r="A291" s="13"/>
      <c r="B291" s="224"/>
      <c r="C291" s="225"/>
      <c r="D291" s="217" t="s">
        <v>156</v>
      </c>
      <c r="E291" s="226" t="s">
        <v>19</v>
      </c>
      <c r="F291" s="227" t="s">
        <v>1703</v>
      </c>
      <c r="G291" s="225"/>
      <c r="H291" s="226" t="s">
        <v>19</v>
      </c>
      <c r="I291" s="228"/>
      <c r="J291" s="225"/>
      <c r="K291" s="225"/>
      <c r="L291" s="229"/>
      <c r="M291" s="230"/>
      <c r="N291" s="231"/>
      <c r="O291" s="231"/>
      <c r="P291" s="231"/>
      <c r="Q291" s="231"/>
      <c r="R291" s="231"/>
      <c r="S291" s="231"/>
      <c r="T291" s="23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3" t="s">
        <v>156</v>
      </c>
      <c r="AU291" s="233" t="s">
        <v>79</v>
      </c>
      <c r="AV291" s="13" t="s">
        <v>77</v>
      </c>
      <c r="AW291" s="13" t="s">
        <v>31</v>
      </c>
      <c r="AX291" s="13" t="s">
        <v>69</v>
      </c>
      <c r="AY291" s="233" t="s">
        <v>144</v>
      </c>
    </row>
    <row r="292" s="14" customFormat="1">
      <c r="A292" s="14"/>
      <c r="B292" s="234"/>
      <c r="C292" s="235"/>
      <c r="D292" s="217" t="s">
        <v>156</v>
      </c>
      <c r="E292" s="236" t="s">
        <v>19</v>
      </c>
      <c r="F292" s="237" t="s">
        <v>77</v>
      </c>
      <c r="G292" s="235"/>
      <c r="H292" s="238">
        <v>1</v>
      </c>
      <c r="I292" s="239"/>
      <c r="J292" s="235"/>
      <c r="K292" s="235"/>
      <c r="L292" s="240"/>
      <c r="M292" s="241"/>
      <c r="N292" s="242"/>
      <c r="O292" s="242"/>
      <c r="P292" s="242"/>
      <c r="Q292" s="242"/>
      <c r="R292" s="242"/>
      <c r="S292" s="242"/>
      <c r="T292" s="24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4" t="s">
        <v>156</v>
      </c>
      <c r="AU292" s="244" t="s">
        <v>79</v>
      </c>
      <c r="AV292" s="14" t="s">
        <v>79</v>
      </c>
      <c r="AW292" s="14" t="s">
        <v>31</v>
      </c>
      <c r="AX292" s="14" t="s">
        <v>69</v>
      </c>
      <c r="AY292" s="244" t="s">
        <v>144</v>
      </c>
    </row>
    <row r="293" s="15" customFormat="1">
      <c r="A293" s="15"/>
      <c r="B293" s="245"/>
      <c r="C293" s="246"/>
      <c r="D293" s="217" t="s">
        <v>156</v>
      </c>
      <c r="E293" s="247" t="s">
        <v>19</v>
      </c>
      <c r="F293" s="248" t="s">
        <v>163</v>
      </c>
      <c r="G293" s="246"/>
      <c r="H293" s="249">
        <v>1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55" t="s">
        <v>156</v>
      </c>
      <c r="AU293" s="255" t="s">
        <v>79</v>
      </c>
      <c r="AV293" s="15" t="s">
        <v>151</v>
      </c>
      <c r="AW293" s="15" t="s">
        <v>31</v>
      </c>
      <c r="AX293" s="15" t="s">
        <v>77</v>
      </c>
      <c r="AY293" s="255" t="s">
        <v>144</v>
      </c>
    </row>
    <row r="294" s="2" customFormat="1" ht="21.75" customHeight="1">
      <c r="A294" s="38"/>
      <c r="B294" s="39"/>
      <c r="C294" s="204" t="s">
        <v>385</v>
      </c>
      <c r="D294" s="204" t="s">
        <v>146</v>
      </c>
      <c r="E294" s="205" t="s">
        <v>1790</v>
      </c>
      <c r="F294" s="206" t="s">
        <v>1791</v>
      </c>
      <c r="G294" s="207" t="s">
        <v>291</v>
      </c>
      <c r="H294" s="208">
        <v>124.404</v>
      </c>
      <c r="I294" s="209"/>
      <c r="J294" s="210">
        <f>ROUND(I294*H294,2)</f>
        <v>0</v>
      </c>
      <c r="K294" s="206" t="s">
        <v>150</v>
      </c>
      <c r="L294" s="44"/>
      <c r="M294" s="211" t="s">
        <v>19</v>
      </c>
      <c r="N294" s="212" t="s">
        <v>40</v>
      </c>
      <c r="O294" s="84"/>
      <c r="P294" s="213">
        <f>O294*H294</f>
        <v>0</v>
      </c>
      <c r="Q294" s="213">
        <v>0</v>
      </c>
      <c r="R294" s="213">
        <f>Q294*H294</f>
        <v>0</v>
      </c>
      <c r="S294" s="213">
        <v>0</v>
      </c>
      <c r="T294" s="214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15" t="s">
        <v>151</v>
      </c>
      <c r="AT294" s="215" t="s">
        <v>146</v>
      </c>
      <c r="AU294" s="215" t="s">
        <v>79</v>
      </c>
      <c r="AY294" s="17" t="s">
        <v>144</v>
      </c>
      <c r="BE294" s="216">
        <f>IF(N294="základní",J294,0)</f>
        <v>0</v>
      </c>
      <c r="BF294" s="216">
        <f>IF(N294="snížená",J294,0)</f>
        <v>0</v>
      </c>
      <c r="BG294" s="216">
        <f>IF(N294="zákl. přenesená",J294,0)</f>
        <v>0</v>
      </c>
      <c r="BH294" s="216">
        <f>IF(N294="sníž. přenesená",J294,0)</f>
        <v>0</v>
      </c>
      <c r="BI294" s="216">
        <f>IF(N294="nulová",J294,0)</f>
        <v>0</v>
      </c>
      <c r="BJ294" s="17" t="s">
        <v>77</v>
      </c>
      <c r="BK294" s="216">
        <f>ROUND(I294*H294,2)</f>
        <v>0</v>
      </c>
      <c r="BL294" s="17" t="s">
        <v>151</v>
      </c>
      <c r="BM294" s="215" t="s">
        <v>388</v>
      </c>
    </row>
    <row r="295" s="2" customFormat="1">
      <c r="A295" s="38"/>
      <c r="B295" s="39"/>
      <c r="C295" s="40"/>
      <c r="D295" s="217" t="s">
        <v>152</v>
      </c>
      <c r="E295" s="40"/>
      <c r="F295" s="218" t="s">
        <v>1792</v>
      </c>
      <c r="G295" s="40"/>
      <c r="H295" s="40"/>
      <c r="I295" s="219"/>
      <c r="J295" s="40"/>
      <c r="K295" s="40"/>
      <c r="L295" s="44"/>
      <c r="M295" s="220"/>
      <c r="N295" s="221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152</v>
      </c>
      <c r="AU295" s="17" t="s">
        <v>79</v>
      </c>
    </row>
    <row r="296" s="2" customFormat="1">
      <c r="A296" s="38"/>
      <c r="B296" s="39"/>
      <c r="C296" s="40"/>
      <c r="D296" s="222" t="s">
        <v>154</v>
      </c>
      <c r="E296" s="40"/>
      <c r="F296" s="223" t="s">
        <v>1793</v>
      </c>
      <c r="G296" s="40"/>
      <c r="H296" s="40"/>
      <c r="I296" s="219"/>
      <c r="J296" s="40"/>
      <c r="K296" s="40"/>
      <c r="L296" s="44"/>
      <c r="M296" s="220"/>
      <c r="N296" s="221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154</v>
      </c>
      <c r="AU296" s="17" t="s">
        <v>79</v>
      </c>
    </row>
    <row r="297" s="13" customFormat="1">
      <c r="A297" s="13"/>
      <c r="B297" s="224"/>
      <c r="C297" s="225"/>
      <c r="D297" s="217" t="s">
        <v>156</v>
      </c>
      <c r="E297" s="226" t="s">
        <v>19</v>
      </c>
      <c r="F297" s="227" t="s">
        <v>1974</v>
      </c>
      <c r="G297" s="225"/>
      <c r="H297" s="226" t="s">
        <v>19</v>
      </c>
      <c r="I297" s="228"/>
      <c r="J297" s="225"/>
      <c r="K297" s="225"/>
      <c r="L297" s="229"/>
      <c r="M297" s="230"/>
      <c r="N297" s="231"/>
      <c r="O297" s="231"/>
      <c r="P297" s="231"/>
      <c r="Q297" s="231"/>
      <c r="R297" s="231"/>
      <c r="S297" s="231"/>
      <c r="T297" s="23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3" t="s">
        <v>156</v>
      </c>
      <c r="AU297" s="233" t="s">
        <v>79</v>
      </c>
      <c r="AV297" s="13" t="s">
        <v>77</v>
      </c>
      <c r="AW297" s="13" t="s">
        <v>31</v>
      </c>
      <c r="AX297" s="13" t="s">
        <v>69</v>
      </c>
      <c r="AY297" s="233" t="s">
        <v>144</v>
      </c>
    </row>
    <row r="298" s="14" customFormat="1">
      <c r="A298" s="14"/>
      <c r="B298" s="234"/>
      <c r="C298" s="235"/>
      <c r="D298" s="217" t="s">
        <v>156</v>
      </c>
      <c r="E298" s="236" t="s">
        <v>19</v>
      </c>
      <c r="F298" s="237" t="s">
        <v>1975</v>
      </c>
      <c r="G298" s="235"/>
      <c r="H298" s="238">
        <v>60.347999999999999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4" t="s">
        <v>156</v>
      </c>
      <c r="AU298" s="244" t="s">
        <v>79</v>
      </c>
      <c r="AV298" s="14" t="s">
        <v>79</v>
      </c>
      <c r="AW298" s="14" t="s">
        <v>31</v>
      </c>
      <c r="AX298" s="14" t="s">
        <v>69</v>
      </c>
      <c r="AY298" s="244" t="s">
        <v>144</v>
      </c>
    </row>
    <row r="299" s="13" customFormat="1">
      <c r="A299" s="13"/>
      <c r="B299" s="224"/>
      <c r="C299" s="225"/>
      <c r="D299" s="217" t="s">
        <v>156</v>
      </c>
      <c r="E299" s="226" t="s">
        <v>19</v>
      </c>
      <c r="F299" s="227" t="s">
        <v>1976</v>
      </c>
      <c r="G299" s="225"/>
      <c r="H299" s="226" t="s">
        <v>19</v>
      </c>
      <c r="I299" s="228"/>
      <c r="J299" s="225"/>
      <c r="K299" s="225"/>
      <c r="L299" s="229"/>
      <c r="M299" s="230"/>
      <c r="N299" s="231"/>
      <c r="O299" s="231"/>
      <c r="P299" s="231"/>
      <c r="Q299" s="231"/>
      <c r="R299" s="231"/>
      <c r="S299" s="231"/>
      <c r="T299" s="23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3" t="s">
        <v>156</v>
      </c>
      <c r="AU299" s="233" t="s">
        <v>79</v>
      </c>
      <c r="AV299" s="13" t="s">
        <v>77</v>
      </c>
      <c r="AW299" s="13" t="s">
        <v>31</v>
      </c>
      <c r="AX299" s="13" t="s">
        <v>69</v>
      </c>
      <c r="AY299" s="233" t="s">
        <v>144</v>
      </c>
    </row>
    <row r="300" s="14" customFormat="1">
      <c r="A300" s="14"/>
      <c r="B300" s="234"/>
      <c r="C300" s="235"/>
      <c r="D300" s="217" t="s">
        <v>156</v>
      </c>
      <c r="E300" s="236" t="s">
        <v>19</v>
      </c>
      <c r="F300" s="237" t="s">
        <v>1977</v>
      </c>
      <c r="G300" s="235"/>
      <c r="H300" s="238">
        <v>64.055999999999997</v>
      </c>
      <c r="I300" s="239"/>
      <c r="J300" s="235"/>
      <c r="K300" s="235"/>
      <c r="L300" s="240"/>
      <c r="M300" s="241"/>
      <c r="N300" s="242"/>
      <c r="O300" s="242"/>
      <c r="P300" s="242"/>
      <c r="Q300" s="242"/>
      <c r="R300" s="242"/>
      <c r="S300" s="242"/>
      <c r="T300" s="243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4" t="s">
        <v>156</v>
      </c>
      <c r="AU300" s="244" t="s">
        <v>79</v>
      </c>
      <c r="AV300" s="14" t="s">
        <v>79</v>
      </c>
      <c r="AW300" s="14" t="s">
        <v>31</v>
      </c>
      <c r="AX300" s="14" t="s">
        <v>69</v>
      </c>
      <c r="AY300" s="244" t="s">
        <v>144</v>
      </c>
    </row>
    <row r="301" s="15" customFormat="1">
      <c r="A301" s="15"/>
      <c r="B301" s="245"/>
      <c r="C301" s="246"/>
      <c r="D301" s="217" t="s">
        <v>156</v>
      </c>
      <c r="E301" s="247" t="s">
        <v>19</v>
      </c>
      <c r="F301" s="248" t="s">
        <v>163</v>
      </c>
      <c r="G301" s="246"/>
      <c r="H301" s="249">
        <v>124.404</v>
      </c>
      <c r="I301" s="250"/>
      <c r="J301" s="246"/>
      <c r="K301" s="246"/>
      <c r="L301" s="251"/>
      <c r="M301" s="252"/>
      <c r="N301" s="253"/>
      <c r="O301" s="253"/>
      <c r="P301" s="253"/>
      <c r="Q301" s="253"/>
      <c r="R301" s="253"/>
      <c r="S301" s="253"/>
      <c r="T301" s="254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5" t="s">
        <v>156</v>
      </c>
      <c r="AU301" s="255" t="s">
        <v>79</v>
      </c>
      <c r="AV301" s="15" t="s">
        <v>151</v>
      </c>
      <c r="AW301" s="15" t="s">
        <v>31</v>
      </c>
      <c r="AX301" s="15" t="s">
        <v>77</v>
      </c>
      <c r="AY301" s="255" t="s">
        <v>144</v>
      </c>
    </row>
    <row r="302" s="2" customFormat="1" ht="24.15" customHeight="1">
      <c r="A302" s="38"/>
      <c r="B302" s="39"/>
      <c r="C302" s="204" t="s">
        <v>269</v>
      </c>
      <c r="D302" s="204" t="s">
        <v>146</v>
      </c>
      <c r="E302" s="205" t="s">
        <v>1978</v>
      </c>
      <c r="F302" s="206" t="s">
        <v>1979</v>
      </c>
      <c r="G302" s="207" t="s">
        <v>1980</v>
      </c>
      <c r="H302" s="208">
        <v>1</v>
      </c>
      <c r="I302" s="209"/>
      <c r="J302" s="210">
        <f>ROUND(I302*H302,2)</f>
        <v>0</v>
      </c>
      <c r="K302" s="206" t="s">
        <v>150</v>
      </c>
      <c r="L302" s="44"/>
      <c r="M302" s="211" t="s">
        <v>19</v>
      </c>
      <c r="N302" s="212" t="s">
        <v>40</v>
      </c>
      <c r="O302" s="84"/>
      <c r="P302" s="213">
        <f>O302*H302</f>
        <v>0</v>
      </c>
      <c r="Q302" s="213">
        <v>9.8200000000000002E-05</v>
      </c>
      <c r="R302" s="213">
        <f>Q302*H302</f>
        <v>9.8200000000000002E-05</v>
      </c>
      <c r="S302" s="213">
        <v>0</v>
      </c>
      <c r="T302" s="214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15" t="s">
        <v>151</v>
      </c>
      <c r="AT302" s="215" t="s">
        <v>146</v>
      </c>
      <c r="AU302" s="215" t="s">
        <v>79</v>
      </c>
      <c r="AY302" s="17" t="s">
        <v>144</v>
      </c>
      <c r="BE302" s="216">
        <f>IF(N302="základní",J302,0)</f>
        <v>0</v>
      </c>
      <c r="BF302" s="216">
        <f>IF(N302="snížená",J302,0)</f>
        <v>0</v>
      </c>
      <c r="BG302" s="216">
        <f>IF(N302="zákl. přenesená",J302,0)</f>
        <v>0</v>
      </c>
      <c r="BH302" s="216">
        <f>IF(N302="sníž. přenesená",J302,0)</f>
        <v>0</v>
      </c>
      <c r="BI302" s="216">
        <f>IF(N302="nulová",J302,0)</f>
        <v>0</v>
      </c>
      <c r="BJ302" s="17" t="s">
        <v>77</v>
      </c>
      <c r="BK302" s="216">
        <f>ROUND(I302*H302,2)</f>
        <v>0</v>
      </c>
      <c r="BL302" s="17" t="s">
        <v>151</v>
      </c>
      <c r="BM302" s="215" t="s">
        <v>396</v>
      </c>
    </row>
    <row r="303" s="2" customFormat="1">
      <c r="A303" s="38"/>
      <c r="B303" s="39"/>
      <c r="C303" s="40"/>
      <c r="D303" s="217" t="s">
        <v>152</v>
      </c>
      <c r="E303" s="40"/>
      <c r="F303" s="218" t="s">
        <v>1981</v>
      </c>
      <c r="G303" s="40"/>
      <c r="H303" s="40"/>
      <c r="I303" s="219"/>
      <c r="J303" s="40"/>
      <c r="K303" s="40"/>
      <c r="L303" s="44"/>
      <c r="M303" s="220"/>
      <c r="N303" s="221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152</v>
      </c>
      <c r="AU303" s="17" t="s">
        <v>79</v>
      </c>
    </row>
    <row r="304" s="2" customFormat="1">
      <c r="A304" s="38"/>
      <c r="B304" s="39"/>
      <c r="C304" s="40"/>
      <c r="D304" s="222" t="s">
        <v>154</v>
      </c>
      <c r="E304" s="40"/>
      <c r="F304" s="223" t="s">
        <v>1982</v>
      </c>
      <c r="G304" s="40"/>
      <c r="H304" s="40"/>
      <c r="I304" s="219"/>
      <c r="J304" s="40"/>
      <c r="K304" s="40"/>
      <c r="L304" s="44"/>
      <c r="M304" s="220"/>
      <c r="N304" s="221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154</v>
      </c>
      <c r="AU304" s="17" t="s">
        <v>79</v>
      </c>
    </row>
    <row r="305" s="2" customFormat="1" ht="21.75" customHeight="1">
      <c r="A305" s="38"/>
      <c r="B305" s="39"/>
      <c r="C305" s="204" t="s">
        <v>401</v>
      </c>
      <c r="D305" s="204" t="s">
        <v>146</v>
      </c>
      <c r="E305" s="205" t="s">
        <v>1795</v>
      </c>
      <c r="F305" s="206" t="s">
        <v>1796</v>
      </c>
      <c r="G305" s="207" t="s">
        <v>291</v>
      </c>
      <c r="H305" s="208">
        <v>4.4400000000000004</v>
      </c>
      <c r="I305" s="209"/>
      <c r="J305" s="210">
        <f>ROUND(I305*H305,2)</f>
        <v>0</v>
      </c>
      <c r="K305" s="206" t="s">
        <v>150</v>
      </c>
      <c r="L305" s="44"/>
      <c r="M305" s="211" t="s">
        <v>19</v>
      </c>
      <c r="N305" s="212" t="s">
        <v>40</v>
      </c>
      <c r="O305" s="84"/>
      <c r="P305" s="213">
        <f>O305*H305</f>
        <v>0</v>
      </c>
      <c r="Q305" s="213">
        <v>0</v>
      </c>
      <c r="R305" s="213">
        <f>Q305*H305</f>
        <v>0</v>
      </c>
      <c r="S305" s="213">
        <v>0</v>
      </c>
      <c r="T305" s="214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15" t="s">
        <v>151</v>
      </c>
      <c r="AT305" s="215" t="s">
        <v>146</v>
      </c>
      <c r="AU305" s="215" t="s">
        <v>79</v>
      </c>
      <c r="AY305" s="17" t="s">
        <v>144</v>
      </c>
      <c r="BE305" s="216">
        <f>IF(N305="základní",J305,0)</f>
        <v>0</v>
      </c>
      <c r="BF305" s="216">
        <f>IF(N305="snížená",J305,0)</f>
        <v>0</v>
      </c>
      <c r="BG305" s="216">
        <f>IF(N305="zákl. přenesená",J305,0)</f>
        <v>0</v>
      </c>
      <c r="BH305" s="216">
        <f>IF(N305="sníž. přenesená",J305,0)</f>
        <v>0</v>
      </c>
      <c r="BI305" s="216">
        <f>IF(N305="nulová",J305,0)</f>
        <v>0</v>
      </c>
      <c r="BJ305" s="17" t="s">
        <v>77</v>
      </c>
      <c r="BK305" s="216">
        <f>ROUND(I305*H305,2)</f>
        <v>0</v>
      </c>
      <c r="BL305" s="17" t="s">
        <v>151</v>
      </c>
      <c r="BM305" s="215" t="s">
        <v>404</v>
      </c>
    </row>
    <row r="306" s="2" customFormat="1">
      <c r="A306" s="38"/>
      <c r="B306" s="39"/>
      <c r="C306" s="40"/>
      <c r="D306" s="217" t="s">
        <v>152</v>
      </c>
      <c r="E306" s="40"/>
      <c r="F306" s="218" t="s">
        <v>1797</v>
      </c>
      <c r="G306" s="40"/>
      <c r="H306" s="40"/>
      <c r="I306" s="219"/>
      <c r="J306" s="40"/>
      <c r="K306" s="40"/>
      <c r="L306" s="44"/>
      <c r="M306" s="220"/>
      <c r="N306" s="221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152</v>
      </c>
      <c r="AU306" s="17" t="s">
        <v>79</v>
      </c>
    </row>
    <row r="307" s="2" customFormat="1">
      <c r="A307" s="38"/>
      <c r="B307" s="39"/>
      <c r="C307" s="40"/>
      <c r="D307" s="222" t="s">
        <v>154</v>
      </c>
      <c r="E307" s="40"/>
      <c r="F307" s="223" t="s">
        <v>1798</v>
      </c>
      <c r="G307" s="40"/>
      <c r="H307" s="40"/>
      <c r="I307" s="219"/>
      <c r="J307" s="40"/>
      <c r="K307" s="40"/>
      <c r="L307" s="44"/>
      <c r="M307" s="220"/>
      <c r="N307" s="221"/>
      <c r="O307" s="84"/>
      <c r="P307" s="84"/>
      <c r="Q307" s="84"/>
      <c r="R307" s="84"/>
      <c r="S307" s="84"/>
      <c r="T307" s="85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154</v>
      </c>
      <c r="AU307" s="17" t="s">
        <v>79</v>
      </c>
    </row>
    <row r="308" s="13" customFormat="1">
      <c r="A308" s="13"/>
      <c r="B308" s="224"/>
      <c r="C308" s="225"/>
      <c r="D308" s="217" t="s">
        <v>156</v>
      </c>
      <c r="E308" s="226" t="s">
        <v>19</v>
      </c>
      <c r="F308" s="227" t="s">
        <v>1983</v>
      </c>
      <c r="G308" s="225"/>
      <c r="H308" s="226" t="s">
        <v>19</v>
      </c>
      <c r="I308" s="228"/>
      <c r="J308" s="225"/>
      <c r="K308" s="225"/>
      <c r="L308" s="229"/>
      <c r="M308" s="230"/>
      <c r="N308" s="231"/>
      <c r="O308" s="231"/>
      <c r="P308" s="231"/>
      <c r="Q308" s="231"/>
      <c r="R308" s="231"/>
      <c r="S308" s="231"/>
      <c r="T308" s="23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3" t="s">
        <v>156</v>
      </c>
      <c r="AU308" s="233" t="s">
        <v>79</v>
      </c>
      <c r="AV308" s="13" t="s">
        <v>77</v>
      </c>
      <c r="AW308" s="13" t="s">
        <v>31</v>
      </c>
      <c r="AX308" s="13" t="s">
        <v>69</v>
      </c>
      <c r="AY308" s="233" t="s">
        <v>144</v>
      </c>
    </row>
    <row r="309" s="14" customFormat="1">
      <c r="A309" s="14"/>
      <c r="B309" s="234"/>
      <c r="C309" s="235"/>
      <c r="D309" s="217" t="s">
        <v>156</v>
      </c>
      <c r="E309" s="236" t="s">
        <v>19</v>
      </c>
      <c r="F309" s="237" t="s">
        <v>1984</v>
      </c>
      <c r="G309" s="235"/>
      <c r="H309" s="238">
        <v>4.4400000000000004</v>
      </c>
      <c r="I309" s="239"/>
      <c r="J309" s="235"/>
      <c r="K309" s="235"/>
      <c r="L309" s="240"/>
      <c r="M309" s="241"/>
      <c r="N309" s="242"/>
      <c r="O309" s="242"/>
      <c r="P309" s="242"/>
      <c r="Q309" s="242"/>
      <c r="R309" s="242"/>
      <c r="S309" s="242"/>
      <c r="T309" s="24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4" t="s">
        <v>156</v>
      </c>
      <c r="AU309" s="244" t="s">
        <v>79</v>
      </c>
      <c r="AV309" s="14" t="s">
        <v>79</v>
      </c>
      <c r="AW309" s="14" t="s">
        <v>31</v>
      </c>
      <c r="AX309" s="14" t="s">
        <v>69</v>
      </c>
      <c r="AY309" s="244" t="s">
        <v>144</v>
      </c>
    </row>
    <row r="310" s="15" customFormat="1">
      <c r="A310" s="15"/>
      <c r="B310" s="245"/>
      <c r="C310" s="246"/>
      <c r="D310" s="217" t="s">
        <v>156</v>
      </c>
      <c r="E310" s="247" t="s">
        <v>19</v>
      </c>
      <c r="F310" s="248" t="s">
        <v>163</v>
      </c>
      <c r="G310" s="246"/>
      <c r="H310" s="249">
        <v>4.4400000000000004</v>
      </c>
      <c r="I310" s="250"/>
      <c r="J310" s="246"/>
      <c r="K310" s="246"/>
      <c r="L310" s="251"/>
      <c r="M310" s="252"/>
      <c r="N310" s="253"/>
      <c r="O310" s="253"/>
      <c r="P310" s="253"/>
      <c r="Q310" s="253"/>
      <c r="R310" s="253"/>
      <c r="S310" s="253"/>
      <c r="T310" s="254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55" t="s">
        <v>156</v>
      </c>
      <c r="AU310" s="255" t="s">
        <v>79</v>
      </c>
      <c r="AV310" s="15" t="s">
        <v>151</v>
      </c>
      <c r="AW310" s="15" t="s">
        <v>31</v>
      </c>
      <c r="AX310" s="15" t="s">
        <v>77</v>
      </c>
      <c r="AY310" s="255" t="s">
        <v>144</v>
      </c>
    </row>
    <row r="311" s="2" customFormat="1" ht="24.15" customHeight="1">
      <c r="A311" s="38"/>
      <c r="B311" s="39"/>
      <c r="C311" s="204" t="s">
        <v>276</v>
      </c>
      <c r="D311" s="204" t="s">
        <v>146</v>
      </c>
      <c r="E311" s="205" t="s">
        <v>1800</v>
      </c>
      <c r="F311" s="206" t="s">
        <v>1801</v>
      </c>
      <c r="G311" s="207" t="s">
        <v>305</v>
      </c>
      <c r="H311" s="208">
        <v>5</v>
      </c>
      <c r="I311" s="209"/>
      <c r="J311" s="210">
        <f>ROUND(I311*H311,2)</f>
        <v>0</v>
      </c>
      <c r="K311" s="206" t="s">
        <v>150</v>
      </c>
      <c r="L311" s="44"/>
      <c r="M311" s="211" t="s">
        <v>19</v>
      </c>
      <c r="N311" s="212" t="s">
        <v>40</v>
      </c>
      <c r="O311" s="84"/>
      <c r="P311" s="213">
        <f>O311*H311</f>
        <v>0</v>
      </c>
      <c r="Q311" s="213">
        <v>0.45937290600000003</v>
      </c>
      <c r="R311" s="213">
        <f>Q311*H311</f>
        <v>2.2968645300000001</v>
      </c>
      <c r="S311" s="213">
        <v>0</v>
      </c>
      <c r="T311" s="214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15" t="s">
        <v>151</v>
      </c>
      <c r="AT311" s="215" t="s">
        <v>146</v>
      </c>
      <c r="AU311" s="215" t="s">
        <v>79</v>
      </c>
      <c r="AY311" s="17" t="s">
        <v>144</v>
      </c>
      <c r="BE311" s="216">
        <f>IF(N311="základní",J311,0)</f>
        <v>0</v>
      </c>
      <c r="BF311" s="216">
        <f>IF(N311="snížená",J311,0)</f>
        <v>0</v>
      </c>
      <c r="BG311" s="216">
        <f>IF(N311="zákl. přenesená",J311,0)</f>
        <v>0</v>
      </c>
      <c r="BH311" s="216">
        <f>IF(N311="sníž. přenesená",J311,0)</f>
        <v>0</v>
      </c>
      <c r="BI311" s="216">
        <f>IF(N311="nulová",J311,0)</f>
        <v>0</v>
      </c>
      <c r="BJ311" s="17" t="s">
        <v>77</v>
      </c>
      <c r="BK311" s="216">
        <f>ROUND(I311*H311,2)</f>
        <v>0</v>
      </c>
      <c r="BL311" s="17" t="s">
        <v>151</v>
      </c>
      <c r="BM311" s="215" t="s">
        <v>410</v>
      </c>
    </row>
    <row r="312" s="2" customFormat="1">
      <c r="A312" s="38"/>
      <c r="B312" s="39"/>
      <c r="C312" s="40"/>
      <c r="D312" s="217" t="s">
        <v>152</v>
      </c>
      <c r="E312" s="40"/>
      <c r="F312" s="218" t="s">
        <v>1802</v>
      </c>
      <c r="G312" s="40"/>
      <c r="H312" s="40"/>
      <c r="I312" s="219"/>
      <c r="J312" s="40"/>
      <c r="K312" s="40"/>
      <c r="L312" s="44"/>
      <c r="M312" s="220"/>
      <c r="N312" s="221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152</v>
      </c>
      <c r="AU312" s="17" t="s">
        <v>79</v>
      </c>
    </row>
    <row r="313" s="2" customFormat="1">
      <c r="A313" s="38"/>
      <c r="B313" s="39"/>
      <c r="C313" s="40"/>
      <c r="D313" s="222" t="s">
        <v>154</v>
      </c>
      <c r="E313" s="40"/>
      <c r="F313" s="223" t="s">
        <v>1803</v>
      </c>
      <c r="G313" s="40"/>
      <c r="H313" s="40"/>
      <c r="I313" s="219"/>
      <c r="J313" s="40"/>
      <c r="K313" s="40"/>
      <c r="L313" s="44"/>
      <c r="M313" s="220"/>
      <c r="N313" s="221"/>
      <c r="O313" s="84"/>
      <c r="P313" s="84"/>
      <c r="Q313" s="84"/>
      <c r="R313" s="84"/>
      <c r="S313" s="84"/>
      <c r="T313" s="85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154</v>
      </c>
      <c r="AU313" s="17" t="s">
        <v>79</v>
      </c>
    </row>
    <row r="314" s="2" customFormat="1" ht="33" customHeight="1">
      <c r="A314" s="38"/>
      <c r="B314" s="39"/>
      <c r="C314" s="204" t="s">
        <v>416</v>
      </c>
      <c r="D314" s="204" t="s">
        <v>146</v>
      </c>
      <c r="E314" s="205" t="s">
        <v>1985</v>
      </c>
      <c r="F314" s="206" t="s">
        <v>1986</v>
      </c>
      <c r="G314" s="207" t="s">
        <v>305</v>
      </c>
      <c r="H314" s="208">
        <v>1</v>
      </c>
      <c r="I314" s="209"/>
      <c r="J314" s="210">
        <f>ROUND(I314*H314,2)</f>
        <v>0</v>
      </c>
      <c r="K314" s="206" t="s">
        <v>150</v>
      </c>
      <c r="L314" s="44"/>
      <c r="M314" s="211" t="s">
        <v>19</v>
      </c>
      <c r="N314" s="212" t="s">
        <v>40</v>
      </c>
      <c r="O314" s="84"/>
      <c r="P314" s="213">
        <f>O314*H314</f>
        <v>0</v>
      </c>
      <c r="Q314" s="213">
        <v>1.4878199932</v>
      </c>
      <c r="R314" s="213">
        <f>Q314*H314</f>
        <v>1.4878199932</v>
      </c>
      <c r="S314" s="213">
        <v>0</v>
      </c>
      <c r="T314" s="214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15" t="s">
        <v>151</v>
      </c>
      <c r="AT314" s="215" t="s">
        <v>146</v>
      </c>
      <c r="AU314" s="215" t="s">
        <v>79</v>
      </c>
      <c r="AY314" s="17" t="s">
        <v>144</v>
      </c>
      <c r="BE314" s="216">
        <f>IF(N314="základní",J314,0)</f>
        <v>0</v>
      </c>
      <c r="BF314" s="216">
        <f>IF(N314="snížená",J314,0)</f>
        <v>0</v>
      </c>
      <c r="BG314" s="216">
        <f>IF(N314="zákl. přenesená",J314,0)</f>
        <v>0</v>
      </c>
      <c r="BH314" s="216">
        <f>IF(N314="sníž. přenesená",J314,0)</f>
        <v>0</v>
      </c>
      <c r="BI314" s="216">
        <f>IF(N314="nulová",J314,0)</f>
        <v>0</v>
      </c>
      <c r="BJ314" s="17" t="s">
        <v>77</v>
      </c>
      <c r="BK314" s="216">
        <f>ROUND(I314*H314,2)</f>
        <v>0</v>
      </c>
      <c r="BL314" s="17" t="s">
        <v>151</v>
      </c>
      <c r="BM314" s="215" t="s">
        <v>419</v>
      </c>
    </row>
    <row r="315" s="2" customFormat="1">
      <c r="A315" s="38"/>
      <c r="B315" s="39"/>
      <c r="C315" s="40"/>
      <c r="D315" s="217" t="s">
        <v>152</v>
      </c>
      <c r="E315" s="40"/>
      <c r="F315" s="218" t="s">
        <v>1987</v>
      </c>
      <c r="G315" s="40"/>
      <c r="H315" s="40"/>
      <c r="I315" s="219"/>
      <c r="J315" s="40"/>
      <c r="K315" s="40"/>
      <c r="L315" s="44"/>
      <c r="M315" s="220"/>
      <c r="N315" s="221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152</v>
      </c>
      <c r="AU315" s="17" t="s">
        <v>79</v>
      </c>
    </row>
    <row r="316" s="2" customFormat="1">
      <c r="A316" s="38"/>
      <c r="B316" s="39"/>
      <c r="C316" s="40"/>
      <c r="D316" s="222" t="s">
        <v>154</v>
      </c>
      <c r="E316" s="40"/>
      <c r="F316" s="223" t="s">
        <v>1988</v>
      </c>
      <c r="G316" s="40"/>
      <c r="H316" s="40"/>
      <c r="I316" s="219"/>
      <c r="J316" s="40"/>
      <c r="K316" s="40"/>
      <c r="L316" s="44"/>
      <c r="M316" s="220"/>
      <c r="N316" s="221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154</v>
      </c>
      <c r="AU316" s="17" t="s">
        <v>79</v>
      </c>
    </row>
    <row r="317" s="13" customFormat="1">
      <c r="A317" s="13"/>
      <c r="B317" s="224"/>
      <c r="C317" s="225"/>
      <c r="D317" s="217" t="s">
        <v>156</v>
      </c>
      <c r="E317" s="226" t="s">
        <v>19</v>
      </c>
      <c r="F317" s="227" t="s">
        <v>1989</v>
      </c>
      <c r="G317" s="225"/>
      <c r="H317" s="226" t="s">
        <v>19</v>
      </c>
      <c r="I317" s="228"/>
      <c r="J317" s="225"/>
      <c r="K317" s="225"/>
      <c r="L317" s="229"/>
      <c r="M317" s="230"/>
      <c r="N317" s="231"/>
      <c r="O317" s="231"/>
      <c r="P317" s="231"/>
      <c r="Q317" s="231"/>
      <c r="R317" s="231"/>
      <c r="S317" s="231"/>
      <c r="T317" s="23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3" t="s">
        <v>156</v>
      </c>
      <c r="AU317" s="233" t="s">
        <v>79</v>
      </c>
      <c r="AV317" s="13" t="s">
        <v>77</v>
      </c>
      <c r="AW317" s="13" t="s">
        <v>31</v>
      </c>
      <c r="AX317" s="13" t="s">
        <v>69</v>
      </c>
      <c r="AY317" s="233" t="s">
        <v>144</v>
      </c>
    </row>
    <row r="318" s="14" customFormat="1">
      <c r="A318" s="14"/>
      <c r="B318" s="234"/>
      <c r="C318" s="235"/>
      <c r="D318" s="217" t="s">
        <v>156</v>
      </c>
      <c r="E318" s="236" t="s">
        <v>19</v>
      </c>
      <c r="F318" s="237" t="s">
        <v>77</v>
      </c>
      <c r="G318" s="235"/>
      <c r="H318" s="238">
        <v>1</v>
      </c>
      <c r="I318" s="239"/>
      <c r="J318" s="235"/>
      <c r="K318" s="235"/>
      <c r="L318" s="240"/>
      <c r="M318" s="241"/>
      <c r="N318" s="242"/>
      <c r="O318" s="242"/>
      <c r="P318" s="242"/>
      <c r="Q318" s="242"/>
      <c r="R318" s="242"/>
      <c r="S318" s="242"/>
      <c r="T318" s="24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4" t="s">
        <v>156</v>
      </c>
      <c r="AU318" s="244" t="s">
        <v>79</v>
      </c>
      <c r="AV318" s="14" t="s">
        <v>79</v>
      </c>
      <c r="AW318" s="14" t="s">
        <v>31</v>
      </c>
      <c r="AX318" s="14" t="s">
        <v>69</v>
      </c>
      <c r="AY318" s="244" t="s">
        <v>144</v>
      </c>
    </row>
    <row r="319" s="15" customFormat="1">
      <c r="A319" s="15"/>
      <c r="B319" s="245"/>
      <c r="C319" s="246"/>
      <c r="D319" s="217" t="s">
        <v>156</v>
      </c>
      <c r="E319" s="247" t="s">
        <v>19</v>
      </c>
      <c r="F319" s="248" t="s">
        <v>163</v>
      </c>
      <c r="G319" s="246"/>
      <c r="H319" s="249">
        <v>1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55" t="s">
        <v>156</v>
      </c>
      <c r="AU319" s="255" t="s">
        <v>79</v>
      </c>
      <c r="AV319" s="15" t="s">
        <v>151</v>
      </c>
      <c r="AW319" s="15" t="s">
        <v>31</v>
      </c>
      <c r="AX319" s="15" t="s">
        <v>77</v>
      </c>
      <c r="AY319" s="255" t="s">
        <v>144</v>
      </c>
    </row>
    <row r="320" s="2" customFormat="1" ht="24.15" customHeight="1">
      <c r="A320" s="38"/>
      <c r="B320" s="39"/>
      <c r="C320" s="256" t="s">
        <v>282</v>
      </c>
      <c r="D320" s="256" t="s">
        <v>229</v>
      </c>
      <c r="E320" s="257" t="s">
        <v>1990</v>
      </c>
      <c r="F320" s="258" t="s">
        <v>1991</v>
      </c>
      <c r="G320" s="259" t="s">
        <v>305</v>
      </c>
      <c r="H320" s="260">
        <v>1</v>
      </c>
      <c r="I320" s="261"/>
      <c r="J320" s="262">
        <f>ROUND(I320*H320,2)</f>
        <v>0</v>
      </c>
      <c r="K320" s="258" t="s">
        <v>150</v>
      </c>
      <c r="L320" s="263"/>
      <c r="M320" s="264" t="s">
        <v>19</v>
      </c>
      <c r="N320" s="265" t="s">
        <v>40</v>
      </c>
      <c r="O320" s="84"/>
      <c r="P320" s="213">
        <f>O320*H320</f>
        <v>0</v>
      </c>
      <c r="Q320" s="213">
        <v>0.044999999999999998</v>
      </c>
      <c r="R320" s="213">
        <f>Q320*H320</f>
        <v>0.044999999999999998</v>
      </c>
      <c r="S320" s="213">
        <v>0</v>
      </c>
      <c r="T320" s="214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15" t="s">
        <v>179</v>
      </c>
      <c r="AT320" s="215" t="s">
        <v>229</v>
      </c>
      <c r="AU320" s="215" t="s">
        <v>79</v>
      </c>
      <c r="AY320" s="17" t="s">
        <v>144</v>
      </c>
      <c r="BE320" s="216">
        <f>IF(N320="základní",J320,0)</f>
        <v>0</v>
      </c>
      <c r="BF320" s="216">
        <f>IF(N320="snížená",J320,0)</f>
        <v>0</v>
      </c>
      <c r="BG320" s="216">
        <f>IF(N320="zákl. přenesená",J320,0)</f>
        <v>0</v>
      </c>
      <c r="BH320" s="216">
        <f>IF(N320="sníž. přenesená",J320,0)</f>
        <v>0</v>
      </c>
      <c r="BI320" s="216">
        <f>IF(N320="nulová",J320,0)</f>
        <v>0</v>
      </c>
      <c r="BJ320" s="17" t="s">
        <v>77</v>
      </c>
      <c r="BK320" s="216">
        <f>ROUND(I320*H320,2)</f>
        <v>0</v>
      </c>
      <c r="BL320" s="17" t="s">
        <v>151</v>
      </c>
      <c r="BM320" s="215" t="s">
        <v>428</v>
      </c>
    </row>
    <row r="321" s="2" customFormat="1">
      <c r="A321" s="38"/>
      <c r="B321" s="39"/>
      <c r="C321" s="40"/>
      <c r="D321" s="217" t="s">
        <v>152</v>
      </c>
      <c r="E321" s="40"/>
      <c r="F321" s="218" t="s">
        <v>1991</v>
      </c>
      <c r="G321" s="40"/>
      <c r="H321" s="40"/>
      <c r="I321" s="219"/>
      <c r="J321" s="40"/>
      <c r="K321" s="40"/>
      <c r="L321" s="44"/>
      <c r="M321" s="220"/>
      <c r="N321" s="221"/>
      <c r="O321" s="84"/>
      <c r="P321" s="84"/>
      <c r="Q321" s="84"/>
      <c r="R321" s="84"/>
      <c r="S321" s="84"/>
      <c r="T321" s="85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152</v>
      </c>
      <c r="AU321" s="17" t="s">
        <v>79</v>
      </c>
    </row>
    <row r="322" s="13" customFormat="1">
      <c r="A322" s="13"/>
      <c r="B322" s="224"/>
      <c r="C322" s="225"/>
      <c r="D322" s="217" t="s">
        <v>156</v>
      </c>
      <c r="E322" s="226" t="s">
        <v>19</v>
      </c>
      <c r="F322" s="227" t="s">
        <v>1989</v>
      </c>
      <c r="G322" s="225"/>
      <c r="H322" s="226" t="s">
        <v>19</v>
      </c>
      <c r="I322" s="228"/>
      <c r="J322" s="225"/>
      <c r="K322" s="225"/>
      <c r="L322" s="229"/>
      <c r="M322" s="230"/>
      <c r="N322" s="231"/>
      <c r="O322" s="231"/>
      <c r="P322" s="231"/>
      <c r="Q322" s="231"/>
      <c r="R322" s="231"/>
      <c r="S322" s="231"/>
      <c r="T322" s="23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3" t="s">
        <v>156</v>
      </c>
      <c r="AU322" s="233" t="s">
        <v>79</v>
      </c>
      <c r="AV322" s="13" t="s">
        <v>77</v>
      </c>
      <c r="AW322" s="13" t="s">
        <v>31</v>
      </c>
      <c r="AX322" s="13" t="s">
        <v>69</v>
      </c>
      <c r="AY322" s="233" t="s">
        <v>144</v>
      </c>
    </row>
    <row r="323" s="14" customFormat="1">
      <c r="A323" s="14"/>
      <c r="B323" s="234"/>
      <c r="C323" s="235"/>
      <c r="D323" s="217" t="s">
        <v>156</v>
      </c>
      <c r="E323" s="236" t="s">
        <v>19</v>
      </c>
      <c r="F323" s="237" t="s">
        <v>77</v>
      </c>
      <c r="G323" s="235"/>
      <c r="H323" s="238">
        <v>1</v>
      </c>
      <c r="I323" s="239"/>
      <c r="J323" s="235"/>
      <c r="K323" s="235"/>
      <c r="L323" s="240"/>
      <c r="M323" s="241"/>
      <c r="N323" s="242"/>
      <c r="O323" s="242"/>
      <c r="P323" s="242"/>
      <c r="Q323" s="242"/>
      <c r="R323" s="242"/>
      <c r="S323" s="242"/>
      <c r="T323" s="24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4" t="s">
        <v>156</v>
      </c>
      <c r="AU323" s="244" t="s">
        <v>79</v>
      </c>
      <c r="AV323" s="14" t="s">
        <v>79</v>
      </c>
      <c r="AW323" s="14" t="s">
        <v>31</v>
      </c>
      <c r="AX323" s="14" t="s">
        <v>69</v>
      </c>
      <c r="AY323" s="244" t="s">
        <v>144</v>
      </c>
    </row>
    <row r="324" s="15" customFormat="1">
      <c r="A324" s="15"/>
      <c r="B324" s="245"/>
      <c r="C324" s="246"/>
      <c r="D324" s="217" t="s">
        <v>156</v>
      </c>
      <c r="E324" s="247" t="s">
        <v>19</v>
      </c>
      <c r="F324" s="248" t="s">
        <v>163</v>
      </c>
      <c r="G324" s="246"/>
      <c r="H324" s="249">
        <v>1</v>
      </c>
      <c r="I324" s="250"/>
      <c r="J324" s="246"/>
      <c r="K324" s="246"/>
      <c r="L324" s="251"/>
      <c r="M324" s="252"/>
      <c r="N324" s="253"/>
      <c r="O324" s="253"/>
      <c r="P324" s="253"/>
      <c r="Q324" s="253"/>
      <c r="R324" s="253"/>
      <c r="S324" s="253"/>
      <c r="T324" s="254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55" t="s">
        <v>156</v>
      </c>
      <c r="AU324" s="255" t="s">
        <v>79</v>
      </c>
      <c r="AV324" s="15" t="s">
        <v>151</v>
      </c>
      <c r="AW324" s="15" t="s">
        <v>31</v>
      </c>
      <c r="AX324" s="15" t="s">
        <v>77</v>
      </c>
      <c r="AY324" s="255" t="s">
        <v>144</v>
      </c>
    </row>
    <row r="325" s="2" customFormat="1" ht="24.15" customHeight="1">
      <c r="A325" s="38"/>
      <c r="B325" s="39"/>
      <c r="C325" s="204" t="s">
        <v>433</v>
      </c>
      <c r="D325" s="204" t="s">
        <v>146</v>
      </c>
      <c r="E325" s="205" t="s">
        <v>1992</v>
      </c>
      <c r="F325" s="206" t="s">
        <v>1993</v>
      </c>
      <c r="G325" s="207" t="s">
        <v>305</v>
      </c>
      <c r="H325" s="208">
        <v>3</v>
      </c>
      <c r="I325" s="209"/>
      <c r="J325" s="210">
        <f>ROUND(I325*H325,2)</f>
        <v>0</v>
      </c>
      <c r="K325" s="206" t="s">
        <v>150</v>
      </c>
      <c r="L325" s="44"/>
      <c r="M325" s="211" t="s">
        <v>19</v>
      </c>
      <c r="N325" s="212" t="s">
        <v>40</v>
      </c>
      <c r="O325" s="84"/>
      <c r="P325" s="213">
        <f>O325*H325</f>
        <v>0</v>
      </c>
      <c r="Q325" s="213">
        <v>0</v>
      </c>
      <c r="R325" s="213">
        <f>Q325*H325</f>
        <v>0</v>
      </c>
      <c r="S325" s="213">
        <v>0.050000000000000003</v>
      </c>
      <c r="T325" s="214">
        <f>S325*H325</f>
        <v>0.15000000000000002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15" t="s">
        <v>151</v>
      </c>
      <c r="AT325" s="215" t="s">
        <v>146</v>
      </c>
      <c r="AU325" s="215" t="s">
        <v>79</v>
      </c>
      <c r="AY325" s="17" t="s">
        <v>144</v>
      </c>
      <c r="BE325" s="216">
        <f>IF(N325="základní",J325,0)</f>
        <v>0</v>
      </c>
      <c r="BF325" s="216">
        <f>IF(N325="snížená",J325,0)</f>
        <v>0</v>
      </c>
      <c r="BG325" s="216">
        <f>IF(N325="zákl. přenesená",J325,0)</f>
        <v>0</v>
      </c>
      <c r="BH325" s="216">
        <f>IF(N325="sníž. přenesená",J325,0)</f>
        <v>0</v>
      </c>
      <c r="BI325" s="216">
        <f>IF(N325="nulová",J325,0)</f>
        <v>0</v>
      </c>
      <c r="BJ325" s="17" t="s">
        <v>77</v>
      </c>
      <c r="BK325" s="216">
        <f>ROUND(I325*H325,2)</f>
        <v>0</v>
      </c>
      <c r="BL325" s="17" t="s">
        <v>151</v>
      </c>
      <c r="BM325" s="215" t="s">
        <v>436</v>
      </c>
    </row>
    <row r="326" s="2" customFormat="1">
      <c r="A326" s="38"/>
      <c r="B326" s="39"/>
      <c r="C326" s="40"/>
      <c r="D326" s="217" t="s">
        <v>152</v>
      </c>
      <c r="E326" s="40"/>
      <c r="F326" s="218" t="s">
        <v>1994</v>
      </c>
      <c r="G326" s="40"/>
      <c r="H326" s="40"/>
      <c r="I326" s="219"/>
      <c r="J326" s="40"/>
      <c r="K326" s="40"/>
      <c r="L326" s="44"/>
      <c r="M326" s="220"/>
      <c r="N326" s="221"/>
      <c r="O326" s="84"/>
      <c r="P326" s="84"/>
      <c r="Q326" s="84"/>
      <c r="R326" s="84"/>
      <c r="S326" s="84"/>
      <c r="T326" s="85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152</v>
      </c>
      <c r="AU326" s="17" t="s">
        <v>79</v>
      </c>
    </row>
    <row r="327" s="2" customFormat="1">
      <c r="A327" s="38"/>
      <c r="B327" s="39"/>
      <c r="C327" s="40"/>
      <c r="D327" s="222" t="s">
        <v>154</v>
      </c>
      <c r="E327" s="40"/>
      <c r="F327" s="223" t="s">
        <v>1995</v>
      </c>
      <c r="G327" s="40"/>
      <c r="H327" s="40"/>
      <c r="I327" s="219"/>
      <c r="J327" s="40"/>
      <c r="K327" s="40"/>
      <c r="L327" s="44"/>
      <c r="M327" s="220"/>
      <c r="N327" s="221"/>
      <c r="O327" s="84"/>
      <c r="P327" s="84"/>
      <c r="Q327" s="84"/>
      <c r="R327" s="84"/>
      <c r="S327" s="84"/>
      <c r="T327" s="85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154</v>
      </c>
      <c r="AU327" s="17" t="s">
        <v>79</v>
      </c>
    </row>
    <row r="328" s="13" customFormat="1">
      <c r="A328" s="13"/>
      <c r="B328" s="224"/>
      <c r="C328" s="225"/>
      <c r="D328" s="217" t="s">
        <v>156</v>
      </c>
      <c r="E328" s="226" t="s">
        <v>19</v>
      </c>
      <c r="F328" s="227" t="s">
        <v>1996</v>
      </c>
      <c r="G328" s="225"/>
      <c r="H328" s="226" t="s">
        <v>19</v>
      </c>
      <c r="I328" s="228"/>
      <c r="J328" s="225"/>
      <c r="K328" s="225"/>
      <c r="L328" s="229"/>
      <c r="M328" s="230"/>
      <c r="N328" s="231"/>
      <c r="O328" s="231"/>
      <c r="P328" s="231"/>
      <c r="Q328" s="231"/>
      <c r="R328" s="231"/>
      <c r="S328" s="231"/>
      <c r="T328" s="23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3" t="s">
        <v>156</v>
      </c>
      <c r="AU328" s="233" t="s">
        <v>79</v>
      </c>
      <c r="AV328" s="13" t="s">
        <v>77</v>
      </c>
      <c r="AW328" s="13" t="s">
        <v>31</v>
      </c>
      <c r="AX328" s="13" t="s">
        <v>69</v>
      </c>
      <c r="AY328" s="233" t="s">
        <v>144</v>
      </c>
    </row>
    <row r="329" s="14" customFormat="1">
      <c r="A329" s="14"/>
      <c r="B329" s="234"/>
      <c r="C329" s="235"/>
      <c r="D329" s="217" t="s">
        <v>156</v>
      </c>
      <c r="E329" s="236" t="s">
        <v>19</v>
      </c>
      <c r="F329" s="237" t="s">
        <v>77</v>
      </c>
      <c r="G329" s="235"/>
      <c r="H329" s="238">
        <v>1</v>
      </c>
      <c r="I329" s="239"/>
      <c r="J329" s="235"/>
      <c r="K329" s="235"/>
      <c r="L329" s="240"/>
      <c r="M329" s="241"/>
      <c r="N329" s="242"/>
      <c r="O329" s="242"/>
      <c r="P329" s="242"/>
      <c r="Q329" s="242"/>
      <c r="R329" s="242"/>
      <c r="S329" s="242"/>
      <c r="T329" s="243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4" t="s">
        <v>156</v>
      </c>
      <c r="AU329" s="244" t="s">
        <v>79</v>
      </c>
      <c r="AV329" s="14" t="s">
        <v>79</v>
      </c>
      <c r="AW329" s="14" t="s">
        <v>31</v>
      </c>
      <c r="AX329" s="14" t="s">
        <v>69</v>
      </c>
      <c r="AY329" s="244" t="s">
        <v>144</v>
      </c>
    </row>
    <row r="330" s="13" customFormat="1">
      <c r="A330" s="13"/>
      <c r="B330" s="224"/>
      <c r="C330" s="225"/>
      <c r="D330" s="217" t="s">
        <v>156</v>
      </c>
      <c r="E330" s="226" t="s">
        <v>19</v>
      </c>
      <c r="F330" s="227" t="s">
        <v>1997</v>
      </c>
      <c r="G330" s="225"/>
      <c r="H330" s="226" t="s">
        <v>19</v>
      </c>
      <c r="I330" s="228"/>
      <c r="J330" s="225"/>
      <c r="K330" s="225"/>
      <c r="L330" s="229"/>
      <c r="M330" s="230"/>
      <c r="N330" s="231"/>
      <c r="O330" s="231"/>
      <c r="P330" s="231"/>
      <c r="Q330" s="231"/>
      <c r="R330" s="231"/>
      <c r="S330" s="231"/>
      <c r="T330" s="23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3" t="s">
        <v>156</v>
      </c>
      <c r="AU330" s="233" t="s">
        <v>79</v>
      </c>
      <c r="AV330" s="13" t="s">
        <v>77</v>
      </c>
      <c r="AW330" s="13" t="s">
        <v>31</v>
      </c>
      <c r="AX330" s="13" t="s">
        <v>69</v>
      </c>
      <c r="AY330" s="233" t="s">
        <v>144</v>
      </c>
    </row>
    <row r="331" s="14" customFormat="1">
      <c r="A331" s="14"/>
      <c r="B331" s="234"/>
      <c r="C331" s="235"/>
      <c r="D331" s="217" t="s">
        <v>156</v>
      </c>
      <c r="E331" s="236" t="s">
        <v>19</v>
      </c>
      <c r="F331" s="237" t="s">
        <v>77</v>
      </c>
      <c r="G331" s="235"/>
      <c r="H331" s="238">
        <v>1</v>
      </c>
      <c r="I331" s="239"/>
      <c r="J331" s="235"/>
      <c r="K331" s="235"/>
      <c r="L331" s="240"/>
      <c r="M331" s="241"/>
      <c r="N331" s="242"/>
      <c r="O331" s="242"/>
      <c r="P331" s="242"/>
      <c r="Q331" s="242"/>
      <c r="R331" s="242"/>
      <c r="S331" s="242"/>
      <c r="T331" s="24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4" t="s">
        <v>156</v>
      </c>
      <c r="AU331" s="244" t="s">
        <v>79</v>
      </c>
      <c r="AV331" s="14" t="s">
        <v>79</v>
      </c>
      <c r="AW331" s="14" t="s">
        <v>31</v>
      </c>
      <c r="AX331" s="14" t="s">
        <v>69</v>
      </c>
      <c r="AY331" s="244" t="s">
        <v>144</v>
      </c>
    </row>
    <row r="332" s="13" customFormat="1">
      <c r="A332" s="13"/>
      <c r="B332" s="224"/>
      <c r="C332" s="225"/>
      <c r="D332" s="217" t="s">
        <v>156</v>
      </c>
      <c r="E332" s="226" t="s">
        <v>19</v>
      </c>
      <c r="F332" s="227" t="s">
        <v>1998</v>
      </c>
      <c r="G332" s="225"/>
      <c r="H332" s="226" t="s">
        <v>19</v>
      </c>
      <c r="I332" s="228"/>
      <c r="J332" s="225"/>
      <c r="K332" s="225"/>
      <c r="L332" s="229"/>
      <c r="M332" s="230"/>
      <c r="N332" s="231"/>
      <c r="O332" s="231"/>
      <c r="P332" s="231"/>
      <c r="Q332" s="231"/>
      <c r="R332" s="231"/>
      <c r="S332" s="231"/>
      <c r="T332" s="23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3" t="s">
        <v>156</v>
      </c>
      <c r="AU332" s="233" t="s">
        <v>79</v>
      </c>
      <c r="AV332" s="13" t="s">
        <v>77</v>
      </c>
      <c r="AW332" s="13" t="s">
        <v>31</v>
      </c>
      <c r="AX332" s="13" t="s">
        <v>69</v>
      </c>
      <c r="AY332" s="233" t="s">
        <v>144</v>
      </c>
    </row>
    <row r="333" s="14" customFormat="1">
      <c r="A333" s="14"/>
      <c r="B333" s="234"/>
      <c r="C333" s="235"/>
      <c r="D333" s="217" t="s">
        <v>156</v>
      </c>
      <c r="E333" s="236" t="s">
        <v>19</v>
      </c>
      <c r="F333" s="237" t="s">
        <v>77</v>
      </c>
      <c r="G333" s="235"/>
      <c r="H333" s="238">
        <v>1</v>
      </c>
      <c r="I333" s="239"/>
      <c r="J333" s="235"/>
      <c r="K333" s="235"/>
      <c r="L333" s="240"/>
      <c r="M333" s="241"/>
      <c r="N333" s="242"/>
      <c r="O333" s="242"/>
      <c r="P333" s="242"/>
      <c r="Q333" s="242"/>
      <c r="R333" s="242"/>
      <c r="S333" s="242"/>
      <c r="T333" s="24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4" t="s">
        <v>156</v>
      </c>
      <c r="AU333" s="244" t="s">
        <v>79</v>
      </c>
      <c r="AV333" s="14" t="s">
        <v>79</v>
      </c>
      <c r="AW333" s="14" t="s">
        <v>31</v>
      </c>
      <c r="AX333" s="14" t="s">
        <v>69</v>
      </c>
      <c r="AY333" s="244" t="s">
        <v>144</v>
      </c>
    </row>
    <row r="334" s="15" customFormat="1">
      <c r="A334" s="15"/>
      <c r="B334" s="245"/>
      <c r="C334" s="246"/>
      <c r="D334" s="217" t="s">
        <v>156</v>
      </c>
      <c r="E334" s="247" t="s">
        <v>19</v>
      </c>
      <c r="F334" s="248" t="s">
        <v>163</v>
      </c>
      <c r="G334" s="246"/>
      <c r="H334" s="249">
        <v>3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5" t="s">
        <v>156</v>
      </c>
      <c r="AU334" s="255" t="s">
        <v>79</v>
      </c>
      <c r="AV334" s="15" t="s">
        <v>151</v>
      </c>
      <c r="AW334" s="15" t="s">
        <v>31</v>
      </c>
      <c r="AX334" s="15" t="s">
        <v>77</v>
      </c>
      <c r="AY334" s="255" t="s">
        <v>144</v>
      </c>
    </row>
    <row r="335" s="2" customFormat="1" ht="24.15" customHeight="1">
      <c r="A335" s="38"/>
      <c r="B335" s="39"/>
      <c r="C335" s="204" t="s">
        <v>292</v>
      </c>
      <c r="D335" s="204" t="s">
        <v>146</v>
      </c>
      <c r="E335" s="205" t="s">
        <v>1999</v>
      </c>
      <c r="F335" s="206" t="s">
        <v>2000</v>
      </c>
      <c r="G335" s="207" t="s">
        <v>305</v>
      </c>
      <c r="H335" s="208">
        <v>2</v>
      </c>
      <c r="I335" s="209"/>
      <c r="J335" s="210">
        <f>ROUND(I335*H335,2)</f>
        <v>0</v>
      </c>
      <c r="K335" s="206" t="s">
        <v>150</v>
      </c>
      <c r="L335" s="44"/>
      <c r="M335" s="211" t="s">
        <v>19</v>
      </c>
      <c r="N335" s="212" t="s">
        <v>40</v>
      </c>
      <c r="O335" s="84"/>
      <c r="P335" s="213">
        <f>O335*H335</f>
        <v>0</v>
      </c>
      <c r="Q335" s="213">
        <v>0.217338</v>
      </c>
      <c r="R335" s="213">
        <f>Q335*H335</f>
        <v>0.43467600000000001</v>
      </c>
      <c r="S335" s="213">
        <v>0</v>
      </c>
      <c r="T335" s="214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15" t="s">
        <v>151</v>
      </c>
      <c r="AT335" s="215" t="s">
        <v>146</v>
      </c>
      <c r="AU335" s="215" t="s">
        <v>79</v>
      </c>
      <c r="AY335" s="17" t="s">
        <v>144</v>
      </c>
      <c r="BE335" s="216">
        <f>IF(N335="základní",J335,0)</f>
        <v>0</v>
      </c>
      <c r="BF335" s="216">
        <f>IF(N335="snížená",J335,0)</f>
        <v>0</v>
      </c>
      <c r="BG335" s="216">
        <f>IF(N335="zákl. přenesená",J335,0)</f>
        <v>0</v>
      </c>
      <c r="BH335" s="216">
        <f>IF(N335="sníž. přenesená",J335,0)</f>
        <v>0</v>
      </c>
      <c r="BI335" s="216">
        <f>IF(N335="nulová",J335,0)</f>
        <v>0</v>
      </c>
      <c r="BJ335" s="17" t="s">
        <v>77</v>
      </c>
      <c r="BK335" s="216">
        <f>ROUND(I335*H335,2)</f>
        <v>0</v>
      </c>
      <c r="BL335" s="17" t="s">
        <v>151</v>
      </c>
      <c r="BM335" s="215" t="s">
        <v>440</v>
      </c>
    </row>
    <row r="336" s="2" customFormat="1">
      <c r="A336" s="38"/>
      <c r="B336" s="39"/>
      <c r="C336" s="40"/>
      <c r="D336" s="217" t="s">
        <v>152</v>
      </c>
      <c r="E336" s="40"/>
      <c r="F336" s="218" t="s">
        <v>2001</v>
      </c>
      <c r="G336" s="40"/>
      <c r="H336" s="40"/>
      <c r="I336" s="219"/>
      <c r="J336" s="40"/>
      <c r="K336" s="40"/>
      <c r="L336" s="44"/>
      <c r="M336" s="220"/>
      <c r="N336" s="221"/>
      <c r="O336" s="84"/>
      <c r="P336" s="84"/>
      <c r="Q336" s="84"/>
      <c r="R336" s="84"/>
      <c r="S336" s="84"/>
      <c r="T336" s="85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152</v>
      </c>
      <c r="AU336" s="17" t="s">
        <v>79</v>
      </c>
    </row>
    <row r="337" s="2" customFormat="1">
      <c r="A337" s="38"/>
      <c r="B337" s="39"/>
      <c r="C337" s="40"/>
      <c r="D337" s="222" t="s">
        <v>154</v>
      </c>
      <c r="E337" s="40"/>
      <c r="F337" s="223" t="s">
        <v>2002</v>
      </c>
      <c r="G337" s="40"/>
      <c r="H337" s="40"/>
      <c r="I337" s="219"/>
      <c r="J337" s="40"/>
      <c r="K337" s="40"/>
      <c r="L337" s="44"/>
      <c r="M337" s="220"/>
      <c r="N337" s="221"/>
      <c r="O337" s="84"/>
      <c r="P337" s="84"/>
      <c r="Q337" s="84"/>
      <c r="R337" s="84"/>
      <c r="S337" s="84"/>
      <c r="T337" s="85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154</v>
      </c>
      <c r="AU337" s="17" t="s">
        <v>79</v>
      </c>
    </row>
    <row r="338" s="13" customFormat="1">
      <c r="A338" s="13"/>
      <c r="B338" s="224"/>
      <c r="C338" s="225"/>
      <c r="D338" s="217" t="s">
        <v>156</v>
      </c>
      <c r="E338" s="226" t="s">
        <v>19</v>
      </c>
      <c r="F338" s="227" t="s">
        <v>1919</v>
      </c>
      <c r="G338" s="225"/>
      <c r="H338" s="226" t="s">
        <v>19</v>
      </c>
      <c r="I338" s="228"/>
      <c r="J338" s="225"/>
      <c r="K338" s="225"/>
      <c r="L338" s="229"/>
      <c r="M338" s="230"/>
      <c r="N338" s="231"/>
      <c r="O338" s="231"/>
      <c r="P338" s="231"/>
      <c r="Q338" s="231"/>
      <c r="R338" s="231"/>
      <c r="S338" s="231"/>
      <c r="T338" s="23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3" t="s">
        <v>156</v>
      </c>
      <c r="AU338" s="233" t="s">
        <v>79</v>
      </c>
      <c r="AV338" s="13" t="s">
        <v>77</v>
      </c>
      <c r="AW338" s="13" t="s">
        <v>31</v>
      </c>
      <c r="AX338" s="13" t="s">
        <v>69</v>
      </c>
      <c r="AY338" s="233" t="s">
        <v>144</v>
      </c>
    </row>
    <row r="339" s="14" customFormat="1">
      <c r="A339" s="14"/>
      <c r="B339" s="234"/>
      <c r="C339" s="235"/>
      <c r="D339" s="217" t="s">
        <v>156</v>
      </c>
      <c r="E339" s="236" t="s">
        <v>19</v>
      </c>
      <c r="F339" s="237" t="s">
        <v>77</v>
      </c>
      <c r="G339" s="235"/>
      <c r="H339" s="238">
        <v>1</v>
      </c>
      <c r="I339" s="239"/>
      <c r="J339" s="235"/>
      <c r="K339" s="235"/>
      <c r="L339" s="240"/>
      <c r="M339" s="241"/>
      <c r="N339" s="242"/>
      <c r="O339" s="242"/>
      <c r="P339" s="242"/>
      <c r="Q339" s="242"/>
      <c r="R339" s="242"/>
      <c r="S339" s="242"/>
      <c r="T339" s="24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4" t="s">
        <v>156</v>
      </c>
      <c r="AU339" s="244" t="s">
        <v>79</v>
      </c>
      <c r="AV339" s="14" t="s">
        <v>79</v>
      </c>
      <c r="AW339" s="14" t="s">
        <v>31</v>
      </c>
      <c r="AX339" s="14" t="s">
        <v>69</v>
      </c>
      <c r="AY339" s="244" t="s">
        <v>144</v>
      </c>
    </row>
    <row r="340" s="13" customFormat="1">
      <c r="A340" s="13"/>
      <c r="B340" s="224"/>
      <c r="C340" s="225"/>
      <c r="D340" s="217" t="s">
        <v>156</v>
      </c>
      <c r="E340" s="226" t="s">
        <v>19</v>
      </c>
      <c r="F340" s="227" t="s">
        <v>1920</v>
      </c>
      <c r="G340" s="225"/>
      <c r="H340" s="226" t="s">
        <v>19</v>
      </c>
      <c r="I340" s="228"/>
      <c r="J340" s="225"/>
      <c r="K340" s="225"/>
      <c r="L340" s="229"/>
      <c r="M340" s="230"/>
      <c r="N340" s="231"/>
      <c r="O340" s="231"/>
      <c r="P340" s="231"/>
      <c r="Q340" s="231"/>
      <c r="R340" s="231"/>
      <c r="S340" s="231"/>
      <c r="T340" s="23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3" t="s">
        <v>156</v>
      </c>
      <c r="AU340" s="233" t="s">
        <v>79</v>
      </c>
      <c r="AV340" s="13" t="s">
        <v>77</v>
      </c>
      <c r="AW340" s="13" t="s">
        <v>31</v>
      </c>
      <c r="AX340" s="13" t="s">
        <v>69</v>
      </c>
      <c r="AY340" s="233" t="s">
        <v>144</v>
      </c>
    </row>
    <row r="341" s="14" customFormat="1">
      <c r="A341" s="14"/>
      <c r="B341" s="234"/>
      <c r="C341" s="235"/>
      <c r="D341" s="217" t="s">
        <v>156</v>
      </c>
      <c r="E341" s="236" t="s">
        <v>19</v>
      </c>
      <c r="F341" s="237" t="s">
        <v>77</v>
      </c>
      <c r="G341" s="235"/>
      <c r="H341" s="238">
        <v>1</v>
      </c>
      <c r="I341" s="239"/>
      <c r="J341" s="235"/>
      <c r="K341" s="235"/>
      <c r="L341" s="240"/>
      <c r="M341" s="241"/>
      <c r="N341" s="242"/>
      <c r="O341" s="242"/>
      <c r="P341" s="242"/>
      <c r="Q341" s="242"/>
      <c r="R341" s="242"/>
      <c r="S341" s="242"/>
      <c r="T341" s="24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4" t="s">
        <v>156</v>
      </c>
      <c r="AU341" s="244" t="s">
        <v>79</v>
      </c>
      <c r="AV341" s="14" t="s">
        <v>79</v>
      </c>
      <c r="AW341" s="14" t="s">
        <v>31</v>
      </c>
      <c r="AX341" s="14" t="s">
        <v>69</v>
      </c>
      <c r="AY341" s="244" t="s">
        <v>144</v>
      </c>
    </row>
    <row r="342" s="15" customFormat="1">
      <c r="A342" s="15"/>
      <c r="B342" s="245"/>
      <c r="C342" s="246"/>
      <c r="D342" s="217" t="s">
        <v>156</v>
      </c>
      <c r="E342" s="247" t="s">
        <v>19</v>
      </c>
      <c r="F342" s="248" t="s">
        <v>163</v>
      </c>
      <c r="G342" s="246"/>
      <c r="H342" s="249">
        <v>2</v>
      </c>
      <c r="I342" s="250"/>
      <c r="J342" s="246"/>
      <c r="K342" s="246"/>
      <c r="L342" s="251"/>
      <c r="M342" s="252"/>
      <c r="N342" s="253"/>
      <c r="O342" s="253"/>
      <c r="P342" s="253"/>
      <c r="Q342" s="253"/>
      <c r="R342" s="253"/>
      <c r="S342" s="253"/>
      <c r="T342" s="254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55" t="s">
        <v>156</v>
      </c>
      <c r="AU342" s="255" t="s">
        <v>79</v>
      </c>
      <c r="AV342" s="15" t="s">
        <v>151</v>
      </c>
      <c r="AW342" s="15" t="s">
        <v>31</v>
      </c>
      <c r="AX342" s="15" t="s">
        <v>77</v>
      </c>
      <c r="AY342" s="255" t="s">
        <v>144</v>
      </c>
    </row>
    <row r="343" s="2" customFormat="1" ht="24.15" customHeight="1">
      <c r="A343" s="38"/>
      <c r="B343" s="39"/>
      <c r="C343" s="256" t="s">
        <v>446</v>
      </c>
      <c r="D343" s="256" t="s">
        <v>229</v>
      </c>
      <c r="E343" s="257" t="s">
        <v>2003</v>
      </c>
      <c r="F343" s="258" t="s">
        <v>2004</v>
      </c>
      <c r="G343" s="259" t="s">
        <v>305</v>
      </c>
      <c r="H343" s="260">
        <v>2</v>
      </c>
      <c r="I343" s="261"/>
      <c r="J343" s="262">
        <f>ROUND(I343*H343,2)</f>
        <v>0</v>
      </c>
      <c r="K343" s="258" t="s">
        <v>19</v>
      </c>
      <c r="L343" s="263"/>
      <c r="M343" s="264" t="s">
        <v>19</v>
      </c>
      <c r="N343" s="265" t="s">
        <v>40</v>
      </c>
      <c r="O343" s="84"/>
      <c r="P343" s="213">
        <f>O343*H343</f>
        <v>0</v>
      </c>
      <c r="Q343" s="213">
        <v>0</v>
      </c>
      <c r="R343" s="213">
        <f>Q343*H343</f>
        <v>0</v>
      </c>
      <c r="S343" s="213">
        <v>0</v>
      </c>
      <c r="T343" s="214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15" t="s">
        <v>179</v>
      </c>
      <c r="AT343" s="215" t="s">
        <v>229</v>
      </c>
      <c r="AU343" s="215" t="s">
        <v>79</v>
      </c>
      <c r="AY343" s="17" t="s">
        <v>144</v>
      </c>
      <c r="BE343" s="216">
        <f>IF(N343="základní",J343,0)</f>
        <v>0</v>
      </c>
      <c r="BF343" s="216">
        <f>IF(N343="snížená",J343,0)</f>
        <v>0</v>
      </c>
      <c r="BG343" s="216">
        <f>IF(N343="zákl. přenesená",J343,0)</f>
        <v>0</v>
      </c>
      <c r="BH343" s="216">
        <f>IF(N343="sníž. přenesená",J343,0)</f>
        <v>0</v>
      </c>
      <c r="BI343" s="216">
        <f>IF(N343="nulová",J343,0)</f>
        <v>0</v>
      </c>
      <c r="BJ343" s="17" t="s">
        <v>77</v>
      </c>
      <c r="BK343" s="216">
        <f>ROUND(I343*H343,2)</f>
        <v>0</v>
      </c>
      <c r="BL343" s="17" t="s">
        <v>151</v>
      </c>
      <c r="BM343" s="215" t="s">
        <v>449</v>
      </c>
    </row>
    <row r="344" s="2" customFormat="1">
      <c r="A344" s="38"/>
      <c r="B344" s="39"/>
      <c r="C344" s="40"/>
      <c r="D344" s="217" t="s">
        <v>152</v>
      </c>
      <c r="E344" s="40"/>
      <c r="F344" s="218" t="s">
        <v>2004</v>
      </c>
      <c r="G344" s="40"/>
      <c r="H344" s="40"/>
      <c r="I344" s="219"/>
      <c r="J344" s="40"/>
      <c r="K344" s="40"/>
      <c r="L344" s="44"/>
      <c r="M344" s="220"/>
      <c r="N344" s="221"/>
      <c r="O344" s="84"/>
      <c r="P344" s="84"/>
      <c r="Q344" s="84"/>
      <c r="R344" s="84"/>
      <c r="S344" s="84"/>
      <c r="T344" s="85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152</v>
      </c>
      <c r="AU344" s="17" t="s">
        <v>79</v>
      </c>
    </row>
    <row r="345" s="13" customFormat="1">
      <c r="A345" s="13"/>
      <c r="B345" s="224"/>
      <c r="C345" s="225"/>
      <c r="D345" s="217" t="s">
        <v>156</v>
      </c>
      <c r="E345" s="226" t="s">
        <v>19</v>
      </c>
      <c r="F345" s="227" t="s">
        <v>1919</v>
      </c>
      <c r="G345" s="225"/>
      <c r="H345" s="226" t="s">
        <v>19</v>
      </c>
      <c r="I345" s="228"/>
      <c r="J345" s="225"/>
      <c r="K345" s="225"/>
      <c r="L345" s="229"/>
      <c r="M345" s="230"/>
      <c r="N345" s="231"/>
      <c r="O345" s="231"/>
      <c r="P345" s="231"/>
      <c r="Q345" s="231"/>
      <c r="R345" s="231"/>
      <c r="S345" s="231"/>
      <c r="T345" s="23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3" t="s">
        <v>156</v>
      </c>
      <c r="AU345" s="233" t="s">
        <v>79</v>
      </c>
      <c r="AV345" s="13" t="s">
        <v>77</v>
      </c>
      <c r="AW345" s="13" t="s">
        <v>31</v>
      </c>
      <c r="AX345" s="13" t="s">
        <v>69</v>
      </c>
      <c r="AY345" s="233" t="s">
        <v>144</v>
      </c>
    </row>
    <row r="346" s="14" customFormat="1">
      <c r="A346" s="14"/>
      <c r="B346" s="234"/>
      <c r="C346" s="235"/>
      <c r="D346" s="217" t="s">
        <v>156</v>
      </c>
      <c r="E346" s="236" t="s">
        <v>19</v>
      </c>
      <c r="F346" s="237" t="s">
        <v>77</v>
      </c>
      <c r="G346" s="235"/>
      <c r="H346" s="238">
        <v>1</v>
      </c>
      <c r="I346" s="239"/>
      <c r="J346" s="235"/>
      <c r="K346" s="235"/>
      <c r="L346" s="240"/>
      <c r="M346" s="241"/>
      <c r="N346" s="242"/>
      <c r="O346" s="242"/>
      <c r="P346" s="242"/>
      <c r="Q346" s="242"/>
      <c r="R346" s="242"/>
      <c r="S346" s="242"/>
      <c r="T346" s="24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4" t="s">
        <v>156</v>
      </c>
      <c r="AU346" s="244" t="s">
        <v>79</v>
      </c>
      <c r="AV346" s="14" t="s">
        <v>79</v>
      </c>
      <c r="AW346" s="14" t="s">
        <v>31</v>
      </c>
      <c r="AX346" s="14" t="s">
        <v>69</v>
      </c>
      <c r="AY346" s="244" t="s">
        <v>144</v>
      </c>
    </row>
    <row r="347" s="13" customFormat="1">
      <c r="A347" s="13"/>
      <c r="B347" s="224"/>
      <c r="C347" s="225"/>
      <c r="D347" s="217" t="s">
        <v>156</v>
      </c>
      <c r="E347" s="226" t="s">
        <v>19</v>
      </c>
      <c r="F347" s="227" t="s">
        <v>1920</v>
      </c>
      <c r="G347" s="225"/>
      <c r="H347" s="226" t="s">
        <v>19</v>
      </c>
      <c r="I347" s="228"/>
      <c r="J347" s="225"/>
      <c r="K347" s="225"/>
      <c r="L347" s="229"/>
      <c r="M347" s="230"/>
      <c r="N347" s="231"/>
      <c r="O347" s="231"/>
      <c r="P347" s="231"/>
      <c r="Q347" s="231"/>
      <c r="R347" s="231"/>
      <c r="S347" s="231"/>
      <c r="T347" s="23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3" t="s">
        <v>156</v>
      </c>
      <c r="AU347" s="233" t="s">
        <v>79</v>
      </c>
      <c r="AV347" s="13" t="s">
        <v>77</v>
      </c>
      <c r="AW347" s="13" t="s">
        <v>31</v>
      </c>
      <c r="AX347" s="13" t="s">
        <v>69</v>
      </c>
      <c r="AY347" s="233" t="s">
        <v>144</v>
      </c>
    </row>
    <row r="348" s="14" customFormat="1">
      <c r="A348" s="14"/>
      <c r="B348" s="234"/>
      <c r="C348" s="235"/>
      <c r="D348" s="217" t="s">
        <v>156</v>
      </c>
      <c r="E348" s="236" t="s">
        <v>19</v>
      </c>
      <c r="F348" s="237" t="s">
        <v>77</v>
      </c>
      <c r="G348" s="235"/>
      <c r="H348" s="238">
        <v>1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4" t="s">
        <v>156</v>
      </c>
      <c r="AU348" s="244" t="s">
        <v>79</v>
      </c>
      <c r="AV348" s="14" t="s">
        <v>79</v>
      </c>
      <c r="AW348" s="14" t="s">
        <v>31</v>
      </c>
      <c r="AX348" s="14" t="s">
        <v>69</v>
      </c>
      <c r="AY348" s="244" t="s">
        <v>144</v>
      </c>
    </row>
    <row r="349" s="15" customFormat="1">
      <c r="A349" s="15"/>
      <c r="B349" s="245"/>
      <c r="C349" s="246"/>
      <c r="D349" s="217" t="s">
        <v>156</v>
      </c>
      <c r="E349" s="247" t="s">
        <v>19</v>
      </c>
      <c r="F349" s="248" t="s">
        <v>163</v>
      </c>
      <c r="G349" s="246"/>
      <c r="H349" s="249">
        <v>2</v>
      </c>
      <c r="I349" s="250"/>
      <c r="J349" s="246"/>
      <c r="K349" s="246"/>
      <c r="L349" s="251"/>
      <c r="M349" s="252"/>
      <c r="N349" s="253"/>
      <c r="O349" s="253"/>
      <c r="P349" s="253"/>
      <c r="Q349" s="253"/>
      <c r="R349" s="253"/>
      <c r="S349" s="253"/>
      <c r="T349" s="254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55" t="s">
        <v>156</v>
      </c>
      <c r="AU349" s="255" t="s">
        <v>79</v>
      </c>
      <c r="AV349" s="15" t="s">
        <v>151</v>
      </c>
      <c r="AW349" s="15" t="s">
        <v>31</v>
      </c>
      <c r="AX349" s="15" t="s">
        <v>77</v>
      </c>
      <c r="AY349" s="255" t="s">
        <v>144</v>
      </c>
    </row>
    <row r="350" s="2" customFormat="1" ht="21.75" customHeight="1">
      <c r="A350" s="38"/>
      <c r="B350" s="39"/>
      <c r="C350" s="204" t="s">
        <v>298</v>
      </c>
      <c r="D350" s="204" t="s">
        <v>146</v>
      </c>
      <c r="E350" s="205" t="s">
        <v>2005</v>
      </c>
      <c r="F350" s="206" t="s">
        <v>2006</v>
      </c>
      <c r="G350" s="207" t="s">
        <v>291</v>
      </c>
      <c r="H350" s="208">
        <v>128.84399999999999</v>
      </c>
      <c r="I350" s="209"/>
      <c r="J350" s="210">
        <f>ROUND(I350*H350,2)</f>
        <v>0</v>
      </c>
      <c r="K350" s="206" t="s">
        <v>150</v>
      </c>
      <c r="L350" s="44"/>
      <c r="M350" s="211" t="s">
        <v>19</v>
      </c>
      <c r="N350" s="212" t="s">
        <v>40</v>
      </c>
      <c r="O350" s="84"/>
      <c r="P350" s="213">
        <f>O350*H350</f>
        <v>0</v>
      </c>
      <c r="Q350" s="213">
        <v>9.4500000000000007E-05</v>
      </c>
      <c r="R350" s="213">
        <f>Q350*H350</f>
        <v>0.012175758</v>
      </c>
      <c r="S350" s="213">
        <v>0</v>
      </c>
      <c r="T350" s="214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15" t="s">
        <v>151</v>
      </c>
      <c r="AT350" s="215" t="s">
        <v>146</v>
      </c>
      <c r="AU350" s="215" t="s">
        <v>79</v>
      </c>
      <c r="AY350" s="17" t="s">
        <v>144</v>
      </c>
      <c r="BE350" s="216">
        <f>IF(N350="základní",J350,0)</f>
        <v>0</v>
      </c>
      <c r="BF350" s="216">
        <f>IF(N350="snížená",J350,0)</f>
        <v>0</v>
      </c>
      <c r="BG350" s="216">
        <f>IF(N350="zákl. přenesená",J350,0)</f>
        <v>0</v>
      </c>
      <c r="BH350" s="216">
        <f>IF(N350="sníž. přenesená",J350,0)</f>
        <v>0</v>
      </c>
      <c r="BI350" s="216">
        <f>IF(N350="nulová",J350,0)</f>
        <v>0</v>
      </c>
      <c r="BJ350" s="17" t="s">
        <v>77</v>
      </c>
      <c r="BK350" s="216">
        <f>ROUND(I350*H350,2)</f>
        <v>0</v>
      </c>
      <c r="BL350" s="17" t="s">
        <v>151</v>
      </c>
      <c r="BM350" s="215" t="s">
        <v>456</v>
      </c>
    </row>
    <row r="351" s="2" customFormat="1">
      <c r="A351" s="38"/>
      <c r="B351" s="39"/>
      <c r="C351" s="40"/>
      <c r="D351" s="217" t="s">
        <v>152</v>
      </c>
      <c r="E351" s="40"/>
      <c r="F351" s="218" t="s">
        <v>2007</v>
      </c>
      <c r="G351" s="40"/>
      <c r="H351" s="40"/>
      <c r="I351" s="219"/>
      <c r="J351" s="40"/>
      <c r="K351" s="40"/>
      <c r="L351" s="44"/>
      <c r="M351" s="220"/>
      <c r="N351" s="221"/>
      <c r="O351" s="84"/>
      <c r="P351" s="84"/>
      <c r="Q351" s="84"/>
      <c r="R351" s="84"/>
      <c r="S351" s="84"/>
      <c r="T351" s="85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152</v>
      </c>
      <c r="AU351" s="17" t="s">
        <v>79</v>
      </c>
    </row>
    <row r="352" s="2" customFormat="1">
      <c r="A352" s="38"/>
      <c r="B352" s="39"/>
      <c r="C352" s="40"/>
      <c r="D352" s="222" t="s">
        <v>154</v>
      </c>
      <c r="E352" s="40"/>
      <c r="F352" s="223" t="s">
        <v>2008</v>
      </c>
      <c r="G352" s="40"/>
      <c r="H352" s="40"/>
      <c r="I352" s="219"/>
      <c r="J352" s="40"/>
      <c r="K352" s="40"/>
      <c r="L352" s="44"/>
      <c r="M352" s="220"/>
      <c r="N352" s="221"/>
      <c r="O352" s="84"/>
      <c r="P352" s="84"/>
      <c r="Q352" s="84"/>
      <c r="R352" s="84"/>
      <c r="S352" s="84"/>
      <c r="T352" s="85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154</v>
      </c>
      <c r="AU352" s="17" t="s">
        <v>79</v>
      </c>
    </row>
    <row r="353" s="13" customFormat="1">
      <c r="A353" s="13"/>
      <c r="B353" s="224"/>
      <c r="C353" s="225"/>
      <c r="D353" s="217" t="s">
        <v>156</v>
      </c>
      <c r="E353" s="226" t="s">
        <v>19</v>
      </c>
      <c r="F353" s="227" t="s">
        <v>1701</v>
      </c>
      <c r="G353" s="225"/>
      <c r="H353" s="226" t="s">
        <v>19</v>
      </c>
      <c r="I353" s="228"/>
      <c r="J353" s="225"/>
      <c r="K353" s="225"/>
      <c r="L353" s="229"/>
      <c r="M353" s="230"/>
      <c r="N353" s="231"/>
      <c r="O353" s="231"/>
      <c r="P353" s="231"/>
      <c r="Q353" s="231"/>
      <c r="R353" s="231"/>
      <c r="S353" s="231"/>
      <c r="T353" s="23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3" t="s">
        <v>156</v>
      </c>
      <c r="AU353" s="233" t="s">
        <v>79</v>
      </c>
      <c r="AV353" s="13" t="s">
        <v>77</v>
      </c>
      <c r="AW353" s="13" t="s">
        <v>31</v>
      </c>
      <c r="AX353" s="13" t="s">
        <v>69</v>
      </c>
      <c r="AY353" s="233" t="s">
        <v>144</v>
      </c>
    </row>
    <row r="354" s="14" customFormat="1">
      <c r="A354" s="14"/>
      <c r="B354" s="234"/>
      <c r="C354" s="235"/>
      <c r="D354" s="217" t="s">
        <v>156</v>
      </c>
      <c r="E354" s="236" t="s">
        <v>19</v>
      </c>
      <c r="F354" s="237" t="s">
        <v>2009</v>
      </c>
      <c r="G354" s="235"/>
      <c r="H354" s="238">
        <v>95.016000000000005</v>
      </c>
      <c r="I354" s="239"/>
      <c r="J354" s="235"/>
      <c r="K354" s="235"/>
      <c r="L354" s="240"/>
      <c r="M354" s="241"/>
      <c r="N354" s="242"/>
      <c r="O354" s="242"/>
      <c r="P354" s="242"/>
      <c r="Q354" s="242"/>
      <c r="R354" s="242"/>
      <c r="S354" s="242"/>
      <c r="T354" s="243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4" t="s">
        <v>156</v>
      </c>
      <c r="AU354" s="244" t="s">
        <v>79</v>
      </c>
      <c r="AV354" s="14" t="s">
        <v>79</v>
      </c>
      <c r="AW354" s="14" t="s">
        <v>31</v>
      </c>
      <c r="AX354" s="14" t="s">
        <v>69</v>
      </c>
      <c r="AY354" s="244" t="s">
        <v>144</v>
      </c>
    </row>
    <row r="355" s="13" customFormat="1">
      <c r="A355" s="13"/>
      <c r="B355" s="224"/>
      <c r="C355" s="225"/>
      <c r="D355" s="217" t="s">
        <v>156</v>
      </c>
      <c r="E355" s="226" t="s">
        <v>19</v>
      </c>
      <c r="F355" s="227" t="s">
        <v>1703</v>
      </c>
      <c r="G355" s="225"/>
      <c r="H355" s="226" t="s">
        <v>19</v>
      </c>
      <c r="I355" s="228"/>
      <c r="J355" s="225"/>
      <c r="K355" s="225"/>
      <c r="L355" s="229"/>
      <c r="M355" s="230"/>
      <c r="N355" s="231"/>
      <c r="O355" s="231"/>
      <c r="P355" s="231"/>
      <c r="Q355" s="231"/>
      <c r="R355" s="231"/>
      <c r="S355" s="231"/>
      <c r="T355" s="23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3" t="s">
        <v>156</v>
      </c>
      <c r="AU355" s="233" t="s">
        <v>79</v>
      </c>
      <c r="AV355" s="13" t="s">
        <v>77</v>
      </c>
      <c r="AW355" s="13" t="s">
        <v>31</v>
      </c>
      <c r="AX355" s="13" t="s">
        <v>69</v>
      </c>
      <c r="AY355" s="233" t="s">
        <v>144</v>
      </c>
    </row>
    <row r="356" s="14" customFormat="1">
      <c r="A356" s="14"/>
      <c r="B356" s="234"/>
      <c r="C356" s="235"/>
      <c r="D356" s="217" t="s">
        <v>156</v>
      </c>
      <c r="E356" s="236" t="s">
        <v>19</v>
      </c>
      <c r="F356" s="237" t="s">
        <v>2010</v>
      </c>
      <c r="G356" s="235"/>
      <c r="H356" s="238">
        <v>33.828000000000003</v>
      </c>
      <c r="I356" s="239"/>
      <c r="J356" s="235"/>
      <c r="K356" s="235"/>
      <c r="L356" s="240"/>
      <c r="M356" s="241"/>
      <c r="N356" s="242"/>
      <c r="O356" s="242"/>
      <c r="P356" s="242"/>
      <c r="Q356" s="242"/>
      <c r="R356" s="242"/>
      <c r="S356" s="242"/>
      <c r="T356" s="24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4" t="s">
        <v>156</v>
      </c>
      <c r="AU356" s="244" t="s">
        <v>79</v>
      </c>
      <c r="AV356" s="14" t="s">
        <v>79</v>
      </c>
      <c r="AW356" s="14" t="s">
        <v>31</v>
      </c>
      <c r="AX356" s="14" t="s">
        <v>69</v>
      </c>
      <c r="AY356" s="244" t="s">
        <v>144</v>
      </c>
    </row>
    <row r="357" s="15" customFormat="1">
      <c r="A357" s="15"/>
      <c r="B357" s="245"/>
      <c r="C357" s="246"/>
      <c r="D357" s="217" t="s">
        <v>156</v>
      </c>
      <c r="E357" s="247" t="s">
        <v>19</v>
      </c>
      <c r="F357" s="248" t="s">
        <v>163</v>
      </c>
      <c r="G357" s="246"/>
      <c r="H357" s="249">
        <v>128.84399999999999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55" t="s">
        <v>156</v>
      </c>
      <c r="AU357" s="255" t="s">
        <v>79</v>
      </c>
      <c r="AV357" s="15" t="s">
        <v>151</v>
      </c>
      <c r="AW357" s="15" t="s">
        <v>31</v>
      </c>
      <c r="AX357" s="15" t="s">
        <v>77</v>
      </c>
      <c r="AY357" s="255" t="s">
        <v>144</v>
      </c>
    </row>
    <row r="358" s="2" customFormat="1" ht="24.15" customHeight="1">
      <c r="A358" s="38"/>
      <c r="B358" s="39"/>
      <c r="C358" s="256" t="s">
        <v>460</v>
      </c>
      <c r="D358" s="256" t="s">
        <v>229</v>
      </c>
      <c r="E358" s="257" t="s">
        <v>2011</v>
      </c>
      <c r="F358" s="258" t="s">
        <v>2012</v>
      </c>
      <c r="G358" s="259" t="s">
        <v>305</v>
      </c>
      <c r="H358" s="260">
        <v>35</v>
      </c>
      <c r="I358" s="261"/>
      <c r="J358" s="262">
        <f>ROUND(I358*H358,2)</f>
        <v>0</v>
      </c>
      <c r="K358" s="258" t="s">
        <v>150</v>
      </c>
      <c r="L358" s="263"/>
      <c r="M358" s="264" t="s">
        <v>19</v>
      </c>
      <c r="N358" s="265" t="s">
        <v>40</v>
      </c>
      <c r="O358" s="84"/>
      <c r="P358" s="213">
        <f>O358*H358</f>
        <v>0</v>
      </c>
      <c r="Q358" s="213">
        <v>0.00023000000000000001</v>
      </c>
      <c r="R358" s="213">
        <f>Q358*H358</f>
        <v>0.0080499999999999999</v>
      </c>
      <c r="S358" s="213">
        <v>0</v>
      </c>
      <c r="T358" s="214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15" t="s">
        <v>179</v>
      </c>
      <c r="AT358" s="215" t="s">
        <v>229</v>
      </c>
      <c r="AU358" s="215" t="s">
        <v>79</v>
      </c>
      <c r="AY358" s="17" t="s">
        <v>144</v>
      </c>
      <c r="BE358" s="216">
        <f>IF(N358="základní",J358,0)</f>
        <v>0</v>
      </c>
      <c r="BF358" s="216">
        <f>IF(N358="snížená",J358,0)</f>
        <v>0</v>
      </c>
      <c r="BG358" s="216">
        <f>IF(N358="zákl. přenesená",J358,0)</f>
        <v>0</v>
      </c>
      <c r="BH358" s="216">
        <f>IF(N358="sníž. přenesená",J358,0)</f>
        <v>0</v>
      </c>
      <c r="BI358" s="216">
        <f>IF(N358="nulová",J358,0)</f>
        <v>0</v>
      </c>
      <c r="BJ358" s="17" t="s">
        <v>77</v>
      </c>
      <c r="BK358" s="216">
        <f>ROUND(I358*H358,2)</f>
        <v>0</v>
      </c>
      <c r="BL358" s="17" t="s">
        <v>151</v>
      </c>
      <c r="BM358" s="215" t="s">
        <v>463</v>
      </c>
    </row>
    <row r="359" s="2" customFormat="1">
      <c r="A359" s="38"/>
      <c r="B359" s="39"/>
      <c r="C359" s="40"/>
      <c r="D359" s="217" t="s">
        <v>152</v>
      </c>
      <c r="E359" s="40"/>
      <c r="F359" s="218" t="s">
        <v>2012</v>
      </c>
      <c r="G359" s="40"/>
      <c r="H359" s="40"/>
      <c r="I359" s="219"/>
      <c r="J359" s="40"/>
      <c r="K359" s="40"/>
      <c r="L359" s="44"/>
      <c r="M359" s="220"/>
      <c r="N359" s="221"/>
      <c r="O359" s="84"/>
      <c r="P359" s="84"/>
      <c r="Q359" s="84"/>
      <c r="R359" s="84"/>
      <c r="S359" s="84"/>
      <c r="T359" s="85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152</v>
      </c>
      <c r="AU359" s="17" t="s">
        <v>79</v>
      </c>
    </row>
    <row r="360" s="12" customFormat="1" ht="22.8" customHeight="1">
      <c r="A360" s="12"/>
      <c r="B360" s="188"/>
      <c r="C360" s="189"/>
      <c r="D360" s="190" t="s">
        <v>68</v>
      </c>
      <c r="E360" s="202" t="s">
        <v>208</v>
      </c>
      <c r="F360" s="202" t="s">
        <v>599</v>
      </c>
      <c r="G360" s="189"/>
      <c r="H360" s="189"/>
      <c r="I360" s="192"/>
      <c r="J360" s="203">
        <f>BK360</f>
        <v>0</v>
      </c>
      <c r="K360" s="189"/>
      <c r="L360" s="194"/>
      <c r="M360" s="195"/>
      <c r="N360" s="196"/>
      <c r="O360" s="196"/>
      <c r="P360" s="197">
        <f>SUM(P361:P487)</f>
        <v>0</v>
      </c>
      <c r="Q360" s="196"/>
      <c r="R360" s="197">
        <f>SUM(R361:R487)</f>
        <v>0.13023590000000002</v>
      </c>
      <c r="S360" s="196"/>
      <c r="T360" s="198">
        <f>SUM(T361:T487)</f>
        <v>3.4511699999999998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199" t="s">
        <v>77</v>
      </c>
      <c r="AT360" s="200" t="s">
        <v>68</v>
      </c>
      <c r="AU360" s="200" t="s">
        <v>77</v>
      </c>
      <c r="AY360" s="199" t="s">
        <v>144</v>
      </c>
      <c r="BK360" s="201">
        <f>SUM(BK361:BK487)</f>
        <v>0</v>
      </c>
    </row>
    <row r="361" s="2" customFormat="1" ht="37.8" customHeight="1">
      <c r="A361" s="38"/>
      <c r="B361" s="39"/>
      <c r="C361" s="204" t="s">
        <v>306</v>
      </c>
      <c r="D361" s="204" t="s">
        <v>146</v>
      </c>
      <c r="E361" s="205" t="s">
        <v>1818</v>
      </c>
      <c r="F361" s="206" t="s">
        <v>1819</v>
      </c>
      <c r="G361" s="207" t="s">
        <v>149</v>
      </c>
      <c r="H361" s="208">
        <v>0.52000000000000002</v>
      </c>
      <c r="I361" s="209"/>
      <c r="J361" s="210">
        <f>ROUND(I361*H361,2)</f>
        <v>0</v>
      </c>
      <c r="K361" s="206" t="s">
        <v>150</v>
      </c>
      <c r="L361" s="44"/>
      <c r="M361" s="211" t="s">
        <v>19</v>
      </c>
      <c r="N361" s="212" t="s">
        <v>40</v>
      </c>
      <c r="O361" s="84"/>
      <c r="P361" s="213">
        <f>O361*H361</f>
        <v>0</v>
      </c>
      <c r="Q361" s="213">
        <v>0</v>
      </c>
      <c r="R361" s="213">
        <f>Q361*H361</f>
        <v>0</v>
      </c>
      <c r="S361" s="213">
        <v>2.2000000000000002</v>
      </c>
      <c r="T361" s="214">
        <f>S361*H361</f>
        <v>1.1440000000000001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15" t="s">
        <v>151</v>
      </c>
      <c r="AT361" s="215" t="s">
        <v>146</v>
      </c>
      <c r="AU361" s="215" t="s">
        <v>79</v>
      </c>
      <c r="AY361" s="17" t="s">
        <v>144</v>
      </c>
      <c r="BE361" s="216">
        <f>IF(N361="základní",J361,0)</f>
        <v>0</v>
      </c>
      <c r="BF361" s="216">
        <f>IF(N361="snížená",J361,0)</f>
        <v>0</v>
      </c>
      <c r="BG361" s="216">
        <f>IF(N361="zákl. přenesená",J361,0)</f>
        <v>0</v>
      </c>
      <c r="BH361" s="216">
        <f>IF(N361="sníž. přenesená",J361,0)</f>
        <v>0</v>
      </c>
      <c r="BI361" s="216">
        <f>IF(N361="nulová",J361,0)</f>
        <v>0</v>
      </c>
      <c r="BJ361" s="17" t="s">
        <v>77</v>
      </c>
      <c r="BK361" s="216">
        <f>ROUND(I361*H361,2)</f>
        <v>0</v>
      </c>
      <c r="BL361" s="17" t="s">
        <v>151</v>
      </c>
      <c r="BM361" s="215" t="s">
        <v>470</v>
      </c>
    </row>
    <row r="362" s="2" customFormat="1">
      <c r="A362" s="38"/>
      <c r="B362" s="39"/>
      <c r="C362" s="40"/>
      <c r="D362" s="217" t="s">
        <v>152</v>
      </c>
      <c r="E362" s="40"/>
      <c r="F362" s="218" t="s">
        <v>1820</v>
      </c>
      <c r="G362" s="40"/>
      <c r="H362" s="40"/>
      <c r="I362" s="219"/>
      <c r="J362" s="40"/>
      <c r="K362" s="40"/>
      <c r="L362" s="44"/>
      <c r="M362" s="220"/>
      <c r="N362" s="221"/>
      <c r="O362" s="84"/>
      <c r="P362" s="84"/>
      <c r="Q362" s="84"/>
      <c r="R362" s="84"/>
      <c r="S362" s="84"/>
      <c r="T362" s="85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152</v>
      </c>
      <c r="AU362" s="17" t="s">
        <v>79</v>
      </c>
    </row>
    <row r="363" s="2" customFormat="1">
      <c r="A363" s="38"/>
      <c r="B363" s="39"/>
      <c r="C363" s="40"/>
      <c r="D363" s="222" t="s">
        <v>154</v>
      </c>
      <c r="E363" s="40"/>
      <c r="F363" s="223" t="s">
        <v>1821</v>
      </c>
      <c r="G363" s="40"/>
      <c r="H363" s="40"/>
      <c r="I363" s="219"/>
      <c r="J363" s="40"/>
      <c r="K363" s="40"/>
      <c r="L363" s="44"/>
      <c r="M363" s="220"/>
      <c r="N363" s="221"/>
      <c r="O363" s="84"/>
      <c r="P363" s="84"/>
      <c r="Q363" s="84"/>
      <c r="R363" s="84"/>
      <c r="S363" s="84"/>
      <c r="T363" s="85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154</v>
      </c>
      <c r="AU363" s="17" t="s">
        <v>79</v>
      </c>
    </row>
    <row r="364" s="13" customFormat="1">
      <c r="A364" s="13"/>
      <c r="B364" s="224"/>
      <c r="C364" s="225"/>
      <c r="D364" s="217" t="s">
        <v>156</v>
      </c>
      <c r="E364" s="226" t="s">
        <v>19</v>
      </c>
      <c r="F364" s="227" t="s">
        <v>2013</v>
      </c>
      <c r="G364" s="225"/>
      <c r="H364" s="226" t="s">
        <v>19</v>
      </c>
      <c r="I364" s="228"/>
      <c r="J364" s="225"/>
      <c r="K364" s="225"/>
      <c r="L364" s="229"/>
      <c r="M364" s="230"/>
      <c r="N364" s="231"/>
      <c r="O364" s="231"/>
      <c r="P364" s="231"/>
      <c r="Q364" s="231"/>
      <c r="R364" s="231"/>
      <c r="S364" s="231"/>
      <c r="T364" s="23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3" t="s">
        <v>156</v>
      </c>
      <c r="AU364" s="233" t="s">
        <v>79</v>
      </c>
      <c r="AV364" s="13" t="s">
        <v>77</v>
      </c>
      <c r="AW364" s="13" t="s">
        <v>31</v>
      </c>
      <c r="AX364" s="13" t="s">
        <v>69</v>
      </c>
      <c r="AY364" s="233" t="s">
        <v>144</v>
      </c>
    </row>
    <row r="365" s="13" customFormat="1">
      <c r="A365" s="13"/>
      <c r="B365" s="224"/>
      <c r="C365" s="225"/>
      <c r="D365" s="217" t="s">
        <v>156</v>
      </c>
      <c r="E365" s="226" t="s">
        <v>19</v>
      </c>
      <c r="F365" s="227" t="s">
        <v>2014</v>
      </c>
      <c r="G365" s="225"/>
      <c r="H365" s="226" t="s">
        <v>19</v>
      </c>
      <c r="I365" s="228"/>
      <c r="J365" s="225"/>
      <c r="K365" s="225"/>
      <c r="L365" s="229"/>
      <c r="M365" s="230"/>
      <c r="N365" s="231"/>
      <c r="O365" s="231"/>
      <c r="P365" s="231"/>
      <c r="Q365" s="231"/>
      <c r="R365" s="231"/>
      <c r="S365" s="231"/>
      <c r="T365" s="23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3" t="s">
        <v>156</v>
      </c>
      <c r="AU365" s="233" t="s">
        <v>79</v>
      </c>
      <c r="AV365" s="13" t="s">
        <v>77</v>
      </c>
      <c r="AW365" s="13" t="s">
        <v>31</v>
      </c>
      <c r="AX365" s="13" t="s">
        <v>69</v>
      </c>
      <c r="AY365" s="233" t="s">
        <v>144</v>
      </c>
    </row>
    <row r="366" s="14" customFormat="1">
      <c r="A366" s="14"/>
      <c r="B366" s="234"/>
      <c r="C366" s="235"/>
      <c r="D366" s="217" t="s">
        <v>156</v>
      </c>
      <c r="E366" s="236" t="s">
        <v>19</v>
      </c>
      <c r="F366" s="237" t="s">
        <v>2015</v>
      </c>
      <c r="G366" s="235"/>
      <c r="H366" s="238">
        <v>0.52000000000000002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4" t="s">
        <v>156</v>
      </c>
      <c r="AU366" s="244" t="s">
        <v>79</v>
      </c>
      <c r="AV366" s="14" t="s">
        <v>79</v>
      </c>
      <c r="AW366" s="14" t="s">
        <v>31</v>
      </c>
      <c r="AX366" s="14" t="s">
        <v>69</v>
      </c>
      <c r="AY366" s="244" t="s">
        <v>144</v>
      </c>
    </row>
    <row r="367" s="15" customFormat="1">
      <c r="A367" s="15"/>
      <c r="B367" s="245"/>
      <c r="C367" s="246"/>
      <c r="D367" s="217" t="s">
        <v>156</v>
      </c>
      <c r="E367" s="247" t="s">
        <v>19</v>
      </c>
      <c r="F367" s="248" t="s">
        <v>163</v>
      </c>
      <c r="G367" s="246"/>
      <c r="H367" s="249">
        <v>0.52000000000000002</v>
      </c>
      <c r="I367" s="250"/>
      <c r="J367" s="246"/>
      <c r="K367" s="246"/>
      <c r="L367" s="251"/>
      <c r="M367" s="252"/>
      <c r="N367" s="253"/>
      <c r="O367" s="253"/>
      <c r="P367" s="253"/>
      <c r="Q367" s="253"/>
      <c r="R367" s="253"/>
      <c r="S367" s="253"/>
      <c r="T367" s="254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55" t="s">
        <v>156</v>
      </c>
      <c r="AU367" s="255" t="s">
        <v>79</v>
      </c>
      <c r="AV367" s="15" t="s">
        <v>151</v>
      </c>
      <c r="AW367" s="15" t="s">
        <v>31</v>
      </c>
      <c r="AX367" s="15" t="s">
        <v>77</v>
      </c>
      <c r="AY367" s="255" t="s">
        <v>144</v>
      </c>
    </row>
    <row r="368" s="2" customFormat="1" ht="24.15" customHeight="1">
      <c r="A368" s="38"/>
      <c r="B368" s="39"/>
      <c r="C368" s="204" t="s">
        <v>485</v>
      </c>
      <c r="D368" s="204" t="s">
        <v>146</v>
      </c>
      <c r="E368" s="205" t="s">
        <v>2016</v>
      </c>
      <c r="F368" s="206" t="s">
        <v>2017</v>
      </c>
      <c r="G368" s="207" t="s">
        <v>305</v>
      </c>
      <c r="H368" s="208">
        <v>41</v>
      </c>
      <c r="I368" s="209"/>
      <c r="J368" s="210">
        <f>ROUND(I368*H368,2)</f>
        <v>0</v>
      </c>
      <c r="K368" s="206" t="s">
        <v>150</v>
      </c>
      <c r="L368" s="44"/>
      <c r="M368" s="211" t="s">
        <v>19</v>
      </c>
      <c r="N368" s="212" t="s">
        <v>40</v>
      </c>
      <c r="O368" s="84"/>
      <c r="P368" s="213">
        <f>O368*H368</f>
        <v>0</v>
      </c>
      <c r="Q368" s="213">
        <v>0</v>
      </c>
      <c r="R368" s="213">
        <f>Q368*H368</f>
        <v>0</v>
      </c>
      <c r="S368" s="213">
        <v>0.001</v>
      </c>
      <c r="T368" s="214">
        <f>S368*H368</f>
        <v>0.041000000000000002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15" t="s">
        <v>151</v>
      </c>
      <c r="AT368" s="215" t="s">
        <v>146</v>
      </c>
      <c r="AU368" s="215" t="s">
        <v>79</v>
      </c>
      <c r="AY368" s="17" t="s">
        <v>144</v>
      </c>
      <c r="BE368" s="216">
        <f>IF(N368="základní",J368,0)</f>
        <v>0</v>
      </c>
      <c r="BF368" s="216">
        <f>IF(N368="snížená",J368,0)</f>
        <v>0</v>
      </c>
      <c r="BG368" s="216">
        <f>IF(N368="zákl. přenesená",J368,0)</f>
        <v>0</v>
      </c>
      <c r="BH368" s="216">
        <f>IF(N368="sníž. přenesená",J368,0)</f>
        <v>0</v>
      </c>
      <c r="BI368" s="216">
        <f>IF(N368="nulová",J368,0)</f>
        <v>0</v>
      </c>
      <c r="BJ368" s="17" t="s">
        <v>77</v>
      </c>
      <c r="BK368" s="216">
        <f>ROUND(I368*H368,2)</f>
        <v>0</v>
      </c>
      <c r="BL368" s="17" t="s">
        <v>151</v>
      </c>
      <c r="BM368" s="215" t="s">
        <v>488</v>
      </c>
    </row>
    <row r="369" s="2" customFormat="1">
      <c r="A369" s="38"/>
      <c r="B369" s="39"/>
      <c r="C369" s="40"/>
      <c r="D369" s="217" t="s">
        <v>152</v>
      </c>
      <c r="E369" s="40"/>
      <c r="F369" s="218" t="s">
        <v>2018</v>
      </c>
      <c r="G369" s="40"/>
      <c r="H369" s="40"/>
      <c r="I369" s="219"/>
      <c r="J369" s="40"/>
      <c r="K369" s="40"/>
      <c r="L369" s="44"/>
      <c r="M369" s="220"/>
      <c r="N369" s="221"/>
      <c r="O369" s="84"/>
      <c r="P369" s="84"/>
      <c r="Q369" s="84"/>
      <c r="R369" s="84"/>
      <c r="S369" s="84"/>
      <c r="T369" s="85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152</v>
      </c>
      <c r="AU369" s="17" t="s">
        <v>79</v>
      </c>
    </row>
    <row r="370" s="2" customFormat="1">
      <c r="A370" s="38"/>
      <c r="B370" s="39"/>
      <c r="C370" s="40"/>
      <c r="D370" s="222" t="s">
        <v>154</v>
      </c>
      <c r="E370" s="40"/>
      <c r="F370" s="223" t="s">
        <v>2019</v>
      </c>
      <c r="G370" s="40"/>
      <c r="H370" s="40"/>
      <c r="I370" s="219"/>
      <c r="J370" s="40"/>
      <c r="K370" s="40"/>
      <c r="L370" s="44"/>
      <c r="M370" s="220"/>
      <c r="N370" s="221"/>
      <c r="O370" s="84"/>
      <c r="P370" s="84"/>
      <c r="Q370" s="84"/>
      <c r="R370" s="84"/>
      <c r="S370" s="84"/>
      <c r="T370" s="85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154</v>
      </c>
      <c r="AU370" s="17" t="s">
        <v>79</v>
      </c>
    </row>
    <row r="371" s="13" customFormat="1">
      <c r="A371" s="13"/>
      <c r="B371" s="224"/>
      <c r="C371" s="225"/>
      <c r="D371" s="217" t="s">
        <v>156</v>
      </c>
      <c r="E371" s="226" t="s">
        <v>19</v>
      </c>
      <c r="F371" s="227" t="s">
        <v>1701</v>
      </c>
      <c r="G371" s="225"/>
      <c r="H371" s="226" t="s">
        <v>19</v>
      </c>
      <c r="I371" s="228"/>
      <c r="J371" s="225"/>
      <c r="K371" s="225"/>
      <c r="L371" s="229"/>
      <c r="M371" s="230"/>
      <c r="N371" s="231"/>
      <c r="O371" s="231"/>
      <c r="P371" s="231"/>
      <c r="Q371" s="231"/>
      <c r="R371" s="231"/>
      <c r="S371" s="231"/>
      <c r="T371" s="23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3" t="s">
        <v>156</v>
      </c>
      <c r="AU371" s="233" t="s">
        <v>79</v>
      </c>
      <c r="AV371" s="13" t="s">
        <v>77</v>
      </c>
      <c r="AW371" s="13" t="s">
        <v>31</v>
      </c>
      <c r="AX371" s="13" t="s">
        <v>69</v>
      </c>
      <c r="AY371" s="233" t="s">
        <v>144</v>
      </c>
    </row>
    <row r="372" s="14" customFormat="1">
      <c r="A372" s="14"/>
      <c r="B372" s="234"/>
      <c r="C372" s="235"/>
      <c r="D372" s="217" t="s">
        <v>156</v>
      </c>
      <c r="E372" s="236" t="s">
        <v>19</v>
      </c>
      <c r="F372" s="237" t="s">
        <v>2020</v>
      </c>
      <c r="G372" s="235"/>
      <c r="H372" s="238">
        <v>4</v>
      </c>
      <c r="I372" s="239"/>
      <c r="J372" s="235"/>
      <c r="K372" s="235"/>
      <c r="L372" s="240"/>
      <c r="M372" s="241"/>
      <c r="N372" s="242"/>
      <c r="O372" s="242"/>
      <c r="P372" s="242"/>
      <c r="Q372" s="242"/>
      <c r="R372" s="242"/>
      <c r="S372" s="242"/>
      <c r="T372" s="243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4" t="s">
        <v>156</v>
      </c>
      <c r="AU372" s="244" t="s">
        <v>79</v>
      </c>
      <c r="AV372" s="14" t="s">
        <v>79</v>
      </c>
      <c r="AW372" s="14" t="s">
        <v>31</v>
      </c>
      <c r="AX372" s="14" t="s">
        <v>69</v>
      </c>
      <c r="AY372" s="244" t="s">
        <v>144</v>
      </c>
    </row>
    <row r="373" s="13" customFormat="1">
      <c r="A373" s="13"/>
      <c r="B373" s="224"/>
      <c r="C373" s="225"/>
      <c r="D373" s="217" t="s">
        <v>156</v>
      </c>
      <c r="E373" s="226" t="s">
        <v>19</v>
      </c>
      <c r="F373" s="227" t="s">
        <v>2021</v>
      </c>
      <c r="G373" s="225"/>
      <c r="H373" s="226" t="s">
        <v>19</v>
      </c>
      <c r="I373" s="228"/>
      <c r="J373" s="225"/>
      <c r="K373" s="225"/>
      <c r="L373" s="229"/>
      <c r="M373" s="230"/>
      <c r="N373" s="231"/>
      <c r="O373" s="231"/>
      <c r="P373" s="231"/>
      <c r="Q373" s="231"/>
      <c r="R373" s="231"/>
      <c r="S373" s="231"/>
      <c r="T373" s="23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3" t="s">
        <v>156</v>
      </c>
      <c r="AU373" s="233" t="s">
        <v>79</v>
      </c>
      <c r="AV373" s="13" t="s">
        <v>77</v>
      </c>
      <c r="AW373" s="13" t="s">
        <v>31</v>
      </c>
      <c r="AX373" s="13" t="s">
        <v>69</v>
      </c>
      <c r="AY373" s="233" t="s">
        <v>144</v>
      </c>
    </row>
    <row r="374" s="14" customFormat="1">
      <c r="A374" s="14"/>
      <c r="B374" s="234"/>
      <c r="C374" s="235"/>
      <c r="D374" s="217" t="s">
        <v>156</v>
      </c>
      <c r="E374" s="236" t="s">
        <v>19</v>
      </c>
      <c r="F374" s="237" t="s">
        <v>77</v>
      </c>
      <c r="G374" s="235"/>
      <c r="H374" s="238">
        <v>1</v>
      </c>
      <c r="I374" s="239"/>
      <c r="J374" s="235"/>
      <c r="K374" s="235"/>
      <c r="L374" s="240"/>
      <c r="M374" s="241"/>
      <c r="N374" s="242"/>
      <c r="O374" s="242"/>
      <c r="P374" s="242"/>
      <c r="Q374" s="242"/>
      <c r="R374" s="242"/>
      <c r="S374" s="242"/>
      <c r="T374" s="24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4" t="s">
        <v>156</v>
      </c>
      <c r="AU374" s="244" t="s">
        <v>79</v>
      </c>
      <c r="AV374" s="14" t="s">
        <v>79</v>
      </c>
      <c r="AW374" s="14" t="s">
        <v>31</v>
      </c>
      <c r="AX374" s="14" t="s">
        <v>69</v>
      </c>
      <c r="AY374" s="244" t="s">
        <v>144</v>
      </c>
    </row>
    <row r="375" s="13" customFormat="1">
      <c r="A375" s="13"/>
      <c r="B375" s="224"/>
      <c r="C375" s="225"/>
      <c r="D375" s="217" t="s">
        <v>156</v>
      </c>
      <c r="E375" s="226" t="s">
        <v>19</v>
      </c>
      <c r="F375" s="227" t="s">
        <v>2022</v>
      </c>
      <c r="G375" s="225"/>
      <c r="H375" s="226" t="s">
        <v>19</v>
      </c>
      <c r="I375" s="228"/>
      <c r="J375" s="225"/>
      <c r="K375" s="225"/>
      <c r="L375" s="229"/>
      <c r="M375" s="230"/>
      <c r="N375" s="231"/>
      <c r="O375" s="231"/>
      <c r="P375" s="231"/>
      <c r="Q375" s="231"/>
      <c r="R375" s="231"/>
      <c r="S375" s="231"/>
      <c r="T375" s="23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3" t="s">
        <v>156</v>
      </c>
      <c r="AU375" s="233" t="s">
        <v>79</v>
      </c>
      <c r="AV375" s="13" t="s">
        <v>77</v>
      </c>
      <c r="AW375" s="13" t="s">
        <v>31</v>
      </c>
      <c r="AX375" s="13" t="s">
        <v>69</v>
      </c>
      <c r="AY375" s="233" t="s">
        <v>144</v>
      </c>
    </row>
    <row r="376" s="14" customFormat="1">
      <c r="A376" s="14"/>
      <c r="B376" s="234"/>
      <c r="C376" s="235"/>
      <c r="D376" s="217" t="s">
        <v>156</v>
      </c>
      <c r="E376" s="236" t="s">
        <v>19</v>
      </c>
      <c r="F376" s="237" t="s">
        <v>2023</v>
      </c>
      <c r="G376" s="235"/>
      <c r="H376" s="238">
        <v>12</v>
      </c>
      <c r="I376" s="239"/>
      <c r="J376" s="235"/>
      <c r="K376" s="235"/>
      <c r="L376" s="240"/>
      <c r="M376" s="241"/>
      <c r="N376" s="242"/>
      <c r="O376" s="242"/>
      <c r="P376" s="242"/>
      <c r="Q376" s="242"/>
      <c r="R376" s="242"/>
      <c r="S376" s="242"/>
      <c r="T376" s="24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4" t="s">
        <v>156</v>
      </c>
      <c r="AU376" s="244" t="s">
        <v>79</v>
      </c>
      <c r="AV376" s="14" t="s">
        <v>79</v>
      </c>
      <c r="AW376" s="14" t="s">
        <v>31</v>
      </c>
      <c r="AX376" s="14" t="s">
        <v>69</v>
      </c>
      <c r="AY376" s="244" t="s">
        <v>144</v>
      </c>
    </row>
    <row r="377" s="13" customFormat="1">
      <c r="A377" s="13"/>
      <c r="B377" s="224"/>
      <c r="C377" s="225"/>
      <c r="D377" s="217" t="s">
        <v>156</v>
      </c>
      <c r="E377" s="226" t="s">
        <v>19</v>
      </c>
      <c r="F377" s="227" t="s">
        <v>2024</v>
      </c>
      <c r="G377" s="225"/>
      <c r="H377" s="226" t="s">
        <v>19</v>
      </c>
      <c r="I377" s="228"/>
      <c r="J377" s="225"/>
      <c r="K377" s="225"/>
      <c r="L377" s="229"/>
      <c r="M377" s="230"/>
      <c r="N377" s="231"/>
      <c r="O377" s="231"/>
      <c r="P377" s="231"/>
      <c r="Q377" s="231"/>
      <c r="R377" s="231"/>
      <c r="S377" s="231"/>
      <c r="T377" s="23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3" t="s">
        <v>156</v>
      </c>
      <c r="AU377" s="233" t="s">
        <v>79</v>
      </c>
      <c r="AV377" s="13" t="s">
        <v>77</v>
      </c>
      <c r="AW377" s="13" t="s">
        <v>31</v>
      </c>
      <c r="AX377" s="13" t="s">
        <v>69</v>
      </c>
      <c r="AY377" s="233" t="s">
        <v>144</v>
      </c>
    </row>
    <row r="378" s="14" customFormat="1">
      <c r="A378" s="14"/>
      <c r="B378" s="234"/>
      <c r="C378" s="235"/>
      <c r="D378" s="217" t="s">
        <v>156</v>
      </c>
      <c r="E378" s="236" t="s">
        <v>19</v>
      </c>
      <c r="F378" s="237" t="s">
        <v>2025</v>
      </c>
      <c r="G378" s="235"/>
      <c r="H378" s="238">
        <v>2</v>
      </c>
      <c r="I378" s="239"/>
      <c r="J378" s="235"/>
      <c r="K378" s="235"/>
      <c r="L378" s="240"/>
      <c r="M378" s="241"/>
      <c r="N378" s="242"/>
      <c r="O378" s="242"/>
      <c r="P378" s="242"/>
      <c r="Q378" s="242"/>
      <c r="R378" s="242"/>
      <c r="S378" s="242"/>
      <c r="T378" s="243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4" t="s">
        <v>156</v>
      </c>
      <c r="AU378" s="244" t="s">
        <v>79</v>
      </c>
      <c r="AV378" s="14" t="s">
        <v>79</v>
      </c>
      <c r="AW378" s="14" t="s">
        <v>31</v>
      </c>
      <c r="AX378" s="14" t="s">
        <v>69</v>
      </c>
      <c r="AY378" s="244" t="s">
        <v>144</v>
      </c>
    </row>
    <row r="379" s="13" customFormat="1">
      <c r="A379" s="13"/>
      <c r="B379" s="224"/>
      <c r="C379" s="225"/>
      <c r="D379" s="217" t="s">
        <v>156</v>
      </c>
      <c r="E379" s="226" t="s">
        <v>19</v>
      </c>
      <c r="F379" s="227" t="s">
        <v>2026</v>
      </c>
      <c r="G379" s="225"/>
      <c r="H379" s="226" t="s">
        <v>19</v>
      </c>
      <c r="I379" s="228"/>
      <c r="J379" s="225"/>
      <c r="K379" s="225"/>
      <c r="L379" s="229"/>
      <c r="M379" s="230"/>
      <c r="N379" s="231"/>
      <c r="O379" s="231"/>
      <c r="P379" s="231"/>
      <c r="Q379" s="231"/>
      <c r="R379" s="231"/>
      <c r="S379" s="231"/>
      <c r="T379" s="23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3" t="s">
        <v>156</v>
      </c>
      <c r="AU379" s="233" t="s">
        <v>79</v>
      </c>
      <c r="AV379" s="13" t="s">
        <v>77</v>
      </c>
      <c r="AW379" s="13" t="s">
        <v>31</v>
      </c>
      <c r="AX379" s="13" t="s">
        <v>69</v>
      </c>
      <c r="AY379" s="233" t="s">
        <v>144</v>
      </c>
    </row>
    <row r="380" s="14" customFormat="1">
      <c r="A380" s="14"/>
      <c r="B380" s="234"/>
      <c r="C380" s="235"/>
      <c r="D380" s="217" t="s">
        <v>156</v>
      </c>
      <c r="E380" s="236" t="s">
        <v>19</v>
      </c>
      <c r="F380" s="237" t="s">
        <v>2023</v>
      </c>
      <c r="G380" s="235"/>
      <c r="H380" s="238">
        <v>12</v>
      </c>
      <c r="I380" s="239"/>
      <c r="J380" s="235"/>
      <c r="K380" s="235"/>
      <c r="L380" s="240"/>
      <c r="M380" s="241"/>
      <c r="N380" s="242"/>
      <c r="O380" s="242"/>
      <c r="P380" s="242"/>
      <c r="Q380" s="242"/>
      <c r="R380" s="242"/>
      <c r="S380" s="242"/>
      <c r="T380" s="24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4" t="s">
        <v>156</v>
      </c>
      <c r="AU380" s="244" t="s">
        <v>79</v>
      </c>
      <c r="AV380" s="14" t="s">
        <v>79</v>
      </c>
      <c r="AW380" s="14" t="s">
        <v>31</v>
      </c>
      <c r="AX380" s="14" t="s">
        <v>69</v>
      </c>
      <c r="AY380" s="244" t="s">
        <v>144</v>
      </c>
    </row>
    <row r="381" s="13" customFormat="1">
      <c r="A381" s="13"/>
      <c r="B381" s="224"/>
      <c r="C381" s="225"/>
      <c r="D381" s="217" t="s">
        <v>156</v>
      </c>
      <c r="E381" s="226" t="s">
        <v>19</v>
      </c>
      <c r="F381" s="227" t="s">
        <v>2027</v>
      </c>
      <c r="G381" s="225"/>
      <c r="H381" s="226" t="s">
        <v>19</v>
      </c>
      <c r="I381" s="228"/>
      <c r="J381" s="225"/>
      <c r="K381" s="225"/>
      <c r="L381" s="229"/>
      <c r="M381" s="230"/>
      <c r="N381" s="231"/>
      <c r="O381" s="231"/>
      <c r="P381" s="231"/>
      <c r="Q381" s="231"/>
      <c r="R381" s="231"/>
      <c r="S381" s="231"/>
      <c r="T381" s="23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3" t="s">
        <v>156</v>
      </c>
      <c r="AU381" s="233" t="s">
        <v>79</v>
      </c>
      <c r="AV381" s="13" t="s">
        <v>77</v>
      </c>
      <c r="AW381" s="13" t="s">
        <v>31</v>
      </c>
      <c r="AX381" s="13" t="s">
        <v>69</v>
      </c>
      <c r="AY381" s="233" t="s">
        <v>144</v>
      </c>
    </row>
    <row r="382" s="14" customFormat="1">
      <c r="A382" s="14"/>
      <c r="B382" s="234"/>
      <c r="C382" s="235"/>
      <c r="D382" s="217" t="s">
        <v>156</v>
      </c>
      <c r="E382" s="236" t="s">
        <v>19</v>
      </c>
      <c r="F382" s="237" t="s">
        <v>2028</v>
      </c>
      <c r="G382" s="235"/>
      <c r="H382" s="238">
        <v>10</v>
      </c>
      <c r="I382" s="239"/>
      <c r="J382" s="235"/>
      <c r="K382" s="235"/>
      <c r="L382" s="240"/>
      <c r="M382" s="241"/>
      <c r="N382" s="242"/>
      <c r="O382" s="242"/>
      <c r="P382" s="242"/>
      <c r="Q382" s="242"/>
      <c r="R382" s="242"/>
      <c r="S382" s="242"/>
      <c r="T382" s="24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4" t="s">
        <v>156</v>
      </c>
      <c r="AU382" s="244" t="s">
        <v>79</v>
      </c>
      <c r="AV382" s="14" t="s">
        <v>79</v>
      </c>
      <c r="AW382" s="14" t="s">
        <v>31</v>
      </c>
      <c r="AX382" s="14" t="s">
        <v>69</v>
      </c>
      <c r="AY382" s="244" t="s">
        <v>144</v>
      </c>
    </row>
    <row r="383" s="15" customFormat="1">
      <c r="A383" s="15"/>
      <c r="B383" s="245"/>
      <c r="C383" s="246"/>
      <c r="D383" s="217" t="s">
        <v>156</v>
      </c>
      <c r="E383" s="247" t="s">
        <v>19</v>
      </c>
      <c r="F383" s="248" t="s">
        <v>163</v>
      </c>
      <c r="G383" s="246"/>
      <c r="H383" s="249">
        <v>41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55" t="s">
        <v>156</v>
      </c>
      <c r="AU383" s="255" t="s">
        <v>79</v>
      </c>
      <c r="AV383" s="15" t="s">
        <v>151</v>
      </c>
      <c r="AW383" s="15" t="s">
        <v>31</v>
      </c>
      <c r="AX383" s="15" t="s">
        <v>77</v>
      </c>
      <c r="AY383" s="255" t="s">
        <v>144</v>
      </c>
    </row>
    <row r="384" s="2" customFormat="1" ht="24.15" customHeight="1">
      <c r="A384" s="38"/>
      <c r="B384" s="39"/>
      <c r="C384" s="204" t="s">
        <v>313</v>
      </c>
      <c r="D384" s="204" t="s">
        <v>146</v>
      </c>
      <c r="E384" s="205" t="s">
        <v>2029</v>
      </c>
      <c r="F384" s="206" t="s">
        <v>2030</v>
      </c>
      <c r="G384" s="207" t="s">
        <v>305</v>
      </c>
      <c r="H384" s="208">
        <v>1</v>
      </c>
      <c r="I384" s="209"/>
      <c r="J384" s="210">
        <f>ROUND(I384*H384,2)</f>
        <v>0</v>
      </c>
      <c r="K384" s="206" t="s">
        <v>150</v>
      </c>
      <c r="L384" s="44"/>
      <c r="M384" s="211" t="s">
        <v>19</v>
      </c>
      <c r="N384" s="212" t="s">
        <v>40</v>
      </c>
      <c r="O384" s="84"/>
      <c r="P384" s="213">
        <f>O384*H384</f>
        <v>0</v>
      </c>
      <c r="Q384" s="213">
        <v>0</v>
      </c>
      <c r="R384" s="213">
        <f>Q384*H384</f>
        <v>0</v>
      </c>
      <c r="S384" s="213">
        <v>0.0040000000000000001</v>
      </c>
      <c r="T384" s="214">
        <f>S384*H384</f>
        <v>0.0040000000000000001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15" t="s">
        <v>151</v>
      </c>
      <c r="AT384" s="215" t="s">
        <v>146</v>
      </c>
      <c r="AU384" s="215" t="s">
        <v>79</v>
      </c>
      <c r="AY384" s="17" t="s">
        <v>144</v>
      </c>
      <c r="BE384" s="216">
        <f>IF(N384="základní",J384,0)</f>
        <v>0</v>
      </c>
      <c r="BF384" s="216">
        <f>IF(N384="snížená",J384,0)</f>
        <v>0</v>
      </c>
      <c r="BG384" s="216">
        <f>IF(N384="zákl. přenesená",J384,0)</f>
        <v>0</v>
      </c>
      <c r="BH384" s="216">
        <f>IF(N384="sníž. přenesená",J384,0)</f>
        <v>0</v>
      </c>
      <c r="BI384" s="216">
        <f>IF(N384="nulová",J384,0)</f>
        <v>0</v>
      </c>
      <c r="BJ384" s="17" t="s">
        <v>77</v>
      </c>
      <c r="BK384" s="216">
        <f>ROUND(I384*H384,2)</f>
        <v>0</v>
      </c>
      <c r="BL384" s="17" t="s">
        <v>151</v>
      </c>
      <c r="BM384" s="215" t="s">
        <v>495</v>
      </c>
    </row>
    <row r="385" s="2" customFormat="1">
      <c r="A385" s="38"/>
      <c r="B385" s="39"/>
      <c r="C385" s="40"/>
      <c r="D385" s="217" t="s">
        <v>152</v>
      </c>
      <c r="E385" s="40"/>
      <c r="F385" s="218" t="s">
        <v>2031</v>
      </c>
      <c r="G385" s="40"/>
      <c r="H385" s="40"/>
      <c r="I385" s="219"/>
      <c r="J385" s="40"/>
      <c r="K385" s="40"/>
      <c r="L385" s="44"/>
      <c r="M385" s="220"/>
      <c r="N385" s="221"/>
      <c r="O385" s="84"/>
      <c r="P385" s="84"/>
      <c r="Q385" s="84"/>
      <c r="R385" s="84"/>
      <c r="S385" s="84"/>
      <c r="T385" s="85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152</v>
      </c>
      <c r="AU385" s="17" t="s">
        <v>79</v>
      </c>
    </row>
    <row r="386" s="2" customFormat="1">
      <c r="A386" s="38"/>
      <c r="B386" s="39"/>
      <c r="C386" s="40"/>
      <c r="D386" s="222" t="s">
        <v>154</v>
      </c>
      <c r="E386" s="40"/>
      <c r="F386" s="223" t="s">
        <v>2032</v>
      </c>
      <c r="G386" s="40"/>
      <c r="H386" s="40"/>
      <c r="I386" s="219"/>
      <c r="J386" s="40"/>
      <c r="K386" s="40"/>
      <c r="L386" s="44"/>
      <c r="M386" s="220"/>
      <c r="N386" s="221"/>
      <c r="O386" s="84"/>
      <c r="P386" s="84"/>
      <c r="Q386" s="84"/>
      <c r="R386" s="84"/>
      <c r="S386" s="84"/>
      <c r="T386" s="85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154</v>
      </c>
      <c r="AU386" s="17" t="s">
        <v>79</v>
      </c>
    </row>
    <row r="387" s="13" customFormat="1">
      <c r="A387" s="13"/>
      <c r="B387" s="224"/>
      <c r="C387" s="225"/>
      <c r="D387" s="217" t="s">
        <v>156</v>
      </c>
      <c r="E387" s="226" t="s">
        <v>19</v>
      </c>
      <c r="F387" s="227" t="s">
        <v>2026</v>
      </c>
      <c r="G387" s="225"/>
      <c r="H387" s="226" t="s">
        <v>19</v>
      </c>
      <c r="I387" s="228"/>
      <c r="J387" s="225"/>
      <c r="K387" s="225"/>
      <c r="L387" s="229"/>
      <c r="M387" s="230"/>
      <c r="N387" s="231"/>
      <c r="O387" s="231"/>
      <c r="P387" s="231"/>
      <c r="Q387" s="231"/>
      <c r="R387" s="231"/>
      <c r="S387" s="231"/>
      <c r="T387" s="23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3" t="s">
        <v>156</v>
      </c>
      <c r="AU387" s="233" t="s">
        <v>79</v>
      </c>
      <c r="AV387" s="13" t="s">
        <v>77</v>
      </c>
      <c r="AW387" s="13" t="s">
        <v>31</v>
      </c>
      <c r="AX387" s="13" t="s">
        <v>69</v>
      </c>
      <c r="AY387" s="233" t="s">
        <v>144</v>
      </c>
    </row>
    <row r="388" s="14" customFormat="1">
      <c r="A388" s="14"/>
      <c r="B388" s="234"/>
      <c r="C388" s="235"/>
      <c r="D388" s="217" t="s">
        <v>156</v>
      </c>
      <c r="E388" s="236" t="s">
        <v>19</v>
      </c>
      <c r="F388" s="237" t="s">
        <v>77</v>
      </c>
      <c r="G388" s="235"/>
      <c r="H388" s="238">
        <v>1</v>
      </c>
      <c r="I388" s="239"/>
      <c r="J388" s="235"/>
      <c r="K388" s="235"/>
      <c r="L388" s="240"/>
      <c r="M388" s="241"/>
      <c r="N388" s="242"/>
      <c r="O388" s="242"/>
      <c r="P388" s="242"/>
      <c r="Q388" s="242"/>
      <c r="R388" s="242"/>
      <c r="S388" s="242"/>
      <c r="T388" s="24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4" t="s">
        <v>156</v>
      </c>
      <c r="AU388" s="244" t="s">
        <v>79</v>
      </c>
      <c r="AV388" s="14" t="s">
        <v>79</v>
      </c>
      <c r="AW388" s="14" t="s">
        <v>31</v>
      </c>
      <c r="AX388" s="14" t="s">
        <v>69</v>
      </c>
      <c r="AY388" s="244" t="s">
        <v>144</v>
      </c>
    </row>
    <row r="389" s="15" customFormat="1">
      <c r="A389" s="15"/>
      <c r="B389" s="245"/>
      <c r="C389" s="246"/>
      <c r="D389" s="217" t="s">
        <v>156</v>
      </c>
      <c r="E389" s="247" t="s">
        <v>19</v>
      </c>
      <c r="F389" s="248" t="s">
        <v>163</v>
      </c>
      <c r="G389" s="246"/>
      <c r="H389" s="249">
        <v>1</v>
      </c>
      <c r="I389" s="250"/>
      <c r="J389" s="246"/>
      <c r="K389" s="246"/>
      <c r="L389" s="251"/>
      <c r="M389" s="252"/>
      <c r="N389" s="253"/>
      <c r="O389" s="253"/>
      <c r="P389" s="253"/>
      <c r="Q389" s="253"/>
      <c r="R389" s="253"/>
      <c r="S389" s="253"/>
      <c r="T389" s="254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55" t="s">
        <v>156</v>
      </c>
      <c r="AU389" s="255" t="s">
        <v>79</v>
      </c>
      <c r="AV389" s="15" t="s">
        <v>151</v>
      </c>
      <c r="AW389" s="15" t="s">
        <v>31</v>
      </c>
      <c r="AX389" s="15" t="s">
        <v>77</v>
      </c>
      <c r="AY389" s="255" t="s">
        <v>144</v>
      </c>
    </row>
    <row r="390" s="2" customFormat="1" ht="24.15" customHeight="1">
      <c r="A390" s="38"/>
      <c r="B390" s="39"/>
      <c r="C390" s="204" t="s">
        <v>498</v>
      </c>
      <c r="D390" s="204" t="s">
        <v>146</v>
      </c>
      <c r="E390" s="205" t="s">
        <v>2033</v>
      </c>
      <c r="F390" s="206" t="s">
        <v>2034</v>
      </c>
      <c r="G390" s="207" t="s">
        <v>305</v>
      </c>
      <c r="H390" s="208">
        <v>1</v>
      </c>
      <c r="I390" s="209"/>
      <c r="J390" s="210">
        <f>ROUND(I390*H390,2)</f>
        <v>0</v>
      </c>
      <c r="K390" s="206" t="s">
        <v>150</v>
      </c>
      <c r="L390" s="44"/>
      <c r="M390" s="211" t="s">
        <v>19</v>
      </c>
      <c r="N390" s="212" t="s">
        <v>40</v>
      </c>
      <c r="O390" s="84"/>
      <c r="P390" s="213">
        <f>O390*H390</f>
        <v>0</v>
      </c>
      <c r="Q390" s="213">
        <v>0</v>
      </c>
      <c r="R390" s="213">
        <f>Q390*H390</f>
        <v>0</v>
      </c>
      <c r="S390" s="213">
        <v>0.012</v>
      </c>
      <c r="T390" s="214">
        <f>S390*H390</f>
        <v>0.012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15" t="s">
        <v>151</v>
      </c>
      <c r="AT390" s="215" t="s">
        <v>146</v>
      </c>
      <c r="AU390" s="215" t="s">
        <v>79</v>
      </c>
      <c r="AY390" s="17" t="s">
        <v>144</v>
      </c>
      <c r="BE390" s="216">
        <f>IF(N390="základní",J390,0)</f>
        <v>0</v>
      </c>
      <c r="BF390" s="216">
        <f>IF(N390="snížená",J390,0)</f>
        <v>0</v>
      </c>
      <c r="BG390" s="216">
        <f>IF(N390="zákl. přenesená",J390,0)</f>
        <v>0</v>
      </c>
      <c r="BH390" s="216">
        <f>IF(N390="sníž. přenesená",J390,0)</f>
        <v>0</v>
      </c>
      <c r="BI390" s="216">
        <f>IF(N390="nulová",J390,0)</f>
        <v>0</v>
      </c>
      <c r="BJ390" s="17" t="s">
        <v>77</v>
      </c>
      <c r="BK390" s="216">
        <f>ROUND(I390*H390,2)</f>
        <v>0</v>
      </c>
      <c r="BL390" s="17" t="s">
        <v>151</v>
      </c>
      <c r="BM390" s="215" t="s">
        <v>501</v>
      </c>
    </row>
    <row r="391" s="2" customFormat="1">
      <c r="A391" s="38"/>
      <c r="B391" s="39"/>
      <c r="C391" s="40"/>
      <c r="D391" s="217" t="s">
        <v>152</v>
      </c>
      <c r="E391" s="40"/>
      <c r="F391" s="218" t="s">
        <v>2035</v>
      </c>
      <c r="G391" s="40"/>
      <c r="H391" s="40"/>
      <c r="I391" s="219"/>
      <c r="J391" s="40"/>
      <c r="K391" s="40"/>
      <c r="L391" s="44"/>
      <c r="M391" s="220"/>
      <c r="N391" s="221"/>
      <c r="O391" s="84"/>
      <c r="P391" s="84"/>
      <c r="Q391" s="84"/>
      <c r="R391" s="84"/>
      <c r="S391" s="84"/>
      <c r="T391" s="85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7" t="s">
        <v>152</v>
      </c>
      <c r="AU391" s="17" t="s">
        <v>79</v>
      </c>
    </row>
    <row r="392" s="2" customFormat="1">
      <c r="A392" s="38"/>
      <c r="B392" s="39"/>
      <c r="C392" s="40"/>
      <c r="D392" s="222" t="s">
        <v>154</v>
      </c>
      <c r="E392" s="40"/>
      <c r="F392" s="223" t="s">
        <v>2036</v>
      </c>
      <c r="G392" s="40"/>
      <c r="H392" s="40"/>
      <c r="I392" s="219"/>
      <c r="J392" s="40"/>
      <c r="K392" s="40"/>
      <c r="L392" s="44"/>
      <c r="M392" s="220"/>
      <c r="N392" s="221"/>
      <c r="O392" s="84"/>
      <c r="P392" s="84"/>
      <c r="Q392" s="84"/>
      <c r="R392" s="84"/>
      <c r="S392" s="84"/>
      <c r="T392" s="85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154</v>
      </c>
      <c r="AU392" s="17" t="s">
        <v>79</v>
      </c>
    </row>
    <row r="393" s="13" customFormat="1">
      <c r="A393" s="13"/>
      <c r="B393" s="224"/>
      <c r="C393" s="225"/>
      <c r="D393" s="217" t="s">
        <v>156</v>
      </c>
      <c r="E393" s="226" t="s">
        <v>19</v>
      </c>
      <c r="F393" s="227" t="s">
        <v>1701</v>
      </c>
      <c r="G393" s="225"/>
      <c r="H393" s="226" t="s">
        <v>19</v>
      </c>
      <c r="I393" s="228"/>
      <c r="J393" s="225"/>
      <c r="K393" s="225"/>
      <c r="L393" s="229"/>
      <c r="M393" s="230"/>
      <c r="N393" s="231"/>
      <c r="O393" s="231"/>
      <c r="P393" s="231"/>
      <c r="Q393" s="231"/>
      <c r="R393" s="231"/>
      <c r="S393" s="231"/>
      <c r="T393" s="23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3" t="s">
        <v>156</v>
      </c>
      <c r="AU393" s="233" t="s">
        <v>79</v>
      </c>
      <c r="AV393" s="13" t="s">
        <v>77</v>
      </c>
      <c r="AW393" s="13" t="s">
        <v>31</v>
      </c>
      <c r="AX393" s="13" t="s">
        <v>69</v>
      </c>
      <c r="AY393" s="233" t="s">
        <v>144</v>
      </c>
    </row>
    <row r="394" s="14" customFormat="1">
      <c r="A394" s="14"/>
      <c r="B394" s="234"/>
      <c r="C394" s="235"/>
      <c r="D394" s="217" t="s">
        <v>156</v>
      </c>
      <c r="E394" s="236" t="s">
        <v>19</v>
      </c>
      <c r="F394" s="237" t="s">
        <v>77</v>
      </c>
      <c r="G394" s="235"/>
      <c r="H394" s="238">
        <v>1</v>
      </c>
      <c r="I394" s="239"/>
      <c r="J394" s="235"/>
      <c r="K394" s="235"/>
      <c r="L394" s="240"/>
      <c r="M394" s="241"/>
      <c r="N394" s="242"/>
      <c r="O394" s="242"/>
      <c r="P394" s="242"/>
      <c r="Q394" s="242"/>
      <c r="R394" s="242"/>
      <c r="S394" s="242"/>
      <c r="T394" s="24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4" t="s">
        <v>156</v>
      </c>
      <c r="AU394" s="244" t="s">
        <v>79</v>
      </c>
      <c r="AV394" s="14" t="s">
        <v>79</v>
      </c>
      <c r="AW394" s="14" t="s">
        <v>31</v>
      </c>
      <c r="AX394" s="14" t="s">
        <v>69</v>
      </c>
      <c r="AY394" s="244" t="s">
        <v>144</v>
      </c>
    </row>
    <row r="395" s="15" customFormat="1">
      <c r="A395" s="15"/>
      <c r="B395" s="245"/>
      <c r="C395" s="246"/>
      <c r="D395" s="217" t="s">
        <v>156</v>
      </c>
      <c r="E395" s="247" t="s">
        <v>19</v>
      </c>
      <c r="F395" s="248" t="s">
        <v>163</v>
      </c>
      <c r="G395" s="246"/>
      <c r="H395" s="249">
        <v>1</v>
      </c>
      <c r="I395" s="250"/>
      <c r="J395" s="246"/>
      <c r="K395" s="246"/>
      <c r="L395" s="251"/>
      <c r="M395" s="252"/>
      <c r="N395" s="253"/>
      <c r="O395" s="253"/>
      <c r="P395" s="253"/>
      <c r="Q395" s="253"/>
      <c r="R395" s="253"/>
      <c r="S395" s="253"/>
      <c r="T395" s="254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55" t="s">
        <v>156</v>
      </c>
      <c r="AU395" s="255" t="s">
        <v>79</v>
      </c>
      <c r="AV395" s="15" t="s">
        <v>151</v>
      </c>
      <c r="AW395" s="15" t="s">
        <v>31</v>
      </c>
      <c r="AX395" s="15" t="s">
        <v>77</v>
      </c>
      <c r="AY395" s="255" t="s">
        <v>144</v>
      </c>
    </row>
    <row r="396" s="2" customFormat="1" ht="24.15" customHeight="1">
      <c r="A396" s="38"/>
      <c r="B396" s="39"/>
      <c r="C396" s="204" t="s">
        <v>319</v>
      </c>
      <c r="D396" s="204" t="s">
        <v>146</v>
      </c>
      <c r="E396" s="205" t="s">
        <v>2037</v>
      </c>
      <c r="F396" s="206" t="s">
        <v>2038</v>
      </c>
      <c r="G396" s="207" t="s">
        <v>291</v>
      </c>
      <c r="H396" s="208">
        <v>112.5</v>
      </c>
      <c r="I396" s="209"/>
      <c r="J396" s="210">
        <f>ROUND(I396*H396,2)</f>
        <v>0</v>
      </c>
      <c r="K396" s="206" t="s">
        <v>150</v>
      </c>
      <c r="L396" s="44"/>
      <c r="M396" s="211" t="s">
        <v>19</v>
      </c>
      <c r="N396" s="212" t="s">
        <v>40</v>
      </c>
      <c r="O396" s="84"/>
      <c r="P396" s="213">
        <f>O396*H396</f>
        <v>0</v>
      </c>
      <c r="Q396" s="213">
        <v>0</v>
      </c>
      <c r="R396" s="213">
        <f>Q396*H396</f>
        <v>0</v>
      </c>
      <c r="S396" s="213">
        <v>0.0060000000000000001</v>
      </c>
      <c r="T396" s="214">
        <f>S396*H396</f>
        <v>0.67500000000000004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15" t="s">
        <v>151</v>
      </c>
      <c r="AT396" s="215" t="s">
        <v>146</v>
      </c>
      <c r="AU396" s="215" t="s">
        <v>79</v>
      </c>
      <c r="AY396" s="17" t="s">
        <v>144</v>
      </c>
      <c r="BE396" s="216">
        <f>IF(N396="základní",J396,0)</f>
        <v>0</v>
      </c>
      <c r="BF396" s="216">
        <f>IF(N396="snížená",J396,0)</f>
        <v>0</v>
      </c>
      <c r="BG396" s="216">
        <f>IF(N396="zákl. přenesená",J396,0)</f>
        <v>0</v>
      </c>
      <c r="BH396" s="216">
        <f>IF(N396="sníž. přenesená",J396,0)</f>
        <v>0</v>
      </c>
      <c r="BI396" s="216">
        <f>IF(N396="nulová",J396,0)</f>
        <v>0</v>
      </c>
      <c r="BJ396" s="17" t="s">
        <v>77</v>
      </c>
      <c r="BK396" s="216">
        <f>ROUND(I396*H396,2)</f>
        <v>0</v>
      </c>
      <c r="BL396" s="17" t="s">
        <v>151</v>
      </c>
      <c r="BM396" s="215" t="s">
        <v>511</v>
      </c>
    </row>
    <row r="397" s="2" customFormat="1">
      <c r="A397" s="38"/>
      <c r="B397" s="39"/>
      <c r="C397" s="40"/>
      <c r="D397" s="217" t="s">
        <v>152</v>
      </c>
      <c r="E397" s="40"/>
      <c r="F397" s="218" t="s">
        <v>2039</v>
      </c>
      <c r="G397" s="40"/>
      <c r="H397" s="40"/>
      <c r="I397" s="219"/>
      <c r="J397" s="40"/>
      <c r="K397" s="40"/>
      <c r="L397" s="44"/>
      <c r="M397" s="220"/>
      <c r="N397" s="221"/>
      <c r="O397" s="84"/>
      <c r="P397" s="84"/>
      <c r="Q397" s="84"/>
      <c r="R397" s="84"/>
      <c r="S397" s="84"/>
      <c r="T397" s="85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152</v>
      </c>
      <c r="AU397" s="17" t="s">
        <v>79</v>
      </c>
    </row>
    <row r="398" s="2" customFormat="1">
      <c r="A398" s="38"/>
      <c r="B398" s="39"/>
      <c r="C398" s="40"/>
      <c r="D398" s="222" t="s">
        <v>154</v>
      </c>
      <c r="E398" s="40"/>
      <c r="F398" s="223" t="s">
        <v>2040</v>
      </c>
      <c r="G398" s="40"/>
      <c r="H398" s="40"/>
      <c r="I398" s="219"/>
      <c r="J398" s="40"/>
      <c r="K398" s="40"/>
      <c r="L398" s="44"/>
      <c r="M398" s="220"/>
      <c r="N398" s="221"/>
      <c r="O398" s="84"/>
      <c r="P398" s="84"/>
      <c r="Q398" s="84"/>
      <c r="R398" s="84"/>
      <c r="S398" s="84"/>
      <c r="T398" s="85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154</v>
      </c>
      <c r="AU398" s="17" t="s">
        <v>79</v>
      </c>
    </row>
    <row r="399" s="13" customFormat="1">
      <c r="A399" s="13"/>
      <c r="B399" s="224"/>
      <c r="C399" s="225"/>
      <c r="D399" s="217" t="s">
        <v>156</v>
      </c>
      <c r="E399" s="226" t="s">
        <v>19</v>
      </c>
      <c r="F399" s="227" t="s">
        <v>2041</v>
      </c>
      <c r="G399" s="225"/>
      <c r="H399" s="226" t="s">
        <v>19</v>
      </c>
      <c r="I399" s="228"/>
      <c r="J399" s="225"/>
      <c r="K399" s="225"/>
      <c r="L399" s="229"/>
      <c r="M399" s="230"/>
      <c r="N399" s="231"/>
      <c r="O399" s="231"/>
      <c r="P399" s="231"/>
      <c r="Q399" s="231"/>
      <c r="R399" s="231"/>
      <c r="S399" s="231"/>
      <c r="T399" s="23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3" t="s">
        <v>156</v>
      </c>
      <c r="AU399" s="233" t="s">
        <v>79</v>
      </c>
      <c r="AV399" s="13" t="s">
        <v>77</v>
      </c>
      <c r="AW399" s="13" t="s">
        <v>31</v>
      </c>
      <c r="AX399" s="13" t="s">
        <v>69</v>
      </c>
      <c r="AY399" s="233" t="s">
        <v>144</v>
      </c>
    </row>
    <row r="400" s="13" customFormat="1">
      <c r="A400" s="13"/>
      <c r="B400" s="224"/>
      <c r="C400" s="225"/>
      <c r="D400" s="217" t="s">
        <v>156</v>
      </c>
      <c r="E400" s="226" t="s">
        <v>19</v>
      </c>
      <c r="F400" s="227" t="s">
        <v>2042</v>
      </c>
      <c r="G400" s="225"/>
      <c r="H400" s="226" t="s">
        <v>19</v>
      </c>
      <c r="I400" s="228"/>
      <c r="J400" s="225"/>
      <c r="K400" s="225"/>
      <c r="L400" s="229"/>
      <c r="M400" s="230"/>
      <c r="N400" s="231"/>
      <c r="O400" s="231"/>
      <c r="P400" s="231"/>
      <c r="Q400" s="231"/>
      <c r="R400" s="231"/>
      <c r="S400" s="231"/>
      <c r="T400" s="23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3" t="s">
        <v>156</v>
      </c>
      <c r="AU400" s="233" t="s">
        <v>79</v>
      </c>
      <c r="AV400" s="13" t="s">
        <v>77</v>
      </c>
      <c r="AW400" s="13" t="s">
        <v>31</v>
      </c>
      <c r="AX400" s="13" t="s">
        <v>69</v>
      </c>
      <c r="AY400" s="233" t="s">
        <v>144</v>
      </c>
    </row>
    <row r="401" s="14" customFormat="1">
      <c r="A401" s="14"/>
      <c r="B401" s="234"/>
      <c r="C401" s="235"/>
      <c r="D401" s="217" t="s">
        <v>156</v>
      </c>
      <c r="E401" s="236" t="s">
        <v>19</v>
      </c>
      <c r="F401" s="237" t="s">
        <v>2043</v>
      </c>
      <c r="G401" s="235"/>
      <c r="H401" s="238">
        <v>34.380000000000003</v>
      </c>
      <c r="I401" s="239"/>
      <c r="J401" s="235"/>
      <c r="K401" s="235"/>
      <c r="L401" s="240"/>
      <c r="M401" s="241"/>
      <c r="N401" s="242"/>
      <c r="O401" s="242"/>
      <c r="P401" s="242"/>
      <c r="Q401" s="242"/>
      <c r="R401" s="242"/>
      <c r="S401" s="242"/>
      <c r="T401" s="24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4" t="s">
        <v>156</v>
      </c>
      <c r="AU401" s="244" t="s">
        <v>79</v>
      </c>
      <c r="AV401" s="14" t="s">
        <v>79</v>
      </c>
      <c r="AW401" s="14" t="s">
        <v>31</v>
      </c>
      <c r="AX401" s="14" t="s">
        <v>69</v>
      </c>
      <c r="AY401" s="244" t="s">
        <v>144</v>
      </c>
    </row>
    <row r="402" s="13" customFormat="1">
      <c r="A402" s="13"/>
      <c r="B402" s="224"/>
      <c r="C402" s="225"/>
      <c r="D402" s="217" t="s">
        <v>156</v>
      </c>
      <c r="E402" s="226" t="s">
        <v>19</v>
      </c>
      <c r="F402" s="227" t="s">
        <v>2044</v>
      </c>
      <c r="G402" s="225"/>
      <c r="H402" s="226" t="s">
        <v>19</v>
      </c>
      <c r="I402" s="228"/>
      <c r="J402" s="225"/>
      <c r="K402" s="225"/>
      <c r="L402" s="229"/>
      <c r="M402" s="230"/>
      <c r="N402" s="231"/>
      <c r="O402" s="231"/>
      <c r="P402" s="231"/>
      <c r="Q402" s="231"/>
      <c r="R402" s="231"/>
      <c r="S402" s="231"/>
      <c r="T402" s="23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3" t="s">
        <v>156</v>
      </c>
      <c r="AU402" s="233" t="s">
        <v>79</v>
      </c>
      <c r="AV402" s="13" t="s">
        <v>77</v>
      </c>
      <c r="AW402" s="13" t="s">
        <v>31</v>
      </c>
      <c r="AX402" s="13" t="s">
        <v>69</v>
      </c>
      <c r="AY402" s="233" t="s">
        <v>144</v>
      </c>
    </row>
    <row r="403" s="13" customFormat="1">
      <c r="A403" s="13"/>
      <c r="B403" s="224"/>
      <c r="C403" s="225"/>
      <c r="D403" s="217" t="s">
        <v>156</v>
      </c>
      <c r="E403" s="226" t="s">
        <v>19</v>
      </c>
      <c r="F403" s="227" t="s">
        <v>2042</v>
      </c>
      <c r="G403" s="225"/>
      <c r="H403" s="226" t="s">
        <v>19</v>
      </c>
      <c r="I403" s="228"/>
      <c r="J403" s="225"/>
      <c r="K403" s="225"/>
      <c r="L403" s="229"/>
      <c r="M403" s="230"/>
      <c r="N403" s="231"/>
      <c r="O403" s="231"/>
      <c r="P403" s="231"/>
      <c r="Q403" s="231"/>
      <c r="R403" s="231"/>
      <c r="S403" s="231"/>
      <c r="T403" s="23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3" t="s">
        <v>156</v>
      </c>
      <c r="AU403" s="233" t="s">
        <v>79</v>
      </c>
      <c r="AV403" s="13" t="s">
        <v>77</v>
      </c>
      <c r="AW403" s="13" t="s">
        <v>31</v>
      </c>
      <c r="AX403" s="13" t="s">
        <v>69</v>
      </c>
      <c r="AY403" s="233" t="s">
        <v>144</v>
      </c>
    </row>
    <row r="404" s="14" customFormat="1">
      <c r="A404" s="14"/>
      <c r="B404" s="234"/>
      <c r="C404" s="235"/>
      <c r="D404" s="217" t="s">
        <v>156</v>
      </c>
      <c r="E404" s="236" t="s">
        <v>19</v>
      </c>
      <c r="F404" s="237" t="s">
        <v>2045</v>
      </c>
      <c r="G404" s="235"/>
      <c r="H404" s="238">
        <v>3.3599999999999999</v>
      </c>
      <c r="I404" s="239"/>
      <c r="J404" s="235"/>
      <c r="K404" s="235"/>
      <c r="L404" s="240"/>
      <c r="M404" s="241"/>
      <c r="N404" s="242"/>
      <c r="O404" s="242"/>
      <c r="P404" s="242"/>
      <c r="Q404" s="242"/>
      <c r="R404" s="242"/>
      <c r="S404" s="242"/>
      <c r="T404" s="24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4" t="s">
        <v>156</v>
      </c>
      <c r="AU404" s="244" t="s">
        <v>79</v>
      </c>
      <c r="AV404" s="14" t="s">
        <v>79</v>
      </c>
      <c r="AW404" s="14" t="s">
        <v>31</v>
      </c>
      <c r="AX404" s="14" t="s">
        <v>69</v>
      </c>
      <c r="AY404" s="244" t="s">
        <v>144</v>
      </c>
    </row>
    <row r="405" s="13" customFormat="1">
      <c r="A405" s="13"/>
      <c r="B405" s="224"/>
      <c r="C405" s="225"/>
      <c r="D405" s="217" t="s">
        <v>156</v>
      </c>
      <c r="E405" s="226" t="s">
        <v>19</v>
      </c>
      <c r="F405" s="227" t="s">
        <v>2046</v>
      </c>
      <c r="G405" s="225"/>
      <c r="H405" s="226" t="s">
        <v>19</v>
      </c>
      <c r="I405" s="228"/>
      <c r="J405" s="225"/>
      <c r="K405" s="225"/>
      <c r="L405" s="229"/>
      <c r="M405" s="230"/>
      <c r="N405" s="231"/>
      <c r="O405" s="231"/>
      <c r="P405" s="231"/>
      <c r="Q405" s="231"/>
      <c r="R405" s="231"/>
      <c r="S405" s="231"/>
      <c r="T405" s="23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3" t="s">
        <v>156</v>
      </c>
      <c r="AU405" s="233" t="s">
        <v>79</v>
      </c>
      <c r="AV405" s="13" t="s">
        <v>77</v>
      </c>
      <c r="AW405" s="13" t="s">
        <v>31</v>
      </c>
      <c r="AX405" s="13" t="s">
        <v>69</v>
      </c>
      <c r="AY405" s="233" t="s">
        <v>144</v>
      </c>
    </row>
    <row r="406" s="13" customFormat="1">
      <c r="A406" s="13"/>
      <c r="B406" s="224"/>
      <c r="C406" s="225"/>
      <c r="D406" s="217" t="s">
        <v>156</v>
      </c>
      <c r="E406" s="226" t="s">
        <v>19</v>
      </c>
      <c r="F406" s="227" t="s">
        <v>2042</v>
      </c>
      <c r="G406" s="225"/>
      <c r="H406" s="226" t="s">
        <v>19</v>
      </c>
      <c r="I406" s="228"/>
      <c r="J406" s="225"/>
      <c r="K406" s="225"/>
      <c r="L406" s="229"/>
      <c r="M406" s="230"/>
      <c r="N406" s="231"/>
      <c r="O406" s="231"/>
      <c r="P406" s="231"/>
      <c r="Q406" s="231"/>
      <c r="R406" s="231"/>
      <c r="S406" s="231"/>
      <c r="T406" s="23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3" t="s">
        <v>156</v>
      </c>
      <c r="AU406" s="233" t="s">
        <v>79</v>
      </c>
      <c r="AV406" s="13" t="s">
        <v>77</v>
      </c>
      <c r="AW406" s="13" t="s">
        <v>31</v>
      </c>
      <c r="AX406" s="13" t="s">
        <v>69</v>
      </c>
      <c r="AY406" s="233" t="s">
        <v>144</v>
      </c>
    </row>
    <row r="407" s="14" customFormat="1">
      <c r="A407" s="14"/>
      <c r="B407" s="234"/>
      <c r="C407" s="235"/>
      <c r="D407" s="217" t="s">
        <v>156</v>
      </c>
      <c r="E407" s="236" t="s">
        <v>19</v>
      </c>
      <c r="F407" s="237" t="s">
        <v>2047</v>
      </c>
      <c r="G407" s="235"/>
      <c r="H407" s="238">
        <v>22.140000000000001</v>
      </c>
      <c r="I407" s="239"/>
      <c r="J407" s="235"/>
      <c r="K407" s="235"/>
      <c r="L407" s="240"/>
      <c r="M407" s="241"/>
      <c r="N407" s="242"/>
      <c r="O407" s="242"/>
      <c r="P407" s="242"/>
      <c r="Q407" s="242"/>
      <c r="R407" s="242"/>
      <c r="S407" s="242"/>
      <c r="T407" s="243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4" t="s">
        <v>156</v>
      </c>
      <c r="AU407" s="244" t="s">
        <v>79</v>
      </c>
      <c r="AV407" s="14" t="s">
        <v>79</v>
      </c>
      <c r="AW407" s="14" t="s">
        <v>31</v>
      </c>
      <c r="AX407" s="14" t="s">
        <v>69</v>
      </c>
      <c r="AY407" s="244" t="s">
        <v>144</v>
      </c>
    </row>
    <row r="408" s="13" customFormat="1">
      <c r="A408" s="13"/>
      <c r="B408" s="224"/>
      <c r="C408" s="225"/>
      <c r="D408" s="217" t="s">
        <v>156</v>
      </c>
      <c r="E408" s="226" t="s">
        <v>19</v>
      </c>
      <c r="F408" s="227" t="s">
        <v>2048</v>
      </c>
      <c r="G408" s="225"/>
      <c r="H408" s="226" t="s">
        <v>19</v>
      </c>
      <c r="I408" s="228"/>
      <c r="J408" s="225"/>
      <c r="K408" s="225"/>
      <c r="L408" s="229"/>
      <c r="M408" s="230"/>
      <c r="N408" s="231"/>
      <c r="O408" s="231"/>
      <c r="P408" s="231"/>
      <c r="Q408" s="231"/>
      <c r="R408" s="231"/>
      <c r="S408" s="231"/>
      <c r="T408" s="23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3" t="s">
        <v>156</v>
      </c>
      <c r="AU408" s="233" t="s">
        <v>79</v>
      </c>
      <c r="AV408" s="13" t="s">
        <v>77</v>
      </c>
      <c r="AW408" s="13" t="s">
        <v>31</v>
      </c>
      <c r="AX408" s="13" t="s">
        <v>69</v>
      </c>
      <c r="AY408" s="233" t="s">
        <v>144</v>
      </c>
    </row>
    <row r="409" s="13" customFormat="1">
      <c r="A409" s="13"/>
      <c r="B409" s="224"/>
      <c r="C409" s="225"/>
      <c r="D409" s="217" t="s">
        <v>156</v>
      </c>
      <c r="E409" s="226" t="s">
        <v>19</v>
      </c>
      <c r="F409" s="227" t="s">
        <v>2042</v>
      </c>
      <c r="G409" s="225"/>
      <c r="H409" s="226" t="s">
        <v>19</v>
      </c>
      <c r="I409" s="228"/>
      <c r="J409" s="225"/>
      <c r="K409" s="225"/>
      <c r="L409" s="229"/>
      <c r="M409" s="230"/>
      <c r="N409" s="231"/>
      <c r="O409" s="231"/>
      <c r="P409" s="231"/>
      <c r="Q409" s="231"/>
      <c r="R409" s="231"/>
      <c r="S409" s="231"/>
      <c r="T409" s="23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3" t="s">
        <v>156</v>
      </c>
      <c r="AU409" s="233" t="s">
        <v>79</v>
      </c>
      <c r="AV409" s="13" t="s">
        <v>77</v>
      </c>
      <c r="AW409" s="13" t="s">
        <v>31</v>
      </c>
      <c r="AX409" s="13" t="s">
        <v>69</v>
      </c>
      <c r="AY409" s="233" t="s">
        <v>144</v>
      </c>
    </row>
    <row r="410" s="14" customFormat="1">
      <c r="A410" s="14"/>
      <c r="B410" s="234"/>
      <c r="C410" s="235"/>
      <c r="D410" s="217" t="s">
        <v>156</v>
      </c>
      <c r="E410" s="236" t="s">
        <v>19</v>
      </c>
      <c r="F410" s="237" t="s">
        <v>2049</v>
      </c>
      <c r="G410" s="235"/>
      <c r="H410" s="238">
        <v>52.619999999999997</v>
      </c>
      <c r="I410" s="239"/>
      <c r="J410" s="235"/>
      <c r="K410" s="235"/>
      <c r="L410" s="240"/>
      <c r="M410" s="241"/>
      <c r="N410" s="242"/>
      <c r="O410" s="242"/>
      <c r="P410" s="242"/>
      <c r="Q410" s="242"/>
      <c r="R410" s="242"/>
      <c r="S410" s="242"/>
      <c r="T410" s="243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4" t="s">
        <v>156</v>
      </c>
      <c r="AU410" s="244" t="s">
        <v>79</v>
      </c>
      <c r="AV410" s="14" t="s">
        <v>79</v>
      </c>
      <c r="AW410" s="14" t="s">
        <v>31</v>
      </c>
      <c r="AX410" s="14" t="s">
        <v>69</v>
      </c>
      <c r="AY410" s="244" t="s">
        <v>144</v>
      </c>
    </row>
    <row r="411" s="15" customFormat="1">
      <c r="A411" s="15"/>
      <c r="B411" s="245"/>
      <c r="C411" s="246"/>
      <c r="D411" s="217" t="s">
        <v>156</v>
      </c>
      <c r="E411" s="247" t="s">
        <v>19</v>
      </c>
      <c r="F411" s="248" t="s">
        <v>163</v>
      </c>
      <c r="G411" s="246"/>
      <c r="H411" s="249">
        <v>112.5</v>
      </c>
      <c r="I411" s="250"/>
      <c r="J411" s="246"/>
      <c r="K411" s="246"/>
      <c r="L411" s="251"/>
      <c r="M411" s="252"/>
      <c r="N411" s="253"/>
      <c r="O411" s="253"/>
      <c r="P411" s="253"/>
      <c r="Q411" s="253"/>
      <c r="R411" s="253"/>
      <c r="S411" s="253"/>
      <c r="T411" s="254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55" t="s">
        <v>156</v>
      </c>
      <c r="AU411" s="255" t="s">
        <v>79</v>
      </c>
      <c r="AV411" s="15" t="s">
        <v>151</v>
      </c>
      <c r="AW411" s="15" t="s">
        <v>31</v>
      </c>
      <c r="AX411" s="15" t="s">
        <v>77</v>
      </c>
      <c r="AY411" s="255" t="s">
        <v>144</v>
      </c>
    </row>
    <row r="412" s="2" customFormat="1" ht="24.15" customHeight="1">
      <c r="A412" s="38"/>
      <c r="B412" s="39"/>
      <c r="C412" s="204" t="s">
        <v>514</v>
      </c>
      <c r="D412" s="204" t="s">
        <v>146</v>
      </c>
      <c r="E412" s="205" t="s">
        <v>2050</v>
      </c>
      <c r="F412" s="206" t="s">
        <v>2051</v>
      </c>
      <c r="G412" s="207" t="s">
        <v>291</v>
      </c>
      <c r="H412" s="208">
        <v>19.68</v>
      </c>
      <c r="I412" s="209"/>
      <c r="J412" s="210">
        <f>ROUND(I412*H412,2)</f>
        <v>0</v>
      </c>
      <c r="K412" s="206" t="s">
        <v>150</v>
      </c>
      <c r="L412" s="44"/>
      <c r="M412" s="211" t="s">
        <v>19</v>
      </c>
      <c r="N412" s="212" t="s">
        <v>40</v>
      </c>
      <c r="O412" s="84"/>
      <c r="P412" s="213">
        <f>O412*H412</f>
        <v>0</v>
      </c>
      <c r="Q412" s="213">
        <v>0</v>
      </c>
      <c r="R412" s="213">
        <f>Q412*H412</f>
        <v>0</v>
      </c>
      <c r="S412" s="213">
        <v>0.0089999999999999993</v>
      </c>
      <c r="T412" s="214">
        <f>S412*H412</f>
        <v>0.17711999999999997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15" t="s">
        <v>151</v>
      </c>
      <c r="AT412" s="215" t="s">
        <v>146</v>
      </c>
      <c r="AU412" s="215" t="s">
        <v>79</v>
      </c>
      <c r="AY412" s="17" t="s">
        <v>144</v>
      </c>
      <c r="BE412" s="216">
        <f>IF(N412="základní",J412,0)</f>
        <v>0</v>
      </c>
      <c r="BF412" s="216">
        <f>IF(N412="snížená",J412,0)</f>
        <v>0</v>
      </c>
      <c r="BG412" s="216">
        <f>IF(N412="zákl. přenesená",J412,0)</f>
        <v>0</v>
      </c>
      <c r="BH412" s="216">
        <f>IF(N412="sníž. přenesená",J412,0)</f>
        <v>0</v>
      </c>
      <c r="BI412" s="216">
        <f>IF(N412="nulová",J412,0)</f>
        <v>0</v>
      </c>
      <c r="BJ412" s="17" t="s">
        <v>77</v>
      </c>
      <c r="BK412" s="216">
        <f>ROUND(I412*H412,2)</f>
        <v>0</v>
      </c>
      <c r="BL412" s="17" t="s">
        <v>151</v>
      </c>
      <c r="BM412" s="215" t="s">
        <v>517</v>
      </c>
    </row>
    <row r="413" s="2" customFormat="1">
      <c r="A413" s="38"/>
      <c r="B413" s="39"/>
      <c r="C413" s="40"/>
      <c r="D413" s="217" t="s">
        <v>152</v>
      </c>
      <c r="E413" s="40"/>
      <c r="F413" s="218" t="s">
        <v>2052</v>
      </c>
      <c r="G413" s="40"/>
      <c r="H413" s="40"/>
      <c r="I413" s="219"/>
      <c r="J413" s="40"/>
      <c r="K413" s="40"/>
      <c r="L413" s="44"/>
      <c r="M413" s="220"/>
      <c r="N413" s="221"/>
      <c r="O413" s="84"/>
      <c r="P413" s="84"/>
      <c r="Q413" s="84"/>
      <c r="R413" s="84"/>
      <c r="S413" s="84"/>
      <c r="T413" s="85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152</v>
      </c>
      <c r="AU413" s="17" t="s">
        <v>79</v>
      </c>
    </row>
    <row r="414" s="2" customFormat="1">
      <c r="A414" s="38"/>
      <c r="B414" s="39"/>
      <c r="C414" s="40"/>
      <c r="D414" s="222" t="s">
        <v>154</v>
      </c>
      <c r="E414" s="40"/>
      <c r="F414" s="223" t="s">
        <v>2053</v>
      </c>
      <c r="G414" s="40"/>
      <c r="H414" s="40"/>
      <c r="I414" s="219"/>
      <c r="J414" s="40"/>
      <c r="K414" s="40"/>
      <c r="L414" s="44"/>
      <c r="M414" s="220"/>
      <c r="N414" s="221"/>
      <c r="O414" s="84"/>
      <c r="P414" s="84"/>
      <c r="Q414" s="84"/>
      <c r="R414" s="84"/>
      <c r="S414" s="84"/>
      <c r="T414" s="85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154</v>
      </c>
      <c r="AU414" s="17" t="s">
        <v>79</v>
      </c>
    </row>
    <row r="415" s="13" customFormat="1">
      <c r="A415" s="13"/>
      <c r="B415" s="224"/>
      <c r="C415" s="225"/>
      <c r="D415" s="217" t="s">
        <v>156</v>
      </c>
      <c r="E415" s="226" t="s">
        <v>19</v>
      </c>
      <c r="F415" s="227" t="s">
        <v>1701</v>
      </c>
      <c r="G415" s="225"/>
      <c r="H415" s="226" t="s">
        <v>19</v>
      </c>
      <c r="I415" s="228"/>
      <c r="J415" s="225"/>
      <c r="K415" s="225"/>
      <c r="L415" s="229"/>
      <c r="M415" s="230"/>
      <c r="N415" s="231"/>
      <c r="O415" s="231"/>
      <c r="P415" s="231"/>
      <c r="Q415" s="231"/>
      <c r="R415" s="231"/>
      <c r="S415" s="231"/>
      <c r="T415" s="23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3" t="s">
        <v>156</v>
      </c>
      <c r="AU415" s="233" t="s">
        <v>79</v>
      </c>
      <c r="AV415" s="13" t="s">
        <v>77</v>
      </c>
      <c r="AW415" s="13" t="s">
        <v>31</v>
      </c>
      <c r="AX415" s="13" t="s">
        <v>69</v>
      </c>
      <c r="AY415" s="233" t="s">
        <v>144</v>
      </c>
    </row>
    <row r="416" s="13" customFormat="1">
      <c r="A416" s="13"/>
      <c r="B416" s="224"/>
      <c r="C416" s="225"/>
      <c r="D416" s="217" t="s">
        <v>156</v>
      </c>
      <c r="E416" s="226" t="s">
        <v>19</v>
      </c>
      <c r="F416" s="227" t="s">
        <v>2054</v>
      </c>
      <c r="G416" s="225"/>
      <c r="H416" s="226" t="s">
        <v>19</v>
      </c>
      <c r="I416" s="228"/>
      <c r="J416" s="225"/>
      <c r="K416" s="225"/>
      <c r="L416" s="229"/>
      <c r="M416" s="230"/>
      <c r="N416" s="231"/>
      <c r="O416" s="231"/>
      <c r="P416" s="231"/>
      <c r="Q416" s="231"/>
      <c r="R416" s="231"/>
      <c r="S416" s="231"/>
      <c r="T416" s="23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3" t="s">
        <v>156</v>
      </c>
      <c r="AU416" s="233" t="s">
        <v>79</v>
      </c>
      <c r="AV416" s="13" t="s">
        <v>77</v>
      </c>
      <c r="AW416" s="13" t="s">
        <v>31</v>
      </c>
      <c r="AX416" s="13" t="s">
        <v>69</v>
      </c>
      <c r="AY416" s="233" t="s">
        <v>144</v>
      </c>
    </row>
    <row r="417" s="14" customFormat="1">
      <c r="A417" s="14"/>
      <c r="B417" s="234"/>
      <c r="C417" s="235"/>
      <c r="D417" s="217" t="s">
        <v>156</v>
      </c>
      <c r="E417" s="236" t="s">
        <v>19</v>
      </c>
      <c r="F417" s="237" t="s">
        <v>2055</v>
      </c>
      <c r="G417" s="235"/>
      <c r="H417" s="238">
        <v>5.1600000000000001</v>
      </c>
      <c r="I417" s="239"/>
      <c r="J417" s="235"/>
      <c r="K417" s="235"/>
      <c r="L417" s="240"/>
      <c r="M417" s="241"/>
      <c r="N417" s="242"/>
      <c r="O417" s="242"/>
      <c r="P417" s="242"/>
      <c r="Q417" s="242"/>
      <c r="R417" s="242"/>
      <c r="S417" s="242"/>
      <c r="T417" s="243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4" t="s">
        <v>156</v>
      </c>
      <c r="AU417" s="244" t="s">
        <v>79</v>
      </c>
      <c r="AV417" s="14" t="s">
        <v>79</v>
      </c>
      <c r="AW417" s="14" t="s">
        <v>31</v>
      </c>
      <c r="AX417" s="14" t="s">
        <v>69</v>
      </c>
      <c r="AY417" s="244" t="s">
        <v>144</v>
      </c>
    </row>
    <row r="418" s="13" customFormat="1">
      <c r="A418" s="13"/>
      <c r="B418" s="224"/>
      <c r="C418" s="225"/>
      <c r="D418" s="217" t="s">
        <v>156</v>
      </c>
      <c r="E418" s="226" t="s">
        <v>19</v>
      </c>
      <c r="F418" s="227" t="s">
        <v>2056</v>
      </c>
      <c r="G418" s="225"/>
      <c r="H418" s="226" t="s">
        <v>19</v>
      </c>
      <c r="I418" s="228"/>
      <c r="J418" s="225"/>
      <c r="K418" s="225"/>
      <c r="L418" s="229"/>
      <c r="M418" s="230"/>
      <c r="N418" s="231"/>
      <c r="O418" s="231"/>
      <c r="P418" s="231"/>
      <c r="Q418" s="231"/>
      <c r="R418" s="231"/>
      <c r="S418" s="231"/>
      <c r="T418" s="23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3" t="s">
        <v>156</v>
      </c>
      <c r="AU418" s="233" t="s">
        <v>79</v>
      </c>
      <c r="AV418" s="13" t="s">
        <v>77</v>
      </c>
      <c r="AW418" s="13" t="s">
        <v>31</v>
      </c>
      <c r="AX418" s="13" t="s">
        <v>69</v>
      </c>
      <c r="AY418" s="233" t="s">
        <v>144</v>
      </c>
    </row>
    <row r="419" s="14" customFormat="1">
      <c r="A419" s="14"/>
      <c r="B419" s="234"/>
      <c r="C419" s="235"/>
      <c r="D419" s="217" t="s">
        <v>156</v>
      </c>
      <c r="E419" s="236" t="s">
        <v>19</v>
      </c>
      <c r="F419" s="237" t="s">
        <v>2057</v>
      </c>
      <c r="G419" s="235"/>
      <c r="H419" s="238">
        <v>4.3200000000000003</v>
      </c>
      <c r="I419" s="239"/>
      <c r="J419" s="235"/>
      <c r="K419" s="235"/>
      <c r="L419" s="240"/>
      <c r="M419" s="241"/>
      <c r="N419" s="242"/>
      <c r="O419" s="242"/>
      <c r="P419" s="242"/>
      <c r="Q419" s="242"/>
      <c r="R419" s="242"/>
      <c r="S419" s="242"/>
      <c r="T419" s="243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4" t="s">
        <v>156</v>
      </c>
      <c r="AU419" s="244" t="s">
        <v>79</v>
      </c>
      <c r="AV419" s="14" t="s">
        <v>79</v>
      </c>
      <c r="AW419" s="14" t="s">
        <v>31</v>
      </c>
      <c r="AX419" s="14" t="s">
        <v>69</v>
      </c>
      <c r="AY419" s="244" t="s">
        <v>144</v>
      </c>
    </row>
    <row r="420" s="13" customFormat="1">
      <c r="A420" s="13"/>
      <c r="B420" s="224"/>
      <c r="C420" s="225"/>
      <c r="D420" s="217" t="s">
        <v>156</v>
      </c>
      <c r="E420" s="226" t="s">
        <v>19</v>
      </c>
      <c r="F420" s="227" t="s">
        <v>2058</v>
      </c>
      <c r="G420" s="225"/>
      <c r="H420" s="226" t="s">
        <v>19</v>
      </c>
      <c r="I420" s="228"/>
      <c r="J420" s="225"/>
      <c r="K420" s="225"/>
      <c r="L420" s="229"/>
      <c r="M420" s="230"/>
      <c r="N420" s="231"/>
      <c r="O420" s="231"/>
      <c r="P420" s="231"/>
      <c r="Q420" s="231"/>
      <c r="R420" s="231"/>
      <c r="S420" s="231"/>
      <c r="T420" s="23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3" t="s">
        <v>156</v>
      </c>
      <c r="AU420" s="233" t="s">
        <v>79</v>
      </c>
      <c r="AV420" s="13" t="s">
        <v>77</v>
      </c>
      <c r="AW420" s="13" t="s">
        <v>31</v>
      </c>
      <c r="AX420" s="13" t="s">
        <v>69</v>
      </c>
      <c r="AY420" s="233" t="s">
        <v>144</v>
      </c>
    </row>
    <row r="421" s="13" customFormat="1">
      <c r="A421" s="13"/>
      <c r="B421" s="224"/>
      <c r="C421" s="225"/>
      <c r="D421" s="217" t="s">
        <v>156</v>
      </c>
      <c r="E421" s="226" t="s">
        <v>19</v>
      </c>
      <c r="F421" s="227" t="s">
        <v>2042</v>
      </c>
      <c r="G421" s="225"/>
      <c r="H421" s="226" t="s">
        <v>19</v>
      </c>
      <c r="I421" s="228"/>
      <c r="J421" s="225"/>
      <c r="K421" s="225"/>
      <c r="L421" s="229"/>
      <c r="M421" s="230"/>
      <c r="N421" s="231"/>
      <c r="O421" s="231"/>
      <c r="P421" s="231"/>
      <c r="Q421" s="231"/>
      <c r="R421" s="231"/>
      <c r="S421" s="231"/>
      <c r="T421" s="23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3" t="s">
        <v>156</v>
      </c>
      <c r="AU421" s="233" t="s">
        <v>79</v>
      </c>
      <c r="AV421" s="13" t="s">
        <v>77</v>
      </c>
      <c r="AW421" s="13" t="s">
        <v>31</v>
      </c>
      <c r="AX421" s="13" t="s">
        <v>69</v>
      </c>
      <c r="AY421" s="233" t="s">
        <v>144</v>
      </c>
    </row>
    <row r="422" s="14" customFormat="1">
      <c r="A422" s="14"/>
      <c r="B422" s="234"/>
      <c r="C422" s="235"/>
      <c r="D422" s="217" t="s">
        <v>156</v>
      </c>
      <c r="E422" s="236" t="s">
        <v>19</v>
      </c>
      <c r="F422" s="237" t="s">
        <v>2059</v>
      </c>
      <c r="G422" s="235"/>
      <c r="H422" s="238">
        <v>2.1600000000000001</v>
      </c>
      <c r="I422" s="239"/>
      <c r="J422" s="235"/>
      <c r="K422" s="235"/>
      <c r="L422" s="240"/>
      <c r="M422" s="241"/>
      <c r="N422" s="242"/>
      <c r="O422" s="242"/>
      <c r="P422" s="242"/>
      <c r="Q422" s="242"/>
      <c r="R422" s="242"/>
      <c r="S422" s="242"/>
      <c r="T422" s="24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4" t="s">
        <v>156</v>
      </c>
      <c r="AU422" s="244" t="s">
        <v>79</v>
      </c>
      <c r="AV422" s="14" t="s">
        <v>79</v>
      </c>
      <c r="AW422" s="14" t="s">
        <v>31</v>
      </c>
      <c r="AX422" s="14" t="s">
        <v>69</v>
      </c>
      <c r="AY422" s="244" t="s">
        <v>144</v>
      </c>
    </row>
    <row r="423" s="13" customFormat="1">
      <c r="A423" s="13"/>
      <c r="B423" s="224"/>
      <c r="C423" s="225"/>
      <c r="D423" s="217" t="s">
        <v>156</v>
      </c>
      <c r="E423" s="226" t="s">
        <v>19</v>
      </c>
      <c r="F423" s="227" t="s">
        <v>2060</v>
      </c>
      <c r="G423" s="225"/>
      <c r="H423" s="226" t="s">
        <v>19</v>
      </c>
      <c r="I423" s="228"/>
      <c r="J423" s="225"/>
      <c r="K423" s="225"/>
      <c r="L423" s="229"/>
      <c r="M423" s="230"/>
      <c r="N423" s="231"/>
      <c r="O423" s="231"/>
      <c r="P423" s="231"/>
      <c r="Q423" s="231"/>
      <c r="R423" s="231"/>
      <c r="S423" s="231"/>
      <c r="T423" s="23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3" t="s">
        <v>156</v>
      </c>
      <c r="AU423" s="233" t="s">
        <v>79</v>
      </c>
      <c r="AV423" s="13" t="s">
        <v>77</v>
      </c>
      <c r="AW423" s="13" t="s">
        <v>31</v>
      </c>
      <c r="AX423" s="13" t="s">
        <v>69</v>
      </c>
      <c r="AY423" s="233" t="s">
        <v>144</v>
      </c>
    </row>
    <row r="424" s="13" customFormat="1">
      <c r="A424" s="13"/>
      <c r="B424" s="224"/>
      <c r="C424" s="225"/>
      <c r="D424" s="217" t="s">
        <v>156</v>
      </c>
      <c r="E424" s="226" t="s">
        <v>19</v>
      </c>
      <c r="F424" s="227" t="s">
        <v>2042</v>
      </c>
      <c r="G424" s="225"/>
      <c r="H424" s="226" t="s">
        <v>19</v>
      </c>
      <c r="I424" s="228"/>
      <c r="J424" s="225"/>
      <c r="K424" s="225"/>
      <c r="L424" s="229"/>
      <c r="M424" s="230"/>
      <c r="N424" s="231"/>
      <c r="O424" s="231"/>
      <c r="P424" s="231"/>
      <c r="Q424" s="231"/>
      <c r="R424" s="231"/>
      <c r="S424" s="231"/>
      <c r="T424" s="23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3" t="s">
        <v>156</v>
      </c>
      <c r="AU424" s="233" t="s">
        <v>79</v>
      </c>
      <c r="AV424" s="13" t="s">
        <v>77</v>
      </c>
      <c r="AW424" s="13" t="s">
        <v>31</v>
      </c>
      <c r="AX424" s="13" t="s">
        <v>69</v>
      </c>
      <c r="AY424" s="233" t="s">
        <v>144</v>
      </c>
    </row>
    <row r="425" s="14" customFormat="1">
      <c r="A425" s="14"/>
      <c r="B425" s="234"/>
      <c r="C425" s="235"/>
      <c r="D425" s="217" t="s">
        <v>156</v>
      </c>
      <c r="E425" s="236" t="s">
        <v>19</v>
      </c>
      <c r="F425" s="237" t="s">
        <v>2061</v>
      </c>
      <c r="G425" s="235"/>
      <c r="H425" s="238">
        <v>4.6799999999999997</v>
      </c>
      <c r="I425" s="239"/>
      <c r="J425" s="235"/>
      <c r="K425" s="235"/>
      <c r="L425" s="240"/>
      <c r="M425" s="241"/>
      <c r="N425" s="242"/>
      <c r="O425" s="242"/>
      <c r="P425" s="242"/>
      <c r="Q425" s="242"/>
      <c r="R425" s="242"/>
      <c r="S425" s="242"/>
      <c r="T425" s="243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4" t="s">
        <v>156</v>
      </c>
      <c r="AU425" s="244" t="s">
        <v>79</v>
      </c>
      <c r="AV425" s="14" t="s">
        <v>79</v>
      </c>
      <c r="AW425" s="14" t="s">
        <v>31</v>
      </c>
      <c r="AX425" s="14" t="s">
        <v>69</v>
      </c>
      <c r="AY425" s="244" t="s">
        <v>144</v>
      </c>
    </row>
    <row r="426" s="13" customFormat="1">
      <c r="A426" s="13"/>
      <c r="B426" s="224"/>
      <c r="C426" s="225"/>
      <c r="D426" s="217" t="s">
        <v>156</v>
      </c>
      <c r="E426" s="226" t="s">
        <v>19</v>
      </c>
      <c r="F426" s="227" t="s">
        <v>2062</v>
      </c>
      <c r="G426" s="225"/>
      <c r="H426" s="226" t="s">
        <v>19</v>
      </c>
      <c r="I426" s="228"/>
      <c r="J426" s="225"/>
      <c r="K426" s="225"/>
      <c r="L426" s="229"/>
      <c r="M426" s="230"/>
      <c r="N426" s="231"/>
      <c r="O426" s="231"/>
      <c r="P426" s="231"/>
      <c r="Q426" s="231"/>
      <c r="R426" s="231"/>
      <c r="S426" s="231"/>
      <c r="T426" s="23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3" t="s">
        <v>156</v>
      </c>
      <c r="AU426" s="233" t="s">
        <v>79</v>
      </c>
      <c r="AV426" s="13" t="s">
        <v>77</v>
      </c>
      <c r="AW426" s="13" t="s">
        <v>31</v>
      </c>
      <c r="AX426" s="13" t="s">
        <v>69</v>
      </c>
      <c r="AY426" s="233" t="s">
        <v>144</v>
      </c>
    </row>
    <row r="427" s="13" customFormat="1">
      <c r="A427" s="13"/>
      <c r="B427" s="224"/>
      <c r="C427" s="225"/>
      <c r="D427" s="217" t="s">
        <v>156</v>
      </c>
      <c r="E427" s="226" t="s">
        <v>19</v>
      </c>
      <c r="F427" s="227" t="s">
        <v>2042</v>
      </c>
      <c r="G427" s="225"/>
      <c r="H427" s="226" t="s">
        <v>19</v>
      </c>
      <c r="I427" s="228"/>
      <c r="J427" s="225"/>
      <c r="K427" s="225"/>
      <c r="L427" s="229"/>
      <c r="M427" s="230"/>
      <c r="N427" s="231"/>
      <c r="O427" s="231"/>
      <c r="P427" s="231"/>
      <c r="Q427" s="231"/>
      <c r="R427" s="231"/>
      <c r="S427" s="231"/>
      <c r="T427" s="23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3" t="s">
        <v>156</v>
      </c>
      <c r="AU427" s="233" t="s">
        <v>79</v>
      </c>
      <c r="AV427" s="13" t="s">
        <v>77</v>
      </c>
      <c r="AW427" s="13" t="s">
        <v>31</v>
      </c>
      <c r="AX427" s="13" t="s">
        <v>69</v>
      </c>
      <c r="AY427" s="233" t="s">
        <v>144</v>
      </c>
    </row>
    <row r="428" s="14" customFormat="1">
      <c r="A428" s="14"/>
      <c r="B428" s="234"/>
      <c r="C428" s="235"/>
      <c r="D428" s="217" t="s">
        <v>156</v>
      </c>
      <c r="E428" s="236" t="s">
        <v>19</v>
      </c>
      <c r="F428" s="237" t="s">
        <v>2063</v>
      </c>
      <c r="G428" s="235"/>
      <c r="H428" s="238">
        <v>3.3599999999999999</v>
      </c>
      <c r="I428" s="239"/>
      <c r="J428" s="235"/>
      <c r="K428" s="235"/>
      <c r="L428" s="240"/>
      <c r="M428" s="241"/>
      <c r="N428" s="242"/>
      <c r="O428" s="242"/>
      <c r="P428" s="242"/>
      <c r="Q428" s="242"/>
      <c r="R428" s="242"/>
      <c r="S428" s="242"/>
      <c r="T428" s="243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4" t="s">
        <v>156</v>
      </c>
      <c r="AU428" s="244" t="s">
        <v>79</v>
      </c>
      <c r="AV428" s="14" t="s">
        <v>79</v>
      </c>
      <c r="AW428" s="14" t="s">
        <v>31</v>
      </c>
      <c r="AX428" s="14" t="s">
        <v>69</v>
      </c>
      <c r="AY428" s="244" t="s">
        <v>144</v>
      </c>
    </row>
    <row r="429" s="15" customFormat="1">
      <c r="A429" s="15"/>
      <c r="B429" s="245"/>
      <c r="C429" s="246"/>
      <c r="D429" s="217" t="s">
        <v>156</v>
      </c>
      <c r="E429" s="247" t="s">
        <v>19</v>
      </c>
      <c r="F429" s="248" t="s">
        <v>163</v>
      </c>
      <c r="G429" s="246"/>
      <c r="H429" s="249">
        <v>19.68</v>
      </c>
      <c r="I429" s="250"/>
      <c r="J429" s="246"/>
      <c r="K429" s="246"/>
      <c r="L429" s="251"/>
      <c r="M429" s="252"/>
      <c r="N429" s="253"/>
      <c r="O429" s="253"/>
      <c r="P429" s="253"/>
      <c r="Q429" s="253"/>
      <c r="R429" s="253"/>
      <c r="S429" s="253"/>
      <c r="T429" s="254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55" t="s">
        <v>156</v>
      </c>
      <c r="AU429" s="255" t="s">
        <v>79</v>
      </c>
      <c r="AV429" s="15" t="s">
        <v>151</v>
      </c>
      <c r="AW429" s="15" t="s">
        <v>31</v>
      </c>
      <c r="AX429" s="15" t="s">
        <v>77</v>
      </c>
      <c r="AY429" s="255" t="s">
        <v>144</v>
      </c>
    </row>
    <row r="430" s="2" customFormat="1" ht="24.15" customHeight="1">
      <c r="A430" s="38"/>
      <c r="B430" s="39"/>
      <c r="C430" s="204" t="s">
        <v>326</v>
      </c>
      <c r="D430" s="204" t="s">
        <v>146</v>
      </c>
      <c r="E430" s="205" t="s">
        <v>2064</v>
      </c>
      <c r="F430" s="206" t="s">
        <v>2065</v>
      </c>
      <c r="G430" s="207" t="s">
        <v>291</v>
      </c>
      <c r="H430" s="208">
        <v>9.5999999999999996</v>
      </c>
      <c r="I430" s="209"/>
      <c r="J430" s="210">
        <f>ROUND(I430*H430,2)</f>
        <v>0</v>
      </c>
      <c r="K430" s="206" t="s">
        <v>150</v>
      </c>
      <c r="L430" s="44"/>
      <c r="M430" s="211" t="s">
        <v>19</v>
      </c>
      <c r="N430" s="212" t="s">
        <v>40</v>
      </c>
      <c r="O430" s="84"/>
      <c r="P430" s="213">
        <f>O430*H430</f>
        <v>0</v>
      </c>
      <c r="Q430" s="213">
        <v>0</v>
      </c>
      <c r="R430" s="213">
        <f>Q430*H430</f>
        <v>0</v>
      </c>
      <c r="S430" s="213">
        <v>0.017999999999999999</v>
      </c>
      <c r="T430" s="214">
        <f>S430*H430</f>
        <v>0.17279999999999998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15" t="s">
        <v>151</v>
      </c>
      <c r="AT430" s="215" t="s">
        <v>146</v>
      </c>
      <c r="AU430" s="215" t="s">
        <v>79</v>
      </c>
      <c r="AY430" s="17" t="s">
        <v>144</v>
      </c>
      <c r="BE430" s="216">
        <f>IF(N430="základní",J430,0)</f>
        <v>0</v>
      </c>
      <c r="BF430" s="216">
        <f>IF(N430="snížená",J430,0)</f>
        <v>0</v>
      </c>
      <c r="BG430" s="216">
        <f>IF(N430="zákl. přenesená",J430,0)</f>
        <v>0</v>
      </c>
      <c r="BH430" s="216">
        <f>IF(N430="sníž. přenesená",J430,0)</f>
        <v>0</v>
      </c>
      <c r="BI430" s="216">
        <f>IF(N430="nulová",J430,0)</f>
        <v>0</v>
      </c>
      <c r="BJ430" s="17" t="s">
        <v>77</v>
      </c>
      <c r="BK430" s="216">
        <f>ROUND(I430*H430,2)</f>
        <v>0</v>
      </c>
      <c r="BL430" s="17" t="s">
        <v>151</v>
      </c>
      <c r="BM430" s="215" t="s">
        <v>522</v>
      </c>
    </row>
    <row r="431" s="2" customFormat="1">
      <c r="A431" s="38"/>
      <c r="B431" s="39"/>
      <c r="C431" s="40"/>
      <c r="D431" s="217" t="s">
        <v>152</v>
      </c>
      <c r="E431" s="40"/>
      <c r="F431" s="218" t="s">
        <v>2066</v>
      </c>
      <c r="G431" s="40"/>
      <c r="H431" s="40"/>
      <c r="I431" s="219"/>
      <c r="J431" s="40"/>
      <c r="K431" s="40"/>
      <c r="L431" s="44"/>
      <c r="M431" s="220"/>
      <c r="N431" s="221"/>
      <c r="O431" s="84"/>
      <c r="P431" s="84"/>
      <c r="Q431" s="84"/>
      <c r="R431" s="84"/>
      <c r="S431" s="84"/>
      <c r="T431" s="85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152</v>
      </c>
      <c r="AU431" s="17" t="s">
        <v>79</v>
      </c>
    </row>
    <row r="432" s="2" customFormat="1">
      <c r="A432" s="38"/>
      <c r="B432" s="39"/>
      <c r="C432" s="40"/>
      <c r="D432" s="222" t="s">
        <v>154</v>
      </c>
      <c r="E432" s="40"/>
      <c r="F432" s="223" t="s">
        <v>2067</v>
      </c>
      <c r="G432" s="40"/>
      <c r="H432" s="40"/>
      <c r="I432" s="219"/>
      <c r="J432" s="40"/>
      <c r="K432" s="40"/>
      <c r="L432" s="44"/>
      <c r="M432" s="220"/>
      <c r="N432" s="221"/>
      <c r="O432" s="84"/>
      <c r="P432" s="84"/>
      <c r="Q432" s="84"/>
      <c r="R432" s="84"/>
      <c r="S432" s="84"/>
      <c r="T432" s="85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T432" s="17" t="s">
        <v>154</v>
      </c>
      <c r="AU432" s="17" t="s">
        <v>79</v>
      </c>
    </row>
    <row r="433" s="13" customFormat="1">
      <c r="A433" s="13"/>
      <c r="B433" s="224"/>
      <c r="C433" s="225"/>
      <c r="D433" s="217" t="s">
        <v>156</v>
      </c>
      <c r="E433" s="226" t="s">
        <v>19</v>
      </c>
      <c r="F433" s="227" t="s">
        <v>1701</v>
      </c>
      <c r="G433" s="225"/>
      <c r="H433" s="226" t="s">
        <v>19</v>
      </c>
      <c r="I433" s="228"/>
      <c r="J433" s="225"/>
      <c r="K433" s="225"/>
      <c r="L433" s="229"/>
      <c r="M433" s="230"/>
      <c r="N433" s="231"/>
      <c r="O433" s="231"/>
      <c r="P433" s="231"/>
      <c r="Q433" s="231"/>
      <c r="R433" s="231"/>
      <c r="S433" s="231"/>
      <c r="T433" s="23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3" t="s">
        <v>156</v>
      </c>
      <c r="AU433" s="233" t="s">
        <v>79</v>
      </c>
      <c r="AV433" s="13" t="s">
        <v>77</v>
      </c>
      <c r="AW433" s="13" t="s">
        <v>31</v>
      </c>
      <c r="AX433" s="13" t="s">
        <v>69</v>
      </c>
      <c r="AY433" s="233" t="s">
        <v>144</v>
      </c>
    </row>
    <row r="434" s="13" customFormat="1">
      <c r="A434" s="13"/>
      <c r="B434" s="224"/>
      <c r="C434" s="225"/>
      <c r="D434" s="217" t="s">
        <v>156</v>
      </c>
      <c r="E434" s="226" t="s">
        <v>19</v>
      </c>
      <c r="F434" s="227" t="s">
        <v>2068</v>
      </c>
      <c r="G434" s="225"/>
      <c r="H434" s="226" t="s">
        <v>19</v>
      </c>
      <c r="I434" s="228"/>
      <c r="J434" s="225"/>
      <c r="K434" s="225"/>
      <c r="L434" s="229"/>
      <c r="M434" s="230"/>
      <c r="N434" s="231"/>
      <c r="O434" s="231"/>
      <c r="P434" s="231"/>
      <c r="Q434" s="231"/>
      <c r="R434" s="231"/>
      <c r="S434" s="231"/>
      <c r="T434" s="232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3" t="s">
        <v>156</v>
      </c>
      <c r="AU434" s="233" t="s">
        <v>79</v>
      </c>
      <c r="AV434" s="13" t="s">
        <v>77</v>
      </c>
      <c r="AW434" s="13" t="s">
        <v>31</v>
      </c>
      <c r="AX434" s="13" t="s">
        <v>69</v>
      </c>
      <c r="AY434" s="233" t="s">
        <v>144</v>
      </c>
    </row>
    <row r="435" s="14" customFormat="1">
      <c r="A435" s="14"/>
      <c r="B435" s="234"/>
      <c r="C435" s="235"/>
      <c r="D435" s="217" t="s">
        <v>156</v>
      </c>
      <c r="E435" s="236" t="s">
        <v>19</v>
      </c>
      <c r="F435" s="237" t="s">
        <v>2069</v>
      </c>
      <c r="G435" s="235"/>
      <c r="H435" s="238">
        <v>6.2400000000000002</v>
      </c>
      <c r="I435" s="239"/>
      <c r="J435" s="235"/>
      <c r="K435" s="235"/>
      <c r="L435" s="240"/>
      <c r="M435" s="241"/>
      <c r="N435" s="242"/>
      <c r="O435" s="242"/>
      <c r="P435" s="242"/>
      <c r="Q435" s="242"/>
      <c r="R435" s="242"/>
      <c r="S435" s="242"/>
      <c r="T435" s="243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4" t="s">
        <v>156</v>
      </c>
      <c r="AU435" s="244" t="s">
        <v>79</v>
      </c>
      <c r="AV435" s="14" t="s">
        <v>79</v>
      </c>
      <c r="AW435" s="14" t="s">
        <v>31</v>
      </c>
      <c r="AX435" s="14" t="s">
        <v>69</v>
      </c>
      <c r="AY435" s="244" t="s">
        <v>144</v>
      </c>
    </row>
    <row r="436" s="13" customFormat="1">
      <c r="A436" s="13"/>
      <c r="B436" s="224"/>
      <c r="C436" s="225"/>
      <c r="D436" s="217" t="s">
        <v>156</v>
      </c>
      <c r="E436" s="226" t="s">
        <v>19</v>
      </c>
      <c r="F436" s="227" t="s">
        <v>2070</v>
      </c>
      <c r="G436" s="225"/>
      <c r="H436" s="226" t="s">
        <v>19</v>
      </c>
      <c r="I436" s="228"/>
      <c r="J436" s="225"/>
      <c r="K436" s="225"/>
      <c r="L436" s="229"/>
      <c r="M436" s="230"/>
      <c r="N436" s="231"/>
      <c r="O436" s="231"/>
      <c r="P436" s="231"/>
      <c r="Q436" s="231"/>
      <c r="R436" s="231"/>
      <c r="S436" s="231"/>
      <c r="T436" s="232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3" t="s">
        <v>156</v>
      </c>
      <c r="AU436" s="233" t="s">
        <v>79</v>
      </c>
      <c r="AV436" s="13" t="s">
        <v>77</v>
      </c>
      <c r="AW436" s="13" t="s">
        <v>31</v>
      </c>
      <c r="AX436" s="13" t="s">
        <v>69</v>
      </c>
      <c r="AY436" s="233" t="s">
        <v>144</v>
      </c>
    </row>
    <row r="437" s="13" customFormat="1">
      <c r="A437" s="13"/>
      <c r="B437" s="224"/>
      <c r="C437" s="225"/>
      <c r="D437" s="217" t="s">
        <v>156</v>
      </c>
      <c r="E437" s="226" t="s">
        <v>19</v>
      </c>
      <c r="F437" s="227" t="s">
        <v>2042</v>
      </c>
      <c r="G437" s="225"/>
      <c r="H437" s="226" t="s">
        <v>19</v>
      </c>
      <c r="I437" s="228"/>
      <c r="J437" s="225"/>
      <c r="K437" s="225"/>
      <c r="L437" s="229"/>
      <c r="M437" s="230"/>
      <c r="N437" s="231"/>
      <c r="O437" s="231"/>
      <c r="P437" s="231"/>
      <c r="Q437" s="231"/>
      <c r="R437" s="231"/>
      <c r="S437" s="231"/>
      <c r="T437" s="23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3" t="s">
        <v>156</v>
      </c>
      <c r="AU437" s="233" t="s">
        <v>79</v>
      </c>
      <c r="AV437" s="13" t="s">
        <v>77</v>
      </c>
      <c r="AW437" s="13" t="s">
        <v>31</v>
      </c>
      <c r="AX437" s="13" t="s">
        <v>69</v>
      </c>
      <c r="AY437" s="233" t="s">
        <v>144</v>
      </c>
    </row>
    <row r="438" s="14" customFormat="1">
      <c r="A438" s="14"/>
      <c r="B438" s="234"/>
      <c r="C438" s="235"/>
      <c r="D438" s="217" t="s">
        <v>156</v>
      </c>
      <c r="E438" s="236" t="s">
        <v>19</v>
      </c>
      <c r="F438" s="237" t="s">
        <v>2071</v>
      </c>
      <c r="G438" s="235"/>
      <c r="H438" s="238">
        <v>3.3599999999999999</v>
      </c>
      <c r="I438" s="239"/>
      <c r="J438" s="235"/>
      <c r="K438" s="235"/>
      <c r="L438" s="240"/>
      <c r="M438" s="241"/>
      <c r="N438" s="242"/>
      <c r="O438" s="242"/>
      <c r="P438" s="242"/>
      <c r="Q438" s="242"/>
      <c r="R438" s="242"/>
      <c r="S438" s="242"/>
      <c r="T438" s="243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4" t="s">
        <v>156</v>
      </c>
      <c r="AU438" s="244" t="s">
        <v>79</v>
      </c>
      <c r="AV438" s="14" t="s">
        <v>79</v>
      </c>
      <c r="AW438" s="14" t="s">
        <v>31</v>
      </c>
      <c r="AX438" s="14" t="s">
        <v>69</v>
      </c>
      <c r="AY438" s="244" t="s">
        <v>144</v>
      </c>
    </row>
    <row r="439" s="15" customFormat="1">
      <c r="A439" s="15"/>
      <c r="B439" s="245"/>
      <c r="C439" s="246"/>
      <c r="D439" s="217" t="s">
        <v>156</v>
      </c>
      <c r="E439" s="247" t="s">
        <v>19</v>
      </c>
      <c r="F439" s="248" t="s">
        <v>163</v>
      </c>
      <c r="G439" s="246"/>
      <c r="H439" s="249">
        <v>9.5999999999999996</v>
      </c>
      <c r="I439" s="250"/>
      <c r="J439" s="246"/>
      <c r="K439" s="246"/>
      <c r="L439" s="251"/>
      <c r="M439" s="252"/>
      <c r="N439" s="253"/>
      <c r="O439" s="253"/>
      <c r="P439" s="253"/>
      <c r="Q439" s="253"/>
      <c r="R439" s="253"/>
      <c r="S439" s="253"/>
      <c r="T439" s="254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55" t="s">
        <v>156</v>
      </c>
      <c r="AU439" s="255" t="s">
        <v>79</v>
      </c>
      <c r="AV439" s="15" t="s">
        <v>151</v>
      </c>
      <c r="AW439" s="15" t="s">
        <v>31</v>
      </c>
      <c r="AX439" s="15" t="s">
        <v>77</v>
      </c>
      <c r="AY439" s="255" t="s">
        <v>144</v>
      </c>
    </row>
    <row r="440" s="2" customFormat="1" ht="24.15" customHeight="1">
      <c r="A440" s="38"/>
      <c r="B440" s="39"/>
      <c r="C440" s="204" t="s">
        <v>528</v>
      </c>
      <c r="D440" s="204" t="s">
        <v>146</v>
      </c>
      <c r="E440" s="205" t="s">
        <v>2072</v>
      </c>
      <c r="F440" s="206" t="s">
        <v>2073</v>
      </c>
      <c r="G440" s="207" t="s">
        <v>291</v>
      </c>
      <c r="H440" s="208">
        <v>18</v>
      </c>
      <c r="I440" s="209"/>
      <c r="J440" s="210">
        <f>ROUND(I440*H440,2)</f>
        <v>0</v>
      </c>
      <c r="K440" s="206" t="s">
        <v>150</v>
      </c>
      <c r="L440" s="44"/>
      <c r="M440" s="211" t="s">
        <v>19</v>
      </c>
      <c r="N440" s="212" t="s">
        <v>40</v>
      </c>
      <c r="O440" s="84"/>
      <c r="P440" s="213">
        <f>O440*H440</f>
        <v>0</v>
      </c>
      <c r="Q440" s="213">
        <v>0</v>
      </c>
      <c r="R440" s="213">
        <f>Q440*H440</f>
        <v>0</v>
      </c>
      <c r="S440" s="213">
        <v>0.040000000000000001</v>
      </c>
      <c r="T440" s="214">
        <f>S440*H440</f>
        <v>0.71999999999999997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15" t="s">
        <v>151</v>
      </c>
      <c r="AT440" s="215" t="s">
        <v>146</v>
      </c>
      <c r="AU440" s="215" t="s">
        <v>79</v>
      </c>
      <c r="AY440" s="17" t="s">
        <v>144</v>
      </c>
      <c r="BE440" s="216">
        <f>IF(N440="základní",J440,0)</f>
        <v>0</v>
      </c>
      <c r="BF440" s="216">
        <f>IF(N440="snížená",J440,0)</f>
        <v>0</v>
      </c>
      <c r="BG440" s="216">
        <f>IF(N440="zákl. přenesená",J440,0)</f>
        <v>0</v>
      </c>
      <c r="BH440" s="216">
        <f>IF(N440="sníž. přenesená",J440,0)</f>
        <v>0</v>
      </c>
      <c r="BI440" s="216">
        <f>IF(N440="nulová",J440,0)</f>
        <v>0</v>
      </c>
      <c r="BJ440" s="17" t="s">
        <v>77</v>
      </c>
      <c r="BK440" s="216">
        <f>ROUND(I440*H440,2)</f>
        <v>0</v>
      </c>
      <c r="BL440" s="17" t="s">
        <v>151</v>
      </c>
      <c r="BM440" s="215" t="s">
        <v>531</v>
      </c>
    </row>
    <row r="441" s="2" customFormat="1">
      <c r="A441" s="38"/>
      <c r="B441" s="39"/>
      <c r="C441" s="40"/>
      <c r="D441" s="217" t="s">
        <v>152</v>
      </c>
      <c r="E441" s="40"/>
      <c r="F441" s="218" t="s">
        <v>2074</v>
      </c>
      <c r="G441" s="40"/>
      <c r="H441" s="40"/>
      <c r="I441" s="219"/>
      <c r="J441" s="40"/>
      <c r="K441" s="40"/>
      <c r="L441" s="44"/>
      <c r="M441" s="220"/>
      <c r="N441" s="221"/>
      <c r="O441" s="84"/>
      <c r="P441" s="84"/>
      <c r="Q441" s="84"/>
      <c r="R441" s="84"/>
      <c r="S441" s="84"/>
      <c r="T441" s="85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152</v>
      </c>
      <c r="AU441" s="17" t="s">
        <v>79</v>
      </c>
    </row>
    <row r="442" s="2" customFormat="1">
      <c r="A442" s="38"/>
      <c r="B442" s="39"/>
      <c r="C442" s="40"/>
      <c r="D442" s="222" t="s">
        <v>154</v>
      </c>
      <c r="E442" s="40"/>
      <c r="F442" s="223" t="s">
        <v>2075</v>
      </c>
      <c r="G442" s="40"/>
      <c r="H442" s="40"/>
      <c r="I442" s="219"/>
      <c r="J442" s="40"/>
      <c r="K442" s="40"/>
      <c r="L442" s="44"/>
      <c r="M442" s="220"/>
      <c r="N442" s="221"/>
      <c r="O442" s="84"/>
      <c r="P442" s="84"/>
      <c r="Q442" s="84"/>
      <c r="R442" s="84"/>
      <c r="S442" s="84"/>
      <c r="T442" s="85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T442" s="17" t="s">
        <v>154</v>
      </c>
      <c r="AU442" s="17" t="s">
        <v>79</v>
      </c>
    </row>
    <row r="443" s="13" customFormat="1">
      <c r="A443" s="13"/>
      <c r="B443" s="224"/>
      <c r="C443" s="225"/>
      <c r="D443" s="217" t="s">
        <v>156</v>
      </c>
      <c r="E443" s="226" t="s">
        <v>19</v>
      </c>
      <c r="F443" s="227" t="s">
        <v>1701</v>
      </c>
      <c r="G443" s="225"/>
      <c r="H443" s="226" t="s">
        <v>19</v>
      </c>
      <c r="I443" s="228"/>
      <c r="J443" s="225"/>
      <c r="K443" s="225"/>
      <c r="L443" s="229"/>
      <c r="M443" s="230"/>
      <c r="N443" s="231"/>
      <c r="O443" s="231"/>
      <c r="P443" s="231"/>
      <c r="Q443" s="231"/>
      <c r="R443" s="231"/>
      <c r="S443" s="231"/>
      <c r="T443" s="23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3" t="s">
        <v>156</v>
      </c>
      <c r="AU443" s="233" t="s">
        <v>79</v>
      </c>
      <c r="AV443" s="13" t="s">
        <v>77</v>
      </c>
      <c r="AW443" s="13" t="s">
        <v>31</v>
      </c>
      <c r="AX443" s="13" t="s">
        <v>69</v>
      </c>
      <c r="AY443" s="233" t="s">
        <v>144</v>
      </c>
    </row>
    <row r="444" s="13" customFormat="1">
      <c r="A444" s="13"/>
      <c r="B444" s="224"/>
      <c r="C444" s="225"/>
      <c r="D444" s="217" t="s">
        <v>156</v>
      </c>
      <c r="E444" s="226" t="s">
        <v>19</v>
      </c>
      <c r="F444" s="227" t="s">
        <v>2076</v>
      </c>
      <c r="G444" s="225"/>
      <c r="H444" s="226" t="s">
        <v>19</v>
      </c>
      <c r="I444" s="228"/>
      <c r="J444" s="225"/>
      <c r="K444" s="225"/>
      <c r="L444" s="229"/>
      <c r="M444" s="230"/>
      <c r="N444" s="231"/>
      <c r="O444" s="231"/>
      <c r="P444" s="231"/>
      <c r="Q444" s="231"/>
      <c r="R444" s="231"/>
      <c r="S444" s="231"/>
      <c r="T444" s="23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3" t="s">
        <v>156</v>
      </c>
      <c r="AU444" s="233" t="s">
        <v>79</v>
      </c>
      <c r="AV444" s="13" t="s">
        <v>77</v>
      </c>
      <c r="AW444" s="13" t="s">
        <v>31</v>
      </c>
      <c r="AX444" s="13" t="s">
        <v>69</v>
      </c>
      <c r="AY444" s="233" t="s">
        <v>144</v>
      </c>
    </row>
    <row r="445" s="14" customFormat="1">
      <c r="A445" s="14"/>
      <c r="B445" s="234"/>
      <c r="C445" s="235"/>
      <c r="D445" s="217" t="s">
        <v>156</v>
      </c>
      <c r="E445" s="236" t="s">
        <v>19</v>
      </c>
      <c r="F445" s="237" t="s">
        <v>2077</v>
      </c>
      <c r="G445" s="235"/>
      <c r="H445" s="238">
        <v>13.92</v>
      </c>
      <c r="I445" s="239"/>
      <c r="J445" s="235"/>
      <c r="K445" s="235"/>
      <c r="L445" s="240"/>
      <c r="M445" s="241"/>
      <c r="N445" s="242"/>
      <c r="O445" s="242"/>
      <c r="P445" s="242"/>
      <c r="Q445" s="242"/>
      <c r="R445" s="242"/>
      <c r="S445" s="242"/>
      <c r="T445" s="243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4" t="s">
        <v>156</v>
      </c>
      <c r="AU445" s="244" t="s">
        <v>79</v>
      </c>
      <c r="AV445" s="14" t="s">
        <v>79</v>
      </c>
      <c r="AW445" s="14" t="s">
        <v>31</v>
      </c>
      <c r="AX445" s="14" t="s">
        <v>69</v>
      </c>
      <c r="AY445" s="244" t="s">
        <v>144</v>
      </c>
    </row>
    <row r="446" s="13" customFormat="1">
      <c r="A446" s="13"/>
      <c r="B446" s="224"/>
      <c r="C446" s="225"/>
      <c r="D446" s="217" t="s">
        <v>156</v>
      </c>
      <c r="E446" s="226" t="s">
        <v>19</v>
      </c>
      <c r="F446" s="227" t="s">
        <v>2078</v>
      </c>
      <c r="G446" s="225"/>
      <c r="H446" s="226" t="s">
        <v>19</v>
      </c>
      <c r="I446" s="228"/>
      <c r="J446" s="225"/>
      <c r="K446" s="225"/>
      <c r="L446" s="229"/>
      <c r="M446" s="230"/>
      <c r="N446" s="231"/>
      <c r="O446" s="231"/>
      <c r="P446" s="231"/>
      <c r="Q446" s="231"/>
      <c r="R446" s="231"/>
      <c r="S446" s="231"/>
      <c r="T446" s="23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3" t="s">
        <v>156</v>
      </c>
      <c r="AU446" s="233" t="s">
        <v>79</v>
      </c>
      <c r="AV446" s="13" t="s">
        <v>77</v>
      </c>
      <c r="AW446" s="13" t="s">
        <v>31</v>
      </c>
      <c r="AX446" s="13" t="s">
        <v>69</v>
      </c>
      <c r="AY446" s="233" t="s">
        <v>144</v>
      </c>
    </row>
    <row r="447" s="14" customFormat="1">
      <c r="A447" s="14"/>
      <c r="B447" s="234"/>
      <c r="C447" s="235"/>
      <c r="D447" s="217" t="s">
        <v>156</v>
      </c>
      <c r="E447" s="236" t="s">
        <v>19</v>
      </c>
      <c r="F447" s="237" t="s">
        <v>2079</v>
      </c>
      <c r="G447" s="235"/>
      <c r="H447" s="238">
        <v>0.59999999999999998</v>
      </c>
      <c r="I447" s="239"/>
      <c r="J447" s="235"/>
      <c r="K447" s="235"/>
      <c r="L447" s="240"/>
      <c r="M447" s="241"/>
      <c r="N447" s="242"/>
      <c r="O447" s="242"/>
      <c r="P447" s="242"/>
      <c r="Q447" s="242"/>
      <c r="R447" s="242"/>
      <c r="S447" s="242"/>
      <c r="T447" s="243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4" t="s">
        <v>156</v>
      </c>
      <c r="AU447" s="244" t="s">
        <v>79</v>
      </c>
      <c r="AV447" s="14" t="s">
        <v>79</v>
      </c>
      <c r="AW447" s="14" t="s">
        <v>31</v>
      </c>
      <c r="AX447" s="14" t="s">
        <v>69</v>
      </c>
      <c r="AY447" s="244" t="s">
        <v>144</v>
      </c>
    </row>
    <row r="448" s="13" customFormat="1">
      <c r="A448" s="13"/>
      <c r="B448" s="224"/>
      <c r="C448" s="225"/>
      <c r="D448" s="217" t="s">
        <v>156</v>
      </c>
      <c r="E448" s="226" t="s">
        <v>19</v>
      </c>
      <c r="F448" s="227" t="s">
        <v>1703</v>
      </c>
      <c r="G448" s="225"/>
      <c r="H448" s="226" t="s">
        <v>19</v>
      </c>
      <c r="I448" s="228"/>
      <c r="J448" s="225"/>
      <c r="K448" s="225"/>
      <c r="L448" s="229"/>
      <c r="M448" s="230"/>
      <c r="N448" s="231"/>
      <c r="O448" s="231"/>
      <c r="P448" s="231"/>
      <c r="Q448" s="231"/>
      <c r="R448" s="231"/>
      <c r="S448" s="231"/>
      <c r="T448" s="23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3" t="s">
        <v>156</v>
      </c>
      <c r="AU448" s="233" t="s">
        <v>79</v>
      </c>
      <c r="AV448" s="13" t="s">
        <v>77</v>
      </c>
      <c r="AW448" s="13" t="s">
        <v>31</v>
      </c>
      <c r="AX448" s="13" t="s">
        <v>69</v>
      </c>
      <c r="AY448" s="233" t="s">
        <v>144</v>
      </c>
    </row>
    <row r="449" s="13" customFormat="1">
      <c r="A449" s="13"/>
      <c r="B449" s="224"/>
      <c r="C449" s="225"/>
      <c r="D449" s="217" t="s">
        <v>156</v>
      </c>
      <c r="E449" s="226" t="s">
        <v>19</v>
      </c>
      <c r="F449" s="227" t="s">
        <v>2076</v>
      </c>
      <c r="G449" s="225"/>
      <c r="H449" s="226" t="s">
        <v>19</v>
      </c>
      <c r="I449" s="228"/>
      <c r="J449" s="225"/>
      <c r="K449" s="225"/>
      <c r="L449" s="229"/>
      <c r="M449" s="230"/>
      <c r="N449" s="231"/>
      <c r="O449" s="231"/>
      <c r="P449" s="231"/>
      <c r="Q449" s="231"/>
      <c r="R449" s="231"/>
      <c r="S449" s="231"/>
      <c r="T449" s="23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3" t="s">
        <v>156</v>
      </c>
      <c r="AU449" s="233" t="s">
        <v>79</v>
      </c>
      <c r="AV449" s="13" t="s">
        <v>77</v>
      </c>
      <c r="AW449" s="13" t="s">
        <v>31</v>
      </c>
      <c r="AX449" s="13" t="s">
        <v>69</v>
      </c>
      <c r="AY449" s="233" t="s">
        <v>144</v>
      </c>
    </row>
    <row r="450" s="14" customFormat="1">
      <c r="A450" s="14"/>
      <c r="B450" s="234"/>
      <c r="C450" s="235"/>
      <c r="D450" s="217" t="s">
        <v>156</v>
      </c>
      <c r="E450" s="236" t="s">
        <v>19</v>
      </c>
      <c r="F450" s="237" t="s">
        <v>2080</v>
      </c>
      <c r="G450" s="235"/>
      <c r="H450" s="238">
        <v>3.48</v>
      </c>
      <c r="I450" s="239"/>
      <c r="J450" s="235"/>
      <c r="K450" s="235"/>
      <c r="L450" s="240"/>
      <c r="M450" s="241"/>
      <c r="N450" s="242"/>
      <c r="O450" s="242"/>
      <c r="P450" s="242"/>
      <c r="Q450" s="242"/>
      <c r="R450" s="242"/>
      <c r="S450" s="242"/>
      <c r="T450" s="243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4" t="s">
        <v>156</v>
      </c>
      <c r="AU450" s="244" t="s">
        <v>79</v>
      </c>
      <c r="AV450" s="14" t="s">
        <v>79</v>
      </c>
      <c r="AW450" s="14" t="s">
        <v>31</v>
      </c>
      <c r="AX450" s="14" t="s">
        <v>69</v>
      </c>
      <c r="AY450" s="244" t="s">
        <v>144</v>
      </c>
    </row>
    <row r="451" s="15" customFormat="1">
      <c r="A451" s="15"/>
      <c r="B451" s="245"/>
      <c r="C451" s="246"/>
      <c r="D451" s="217" t="s">
        <v>156</v>
      </c>
      <c r="E451" s="247" t="s">
        <v>19</v>
      </c>
      <c r="F451" s="248" t="s">
        <v>163</v>
      </c>
      <c r="G451" s="246"/>
      <c r="H451" s="249">
        <v>18</v>
      </c>
      <c r="I451" s="250"/>
      <c r="J451" s="246"/>
      <c r="K451" s="246"/>
      <c r="L451" s="251"/>
      <c r="M451" s="252"/>
      <c r="N451" s="253"/>
      <c r="O451" s="253"/>
      <c r="P451" s="253"/>
      <c r="Q451" s="253"/>
      <c r="R451" s="253"/>
      <c r="S451" s="253"/>
      <c r="T451" s="254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55" t="s">
        <v>156</v>
      </c>
      <c r="AU451" s="255" t="s">
        <v>79</v>
      </c>
      <c r="AV451" s="15" t="s">
        <v>151</v>
      </c>
      <c r="AW451" s="15" t="s">
        <v>31</v>
      </c>
      <c r="AX451" s="15" t="s">
        <v>77</v>
      </c>
      <c r="AY451" s="255" t="s">
        <v>144</v>
      </c>
    </row>
    <row r="452" s="2" customFormat="1" ht="33" customHeight="1">
      <c r="A452" s="38"/>
      <c r="B452" s="39"/>
      <c r="C452" s="204" t="s">
        <v>332</v>
      </c>
      <c r="D452" s="204" t="s">
        <v>146</v>
      </c>
      <c r="E452" s="205" t="s">
        <v>2081</v>
      </c>
      <c r="F452" s="206" t="s">
        <v>2082</v>
      </c>
      <c r="G452" s="207" t="s">
        <v>291</v>
      </c>
      <c r="H452" s="208">
        <v>2</v>
      </c>
      <c r="I452" s="209"/>
      <c r="J452" s="210">
        <f>ROUND(I452*H452,2)</f>
        <v>0</v>
      </c>
      <c r="K452" s="206" t="s">
        <v>150</v>
      </c>
      <c r="L452" s="44"/>
      <c r="M452" s="211" t="s">
        <v>19</v>
      </c>
      <c r="N452" s="212" t="s">
        <v>40</v>
      </c>
      <c r="O452" s="84"/>
      <c r="P452" s="213">
        <f>O452*H452</f>
        <v>0</v>
      </c>
      <c r="Q452" s="213">
        <v>0.052618499999999999</v>
      </c>
      <c r="R452" s="213">
        <f>Q452*H452</f>
        <v>0.105237</v>
      </c>
      <c r="S452" s="213">
        <v>0</v>
      </c>
      <c r="T452" s="214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15" t="s">
        <v>151</v>
      </c>
      <c r="AT452" s="215" t="s">
        <v>146</v>
      </c>
      <c r="AU452" s="215" t="s">
        <v>79</v>
      </c>
      <c r="AY452" s="17" t="s">
        <v>144</v>
      </c>
      <c r="BE452" s="216">
        <f>IF(N452="základní",J452,0)</f>
        <v>0</v>
      </c>
      <c r="BF452" s="216">
        <f>IF(N452="snížená",J452,0)</f>
        <v>0</v>
      </c>
      <c r="BG452" s="216">
        <f>IF(N452="zákl. přenesená",J452,0)</f>
        <v>0</v>
      </c>
      <c r="BH452" s="216">
        <f>IF(N452="sníž. přenesená",J452,0)</f>
        <v>0</v>
      </c>
      <c r="BI452" s="216">
        <f>IF(N452="nulová",J452,0)</f>
        <v>0</v>
      </c>
      <c r="BJ452" s="17" t="s">
        <v>77</v>
      </c>
      <c r="BK452" s="216">
        <f>ROUND(I452*H452,2)</f>
        <v>0</v>
      </c>
      <c r="BL452" s="17" t="s">
        <v>151</v>
      </c>
      <c r="BM452" s="215" t="s">
        <v>542</v>
      </c>
    </row>
    <row r="453" s="2" customFormat="1">
      <c r="A453" s="38"/>
      <c r="B453" s="39"/>
      <c r="C453" s="40"/>
      <c r="D453" s="217" t="s">
        <v>152</v>
      </c>
      <c r="E453" s="40"/>
      <c r="F453" s="218" t="s">
        <v>2083</v>
      </c>
      <c r="G453" s="40"/>
      <c r="H453" s="40"/>
      <c r="I453" s="219"/>
      <c r="J453" s="40"/>
      <c r="K453" s="40"/>
      <c r="L453" s="44"/>
      <c r="M453" s="220"/>
      <c r="N453" s="221"/>
      <c r="O453" s="84"/>
      <c r="P453" s="84"/>
      <c r="Q453" s="84"/>
      <c r="R453" s="84"/>
      <c r="S453" s="84"/>
      <c r="T453" s="85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152</v>
      </c>
      <c r="AU453" s="17" t="s">
        <v>79</v>
      </c>
    </row>
    <row r="454" s="2" customFormat="1">
      <c r="A454" s="38"/>
      <c r="B454" s="39"/>
      <c r="C454" s="40"/>
      <c r="D454" s="222" t="s">
        <v>154</v>
      </c>
      <c r="E454" s="40"/>
      <c r="F454" s="223" t="s">
        <v>2084</v>
      </c>
      <c r="G454" s="40"/>
      <c r="H454" s="40"/>
      <c r="I454" s="219"/>
      <c r="J454" s="40"/>
      <c r="K454" s="40"/>
      <c r="L454" s="44"/>
      <c r="M454" s="220"/>
      <c r="N454" s="221"/>
      <c r="O454" s="84"/>
      <c r="P454" s="84"/>
      <c r="Q454" s="84"/>
      <c r="R454" s="84"/>
      <c r="S454" s="84"/>
      <c r="T454" s="85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T454" s="17" t="s">
        <v>154</v>
      </c>
      <c r="AU454" s="17" t="s">
        <v>79</v>
      </c>
    </row>
    <row r="455" s="13" customFormat="1">
      <c r="A455" s="13"/>
      <c r="B455" s="224"/>
      <c r="C455" s="225"/>
      <c r="D455" s="217" t="s">
        <v>156</v>
      </c>
      <c r="E455" s="226" t="s">
        <v>19</v>
      </c>
      <c r="F455" s="227" t="s">
        <v>2085</v>
      </c>
      <c r="G455" s="225"/>
      <c r="H455" s="226" t="s">
        <v>19</v>
      </c>
      <c r="I455" s="228"/>
      <c r="J455" s="225"/>
      <c r="K455" s="225"/>
      <c r="L455" s="229"/>
      <c r="M455" s="230"/>
      <c r="N455" s="231"/>
      <c r="O455" s="231"/>
      <c r="P455" s="231"/>
      <c r="Q455" s="231"/>
      <c r="R455" s="231"/>
      <c r="S455" s="231"/>
      <c r="T455" s="23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3" t="s">
        <v>156</v>
      </c>
      <c r="AU455" s="233" t="s">
        <v>79</v>
      </c>
      <c r="AV455" s="13" t="s">
        <v>77</v>
      </c>
      <c r="AW455" s="13" t="s">
        <v>31</v>
      </c>
      <c r="AX455" s="13" t="s">
        <v>69</v>
      </c>
      <c r="AY455" s="233" t="s">
        <v>144</v>
      </c>
    </row>
    <row r="456" s="13" customFormat="1">
      <c r="A456" s="13"/>
      <c r="B456" s="224"/>
      <c r="C456" s="225"/>
      <c r="D456" s="217" t="s">
        <v>156</v>
      </c>
      <c r="E456" s="226" t="s">
        <v>19</v>
      </c>
      <c r="F456" s="227" t="s">
        <v>2086</v>
      </c>
      <c r="G456" s="225"/>
      <c r="H456" s="226" t="s">
        <v>19</v>
      </c>
      <c r="I456" s="228"/>
      <c r="J456" s="225"/>
      <c r="K456" s="225"/>
      <c r="L456" s="229"/>
      <c r="M456" s="230"/>
      <c r="N456" s="231"/>
      <c r="O456" s="231"/>
      <c r="P456" s="231"/>
      <c r="Q456" s="231"/>
      <c r="R456" s="231"/>
      <c r="S456" s="231"/>
      <c r="T456" s="23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3" t="s">
        <v>156</v>
      </c>
      <c r="AU456" s="233" t="s">
        <v>79</v>
      </c>
      <c r="AV456" s="13" t="s">
        <v>77</v>
      </c>
      <c r="AW456" s="13" t="s">
        <v>31</v>
      </c>
      <c r="AX456" s="13" t="s">
        <v>69</v>
      </c>
      <c r="AY456" s="233" t="s">
        <v>144</v>
      </c>
    </row>
    <row r="457" s="14" customFormat="1">
      <c r="A457" s="14"/>
      <c r="B457" s="234"/>
      <c r="C457" s="235"/>
      <c r="D457" s="217" t="s">
        <v>156</v>
      </c>
      <c r="E457" s="236" t="s">
        <v>19</v>
      </c>
      <c r="F457" s="237" t="s">
        <v>2025</v>
      </c>
      <c r="G457" s="235"/>
      <c r="H457" s="238">
        <v>2</v>
      </c>
      <c r="I457" s="239"/>
      <c r="J457" s="235"/>
      <c r="K457" s="235"/>
      <c r="L457" s="240"/>
      <c r="M457" s="241"/>
      <c r="N457" s="242"/>
      <c r="O457" s="242"/>
      <c r="P457" s="242"/>
      <c r="Q457" s="242"/>
      <c r="R457" s="242"/>
      <c r="S457" s="242"/>
      <c r="T457" s="243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4" t="s">
        <v>156</v>
      </c>
      <c r="AU457" s="244" t="s">
        <v>79</v>
      </c>
      <c r="AV457" s="14" t="s">
        <v>79</v>
      </c>
      <c r="AW457" s="14" t="s">
        <v>31</v>
      </c>
      <c r="AX457" s="14" t="s">
        <v>69</v>
      </c>
      <c r="AY457" s="244" t="s">
        <v>144</v>
      </c>
    </row>
    <row r="458" s="15" customFormat="1">
      <c r="A458" s="15"/>
      <c r="B458" s="245"/>
      <c r="C458" s="246"/>
      <c r="D458" s="217" t="s">
        <v>156</v>
      </c>
      <c r="E458" s="247" t="s">
        <v>19</v>
      </c>
      <c r="F458" s="248" t="s">
        <v>163</v>
      </c>
      <c r="G458" s="246"/>
      <c r="H458" s="249">
        <v>2</v>
      </c>
      <c r="I458" s="250"/>
      <c r="J458" s="246"/>
      <c r="K458" s="246"/>
      <c r="L458" s="251"/>
      <c r="M458" s="252"/>
      <c r="N458" s="253"/>
      <c r="O458" s="253"/>
      <c r="P458" s="253"/>
      <c r="Q458" s="253"/>
      <c r="R458" s="253"/>
      <c r="S458" s="253"/>
      <c r="T458" s="254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55" t="s">
        <v>156</v>
      </c>
      <c r="AU458" s="255" t="s">
        <v>79</v>
      </c>
      <c r="AV458" s="15" t="s">
        <v>151</v>
      </c>
      <c r="AW458" s="15" t="s">
        <v>31</v>
      </c>
      <c r="AX458" s="15" t="s">
        <v>77</v>
      </c>
      <c r="AY458" s="255" t="s">
        <v>144</v>
      </c>
    </row>
    <row r="459" s="2" customFormat="1" ht="24.15" customHeight="1">
      <c r="A459" s="38"/>
      <c r="B459" s="39"/>
      <c r="C459" s="204" t="s">
        <v>546</v>
      </c>
      <c r="D459" s="204" t="s">
        <v>146</v>
      </c>
      <c r="E459" s="205" t="s">
        <v>2087</v>
      </c>
      <c r="F459" s="206" t="s">
        <v>2088</v>
      </c>
      <c r="G459" s="207" t="s">
        <v>291</v>
      </c>
      <c r="H459" s="208">
        <v>0.97499999999999998</v>
      </c>
      <c r="I459" s="209"/>
      <c r="J459" s="210">
        <f>ROUND(I459*H459,2)</f>
        <v>0</v>
      </c>
      <c r="K459" s="206" t="s">
        <v>150</v>
      </c>
      <c r="L459" s="44"/>
      <c r="M459" s="211" t="s">
        <v>19</v>
      </c>
      <c r="N459" s="212" t="s">
        <v>40</v>
      </c>
      <c r="O459" s="84"/>
      <c r="P459" s="213">
        <f>O459*H459</f>
        <v>0</v>
      </c>
      <c r="Q459" s="213">
        <v>0.00075799999999999999</v>
      </c>
      <c r="R459" s="213">
        <f>Q459*H459</f>
        <v>0.00073904999999999999</v>
      </c>
      <c r="S459" s="213">
        <v>0.0020999999999999999</v>
      </c>
      <c r="T459" s="214">
        <f>S459*H459</f>
        <v>0.0020474999999999998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15" t="s">
        <v>151</v>
      </c>
      <c r="AT459" s="215" t="s">
        <v>146</v>
      </c>
      <c r="AU459" s="215" t="s">
        <v>79</v>
      </c>
      <c r="AY459" s="17" t="s">
        <v>144</v>
      </c>
      <c r="BE459" s="216">
        <f>IF(N459="základní",J459,0)</f>
        <v>0</v>
      </c>
      <c r="BF459" s="216">
        <f>IF(N459="snížená",J459,0)</f>
        <v>0</v>
      </c>
      <c r="BG459" s="216">
        <f>IF(N459="zákl. přenesená",J459,0)</f>
        <v>0</v>
      </c>
      <c r="BH459" s="216">
        <f>IF(N459="sníž. přenesená",J459,0)</f>
        <v>0</v>
      </c>
      <c r="BI459" s="216">
        <f>IF(N459="nulová",J459,0)</f>
        <v>0</v>
      </c>
      <c r="BJ459" s="17" t="s">
        <v>77</v>
      </c>
      <c r="BK459" s="216">
        <f>ROUND(I459*H459,2)</f>
        <v>0</v>
      </c>
      <c r="BL459" s="17" t="s">
        <v>151</v>
      </c>
      <c r="BM459" s="215" t="s">
        <v>549</v>
      </c>
    </row>
    <row r="460" s="2" customFormat="1">
      <c r="A460" s="38"/>
      <c r="B460" s="39"/>
      <c r="C460" s="40"/>
      <c r="D460" s="217" t="s">
        <v>152</v>
      </c>
      <c r="E460" s="40"/>
      <c r="F460" s="218" t="s">
        <v>2089</v>
      </c>
      <c r="G460" s="40"/>
      <c r="H460" s="40"/>
      <c r="I460" s="219"/>
      <c r="J460" s="40"/>
      <c r="K460" s="40"/>
      <c r="L460" s="44"/>
      <c r="M460" s="220"/>
      <c r="N460" s="221"/>
      <c r="O460" s="84"/>
      <c r="P460" s="84"/>
      <c r="Q460" s="84"/>
      <c r="R460" s="84"/>
      <c r="S460" s="84"/>
      <c r="T460" s="85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T460" s="17" t="s">
        <v>152</v>
      </c>
      <c r="AU460" s="17" t="s">
        <v>79</v>
      </c>
    </row>
    <row r="461" s="2" customFormat="1">
      <c r="A461" s="38"/>
      <c r="B461" s="39"/>
      <c r="C461" s="40"/>
      <c r="D461" s="222" t="s">
        <v>154</v>
      </c>
      <c r="E461" s="40"/>
      <c r="F461" s="223" t="s">
        <v>2090</v>
      </c>
      <c r="G461" s="40"/>
      <c r="H461" s="40"/>
      <c r="I461" s="219"/>
      <c r="J461" s="40"/>
      <c r="K461" s="40"/>
      <c r="L461" s="44"/>
      <c r="M461" s="220"/>
      <c r="N461" s="221"/>
      <c r="O461" s="84"/>
      <c r="P461" s="84"/>
      <c r="Q461" s="84"/>
      <c r="R461" s="84"/>
      <c r="S461" s="84"/>
      <c r="T461" s="85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T461" s="17" t="s">
        <v>154</v>
      </c>
      <c r="AU461" s="17" t="s">
        <v>79</v>
      </c>
    </row>
    <row r="462" s="13" customFormat="1">
      <c r="A462" s="13"/>
      <c r="B462" s="224"/>
      <c r="C462" s="225"/>
      <c r="D462" s="217" t="s">
        <v>156</v>
      </c>
      <c r="E462" s="226" t="s">
        <v>19</v>
      </c>
      <c r="F462" s="227" t="s">
        <v>2091</v>
      </c>
      <c r="G462" s="225"/>
      <c r="H462" s="226" t="s">
        <v>19</v>
      </c>
      <c r="I462" s="228"/>
      <c r="J462" s="225"/>
      <c r="K462" s="225"/>
      <c r="L462" s="229"/>
      <c r="M462" s="230"/>
      <c r="N462" s="231"/>
      <c r="O462" s="231"/>
      <c r="P462" s="231"/>
      <c r="Q462" s="231"/>
      <c r="R462" s="231"/>
      <c r="S462" s="231"/>
      <c r="T462" s="23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3" t="s">
        <v>156</v>
      </c>
      <c r="AU462" s="233" t="s">
        <v>79</v>
      </c>
      <c r="AV462" s="13" t="s">
        <v>77</v>
      </c>
      <c r="AW462" s="13" t="s">
        <v>31</v>
      </c>
      <c r="AX462" s="13" t="s">
        <v>69</v>
      </c>
      <c r="AY462" s="233" t="s">
        <v>144</v>
      </c>
    </row>
    <row r="463" s="13" customFormat="1">
      <c r="A463" s="13"/>
      <c r="B463" s="224"/>
      <c r="C463" s="225"/>
      <c r="D463" s="217" t="s">
        <v>156</v>
      </c>
      <c r="E463" s="226" t="s">
        <v>19</v>
      </c>
      <c r="F463" s="227" t="s">
        <v>2092</v>
      </c>
      <c r="G463" s="225"/>
      <c r="H463" s="226" t="s">
        <v>19</v>
      </c>
      <c r="I463" s="228"/>
      <c r="J463" s="225"/>
      <c r="K463" s="225"/>
      <c r="L463" s="229"/>
      <c r="M463" s="230"/>
      <c r="N463" s="231"/>
      <c r="O463" s="231"/>
      <c r="P463" s="231"/>
      <c r="Q463" s="231"/>
      <c r="R463" s="231"/>
      <c r="S463" s="231"/>
      <c r="T463" s="23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3" t="s">
        <v>156</v>
      </c>
      <c r="AU463" s="233" t="s">
        <v>79</v>
      </c>
      <c r="AV463" s="13" t="s">
        <v>77</v>
      </c>
      <c r="AW463" s="13" t="s">
        <v>31</v>
      </c>
      <c r="AX463" s="13" t="s">
        <v>69</v>
      </c>
      <c r="AY463" s="233" t="s">
        <v>144</v>
      </c>
    </row>
    <row r="464" s="14" customFormat="1">
      <c r="A464" s="14"/>
      <c r="B464" s="234"/>
      <c r="C464" s="235"/>
      <c r="D464" s="217" t="s">
        <v>156</v>
      </c>
      <c r="E464" s="236" t="s">
        <v>19</v>
      </c>
      <c r="F464" s="237" t="s">
        <v>2093</v>
      </c>
      <c r="G464" s="235"/>
      <c r="H464" s="238">
        <v>0.65000000000000002</v>
      </c>
      <c r="I464" s="239"/>
      <c r="J464" s="235"/>
      <c r="K464" s="235"/>
      <c r="L464" s="240"/>
      <c r="M464" s="241"/>
      <c r="N464" s="242"/>
      <c r="O464" s="242"/>
      <c r="P464" s="242"/>
      <c r="Q464" s="242"/>
      <c r="R464" s="242"/>
      <c r="S464" s="242"/>
      <c r="T464" s="243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4" t="s">
        <v>156</v>
      </c>
      <c r="AU464" s="244" t="s">
        <v>79</v>
      </c>
      <c r="AV464" s="14" t="s">
        <v>79</v>
      </c>
      <c r="AW464" s="14" t="s">
        <v>31</v>
      </c>
      <c r="AX464" s="14" t="s">
        <v>69</v>
      </c>
      <c r="AY464" s="244" t="s">
        <v>144</v>
      </c>
    </row>
    <row r="465" s="13" customFormat="1">
      <c r="A465" s="13"/>
      <c r="B465" s="224"/>
      <c r="C465" s="225"/>
      <c r="D465" s="217" t="s">
        <v>156</v>
      </c>
      <c r="E465" s="226" t="s">
        <v>19</v>
      </c>
      <c r="F465" s="227" t="s">
        <v>2094</v>
      </c>
      <c r="G465" s="225"/>
      <c r="H465" s="226" t="s">
        <v>19</v>
      </c>
      <c r="I465" s="228"/>
      <c r="J465" s="225"/>
      <c r="K465" s="225"/>
      <c r="L465" s="229"/>
      <c r="M465" s="230"/>
      <c r="N465" s="231"/>
      <c r="O465" s="231"/>
      <c r="P465" s="231"/>
      <c r="Q465" s="231"/>
      <c r="R465" s="231"/>
      <c r="S465" s="231"/>
      <c r="T465" s="23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3" t="s">
        <v>156</v>
      </c>
      <c r="AU465" s="233" t="s">
        <v>79</v>
      </c>
      <c r="AV465" s="13" t="s">
        <v>77</v>
      </c>
      <c r="AW465" s="13" t="s">
        <v>31</v>
      </c>
      <c r="AX465" s="13" t="s">
        <v>69</v>
      </c>
      <c r="AY465" s="233" t="s">
        <v>144</v>
      </c>
    </row>
    <row r="466" s="14" customFormat="1">
      <c r="A466" s="14"/>
      <c r="B466" s="234"/>
      <c r="C466" s="235"/>
      <c r="D466" s="217" t="s">
        <v>156</v>
      </c>
      <c r="E466" s="236" t="s">
        <v>19</v>
      </c>
      <c r="F466" s="237" t="s">
        <v>2095</v>
      </c>
      <c r="G466" s="235"/>
      <c r="H466" s="238">
        <v>0.32500000000000001</v>
      </c>
      <c r="I466" s="239"/>
      <c r="J466" s="235"/>
      <c r="K466" s="235"/>
      <c r="L466" s="240"/>
      <c r="M466" s="241"/>
      <c r="N466" s="242"/>
      <c r="O466" s="242"/>
      <c r="P466" s="242"/>
      <c r="Q466" s="242"/>
      <c r="R466" s="242"/>
      <c r="S466" s="242"/>
      <c r="T466" s="243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4" t="s">
        <v>156</v>
      </c>
      <c r="AU466" s="244" t="s">
        <v>79</v>
      </c>
      <c r="AV466" s="14" t="s">
        <v>79</v>
      </c>
      <c r="AW466" s="14" t="s">
        <v>31</v>
      </c>
      <c r="AX466" s="14" t="s">
        <v>69</v>
      </c>
      <c r="AY466" s="244" t="s">
        <v>144</v>
      </c>
    </row>
    <row r="467" s="15" customFormat="1">
      <c r="A467" s="15"/>
      <c r="B467" s="245"/>
      <c r="C467" s="246"/>
      <c r="D467" s="217" t="s">
        <v>156</v>
      </c>
      <c r="E467" s="247" t="s">
        <v>19</v>
      </c>
      <c r="F467" s="248" t="s">
        <v>163</v>
      </c>
      <c r="G467" s="246"/>
      <c r="H467" s="249">
        <v>0.97500000000000009</v>
      </c>
      <c r="I467" s="250"/>
      <c r="J467" s="246"/>
      <c r="K467" s="246"/>
      <c r="L467" s="251"/>
      <c r="M467" s="252"/>
      <c r="N467" s="253"/>
      <c r="O467" s="253"/>
      <c r="P467" s="253"/>
      <c r="Q467" s="253"/>
      <c r="R467" s="253"/>
      <c r="S467" s="253"/>
      <c r="T467" s="254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55" t="s">
        <v>156</v>
      </c>
      <c r="AU467" s="255" t="s">
        <v>79</v>
      </c>
      <c r="AV467" s="15" t="s">
        <v>151</v>
      </c>
      <c r="AW467" s="15" t="s">
        <v>31</v>
      </c>
      <c r="AX467" s="15" t="s">
        <v>77</v>
      </c>
      <c r="AY467" s="255" t="s">
        <v>144</v>
      </c>
    </row>
    <row r="468" s="2" customFormat="1" ht="24.15" customHeight="1">
      <c r="A468" s="38"/>
      <c r="B468" s="39"/>
      <c r="C468" s="204" t="s">
        <v>340</v>
      </c>
      <c r="D468" s="204" t="s">
        <v>146</v>
      </c>
      <c r="E468" s="205" t="s">
        <v>2096</v>
      </c>
      <c r="F468" s="206" t="s">
        <v>2097</v>
      </c>
      <c r="G468" s="207" t="s">
        <v>291</v>
      </c>
      <c r="H468" s="208">
        <v>1.3</v>
      </c>
      <c r="I468" s="209"/>
      <c r="J468" s="210">
        <f>ROUND(I468*H468,2)</f>
        <v>0</v>
      </c>
      <c r="K468" s="206" t="s">
        <v>150</v>
      </c>
      <c r="L468" s="44"/>
      <c r="M468" s="211" t="s">
        <v>19</v>
      </c>
      <c r="N468" s="212" t="s">
        <v>40</v>
      </c>
      <c r="O468" s="84"/>
      <c r="P468" s="213">
        <f>O468*H468</f>
        <v>0</v>
      </c>
      <c r="Q468" s="213">
        <v>0.00090700000000000004</v>
      </c>
      <c r="R468" s="213">
        <f>Q468*H468</f>
        <v>0.0011791</v>
      </c>
      <c r="S468" s="213">
        <v>0.0028</v>
      </c>
      <c r="T468" s="214">
        <f>S468*H468</f>
        <v>0.00364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15" t="s">
        <v>151</v>
      </c>
      <c r="AT468" s="215" t="s">
        <v>146</v>
      </c>
      <c r="AU468" s="215" t="s">
        <v>79</v>
      </c>
      <c r="AY468" s="17" t="s">
        <v>144</v>
      </c>
      <c r="BE468" s="216">
        <f>IF(N468="základní",J468,0)</f>
        <v>0</v>
      </c>
      <c r="BF468" s="216">
        <f>IF(N468="snížená",J468,0)</f>
        <v>0</v>
      </c>
      <c r="BG468" s="216">
        <f>IF(N468="zákl. přenesená",J468,0)</f>
        <v>0</v>
      </c>
      <c r="BH468" s="216">
        <f>IF(N468="sníž. přenesená",J468,0)</f>
        <v>0</v>
      </c>
      <c r="BI468" s="216">
        <f>IF(N468="nulová",J468,0)</f>
        <v>0</v>
      </c>
      <c r="BJ468" s="17" t="s">
        <v>77</v>
      </c>
      <c r="BK468" s="216">
        <f>ROUND(I468*H468,2)</f>
        <v>0</v>
      </c>
      <c r="BL468" s="17" t="s">
        <v>151</v>
      </c>
      <c r="BM468" s="215" t="s">
        <v>558</v>
      </c>
    </row>
    <row r="469" s="2" customFormat="1">
      <c r="A469" s="38"/>
      <c r="B469" s="39"/>
      <c r="C469" s="40"/>
      <c r="D469" s="217" t="s">
        <v>152</v>
      </c>
      <c r="E469" s="40"/>
      <c r="F469" s="218" t="s">
        <v>2098</v>
      </c>
      <c r="G469" s="40"/>
      <c r="H469" s="40"/>
      <c r="I469" s="219"/>
      <c r="J469" s="40"/>
      <c r="K469" s="40"/>
      <c r="L469" s="44"/>
      <c r="M469" s="220"/>
      <c r="N469" s="221"/>
      <c r="O469" s="84"/>
      <c r="P469" s="84"/>
      <c r="Q469" s="84"/>
      <c r="R469" s="84"/>
      <c r="S469" s="84"/>
      <c r="T469" s="85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T469" s="17" t="s">
        <v>152</v>
      </c>
      <c r="AU469" s="17" t="s">
        <v>79</v>
      </c>
    </row>
    <row r="470" s="2" customFormat="1">
      <c r="A470" s="38"/>
      <c r="B470" s="39"/>
      <c r="C470" s="40"/>
      <c r="D470" s="222" t="s">
        <v>154</v>
      </c>
      <c r="E470" s="40"/>
      <c r="F470" s="223" t="s">
        <v>2099</v>
      </c>
      <c r="G470" s="40"/>
      <c r="H470" s="40"/>
      <c r="I470" s="219"/>
      <c r="J470" s="40"/>
      <c r="K470" s="40"/>
      <c r="L470" s="44"/>
      <c r="M470" s="220"/>
      <c r="N470" s="221"/>
      <c r="O470" s="84"/>
      <c r="P470" s="84"/>
      <c r="Q470" s="84"/>
      <c r="R470" s="84"/>
      <c r="S470" s="84"/>
      <c r="T470" s="85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T470" s="17" t="s">
        <v>154</v>
      </c>
      <c r="AU470" s="17" t="s">
        <v>79</v>
      </c>
    </row>
    <row r="471" s="13" customFormat="1">
      <c r="A471" s="13"/>
      <c r="B471" s="224"/>
      <c r="C471" s="225"/>
      <c r="D471" s="217" t="s">
        <v>156</v>
      </c>
      <c r="E471" s="226" t="s">
        <v>19</v>
      </c>
      <c r="F471" s="227" t="s">
        <v>2091</v>
      </c>
      <c r="G471" s="225"/>
      <c r="H471" s="226" t="s">
        <v>19</v>
      </c>
      <c r="I471" s="228"/>
      <c r="J471" s="225"/>
      <c r="K471" s="225"/>
      <c r="L471" s="229"/>
      <c r="M471" s="230"/>
      <c r="N471" s="231"/>
      <c r="O471" s="231"/>
      <c r="P471" s="231"/>
      <c r="Q471" s="231"/>
      <c r="R471" s="231"/>
      <c r="S471" s="231"/>
      <c r="T471" s="23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3" t="s">
        <v>156</v>
      </c>
      <c r="AU471" s="233" t="s">
        <v>79</v>
      </c>
      <c r="AV471" s="13" t="s">
        <v>77</v>
      </c>
      <c r="AW471" s="13" t="s">
        <v>31</v>
      </c>
      <c r="AX471" s="13" t="s">
        <v>69</v>
      </c>
      <c r="AY471" s="233" t="s">
        <v>144</v>
      </c>
    </row>
    <row r="472" s="13" customFormat="1">
      <c r="A472" s="13"/>
      <c r="B472" s="224"/>
      <c r="C472" s="225"/>
      <c r="D472" s="217" t="s">
        <v>156</v>
      </c>
      <c r="E472" s="226" t="s">
        <v>19</v>
      </c>
      <c r="F472" s="227" t="s">
        <v>2100</v>
      </c>
      <c r="G472" s="225"/>
      <c r="H472" s="226" t="s">
        <v>19</v>
      </c>
      <c r="I472" s="228"/>
      <c r="J472" s="225"/>
      <c r="K472" s="225"/>
      <c r="L472" s="229"/>
      <c r="M472" s="230"/>
      <c r="N472" s="231"/>
      <c r="O472" s="231"/>
      <c r="P472" s="231"/>
      <c r="Q472" s="231"/>
      <c r="R472" s="231"/>
      <c r="S472" s="231"/>
      <c r="T472" s="23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3" t="s">
        <v>156</v>
      </c>
      <c r="AU472" s="233" t="s">
        <v>79</v>
      </c>
      <c r="AV472" s="13" t="s">
        <v>77</v>
      </c>
      <c r="AW472" s="13" t="s">
        <v>31</v>
      </c>
      <c r="AX472" s="13" t="s">
        <v>69</v>
      </c>
      <c r="AY472" s="233" t="s">
        <v>144</v>
      </c>
    </row>
    <row r="473" s="14" customFormat="1">
      <c r="A473" s="14"/>
      <c r="B473" s="234"/>
      <c r="C473" s="235"/>
      <c r="D473" s="217" t="s">
        <v>156</v>
      </c>
      <c r="E473" s="236" t="s">
        <v>19</v>
      </c>
      <c r="F473" s="237" t="s">
        <v>2101</v>
      </c>
      <c r="G473" s="235"/>
      <c r="H473" s="238">
        <v>1.3</v>
      </c>
      <c r="I473" s="239"/>
      <c r="J473" s="235"/>
      <c r="K473" s="235"/>
      <c r="L473" s="240"/>
      <c r="M473" s="241"/>
      <c r="N473" s="242"/>
      <c r="O473" s="242"/>
      <c r="P473" s="242"/>
      <c r="Q473" s="242"/>
      <c r="R473" s="242"/>
      <c r="S473" s="242"/>
      <c r="T473" s="24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4" t="s">
        <v>156</v>
      </c>
      <c r="AU473" s="244" t="s">
        <v>79</v>
      </c>
      <c r="AV473" s="14" t="s">
        <v>79</v>
      </c>
      <c r="AW473" s="14" t="s">
        <v>31</v>
      </c>
      <c r="AX473" s="14" t="s">
        <v>69</v>
      </c>
      <c r="AY473" s="244" t="s">
        <v>144</v>
      </c>
    </row>
    <row r="474" s="15" customFormat="1">
      <c r="A474" s="15"/>
      <c r="B474" s="245"/>
      <c r="C474" s="246"/>
      <c r="D474" s="217" t="s">
        <v>156</v>
      </c>
      <c r="E474" s="247" t="s">
        <v>19</v>
      </c>
      <c r="F474" s="248" t="s">
        <v>163</v>
      </c>
      <c r="G474" s="246"/>
      <c r="H474" s="249">
        <v>1.3</v>
      </c>
      <c r="I474" s="250"/>
      <c r="J474" s="246"/>
      <c r="K474" s="246"/>
      <c r="L474" s="251"/>
      <c r="M474" s="252"/>
      <c r="N474" s="253"/>
      <c r="O474" s="253"/>
      <c r="P474" s="253"/>
      <c r="Q474" s="253"/>
      <c r="R474" s="253"/>
      <c r="S474" s="253"/>
      <c r="T474" s="254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55" t="s">
        <v>156</v>
      </c>
      <c r="AU474" s="255" t="s">
        <v>79</v>
      </c>
      <c r="AV474" s="15" t="s">
        <v>151</v>
      </c>
      <c r="AW474" s="15" t="s">
        <v>31</v>
      </c>
      <c r="AX474" s="15" t="s">
        <v>77</v>
      </c>
      <c r="AY474" s="255" t="s">
        <v>144</v>
      </c>
    </row>
    <row r="475" s="2" customFormat="1" ht="24.15" customHeight="1">
      <c r="A475" s="38"/>
      <c r="B475" s="39"/>
      <c r="C475" s="204" t="s">
        <v>561</v>
      </c>
      <c r="D475" s="204" t="s">
        <v>146</v>
      </c>
      <c r="E475" s="205" t="s">
        <v>2102</v>
      </c>
      <c r="F475" s="206" t="s">
        <v>2103</v>
      </c>
      <c r="G475" s="207" t="s">
        <v>291</v>
      </c>
      <c r="H475" s="208">
        <v>0.32500000000000001</v>
      </c>
      <c r="I475" s="209"/>
      <c r="J475" s="210">
        <f>ROUND(I475*H475,2)</f>
        <v>0</v>
      </c>
      <c r="K475" s="206" t="s">
        <v>150</v>
      </c>
      <c r="L475" s="44"/>
      <c r="M475" s="211" t="s">
        <v>19</v>
      </c>
      <c r="N475" s="212" t="s">
        <v>40</v>
      </c>
      <c r="O475" s="84"/>
      <c r="P475" s="213">
        <f>O475*H475</f>
        <v>0</v>
      </c>
      <c r="Q475" s="213">
        <v>0.001078</v>
      </c>
      <c r="R475" s="213">
        <f>Q475*H475</f>
        <v>0.00035034999999999998</v>
      </c>
      <c r="S475" s="213">
        <v>0.0085000000000000006</v>
      </c>
      <c r="T475" s="214">
        <f>S475*H475</f>
        <v>0.0027625000000000002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15" t="s">
        <v>151</v>
      </c>
      <c r="AT475" s="215" t="s">
        <v>146</v>
      </c>
      <c r="AU475" s="215" t="s">
        <v>79</v>
      </c>
      <c r="AY475" s="17" t="s">
        <v>144</v>
      </c>
      <c r="BE475" s="216">
        <f>IF(N475="základní",J475,0)</f>
        <v>0</v>
      </c>
      <c r="BF475" s="216">
        <f>IF(N475="snížená",J475,0)</f>
        <v>0</v>
      </c>
      <c r="BG475" s="216">
        <f>IF(N475="zákl. přenesená",J475,0)</f>
        <v>0</v>
      </c>
      <c r="BH475" s="216">
        <f>IF(N475="sníž. přenesená",J475,0)</f>
        <v>0</v>
      </c>
      <c r="BI475" s="216">
        <f>IF(N475="nulová",J475,0)</f>
        <v>0</v>
      </c>
      <c r="BJ475" s="17" t="s">
        <v>77</v>
      </c>
      <c r="BK475" s="216">
        <f>ROUND(I475*H475,2)</f>
        <v>0</v>
      </c>
      <c r="BL475" s="17" t="s">
        <v>151</v>
      </c>
      <c r="BM475" s="215" t="s">
        <v>564</v>
      </c>
    </row>
    <row r="476" s="2" customFormat="1">
      <c r="A476" s="38"/>
      <c r="B476" s="39"/>
      <c r="C476" s="40"/>
      <c r="D476" s="217" t="s">
        <v>152</v>
      </c>
      <c r="E476" s="40"/>
      <c r="F476" s="218" t="s">
        <v>2104</v>
      </c>
      <c r="G476" s="40"/>
      <c r="H476" s="40"/>
      <c r="I476" s="219"/>
      <c r="J476" s="40"/>
      <c r="K476" s="40"/>
      <c r="L476" s="44"/>
      <c r="M476" s="220"/>
      <c r="N476" s="221"/>
      <c r="O476" s="84"/>
      <c r="P476" s="84"/>
      <c r="Q476" s="84"/>
      <c r="R476" s="84"/>
      <c r="S476" s="84"/>
      <c r="T476" s="85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T476" s="17" t="s">
        <v>152</v>
      </c>
      <c r="AU476" s="17" t="s">
        <v>79</v>
      </c>
    </row>
    <row r="477" s="2" customFormat="1">
      <c r="A477" s="38"/>
      <c r="B477" s="39"/>
      <c r="C477" s="40"/>
      <c r="D477" s="222" t="s">
        <v>154</v>
      </c>
      <c r="E477" s="40"/>
      <c r="F477" s="223" t="s">
        <v>2105</v>
      </c>
      <c r="G477" s="40"/>
      <c r="H477" s="40"/>
      <c r="I477" s="219"/>
      <c r="J477" s="40"/>
      <c r="K477" s="40"/>
      <c r="L477" s="44"/>
      <c r="M477" s="220"/>
      <c r="N477" s="221"/>
      <c r="O477" s="84"/>
      <c r="P477" s="84"/>
      <c r="Q477" s="84"/>
      <c r="R477" s="84"/>
      <c r="S477" s="84"/>
      <c r="T477" s="85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T477" s="17" t="s">
        <v>154</v>
      </c>
      <c r="AU477" s="17" t="s">
        <v>79</v>
      </c>
    </row>
    <row r="478" s="13" customFormat="1">
      <c r="A478" s="13"/>
      <c r="B478" s="224"/>
      <c r="C478" s="225"/>
      <c r="D478" s="217" t="s">
        <v>156</v>
      </c>
      <c r="E478" s="226" t="s">
        <v>19</v>
      </c>
      <c r="F478" s="227" t="s">
        <v>2091</v>
      </c>
      <c r="G478" s="225"/>
      <c r="H478" s="226" t="s">
        <v>19</v>
      </c>
      <c r="I478" s="228"/>
      <c r="J478" s="225"/>
      <c r="K478" s="225"/>
      <c r="L478" s="229"/>
      <c r="M478" s="230"/>
      <c r="N478" s="231"/>
      <c r="O478" s="231"/>
      <c r="P478" s="231"/>
      <c r="Q478" s="231"/>
      <c r="R478" s="231"/>
      <c r="S478" s="231"/>
      <c r="T478" s="23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3" t="s">
        <v>156</v>
      </c>
      <c r="AU478" s="233" t="s">
        <v>79</v>
      </c>
      <c r="AV478" s="13" t="s">
        <v>77</v>
      </c>
      <c r="AW478" s="13" t="s">
        <v>31</v>
      </c>
      <c r="AX478" s="13" t="s">
        <v>69</v>
      </c>
      <c r="AY478" s="233" t="s">
        <v>144</v>
      </c>
    </row>
    <row r="479" s="13" customFormat="1">
      <c r="A479" s="13"/>
      <c r="B479" s="224"/>
      <c r="C479" s="225"/>
      <c r="D479" s="217" t="s">
        <v>156</v>
      </c>
      <c r="E479" s="226" t="s">
        <v>19</v>
      </c>
      <c r="F479" s="227" t="s">
        <v>2106</v>
      </c>
      <c r="G479" s="225"/>
      <c r="H479" s="226" t="s">
        <v>19</v>
      </c>
      <c r="I479" s="228"/>
      <c r="J479" s="225"/>
      <c r="K479" s="225"/>
      <c r="L479" s="229"/>
      <c r="M479" s="230"/>
      <c r="N479" s="231"/>
      <c r="O479" s="231"/>
      <c r="P479" s="231"/>
      <c r="Q479" s="231"/>
      <c r="R479" s="231"/>
      <c r="S479" s="231"/>
      <c r="T479" s="23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3" t="s">
        <v>156</v>
      </c>
      <c r="AU479" s="233" t="s">
        <v>79</v>
      </c>
      <c r="AV479" s="13" t="s">
        <v>77</v>
      </c>
      <c r="AW479" s="13" t="s">
        <v>31</v>
      </c>
      <c r="AX479" s="13" t="s">
        <v>69</v>
      </c>
      <c r="AY479" s="233" t="s">
        <v>144</v>
      </c>
    </row>
    <row r="480" s="14" customFormat="1">
      <c r="A480" s="14"/>
      <c r="B480" s="234"/>
      <c r="C480" s="235"/>
      <c r="D480" s="217" t="s">
        <v>156</v>
      </c>
      <c r="E480" s="236" t="s">
        <v>19</v>
      </c>
      <c r="F480" s="237" t="s">
        <v>2095</v>
      </c>
      <c r="G480" s="235"/>
      <c r="H480" s="238">
        <v>0.32500000000000001</v>
      </c>
      <c r="I480" s="239"/>
      <c r="J480" s="235"/>
      <c r="K480" s="235"/>
      <c r="L480" s="240"/>
      <c r="M480" s="241"/>
      <c r="N480" s="242"/>
      <c r="O480" s="242"/>
      <c r="P480" s="242"/>
      <c r="Q480" s="242"/>
      <c r="R480" s="242"/>
      <c r="S480" s="242"/>
      <c r="T480" s="243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4" t="s">
        <v>156</v>
      </c>
      <c r="AU480" s="244" t="s">
        <v>79</v>
      </c>
      <c r="AV480" s="14" t="s">
        <v>79</v>
      </c>
      <c r="AW480" s="14" t="s">
        <v>31</v>
      </c>
      <c r="AX480" s="14" t="s">
        <v>69</v>
      </c>
      <c r="AY480" s="244" t="s">
        <v>144</v>
      </c>
    </row>
    <row r="481" s="15" customFormat="1">
      <c r="A481" s="15"/>
      <c r="B481" s="245"/>
      <c r="C481" s="246"/>
      <c r="D481" s="217" t="s">
        <v>156</v>
      </c>
      <c r="E481" s="247" t="s">
        <v>19</v>
      </c>
      <c r="F481" s="248" t="s">
        <v>163</v>
      </c>
      <c r="G481" s="246"/>
      <c r="H481" s="249">
        <v>0.32500000000000001</v>
      </c>
      <c r="I481" s="250"/>
      <c r="J481" s="246"/>
      <c r="K481" s="246"/>
      <c r="L481" s="251"/>
      <c r="M481" s="252"/>
      <c r="N481" s="253"/>
      <c r="O481" s="253"/>
      <c r="P481" s="253"/>
      <c r="Q481" s="253"/>
      <c r="R481" s="253"/>
      <c r="S481" s="253"/>
      <c r="T481" s="254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55" t="s">
        <v>156</v>
      </c>
      <c r="AU481" s="255" t="s">
        <v>79</v>
      </c>
      <c r="AV481" s="15" t="s">
        <v>151</v>
      </c>
      <c r="AW481" s="15" t="s">
        <v>31</v>
      </c>
      <c r="AX481" s="15" t="s">
        <v>77</v>
      </c>
      <c r="AY481" s="255" t="s">
        <v>144</v>
      </c>
    </row>
    <row r="482" s="2" customFormat="1" ht="24.15" customHeight="1">
      <c r="A482" s="38"/>
      <c r="B482" s="39"/>
      <c r="C482" s="204" t="s">
        <v>344</v>
      </c>
      <c r="D482" s="204" t="s">
        <v>146</v>
      </c>
      <c r="E482" s="205" t="s">
        <v>2107</v>
      </c>
      <c r="F482" s="206" t="s">
        <v>2108</v>
      </c>
      <c r="G482" s="207" t="s">
        <v>291</v>
      </c>
      <c r="H482" s="208">
        <v>7.2000000000000002</v>
      </c>
      <c r="I482" s="209"/>
      <c r="J482" s="210">
        <f>ROUND(I482*H482,2)</f>
        <v>0</v>
      </c>
      <c r="K482" s="206" t="s">
        <v>150</v>
      </c>
      <c r="L482" s="44"/>
      <c r="M482" s="211" t="s">
        <v>19</v>
      </c>
      <c r="N482" s="212" t="s">
        <v>40</v>
      </c>
      <c r="O482" s="84"/>
      <c r="P482" s="213">
        <f>O482*H482</f>
        <v>0</v>
      </c>
      <c r="Q482" s="213">
        <v>0.0031570000000000001</v>
      </c>
      <c r="R482" s="213">
        <f>Q482*H482</f>
        <v>0.022730400000000001</v>
      </c>
      <c r="S482" s="213">
        <v>0.069000000000000006</v>
      </c>
      <c r="T482" s="214">
        <f>S482*H482</f>
        <v>0.49680000000000007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15" t="s">
        <v>151</v>
      </c>
      <c r="AT482" s="215" t="s">
        <v>146</v>
      </c>
      <c r="AU482" s="215" t="s">
        <v>79</v>
      </c>
      <c r="AY482" s="17" t="s">
        <v>144</v>
      </c>
      <c r="BE482" s="216">
        <f>IF(N482="základní",J482,0)</f>
        <v>0</v>
      </c>
      <c r="BF482" s="216">
        <f>IF(N482="snížená",J482,0)</f>
        <v>0</v>
      </c>
      <c r="BG482" s="216">
        <f>IF(N482="zákl. přenesená",J482,0)</f>
        <v>0</v>
      </c>
      <c r="BH482" s="216">
        <f>IF(N482="sníž. přenesená",J482,0)</f>
        <v>0</v>
      </c>
      <c r="BI482" s="216">
        <f>IF(N482="nulová",J482,0)</f>
        <v>0</v>
      </c>
      <c r="BJ482" s="17" t="s">
        <v>77</v>
      </c>
      <c r="BK482" s="216">
        <f>ROUND(I482*H482,2)</f>
        <v>0</v>
      </c>
      <c r="BL482" s="17" t="s">
        <v>151</v>
      </c>
      <c r="BM482" s="215" t="s">
        <v>570</v>
      </c>
    </row>
    <row r="483" s="2" customFormat="1">
      <c r="A483" s="38"/>
      <c r="B483" s="39"/>
      <c r="C483" s="40"/>
      <c r="D483" s="217" t="s">
        <v>152</v>
      </c>
      <c r="E483" s="40"/>
      <c r="F483" s="218" t="s">
        <v>2109</v>
      </c>
      <c r="G483" s="40"/>
      <c r="H483" s="40"/>
      <c r="I483" s="219"/>
      <c r="J483" s="40"/>
      <c r="K483" s="40"/>
      <c r="L483" s="44"/>
      <c r="M483" s="220"/>
      <c r="N483" s="221"/>
      <c r="O483" s="84"/>
      <c r="P483" s="84"/>
      <c r="Q483" s="84"/>
      <c r="R483" s="84"/>
      <c r="S483" s="84"/>
      <c r="T483" s="85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T483" s="17" t="s">
        <v>152</v>
      </c>
      <c r="AU483" s="17" t="s">
        <v>79</v>
      </c>
    </row>
    <row r="484" s="2" customFormat="1">
      <c r="A484" s="38"/>
      <c r="B484" s="39"/>
      <c r="C484" s="40"/>
      <c r="D484" s="222" t="s">
        <v>154</v>
      </c>
      <c r="E484" s="40"/>
      <c r="F484" s="223" t="s">
        <v>2110</v>
      </c>
      <c r="G484" s="40"/>
      <c r="H484" s="40"/>
      <c r="I484" s="219"/>
      <c r="J484" s="40"/>
      <c r="K484" s="40"/>
      <c r="L484" s="44"/>
      <c r="M484" s="220"/>
      <c r="N484" s="221"/>
      <c r="O484" s="84"/>
      <c r="P484" s="84"/>
      <c r="Q484" s="84"/>
      <c r="R484" s="84"/>
      <c r="S484" s="84"/>
      <c r="T484" s="85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T484" s="17" t="s">
        <v>154</v>
      </c>
      <c r="AU484" s="17" t="s">
        <v>79</v>
      </c>
    </row>
    <row r="485" s="13" customFormat="1">
      <c r="A485" s="13"/>
      <c r="B485" s="224"/>
      <c r="C485" s="225"/>
      <c r="D485" s="217" t="s">
        <v>156</v>
      </c>
      <c r="E485" s="226" t="s">
        <v>19</v>
      </c>
      <c r="F485" s="227" t="s">
        <v>2111</v>
      </c>
      <c r="G485" s="225"/>
      <c r="H485" s="226" t="s">
        <v>19</v>
      </c>
      <c r="I485" s="228"/>
      <c r="J485" s="225"/>
      <c r="K485" s="225"/>
      <c r="L485" s="229"/>
      <c r="M485" s="230"/>
      <c r="N485" s="231"/>
      <c r="O485" s="231"/>
      <c r="P485" s="231"/>
      <c r="Q485" s="231"/>
      <c r="R485" s="231"/>
      <c r="S485" s="231"/>
      <c r="T485" s="23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3" t="s">
        <v>156</v>
      </c>
      <c r="AU485" s="233" t="s">
        <v>79</v>
      </c>
      <c r="AV485" s="13" t="s">
        <v>77</v>
      </c>
      <c r="AW485" s="13" t="s">
        <v>31</v>
      </c>
      <c r="AX485" s="13" t="s">
        <v>69</v>
      </c>
      <c r="AY485" s="233" t="s">
        <v>144</v>
      </c>
    </row>
    <row r="486" s="14" customFormat="1">
      <c r="A486" s="14"/>
      <c r="B486" s="234"/>
      <c r="C486" s="235"/>
      <c r="D486" s="217" t="s">
        <v>156</v>
      </c>
      <c r="E486" s="236" t="s">
        <v>19</v>
      </c>
      <c r="F486" s="237" t="s">
        <v>2112</v>
      </c>
      <c r="G486" s="235"/>
      <c r="H486" s="238">
        <v>7.2000000000000002</v>
      </c>
      <c r="I486" s="239"/>
      <c r="J486" s="235"/>
      <c r="K486" s="235"/>
      <c r="L486" s="240"/>
      <c r="M486" s="241"/>
      <c r="N486" s="242"/>
      <c r="O486" s="242"/>
      <c r="P486" s="242"/>
      <c r="Q486" s="242"/>
      <c r="R486" s="242"/>
      <c r="S486" s="242"/>
      <c r="T486" s="243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4" t="s">
        <v>156</v>
      </c>
      <c r="AU486" s="244" t="s">
        <v>79</v>
      </c>
      <c r="AV486" s="14" t="s">
        <v>79</v>
      </c>
      <c r="AW486" s="14" t="s">
        <v>31</v>
      </c>
      <c r="AX486" s="14" t="s">
        <v>69</v>
      </c>
      <c r="AY486" s="244" t="s">
        <v>144</v>
      </c>
    </row>
    <row r="487" s="15" customFormat="1">
      <c r="A487" s="15"/>
      <c r="B487" s="245"/>
      <c r="C487" s="246"/>
      <c r="D487" s="217" t="s">
        <v>156</v>
      </c>
      <c r="E487" s="247" t="s">
        <v>19</v>
      </c>
      <c r="F487" s="248" t="s">
        <v>163</v>
      </c>
      <c r="G487" s="246"/>
      <c r="H487" s="249">
        <v>7.2000000000000002</v>
      </c>
      <c r="I487" s="250"/>
      <c r="J487" s="246"/>
      <c r="K487" s="246"/>
      <c r="L487" s="251"/>
      <c r="M487" s="252"/>
      <c r="N487" s="253"/>
      <c r="O487" s="253"/>
      <c r="P487" s="253"/>
      <c r="Q487" s="253"/>
      <c r="R487" s="253"/>
      <c r="S487" s="253"/>
      <c r="T487" s="254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55" t="s">
        <v>156</v>
      </c>
      <c r="AU487" s="255" t="s">
        <v>79</v>
      </c>
      <c r="AV487" s="15" t="s">
        <v>151</v>
      </c>
      <c r="AW487" s="15" t="s">
        <v>31</v>
      </c>
      <c r="AX487" s="15" t="s">
        <v>77</v>
      </c>
      <c r="AY487" s="255" t="s">
        <v>144</v>
      </c>
    </row>
    <row r="488" s="12" customFormat="1" ht="22.8" customHeight="1">
      <c r="A488" s="12"/>
      <c r="B488" s="188"/>
      <c r="C488" s="189"/>
      <c r="D488" s="190" t="s">
        <v>68</v>
      </c>
      <c r="E488" s="202" t="s">
        <v>828</v>
      </c>
      <c r="F488" s="202" t="s">
        <v>829</v>
      </c>
      <c r="G488" s="189"/>
      <c r="H488" s="189"/>
      <c r="I488" s="192"/>
      <c r="J488" s="203">
        <f>BK488</f>
        <v>0</v>
      </c>
      <c r="K488" s="189"/>
      <c r="L488" s="194"/>
      <c r="M488" s="195"/>
      <c r="N488" s="196"/>
      <c r="O488" s="196"/>
      <c r="P488" s="197">
        <f>SUM(P489:P574)</f>
        <v>0</v>
      </c>
      <c r="Q488" s="196"/>
      <c r="R488" s="197">
        <f>SUM(R489:R574)</f>
        <v>0</v>
      </c>
      <c r="S488" s="196"/>
      <c r="T488" s="198">
        <f>SUM(T489:T574)</f>
        <v>0</v>
      </c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R488" s="199" t="s">
        <v>77</v>
      </c>
      <c r="AT488" s="200" t="s">
        <v>68</v>
      </c>
      <c r="AU488" s="200" t="s">
        <v>77</v>
      </c>
      <c r="AY488" s="199" t="s">
        <v>144</v>
      </c>
      <c r="BK488" s="201">
        <f>SUM(BK489:BK574)</f>
        <v>0</v>
      </c>
    </row>
    <row r="489" s="2" customFormat="1" ht="24.15" customHeight="1">
      <c r="A489" s="38"/>
      <c r="B489" s="39"/>
      <c r="C489" s="204" t="s">
        <v>575</v>
      </c>
      <c r="D489" s="204" t="s">
        <v>146</v>
      </c>
      <c r="E489" s="205" t="s">
        <v>2113</v>
      </c>
      <c r="F489" s="206" t="s">
        <v>2114</v>
      </c>
      <c r="G489" s="207" t="s">
        <v>211</v>
      </c>
      <c r="H489" s="208">
        <v>8.2579999999999991</v>
      </c>
      <c r="I489" s="209"/>
      <c r="J489" s="210">
        <f>ROUND(I489*H489,2)</f>
        <v>0</v>
      </c>
      <c r="K489" s="206" t="s">
        <v>150</v>
      </c>
      <c r="L489" s="44"/>
      <c r="M489" s="211" t="s">
        <v>19</v>
      </c>
      <c r="N489" s="212" t="s">
        <v>40</v>
      </c>
      <c r="O489" s="84"/>
      <c r="P489" s="213">
        <f>O489*H489</f>
        <v>0</v>
      </c>
      <c r="Q489" s="213">
        <v>0</v>
      </c>
      <c r="R489" s="213">
        <f>Q489*H489</f>
        <v>0</v>
      </c>
      <c r="S489" s="213">
        <v>0</v>
      </c>
      <c r="T489" s="214">
        <f>S489*H489</f>
        <v>0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15" t="s">
        <v>151</v>
      </c>
      <c r="AT489" s="215" t="s">
        <v>146</v>
      </c>
      <c r="AU489" s="215" t="s">
        <v>79</v>
      </c>
      <c r="AY489" s="17" t="s">
        <v>144</v>
      </c>
      <c r="BE489" s="216">
        <f>IF(N489="základní",J489,0)</f>
        <v>0</v>
      </c>
      <c r="BF489" s="216">
        <f>IF(N489="snížená",J489,0)</f>
        <v>0</v>
      </c>
      <c r="BG489" s="216">
        <f>IF(N489="zákl. přenesená",J489,0)</f>
        <v>0</v>
      </c>
      <c r="BH489" s="216">
        <f>IF(N489="sníž. přenesená",J489,0)</f>
        <v>0</v>
      </c>
      <c r="BI489" s="216">
        <f>IF(N489="nulová",J489,0)</f>
        <v>0</v>
      </c>
      <c r="BJ489" s="17" t="s">
        <v>77</v>
      </c>
      <c r="BK489" s="216">
        <f>ROUND(I489*H489,2)</f>
        <v>0</v>
      </c>
      <c r="BL489" s="17" t="s">
        <v>151</v>
      </c>
      <c r="BM489" s="215" t="s">
        <v>578</v>
      </c>
    </row>
    <row r="490" s="2" customFormat="1">
      <c r="A490" s="38"/>
      <c r="B490" s="39"/>
      <c r="C490" s="40"/>
      <c r="D490" s="217" t="s">
        <v>152</v>
      </c>
      <c r="E490" s="40"/>
      <c r="F490" s="218" t="s">
        <v>2115</v>
      </c>
      <c r="G490" s="40"/>
      <c r="H490" s="40"/>
      <c r="I490" s="219"/>
      <c r="J490" s="40"/>
      <c r="K490" s="40"/>
      <c r="L490" s="44"/>
      <c r="M490" s="220"/>
      <c r="N490" s="221"/>
      <c r="O490" s="84"/>
      <c r="P490" s="84"/>
      <c r="Q490" s="84"/>
      <c r="R490" s="84"/>
      <c r="S490" s="84"/>
      <c r="T490" s="85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T490" s="17" t="s">
        <v>152</v>
      </c>
      <c r="AU490" s="17" t="s">
        <v>79</v>
      </c>
    </row>
    <row r="491" s="2" customFormat="1">
      <c r="A491" s="38"/>
      <c r="B491" s="39"/>
      <c r="C491" s="40"/>
      <c r="D491" s="222" t="s">
        <v>154</v>
      </c>
      <c r="E491" s="40"/>
      <c r="F491" s="223" t="s">
        <v>2116</v>
      </c>
      <c r="G491" s="40"/>
      <c r="H491" s="40"/>
      <c r="I491" s="219"/>
      <c r="J491" s="40"/>
      <c r="K491" s="40"/>
      <c r="L491" s="44"/>
      <c r="M491" s="220"/>
      <c r="N491" s="221"/>
      <c r="O491" s="84"/>
      <c r="P491" s="84"/>
      <c r="Q491" s="84"/>
      <c r="R491" s="84"/>
      <c r="S491" s="84"/>
      <c r="T491" s="85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T491" s="17" t="s">
        <v>154</v>
      </c>
      <c r="AU491" s="17" t="s">
        <v>79</v>
      </c>
    </row>
    <row r="492" s="13" customFormat="1">
      <c r="A492" s="13"/>
      <c r="B492" s="224"/>
      <c r="C492" s="225"/>
      <c r="D492" s="217" t="s">
        <v>156</v>
      </c>
      <c r="E492" s="226" t="s">
        <v>19</v>
      </c>
      <c r="F492" s="227" t="s">
        <v>599</v>
      </c>
      <c r="G492" s="225"/>
      <c r="H492" s="226" t="s">
        <v>19</v>
      </c>
      <c r="I492" s="228"/>
      <c r="J492" s="225"/>
      <c r="K492" s="225"/>
      <c r="L492" s="229"/>
      <c r="M492" s="230"/>
      <c r="N492" s="231"/>
      <c r="O492" s="231"/>
      <c r="P492" s="231"/>
      <c r="Q492" s="231"/>
      <c r="R492" s="231"/>
      <c r="S492" s="231"/>
      <c r="T492" s="23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3" t="s">
        <v>156</v>
      </c>
      <c r="AU492" s="233" t="s">
        <v>79</v>
      </c>
      <c r="AV492" s="13" t="s">
        <v>77</v>
      </c>
      <c r="AW492" s="13" t="s">
        <v>31</v>
      </c>
      <c r="AX492" s="13" t="s">
        <v>69</v>
      </c>
      <c r="AY492" s="233" t="s">
        <v>144</v>
      </c>
    </row>
    <row r="493" s="14" customFormat="1">
      <c r="A493" s="14"/>
      <c r="B493" s="234"/>
      <c r="C493" s="235"/>
      <c r="D493" s="217" t="s">
        <v>156</v>
      </c>
      <c r="E493" s="236" t="s">
        <v>19</v>
      </c>
      <c r="F493" s="237" t="s">
        <v>2117</v>
      </c>
      <c r="G493" s="235"/>
      <c r="H493" s="238">
        <v>3.4510000000000001</v>
      </c>
      <c r="I493" s="239"/>
      <c r="J493" s="235"/>
      <c r="K493" s="235"/>
      <c r="L493" s="240"/>
      <c r="M493" s="241"/>
      <c r="N493" s="242"/>
      <c r="O493" s="242"/>
      <c r="P493" s="242"/>
      <c r="Q493" s="242"/>
      <c r="R493" s="242"/>
      <c r="S493" s="242"/>
      <c r="T493" s="243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4" t="s">
        <v>156</v>
      </c>
      <c r="AU493" s="244" t="s">
        <v>79</v>
      </c>
      <c r="AV493" s="14" t="s">
        <v>79</v>
      </c>
      <c r="AW493" s="14" t="s">
        <v>31</v>
      </c>
      <c r="AX493" s="14" t="s">
        <v>69</v>
      </c>
      <c r="AY493" s="244" t="s">
        <v>144</v>
      </c>
    </row>
    <row r="494" s="13" customFormat="1">
      <c r="A494" s="13"/>
      <c r="B494" s="224"/>
      <c r="C494" s="225"/>
      <c r="D494" s="217" t="s">
        <v>156</v>
      </c>
      <c r="E494" s="226" t="s">
        <v>19</v>
      </c>
      <c r="F494" s="227" t="s">
        <v>1741</v>
      </c>
      <c r="G494" s="225"/>
      <c r="H494" s="226" t="s">
        <v>19</v>
      </c>
      <c r="I494" s="228"/>
      <c r="J494" s="225"/>
      <c r="K494" s="225"/>
      <c r="L494" s="229"/>
      <c r="M494" s="230"/>
      <c r="N494" s="231"/>
      <c r="O494" s="231"/>
      <c r="P494" s="231"/>
      <c r="Q494" s="231"/>
      <c r="R494" s="231"/>
      <c r="S494" s="231"/>
      <c r="T494" s="23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3" t="s">
        <v>156</v>
      </c>
      <c r="AU494" s="233" t="s">
        <v>79</v>
      </c>
      <c r="AV494" s="13" t="s">
        <v>77</v>
      </c>
      <c r="AW494" s="13" t="s">
        <v>31</v>
      </c>
      <c r="AX494" s="13" t="s">
        <v>69</v>
      </c>
      <c r="AY494" s="233" t="s">
        <v>144</v>
      </c>
    </row>
    <row r="495" s="14" customFormat="1">
      <c r="A495" s="14"/>
      <c r="B495" s="234"/>
      <c r="C495" s="235"/>
      <c r="D495" s="217" t="s">
        <v>156</v>
      </c>
      <c r="E495" s="236" t="s">
        <v>19</v>
      </c>
      <c r="F495" s="237" t="s">
        <v>2118</v>
      </c>
      <c r="G495" s="235"/>
      <c r="H495" s="238">
        <v>0.14999999999999999</v>
      </c>
      <c r="I495" s="239"/>
      <c r="J495" s="235"/>
      <c r="K495" s="235"/>
      <c r="L495" s="240"/>
      <c r="M495" s="241"/>
      <c r="N495" s="242"/>
      <c r="O495" s="242"/>
      <c r="P495" s="242"/>
      <c r="Q495" s="242"/>
      <c r="R495" s="242"/>
      <c r="S495" s="242"/>
      <c r="T495" s="243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4" t="s">
        <v>156</v>
      </c>
      <c r="AU495" s="244" t="s">
        <v>79</v>
      </c>
      <c r="AV495" s="14" t="s">
        <v>79</v>
      </c>
      <c r="AW495" s="14" t="s">
        <v>31</v>
      </c>
      <c r="AX495" s="14" t="s">
        <v>69</v>
      </c>
      <c r="AY495" s="244" t="s">
        <v>144</v>
      </c>
    </row>
    <row r="496" s="13" customFormat="1">
      <c r="A496" s="13"/>
      <c r="B496" s="224"/>
      <c r="C496" s="225"/>
      <c r="D496" s="217" t="s">
        <v>156</v>
      </c>
      <c r="E496" s="226" t="s">
        <v>19</v>
      </c>
      <c r="F496" s="227" t="s">
        <v>939</v>
      </c>
      <c r="G496" s="225"/>
      <c r="H496" s="226" t="s">
        <v>19</v>
      </c>
      <c r="I496" s="228"/>
      <c r="J496" s="225"/>
      <c r="K496" s="225"/>
      <c r="L496" s="229"/>
      <c r="M496" s="230"/>
      <c r="N496" s="231"/>
      <c r="O496" s="231"/>
      <c r="P496" s="231"/>
      <c r="Q496" s="231"/>
      <c r="R496" s="231"/>
      <c r="S496" s="231"/>
      <c r="T496" s="23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3" t="s">
        <v>156</v>
      </c>
      <c r="AU496" s="233" t="s">
        <v>79</v>
      </c>
      <c r="AV496" s="13" t="s">
        <v>77</v>
      </c>
      <c r="AW496" s="13" t="s">
        <v>31</v>
      </c>
      <c r="AX496" s="13" t="s">
        <v>69</v>
      </c>
      <c r="AY496" s="233" t="s">
        <v>144</v>
      </c>
    </row>
    <row r="497" s="14" customFormat="1">
      <c r="A497" s="14"/>
      <c r="B497" s="234"/>
      <c r="C497" s="235"/>
      <c r="D497" s="217" t="s">
        <v>156</v>
      </c>
      <c r="E497" s="236" t="s">
        <v>19</v>
      </c>
      <c r="F497" s="237" t="s">
        <v>2119</v>
      </c>
      <c r="G497" s="235"/>
      <c r="H497" s="238">
        <v>0.86199999999999999</v>
      </c>
      <c r="I497" s="239"/>
      <c r="J497" s="235"/>
      <c r="K497" s="235"/>
      <c r="L497" s="240"/>
      <c r="M497" s="241"/>
      <c r="N497" s="242"/>
      <c r="O497" s="242"/>
      <c r="P497" s="242"/>
      <c r="Q497" s="242"/>
      <c r="R497" s="242"/>
      <c r="S497" s="242"/>
      <c r="T497" s="243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4" t="s">
        <v>156</v>
      </c>
      <c r="AU497" s="244" t="s">
        <v>79</v>
      </c>
      <c r="AV497" s="14" t="s">
        <v>79</v>
      </c>
      <c r="AW497" s="14" t="s">
        <v>31</v>
      </c>
      <c r="AX497" s="14" t="s">
        <v>69</v>
      </c>
      <c r="AY497" s="244" t="s">
        <v>144</v>
      </c>
    </row>
    <row r="498" s="13" customFormat="1">
      <c r="A498" s="13"/>
      <c r="B498" s="224"/>
      <c r="C498" s="225"/>
      <c r="D498" s="217" t="s">
        <v>156</v>
      </c>
      <c r="E498" s="226" t="s">
        <v>19</v>
      </c>
      <c r="F498" s="227" t="s">
        <v>2120</v>
      </c>
      <c r="G498" s="225"/>
      <c r="H498" s="226" t="s">
        <v>19</v>
      </c>
      <c r="I498" s="228"/>
      <c r="J498" s="225"/>
      <c r="K498" s="225"/>
      <c r="L498" s="229"/>
      <c r="M498" s="230"/>
      <c r="N498" s="231"/>
      <c r="O498" s="231"/>
      <c r="P498" s="231"/>
      <c r="Q498" s="231"/>
      <c r="R498" s="231"/>
      <c r="S498" s="231"/>
      <c r="T498" s="23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3" t="s">
        <v>156</v>
      </c>
      <c r="AU498" s="233" t="s">
        <v>79</v>
      </c>
      <c r="AV498" s="13" t="s">
        <v>77</v>
      </c>
      <c r="AW498" s="13" t="s">
        <v>31</v>
      </c>
      <c r="AX498" s="13" t="s">
        <v>69</v>
      </c>
      <c r="AY498" s="233" t="s">
        <v>144</v>
      </c>
    </row>
    <row r="499" s="14" customFormat="1">
      <c r="A499" s="14"/>
      <c r="B499" s="234"/>
      <c r="C499" s="235"/>
      <c r="D499" s="217" t="s">
        <v>156</v>
      </c>
      <c r="E499" s="236" t="s">
        <v>19</v>
      </c>
      <c r="F499" s="237" t="s">
        <v>2121</v>
      </c>
      <c r="G499" s="235"/>
      <c r="H499" s="238">
        <v>1.663</v>
      </c>
      <c r="I499" s="239"/>
      <c r="J499" s="235"/>
      <c r="K499" s="235"/>
      <c r="L499" s="240"/>
      <c r="M499" s="241"/>
      <c r="N499" s="242"/>
      <c r="O499" s="242"/>
      <c r="P499" s="242"/>
      <c r="Q499" s="242"/>
      <c r="R499" s="242"/>
      <c r="S499" s="242"/>
      <c r="T499" s="243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4" t="s">
        <v>156</v>
      </c>
      <c r="AU499" s="244" t="s">
        <v>79</v>
      </c>
      <c r="AV499" s="14" t="s">
        <v>79</v>
      </c>
      <c r="AW499" s="14" t="s">
        <v>31</v>
      </c>
      <c r="AX499" s="14" t="s">
        <v>69</v>
      </c>
      <c r="AY499" s="244" t="s">
        <v>144</v>
      </c>
    </row>
    <row r="500" s="13" customFormat="1">
      <c r="A500" s="13"/>
      <c r="B500" s="224"/>
      <c r="C500" s="225"/>
      <c r="D500" s="217" t="s">
        <v>156</v>
      </c>
      <c r="E500" s="226" t="s">
        <v>19</v>
      </c>
      <c r="F500" s="227" t="s">
        <v>2122</v>
      </c>
      <c r="G500" s="225"/>
      <c r="H500" s="226" t="s">
        <v>19</v>
      </c>
      <c r="I500" s="228"/>
      <c r="J500" s="225"/>
      <c r="K500" s="225"/>
      <c r="L500" s="229"/>
      <c r="M500" s="230"/>
      <c r="N500" s="231"/>
      <c r="O500" s="231"/>
      <c r="P500" s="231"/>
      <c r="Q500" s="231"/>
      <c r="R500" s="231"/>
      <c r="S500" s="231"/>
      <c r="T500" s="232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3" t="s">
        <v>156</v>
      </c>
      <c r="AU500" s="233" t="s">
        <v>79</v>
      </c>
      <c r="AV500" s="13" t="s">
        <v>77</v>
      </c>
      <c r="AW500" s="13" t="s">
        <v>31</v>
      </c>
      <c r="AX500" s="13" t="s">
        <v>69</v>
      </c>
      <c r="AY500" s="233" t="s">
        <v>144</v>
      </c>
    </row>
    <row r="501" s="14" customFormat="1">
      <c r="A501" s="14"/>
      <c r="B501" s="234"/>
      <c r="C501" s="235"/>
      <c r="D501" s="217" t="s">
        <v>156</v>
      </c>
      <c r="E501" s="236" t="s">
        <v>19</v>
      </c>
      <c r="F501" s="237" t="s">
        <v>2123</v>
      </c>
      <c r="G501" s="235"/>
      <c r="H501" s="238">
        <v>0.081000000000000003</v>
      </c>
      <c r="I501" s="239"/>
      <c r="J501" s="235"/>
      <c r="K501" s="235"/>
      <c r="L501" s="240"/>
      <c r="M501" s="241"/>
      <c r="N501" s="242"/>
      <c r="O501" s="242"/>
      <c r="P501" s="242"/>
      <c r="Q501" s="242"/>
      <c r="R501" s="242"/>
      <c r="S501" s="242"/>
      <c r="T501" s="243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4" t="s">
        <v>156</v>
      </c>
      <c r="AU501" s="244" t="s">
        <v>79</v>
      </c>
      <c r="AV501" s="14" t="s">
        <v>79</v>
      </c>
      <c r="AW501" s="14" t="s">
        <v>31</v>
      </c>
      <c r="AX501" s="14" t="s">
        <v>69</v>
      </c>
      <c r="AY501" s="244" t="s">
        <v>144</v>
      </c>
    </row>
    <row r="502" s="13" customFormat="1">
      <c r="A502" s="13"/>
      <c r="B502" s="224"/>
      <c r="C502" s="225"/>
      <c r="D502" s="217" t="s">
        <v>156</v>
      </c>
      <c r="E502" s="226" t="s">
        <v>19</v>
      </c>
      <c r="F502" s="227" t="s">
        <v>961</v>
      </c>
      <c r="G502" s="225"/>
      <c r="H502" s="226" t="s">
        <v>19</v>
      </c>
      <c r="I502" s="228"/>
      <c r="J502" s="225"/>
      <c r="K502" s="225"/>
      <c r="L502" s="229"/>
      <c r="M502" s="230"/>
      <c r="N502" s="231"/>
      <c r="O502" s="231"/>
      <c r="P502" s="231"/>
      <c r="Q502" s="231"/>
      <c r="R502" s="231"/>
      <c r="S502" s="231"/>
      <c r="T502" s="23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3" t="s">
        <v>156</v>
      </c>
      <c r="AU502" s="233" t="s">
        <v>79</v>
      </c>
      <c r="AV502" s="13" t="s">
        <v>77</v>
      </c>
      <c r="AW502" s="13" t="s">
        <v>31</v>
      </c>
      <c r="AX502" s="13" t="s">
        <v>69</v>
      </c>
      <c r="AY502" s="233" t="s">
        <v>144</v>
      </c>
    </row>
    <row r="503" s="14" customFormat="1">
      <c r="A503" s="14"/>
      <c r="B503" s="234"/>
      <c r="C503" s="235"/>
      <c r="D503" s="217" t="s">
        <v>156</v>
      </c>
      <c r="E503" s="236" t="s">
        <v>19</v>
      </c>
      <c r="F503" s="237" t="s">
        <v>2124</v>
      </c>
      <c r="G503" s="235"/>
      <c r="H503" s="238">
        <v>2.0510000000000002</v>
      </c>
      <c r="I503" s="239"/>
      <c r="J503" s="235"/>
      <c r="K503" s="235"/>
      <c r="L503" s="240"/>
      <c r="M503" s="241"/>
      <c r="N503" s="242"/>
      <c r="O503" s="242"/>
      <c r="P503" s="242"/>
      <c r="Q503" s="242"/>
      <c r="R503" s="242"/>
      <c r="S503" s="242"/>
      <c r="T503" s="243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4" t="s">
        <v>156</v>
      </c>
      <c r="AU503" s="244" t="s">
        <v>79</v>
      </c>
      <c r="AV503" s="14" t="s">
        <v>79</v>
      </c>
      <c r="AW503" s="14" t="s">
        <v>31</v>
      </c>
      <c r="AX503" s="14" t="s">
        <v>69</v>
      </c>
      <c r="AY503" s="244" t="s">
        <v>144</v>
      </c>
    </row>
    <row r="504" s="15" customFormat="1">
      <c r="A504" s="15"/>
      <c r="B504" s="245"/>
      <c r="C504" s="246"/>
      <c r="D504" s="217" t="s">
        <v>156</v>
      </c>
      <c r="E504" s="247" t="s">
        <v>19</v>
      </c>
      <c r="F504" s="248" t="s">
        <v>163</v>
      </c>
      <c r="G504" s="246"/>
      <c r="H504" s="249">
        <v>8.2580000000000009</v>
      </c>
      <c r="I504" s="250"/>
      <c r="J504" s="246"/>
      <c r="K504" s="246"/>
      <c r="L504" s="251"/>
      <c r="M504" s="252"/>
      <c r="N504" s="253"/>
      <c r="O504" s="253"/>
      <c r="P504" s="253"/>
      <c r="Q504" s="253"/>
      <c r="R504" s="253"/>
      <c r="S504" s="253"/>
      <c r="T504" s="254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55" t="s">
        <v>156</v>
      </c>
      <c r="AU504" s="255" t="s">
        <v>79</v>
      </c>
      <c r="AV504" s="15" t="s">
        <v>151</v>
      </c>
      <c r="AW504" s="15" t="s">
        <v>31</v>
      </c>
      <c r="AX504" s="15" t="s">
        <v>77</v>
      </c>
      <c r="AY504" s="255" t="s">
        <v>144</v>
      </c>
    </row>
    <row r="505" s="2" customFormat="1" ht="33" customHeight="1">
      <c r="A505" s="38"/>
      <c r="B505" s="39"/>
      <c r="C505" s="204" t="s">
        <v>353</v>
      </c>
      <c r="D505" s="204" t="s">
        <v>146</v>
      </c>
      <c r="E505" s="205" t="s">
        <v>2125</v>
      </c>
      <c r="F505" s="206" t="s">
        <v>2126</v>
      </c>
      <c r="G505" s="207" t="s">
        <v>211</v>
      </c>
      <c r="H505" s="208">
        <v>8.2579999999999991</v>
      </c>
      <c r="I505" s="209"/>
      <c r="J505" s="210">
        <f>ROUND(I505*H505,2)</f>
        <v>0</v>
      </c>
      <c r="K505" s="206" t="s">
        <v>150</v>
      </c>
      <c r="L505" s="44"/>
      <c r="M505" s="211" t="s">
        <v>19</v>
      </c>
      <c r="N505" s="212" t="s">
        <v>40</v>
      </c>
      <c r="O505" s="84"/>
      <c r="P505" s="213">
        <f>O505*H505</f>
        <v>0</v>
      </c>
      <c r="Q505" s="213">
        <v>0</v>
      </c>
      <c r="R505" s="213">
        <f>Q505*H505</f>
        <v>0</v>
      </c>
      <c r="S505" s="213">
        <v>0</v>
      </c>
      <c r="T505" s="214">
        <f>S505*H505</f>
        <v>0</v>
      </c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R505" s="215" t="s">
        <v>151</v>
      </c>
      <c r="AT505" s="215" t="s">
        <v>146</v>
      </c>
      <c r="AU505" s="215" t="s">
        <v>79</v>
      </c>
      <c r="AY505" s="17" t="s">
        <v>144</v>
      </c>
      <c r="BE505" s="216">
        <f>IF(N505="základní",J505,0)</f>
        <v>0</v>
      </c>
      <c r="BF505" s="216">
        <f>IF(N505="snížená",J505,0)</f>
        <v>0</v>
      </c>
      <c r="BG505" s="216">
        <f>IF(N505="zákl. přenesená",J505,0)</f>
        <v>0</v>
      </c>
      <c r="BH505" s="216">
        <f>IF(N505="sníž. přenesená",J505,0)</f>
        <v>0</v>
      </c>
      <c r="BI505" s="216">
        <f>IF(N505="nulová",J505,0)</f>
        <v>0</v>
      </c>
      <c r="BJ505" s="17" t="s">
        <v>77</v>
      </c>
      <c r="BK505" s="216">
        <f>ROUND(I505*H505,2)</f>
        <v>0</v>
      </c>
      <c r="BL505" s="17" t="s">
        <v>151</v>
      </c>
      <c r="BM505" s="215" t="s">
        <v>581</v>
      </c>
    </row>
    <row r="506" s="2" customFormat="1">
      <c r="A506" s="38"/>
      <c r="B506" s="39"/>
      <c r="C506" s="40"/>
      <c r="D506" s="217" t="s">
        <v>152</v>
      </c>
      <c r="E506" s="40"/>
      <c r="F506" s="218" t="s">
        <v>2127</v>
      </c>
      <c r="G506" s="40"/>
      <c r="H506" s="40"/>
      <c r="I506" s="219"/>
      <c r="J506" s="40"/>
      <c r="K506" s="40"/>
      <c r="L506" s="44"/>
      <c r="M506" s="220"/>
      <c r="N506" s="221"/>
      <c r="O506" s="84"/>
      <c r="P506" s="84"/>
      <c r="Q506" s="84"/>
      <c r="R506" s="84"/>
      <c r="S506" s="84"/>
      <c r="T506" s="85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T506" s="17" t="s">
        <v>152</v>
      </c>
      <c r="AU506" s="17" t="s">
        <v>79</v>
      </c>
    </row>
    <row r="507" s="2" customFormat="1">
      <c r="A507" s="38"/>
      <c r="B507" s="39"/>
      <c r="C507" s="40"/>
      <c r="D507" s="222" t="s">
        <v>154</v>
      </c>
      <c r="E507" s="40"/>
      <c r="F507" s="223" t="s">
        <v>2128</v>
      </c>
      <c r="G507" s="40"/>
      <c r="H507" s="40"/>
      <c r="I507" s="219"/>
      <c r="J507" s="40"/>
      <c r="K507" s="40"/>
      <c r="L507" s="44"/>
      <c r="M507" s="220"/>
      <c r="N507" s="221"/>
      <c r="O507" s="84"/>
      <c r="P507" s="84"/>
      <c r="Q507" s="84"/>
      <c r="R507" s="84"/>
      <c r="S507" s="84"/>
      <c r="T507" s="85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T507" s="17" t="s">
        <v>154</v>
      </c>
      <c r="AU507" s="17" t="s">
        <v>79</v>
      </c>
    </row>
    <row r="508" s="13" customFormat="1">
      <c r="A508" s="13"/>
      <c r="B508" s="224"/>
      <c r="C508" s="225"/>
      <c r="D508" s="217" t="s">
        <v>156</v>
      </c>
      <c r="E508" s="226" t="s">
        <v>19</v>
      </c>
      <c r="F508" s="227" t="s">
        <v>599</v>
      </c>
      <c r="G508" s="225"/>
      <c r="H508" s="226" t="s">
        <v>19</v>
      </c>
      <c r="I508" s="228"/>
      <c r="J508" s="225"/>
      <c r="K508" s="225"/>
      <c r="L508" s="229"/>
      <c r="M508" s="230"/>
      <c r="N508" s="231"/>
      <c r="O508" s="231"/>
      <c r="P508" s="231"/>
      <c r="Q508" s="231"/>
      <c r="R508" s="231"/>
      <c r="S508" s="231"/>
      <c r="T508" s="232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3" t="s">
        <v>156</v>
      </c>
      <c r="AU508" s="233" t="s">
        <v>79</v>
      </c>
      <c r="AV508" s="13" t="s">
        <v>77</v>
      </c>
      <c r="AW508" s="13" t="s">
        <v>31</v>
      </c>
      <c r="AX508" s="13" t="s">
        <v>69</v>
      </c>
      <c r="AY508" s="233" t="s">
        <v>144</v>
      </c>
    </row>
    <row r="509" s="14" customFormat="1">
      <c r="A509" s="14"/>
      <c r="B509" s="234"/>
      <c r="C509" s="235"/>
      <c r="D509" s="217" t="s">
        <v>156</v>
      </c>
      <c r="E509" s="236" t="s">
        <v>19</v>
      </c>
      <c r="F509" s="237" t="s">
        <v>2117</v>
      </c>
      <c r="G509" s="235"/>
      <c r="H509" s="238">
        <v>3.4510000000000001</v>
      </c>
      <c r="I509" s="239"/>
      <c r="J509" s="235"/>
      <c r="K509" s="235"/>
      <c r="L509" s="240"/>
      <c r="M509" s="241"/>
      <c r="N509" s="242"/>
      <c r="O509" s="242"/>
      <c r="P509" s="242"/>
      <c r="Q509" s="242"/>
      <c r="R509" s="242"/>
      <c r="S509" s="242"/>
      <c r="T509" s="243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4" t="s">
        <v>156</v>
      </c>
      <c r="AU509" s="244" t="s">
        <v>79</v>
      </c>
      <c r="AV509" s="14" t="s">
        <v>79</v>
      </c>
      <c r="AW509" s="14" t="s">
        <v>31</v>
      </c>
      <c r="AX509" s="14" t="s">
        <v>69</v>
      </c>
      <c r="AY509" s="244" t="s">
        <v>144</v>
      </c>
    </row>
    <row r="510" s="13" customFormat="1">
      <c r="A510" s="13"/>
      <c r="B510" s="224"/>
      <c r="C510" s="225"/>
      <c r="D510" s="217" t="s">
        <v>156</v>
      </c>
      <c r="E510" s="226" t="s">
        <v>19</v>
      </c>
      <c r="F510" s="227" t="s">
        <v>1741</v>
      </c>
      <c r="G510" s="225"/>
      <c r="H510" s="226" t="s">
        <v>19</v>
      </c>
      <c r="I510" s="228"/>
      <c r="J510" s="225"/>
      <c r="K510" s="225"/>
      <c r="L510" s="229"/>
      <c r="M510" s="230"/>
      <c r="N510" s="231"/>
      <c r="O510" s="231"/>
      <c r="P510" s="231"/>
      <c r="Q510" s="231"/>
      <c r="R510" s="231"/>
      <c r="S510" s="231"/>
      <c r="T510" s="232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3" t="s">
        <v>156</v>
      </c>
      <c r="AU510" s="233" t="s">
        <v>79</v>
      </c>
      <c r="AV510" s="13" t="s">
        <v>77</v>
      </c>
      <c r="AW510" s="13" t="s">
        <v>31</v>
      </c>
      <c r="AX510" s="13" t="s">
        <v>69</v>
      </c>
      <c r="AY510" s="233" t="s">
        <v>144</v>
      </c>
    </row>
    <row r="511" s="14" customFormat="1">
      <c r="A511" s="14"/>
      <c r="B511" s="234"/>
      <c r="C511" s="235"/>
      <c r="D511" s="217" t="s">
        <v>156</v>
      </c>
      <c r="E511" s="236" t="s">
        <v>19</v>
      </c>
      <c r="F511" s="237" t="s">
        <v>2118</v>
      </c>
      <c r="G511" s="235"/>
      <c r="H511" s="238">
        <v>0.14999999999999999</v>
      </c>
      <c r="I511" s="239"/>
      <c r="J511" s="235"/>
      <c r="K511" s="235"/>
      <c r="L511" s="240"/>
      <c r="M511" s="241"/>
      <c r="N511" s="242"/>
      <c r="O511" s="242"/>
      <c r="P511" s="242"/>
      <c r="Q511" s="242"/>
      <c r="R511" s="242"/>
      <c r="S511" s="242"/>
      <c r="T511" s="243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4" t="s">
        <v>156</v>
      </c>
      <c r="AU511" s="244" t="s">
        <v>79</v>
      </c>
      <c r="AV511" s="14" t="s">
        <v>79</v>
      </c>
      <c r="AW511" s="14" t="s">
        <v>31</v>
      </c>
      <c r="AX511" s="14" t="s">
        <v>69</v>
      </c>
      <c r="AY511" s="244" t="s">
        <v>144</v>
      </c>
    </row>
    <row r="512" s="13" customFormat="1">
      <c r="A512" s="13"/>
      <c r="B512" s="224"/>
      <c r="C512" s="225"/>
      <c r="D512" s="217" t="s">
        <v>156</v>
      </c>
      <c r="E512" s="226" t="s">
        <v>19</v>
      </c>
      <c r="F512" s="227" t="s">
        <v>939</v>
      </c>
      <c r="G512" s="225"/>
      <c r="H512" s="226" t="s">
        <v>19</v>
      </c>
      <c r="I512" s="228"/>
      <c r="J512" s="225"/>
      <c r="K512" s="225"/>
      <c r="L512" s="229"/>
      <c r="M512" s="230"/>
      <c r="N512" s="231"/>
      <c r="O512" s="231"/>
      <c r="P512" s="231"/>
      <c r="Q512" s="231"/>
      <c r="R512" s="231"/>
      <c r="S512" s="231"/>
      <c r="T512" s="23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3" t="s">
        <v>156</v>
      </c>
      <c r="AU512" s="233" t="s">
        <v>79</v>
      </c>
      <c r="AV512" s="13" t="s">
        <v>77</v>
      </c>
      <c r="AW512" s="13" t="s">
        <v>31</v>
      </c>
      <c r="AX512" s="13" t="s">
        <v>69</v>
      </c>
      <c r="AY512" s="233" t="s">
        <v>144</v>
      </c>
    </row>
    <row r="513" s="14" customFormat="1">
      <c r="A513" s="14"/>
      <c r="B513" s="234"/>
      <c r="C513" s="235"/>
      <c r="D513" s="217" t="s">
        <v>156</v>
      </c>
      <c r="E513" s="236" t="s">
        <v>19</v>
      </c>
      <c r="F513" s="237" t="s">
        <v>2119</v>
      </c>
      <c r="G513" s="235"/>
      <c r="H513" s="238">
        <v>0.86199999999999999</v>
      </c>
      <c r="I513" s="239"/>
      <c r="J513" s="235"/>
      <c r="K513" s="235"/>
      <c r="L513" s="240"/>
      <c r="M513" s="241"/>
      <c r="N513" s="242"/>
      <c r="O513" s="242"/>
      <c r="P513" s="242"/>
      <c r="Q513" s="242"/>
      <c r="R513" s="242"/>
      <c r="S513" s="242"/>
      <c r="T513" s="243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4" t="s">
        <v>156</v>
      </c>
      <c r="AU513" s="244" t="s">
        <v>79</v>
      </c>
      <c r="AV513" s="14" t="s">
        <v>79</v>
      </c>
      <c r="AW513" s="14" t="s">
        <v>31</v>
      </c>
      <c r="AX513" s="14" t="s">
        <v>69</v>
      </c>
      <c r="AY513" s="244" t="s">
        <v>144</v>
      </c>
    </row>
    <row r="514" s="13" customFormat="1">
      <c r="A514" s="13"/>
      <c r="B514" s="224"/>
      <c r="C514" s="225"/>
      <c r="D514" s="217" t="s">
        <v>156</v>
      </c>
      <c r="E514" s="226" t="s">
        <v>19</v>
      </c>
      <c r="F514" s="227" t="s">
        <v>2120</v>
      </c>
      <c r="G514" s="225"/>
      <c r="H514" s="226" t="s">
        <v>19</v>
      </c>
      <c r="I514" s="228"/>
      <c r="J514" s="225"/>
      <c r="K514" s="225"/>
      <c r="L514" s="229"/>
      <c r="M514" s="230"/>
      <c r="N514" s="231"/>
      <c r="O514" s="231"/>
      <c r="P514" s="231"/>
      <c r="Q514" s="231"/>
      <c r="R514" s="231"/>
      <c r="S514" s="231"/>
      <c r="T514" s="232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3" t="s">
        <v>156</v>
      </c>
      <c r="AU514" s="233" t="s">
        <v>79</v>
      </c>
      <c r="AV514" s="13" t="s">
        <v>77</v>
      </c>
      <c r="AW514" s="13" t="s">
        <v>31</v>
      </c>
      <c r="AX514" s="13" t="s">
        <v>69</v>
      </c>
      <c r="AY514" s="233" t="s">
        <v>144</v>
      </c>
    </row>
    <row r="515" s="14" customFormat="1">
      <c r="A515" s="14"/>
      <c r="B515" s="234"/>
      <c r="C515" s="235"/>
      <c r="D515" s="217" t="s">
        <v>156</v>
      </c>
      <c r="E515" s="236" t="s">
        <v>19</v>
      </c>
      <c r="F515" s="237" t="s">
        <v>2121</v>
      </c>
      <c r="G515" s="235"/>
      <c r="H515" s="238">
        <v>1.663</v>
      </c>
      <c r="I515" s="239"/>
      <c r="J515" s="235"/>
      <c r="K515" s="235"/>
      <c r="L515" s="240"/>
      <c r="M515" s="241"/>
      <c r="N515" s="242"/>
      <c r="O515" s="242"/>
      <c r="P515" s="242"/>
      <c r="Q515" s="242"/>
      <c r="R515" s="242"/>
      <c r="S515" s="242"/>
      <c r="T515" s="243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4" t="s">
        <v>156</v>
      </c>
      <c r="AU515" s="244" t="s">
        <v>79</v>
      </c>
      <c r="AV515" s="14" t="s">
        <v>79</v>
      </c>
      <c r="AW515" s="14" t="s">
        <v>31</v>
      </c>
      <c r="AX515" s="14" t="s">
        <v>69</v>
      </c>
      <c r="AY515" s="244" t="s">
        <v>144</v>
      </c>
    </row>
    <row r="516" s="13" customFormat="1">
      <c r="A516" s="13"/>
      <c r="B516" s="224"/>
      <c r="C516" s="225"/>
      <c r="D516" s="217" t="s">
        <v>156</v>
      </c>
      <c r="E516" s="226" t="s">
        <v>19</v>
      </c>
      <c r="F516" s="227" t="s">
        <v>2122</v>
      </c>
      <c r="G516" s="225"/>
      <c r="H516" s="226" t="s">
        <v>19</v>
      </c>
      <c r="I516" s="228"/>
      <c r="J516" s="225"/>
      <c r="K516" s="225"/>
      <c r="L516" s="229"/>
      <c r="M516" s="230"/>
      <c r="N516" s="231"/>
      <c r="O516" s="231"/>
      <c r="P516" s="231"/>
      <c r="Q516" s="231"/>
      <c r="R516" s="231"/>
      <c r="S516" s="231"/>
      <c r="T516" s="23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3" t="s">
        <v>156</v>
      </c>
      <c r="AU516" s="233" t="s">
        <v>79</v>
      </c>
      <c r="AV516" s="13" t="s">
        <v>77</v>
      </c>
      <c r="AW516" s="13" t="s">
        <v>31</v>
      </c>
      <c r="AX516" s="13" t="s">
        <v>69</v>
      </c>
      <c r="AY516" s="233" t="s">
        <v>144</v>
      </c>
    </row>
    <row r="517" s="14" customFormat="1">
      <c r="A517" s="14"/>
      <c r="B517" s="234"/>
      <c r="C517" s="235"/>
      <c r="D517" s="217" t="s">
        <v>156</v>
      </c>
      <c r="E517" s="236" t="s">
        <v>19</v>
      </c>
      <c r="F517" s="237" t="s">
        <v>2123</v>
      </c>
      <c r="G517" s="235"/>
      <c r="H517" s="238">
        <v>0.081000000000000003</v>
      </c>
      <c r="I517" s="239"/>
      <c r="J517" s="235"/>
      <c r="K517" s="235"/>
      <c r="L517" s="240"/>
      <c r="M517" s="241"/>
      <c r="N517" s="242"/>
      <c r="O517" s="242"/>
      <c r="P517" s="242"/>
      <c r="Q517" s="242"/>
      <c r="R517" s="242"/>
      <c r="S517" s="242"/>
      <c r="T517" s="243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4" t="s">
        <v>156</v>
      </c>
      <c r="AU517" s="244" t="s">
        <v>79</v>
      </c>
      <c r="AV517" s="14" t="s">
        <v>79</v>
      </c>
      <c r="AW517" s="14" t="s">
        <v>31</v>
      </c>
      <c r="AX517" s="14" t="s">
        <v>69</v>
      </c>
      <c r="AY517" s="244" t="s">
        <v>144</v>
      </c>
    </row>
    <row r="518" s="13" customFormat="1">
      <c r="A518" s="13"/>
      <c r="B518" s="224"/>
      <c r="C518" s="225"/>
      <c r="D518" s="217" t="s">
        <v>156</v>
      </c>
      <c r="E518" s="226" t="s">
        <v>19</v>
      </c>
      <c r="F518" s="227" t="s">
        <v>961</v>
      </c>
      <c r="G518" s="225"/>
      <c r="H518" s="226" t="s">
        <v>19</v>
      </c>
      <c r="I518" s="228"/>
      <c r="J518" s="225"/>
      <c r="K518" s="225"/>
      <c r="L518" s="229"/>
      <c r="M518" s="230"/>
      <c r="N518" s="231"/>
      <c r="O518" s="231"/>
      <c r="P518" s="231"/>
      <c r="Q518" s="231"/>
      <c r="R518" s="231"/>
      <c r="S518" s="231"/>
      <c r="T518" s="23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3" t="s">
        <v>156</v>
      </c>
      <c r="AU518" s="233" t="s">
        <v>79</v>
      </c>
      <c r="AV518" s="13" t="s">
        <v>77</v>
      </c>
      <c r="AW518" s="13" t="s">
        <v>31</v>
      </c>
      <c r="AX518" s="13" t="s">
        <v>69</v>
      </c>
      <c r="AY518" s="233" t="s">
        <v>144</v>
      </c>
    </row>
    <row r="519" s="14" customFormat="1">
      <c r="A519" s="14"/>
      <c r="B519" s="234"/>
      <c r="C519" s="235"/>
      <c r="D519" s="217" t="s">
        <v>156</v>
      </c>
      <c r="E519" s="236" t="s">
        <v>19</v>
      </c>
      <c r="F519" s="237" t="s">
        <v>2124</v>
      </c>
      <c r="G519" s="235"/>
      <c r="H519" s="238">
        <v>2.0510000000000002</v>
      </c>
      <c r="I519" s="239"/>
      <c r="J519" s="235"/>
      <c r="K519" s="235"/>
      <c r="L519" s="240"/>
      <c r="M519" s="241"/>
      <c r="N519" s="242"/>
      <c r="O519" s="242"/>
      <c r="P519" s="242"/>
      <c r="Q519" s="242"/>
      <c r="R519" s="242"/>
      <c r="S519" s="242"/>
      <c r="T519" s="243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4" t="s">
        <v>156</v>
      </c>
      <c r="AU519" s="244" t="s">
        <v>79</v>
      </c>
      <c r="AV519" s="14" t="s">
        <v>79</v>
      </c>
      <c r="AW519" s="14" t="s">
        <v>31</v>
      </c>
      <c r="AX519" s="14" t="s">
        <v>69</v>
      </c>
      <c r="AY519" s="244" t="s">
        <v>144</v>
      </c>
    </row>
    <row r="520" s="15" customFormat="1">
      <c r="A520" s="15"/>
      <c r="B520" s="245"/>
      <c r="C520" s="246"/>
      <c r="D520" s="217" t="s">
        <v>156</v>
      </c>
      <c r="E520" s="247" t="s">
        <v>19</v>
      </c>
      <c r="F520" s="248" t="s">
        <v>163</v>
      </c>
      <c r="G520" s="246"/>
      <c r="H520" s="249">
        <v>8.2580000000000009</v>
      </c>
      <c r="I520" s="250"/>
      <c r="J520" s="246"/>
      <c r="K520" s="246"/>
      <c r="L520" s="251"/>
      <c r="M520" s="252"/>
      <c r="N520" s="253"/>
      <c r="O520" s="253"/>
      <c r="P520" s="253"/>
      <c r="Q520" s="253"/>
      <c r="R520" s="253"/>
      <c r="S520" s="253"/>
      <c r="T520" s="254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55" t="s">
        <v>156</v>
      </c>
      <c r="AU520" s="255" t="s">
        <v>79</v>
      </c>
      <c r="AV520" s="15" t="s">
        <v>151</v>
      </c>
      <c r="AW520" s="15" t="s">
        <v>31</v>
      </c>
      <c r="AX520" s="15" t="s">
        <v>77</v>
      </c>
      <c r="AY520" s="255" t="s">
        <v>144</v>
      </c>
    </row>
    <row r="521" s="2" customFormat="1" ht="24.15" customHeight="1">
      <c r="A521" s="38"/>
      <c r="B521" s="39"/>
      <c r="C521" s="204" t="s">
        <v>582</v>
      </c>
      <c r="D521" s="204" t="s">
        <v>146</v>
      </c>
      <c r="E521" s="205" t="s">
        <v>836</v>
      </c>
      <c r="F521" s="206" t="s">
        <v>837</v>
      </c>
      <c r="G521" s="207" t="s">
        <v>211</v>
      </c>
      <c r="H521" s="208">
        <v>8.2579999999999991</v>
      </c>
      <c r="I521" s="209"/>
      <c r="J521" s="210">
        <f>ROUND(I521*H521,2)</f>
        <v>0</v>
      </c>
      <c r="K521" s="206" t="s">
        <v>150</v>
      </c>
      <c r="L521" s="44"/>
      <c r="M521" s="211" t="s">
        <v>19</v>
      </c>
      <c r="N521" s="212" t="s">
        <v>40</v>
      </c>
      <c r="O521" s="84"/>
      <c r="P521" s="213">
        <f>O521*H521</f>
        <v>0</v>
      </c>
      <c r="Q521" s="213">
        <v>0</v>
      </c>
      <c r="R521" s="213">
        <f>Q521*H521</f>
        <v>0</v>
      </c>
      <c r="S521" s="213">
        <v>0</v>
      </c>
      <c r="T521" s="214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215" t="s">
        <v>151</v>
      </c>
      <c r="AT521" s="215" t="s">
        <v>146</v>
      </c>
      <c r="AU521" s="215" t="s">
        <v>79</v>
      </c>
      <c r="AY521" s="17" t="s">
        <v>144</v>
      </c>
      <c r="BE521" s="216">
        <f>IF(N521="základní",J521,0)</f>
        <v>0</v>
      </c>
      <c r="BF521" s="216">
        <f>IF(N521="snížená",J521,0)</f>
        <v>0</v>
      </c>
      <c r="BG521" s="216">
        <f>IF(N521="zákl. přenesená",J521,0)</f>
        <v>0</v>
      </c>
      <c r="BH521" s="216">
        <f>IF(N521="sníž. přenesená",J521,0)</f>
        <v>0</v>
      </c>
      <c r="BI521" s="216">
        <f>IF(N521="nulová",J521,0)</f>
        <v>0</v>
      </c>
      <c r="BJ521" s="17" t="s">
        <v>77</v>
      </c>
      <c r="BK521" s="216">
        <f>ROUND(I521*H521,2)</f>
        <v>0</v>
      </c>
      <c r="BL521" s="17" t="s">
        <v>151</v>
      </c>
      <c r="BM521" s="215" t="s">
        <v>585</v>
      </c>
    </row>
    <row r="522" s="2" customFormat="1">
      <c r="A522" s="38"/>
      <c r="B522" s="39"/>
      <c r="C522" s="40"/>
      <c r="D522" s="217" t="s">
        <v>152</v>
      </c>
      <c r="E522" s="40"/>
      <c r="F522" s="218" t="s">
        <v>839</v>
      </c>
      <c r="G522" s="40"/>
      <c r="H522" s="40"/>
      <c r="I522" s="219"/>
      <c r="J522" s="40"/>
      <c r="K522" s="40"/>
      <c r="L522" s="44"/>
      <c r="M522" s="220"/>
      <c r="N522" s="221"/>
      <c r="O522" s="84"/>
      <c r="P522" s="84"/>
      <c r="Q522" s="84"/>
      <c r="R522" s="84"/>
      <c r="S522" s="84"/>
      <c r="T522" s="85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T522" s="17" t="s">
        <v>152</v>
      </c>
      <c r="AU522" s="17" t="s">
        <v>79</v>
      </c>
    </row>
    <row r="523" s="2" customFormat="1">
      <c r="A523" s="38"/>
      <c r="B523" s="39"/>
      <c r="C523" s="40"/>
      <c r="D523" s="222" t="s">
        <v>154</v>
      </c>
      <c r="E523" s="40"/>
      <c r="F523" s="223" t="s">
        <v>840</v>
      </c>
      <c r="G523" s="40"/>
      <c r="H523" s="40"/>
      <c r="I523" s="219"/>
      <c r="J523" s="40"/>
      <c r="K523" s="40"/>
      <c r="L523" s="44"/>
      <c r="M523" s="220"/>
      <c r="N523" s="221"/>
      <c r="O523" s="84"/>
      <c r="P523" s="84"/>
      <c r="Q523" s="84"/>
      <c r="R523" s="84"/>
      <c r="S523" s="84"/>
      <c r="T523" s="85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T523" s="17" t="s">
        <v>154</v>
      </c>
      <c r="AU523" s="17" t="s">
        <v>79</v>
      </c>
    </row>
    <row r="524" s="13" customFormat="1">
      <c r="A524" s="13"/>
      <c r="B524" s="224"/>
      <c r="C524" s="225"/>
      <c r="D524" s="217" t="s">
        <v>156</v>
      </c>
      <c r="E524" s="226" t="s">
        <v>19</v>
      </c>
      <c r="F524" s="227" t="s">
        <v>599</v>
      </c>
      <c r="G524" s="225"/>
      <c r="H524" s="226" t="s">
        <v>19</v>
      </c>
      <c r="I524" s="228"/>
      <c r="J524" s="225"/>
      <c r="K524" s="225"/>
      <c r="L524" s="229"/>
      <c r="M524" s="230"/>
      <c r="N524" s="231"/>
      <c r="O524" s="231"/>
      <c r="P524" s="231"/>
      <c r="Q524" s="231"/>
      <c r="R524" s="231"/>
      <c r="S524" s="231"/>
      <c r="T524" s="232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3" t="s">
        <v>156</v>
      </c>
      <c r="AU524" s="233" t="s">
        <v>79</v>
      </c>
      <c r="AV524" s="13" t="s">
        <v>77</v>
      </c>
      <c r="AW524" s="13" t="s">
        <v>31</v>
      </c>
      <c r="AX524" s="13" t="s">
        <v>69</v>
      </c>
      <c r="AY524" s="233" t="s">
        <v>144</v>
      </c>
    </row>
    <row r="525" s="14" customFormat="1">
      <c r="A525" s="14"/>
      <c r="B525" s="234"/>
      <c r="C525" s="235"/>
      <c r="D525" s="217" t="s">
        <v>156</v>
      </c>
      <c r="E525" s="236" t="s">
        <v>19</v>
      </c>
      <c r="F525" s="237" t="s">
        <v>2117</v>
      </c>
      <c r="G525" s="235"/>
      <c r="H525" s="238">
        <v>3.4510000000000001</v>
      </c>
      <c r="I525" s="239"/>
      <c r="J525" s="235"/>
      <c r="K525" s="235"/>
      <c r="L525" s="240"/>
      <c r="M525" s="241"/>
      <c r="N525" s="242"/>
      <c r="O525" s="242"/>
      <c r="P525" s="242"/>
      <c r="Q525" s="242"/>
      <c r="R525" s="242"/>
      <c r="S525" s="242"/>
      <c r="T525" s="243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4" t="s">
        <v>156</v>
      </c>
      <c r="AU525" s="244" t="s">
        <v>79</v>
      </c>
      <c r="AV525" s="14" t="s">
        <v>79</v>
      </c>
      <c r="AW525" s="14" t="s">
        <v>31</v>
      </c>
      <c r="AX525" s="14" t="s">
        <v>69</v>
      </c>
      <c r="AY525" s="244" t="s">
        <v>144</v>
      </c>
    </row>
    <row r="526" s="13" customFormat="1">
      <c r="A526" s="13"/>
      <c r="B526" s="224"/>
      <c r="C526" s="225"/>
      <c r="D526" s="217" t="s">
        <v>156</v>
      </c>
      <c r="E526" s="226" t="s">
        <v>19</v>
      </c>
      <c r="F526" s="227" t="s">
        <v>1741</v>
      </c>
      <c r="G526" s="225"/>
      <c r="H526" s="226" t="s">
        <v>19</v>
      </c>
      <c r="I526" s="228"/>
      <c r="J526" s="225"/>
      <c r="K526" s="225"/>
      <c r="L526" s="229"/>
      <c r="M526" s="230"/>
      <c r="N526" s="231"/>
      <c r="O526" s="231"/>
      <c r="P526" s="231"/>
      <c r="Q526" s="231"/>
      <c r="R526" s="231"/>
      <c r="S526" s="231"/>
      <c r="T526" s="232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3" t="s">
        <v>156</v>
      </c>
      <c r="AU526" s="233" t="s">
        <v>79</v>
      </c>
      <c r="AV526" s="13" t="s">
        <v>77</v>
      </c>
      <c r="AW526" s="13" t="s">
        <v>31</v>
      </c>
      <c r="AX526" s="13" t="s">
        <v>69</v>
      </c>
      <c r="AY526" s="233" t="s">
        <v>144</v>
      </c>
    </row>
    <row r="527" s="14" customFormat="1">
      <c r="A527" s="14"/>
      <c r="B527" s="234"/>
      <c r="C527" s="235"/>
      <c r="D527" s="217" t="s">
        <v>156</v>
      </c>
      <c r="E527" s="236" t="s">
        <v>19</v>
      </c>
      <c r="F527" s="237" t="s">
        <v>2118</v>
      </c>
      <c r="G527" s="235"/>
      <c r="H527" s="238">
        <v>0.14999999999999999</v>
      </c>
      <c r="I527" s="239"/>
      <c r="J527" s="235"/>
      <c r="K527" s="235"/>
      <c r="L527" s="240"/>
      <c r="M527" s="241"/>
      <c r="N527" s="242"/>
      <c r="O527" s="242"/>
      <c r="P527" s="242"/>
      <c r="Q527" s="242"/>
      <c r="R527" s="242"/>
      <c r="S527" s="242"/>
      <c r="T527" s="243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4" t="s">
        <v>156</v>
      </c>
      <c r="AU527" s="244" t="s">
        <v>79</v>
      </c>
      <c r="AV527" s="14" t="s">
        <v>79</v>
      </c>
      <c r="AW527" s="14" t="s">
        <v>31</v>
      </c>
      <c r="AX527" s="14" t="s">
        <v>69</v>
      </c>
      <c r="AY527" s="244" t="s">
        <v>144</v>
      </c>
    </row>
    <row r="528" s="13" customFormat="1">
      <c r="A528" s="13"/>
      <c r="B528" s="224"/>
      <c r="C528" s="225"/>
      <c r="D528" s="217" t="s">
        <v>156</v>
      </c>
      <c r="E528" s="226" t="s">
        <v>19</v>
      </c>
      <c r="F528" s="227" t="s">
        <v>939</v>
      </c>
      <c r="G528" s="225"/>
      <c r="H528" s="226" t="s">
        <v>19</v>
      </c>
      <c r="I528" s="228"/>
      <c r="J528" s="225"/>
      <c r="K528" s="225"/>
      <c r="L528" s="229"/>
      <c r="M528" s="230"/>
      <c r="N528" s="231"/>
      <c r="O528" s="231"/>
      <c r="P528" s="231"/>
      <c r="Q528" s="231"/>
      <c r="R528" s="231"/>
      <c r="S528" s="231"/>
      <c r="T528" s="232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3" t="s">
        <v>156</v>
      </c>
      <c r="AU528" s="233" t="s">
        <v>79</v>
      </c>
      <c r="AV528" s="13" t="s">
        <v>77</v>
      </c>
      <c r="AW528" s="13" t="s">
        <v>31</v>
      </c>
      <c r="AX528" s="13" t="s">
        <v>69</v>
      </c>
      <c r="AY528" s="233" t="s">
        <v>144</v>
      </c>
    </row>
    <row r="529" s="14" customFormat="1">
      <c r="A529" s="14"/>
      <c r="B529" s="234"/>
      <c r="C529" s="235"/>
      <c r="D529" s="217" t="s">
        <v>156</v>
      </c>
      <c r="E529" s="236" t="s">
        <v>19</v>
      </c>
      <c r="F529" s="237" t="s">
        <v>2119</v>
      </c>
      <c r="G529" s="235"/>
      <c r="H529" s="238">
        <v>0.86199999999999999</v>
      </c>
      <c r="I529" s="239"/>
      <c r="J529" s="235"/>
      <c r="K529" s="235"/>
      <c r="L529" s="240"/>
      <c r="M529" s="241"/>
      <c r="N529" s="242"/>
      <c r="O529" s="242"/>
      <c r="P529" s="242"/>
      <c r="Q529" s="242"/>
      <c r="R529" s="242"/>
      <c r="S529" s="242"/>
      <c r="T529" s="243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4" t="s">
        <v>156</v>
      </c>
      <c r="AU529" s="244" t="s">
        <v>79</v>
      </c>
      <c r="AV529" s="14" t="s">
        <v>79</v>
      </c>
      <c r="AW529" s="14" t="s">
        <v>31</v>
      </c>
      <c r="AX529" s="14" t="s">
        <v>69</v>
      </c>
      <c r="AY529" s="244" t="s">
        <v>144</v>
      </c>
    </row>
    <row r="530" s="13" customFormat="1">
      <c r="A530" s="13"/>
      <c r="B530" s="224"/>
      <c r="C530" s="225"/>
      <c r="D530" s="217" t="s">
        <v>156</v>
      </c>
      <c r="E530" s="226" t="s">
        <v>19</v>
      </c>
      <c r="F530" s="227" t="s">
        <v>2120</v>
      </c>
      <c r="G530" s="225"/>
      <c r="H530" s="226" t="s">
        <v>19</v>
      </c>
      <c r="I530" s="228"/>
      <c r="J530" s="225"/>
      <c r="K530" s="225"/>
      <c r="L530" s="229"/>
      <c r="M530" s="230"/>
      <c r="N530" s="231"/>
      <c r="O530" s="231"/>
      <c r="P530" s="231"/>
      <c r="Q530" s="231"/>
      <c r="R530" s="231"/>
      <c r="S530" s="231"/>
      <c r="T530" s="232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3" t="s">
        <v>156</v>
      </c>
      <c r="AU530" s="233" t="s">
        <v>79</v>
      </c>
      <c r="AV530" s="13" t="s">
        <v>77</v>
      </c>
      <c r="AW530" s="13" t="s">
        <v>31</v>
      </c>
      <c r="AX530" s="13" t="s">
        <v>69</v>
      </c>
      <c r="AY530" s="233" t="s">
        <v>144</v>
      </c>
    </row>
    <row r="531" s="14" customFormat="1">
      <c r="A531" s="14"/>
      <c r="B531" s="234"/>
      <c r="C531" s="235"/>
      <c r="D531" s="217" t="s">
        <v>156</v>
      </c>
      <c r="E531" s="236" t="s">
        <v>19</v>
      </c>
      <c r="F531" s="237" t="s">
        <v>2121</v>
      </c>
      <c r="G531" s="235"/>
      <c r="H531" s="238">
        <v>1.663</v>
      </c>
      <c r="I531" s="239"/>
      <c r="J531" s="235"/>
      <c r="K531" s="235"/>
      <c r="L531" s="240"/>
      <c r="M531" s="241"/>
      <c r="N531" s="242"/>
      <c r="O531" s="242"/>
      <c r="P531" s="242"/>
      <c r="Q531" s="242"/>
      <c r="R531" s="242"/>
      <c r="S531" s="242"/>
      <c r="T531" s="243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4" t="s">
        <v>156</v>
      </c>
      <c r="AU531" s="244" t="s">
        <v>79</v>
      </c>
      <c r="AV531" s="14" t="s">
        <v>79</v>
      </c>
      <c r="AW531" s="14" t="s">
        <v>31</v>
      </c>
      <c r="AX531" s="14" t="s">
        <v>69</v>
      </c>
      <c r="AY531" s="244" t="s">
        <v>144</v>
      </c>
    </row>
    <row r="532" s="13" customFormat="1">
      <c r="A532" s="13"/>
      <c r="B532" s="224"/>
      <c r="C532" s="225"/>
      <c r="D532" s="217" t="s">
        <v>156</v>
      </c>
      <c r="E532" s="226" t="s">
        <v>19</v>
      </c>
      <c r="F532" s="227" t="s">
        <v>2122</v>
      </c>
      <c r="G532" s="225"/>
      <c r="H532" s="226" t="s">
        <v>19</v>
      </c>
      <c r="I532" s="228"/>
      <c r="J532" s="225"/>
      <c r="K532" s="225"/>
      <c r="L532" s="229"/>
      <c r="M532" s="230"/>
      <c r="N532" s="231"/>
      <c r="O532" s="231"/>
      <c r="P532" s="231"/>
      <c r="Q532" s="231"/>
      <c r="R532" s="231"/>
      <c r="S532" s="231"/>
      <c r="T532" s="232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3" t="s">
        <v>156</v>
      </c>
      <c r="AU532" s="233" t="s">
        <v>79</v>
      </c>
      <c r="AV532" s="13" t="s">
        <v>77</v>
      </c>
      <c r="AW532" s="13" t="s">
        <v>31</v>
      </c>
      <c r="AX532" s="13" t="s">
        <v>69</v>
      </c>
      <c r="AY532" s="233" t="s">
        <v>144</v>
      </c>
    </row>
    <row r="533" s="14" customFormat="1">
      <c r="A533" s="14"/>
      <c r="B533" s="234"/>
      <c r="C533" s="235"/>
      <c r="D533" s="217" t="s">
        <v>156</v>
      </c>
      <c r="E533" s="236" t="s">
        <v>19</v>
      </c>
      <c r="F533" s="237" t="s">
        <v>2123</v>
      </c>
      <c r="G533" s="235"/>
      <c r="H533" s="238">
        <v>0.081000000000000003</v>
      </c>
      <c r="I533" s="239"/>
      <c r="J533" s="235"/>
      <c r="K533" s="235"/>
      <c r="L533" s="240"/>
      <c r="M533" s="241"/>
      <c r="N533" s="242"/>
      <c r="O533" s="242"/>
      <c r="P533" s="242"/>
      <c r="Q533" s="242"/>
      <c r="R533" s="242"/>
      <c r="S533" s="242"/>
      <c r="T533" s="243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4" t="s">
        <v>156</v>
      </c>
      <c r="AU533" s="244" t="s">
        <v>79</v>
      </c>
      <c r="AV533" s="14" t="s">
        <v>79</v>
      </c>
      <c r="AW533" s="14" t="s">
        <v>31</v>
      </c>
      <c r="AX533" s="14" t="s">
        <v>69</v>
      </c>
      <c r="AY533" s="244" t="s">
        <v>144</v>
      </c>
    </row>
    <row r="534" s="13" customFormat="1">
      <c r="A534" s="13"/>
      <c r="B534" s="224"/>
      <c r="C534" s="225"/>
      <c r="D534" s="217" t="s">
        <v>156</v>
      </c>
      <c r="E534" s="226" t="s">
        <v>19</v>
      </c>
      <c r="F534" s="227" t="s">
        <v>961</v>
      </c>
      <c r="G534" s="225"/>
      <c r="H534" s="226" t="s">
        <v>19</v>
      </c>
      <c r="I534" s="228"/>
      <c r="J534" s="225"/>
      <c r="K534" s="225"/>
      <c r="L534" s="229"/>
      <c r="M534" s="230"/>
      <c r="N534" s="231"/>
      <c r="O534" s="231"/>
      <c r="P534" s="231"/>
      <c r="Q534" s="231"/>
      <c r="R534" s="231"/>
      <c r="S534" s="231"/>
      <c r="T534" s="232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3" t="s">
        <v>156</v>
      </c>
      <c r="AU534" s="233" t="s">
        <v>79</v>
      </c>
      <c r="AV534" s="13" t="s">
        <v>77</v>
      </c>
      <c r="AW534" s="13" t="s">
        <v>31</v>
      </c>
      <c r="AX534" s="13" t="s">
        <v>69</v>
      </c>
      <c r="AY534" s="233" t="s">
        <v>144</v>
      </c>
    </row>
    <row r="535" s="14" customFormat="1">
      <c r="A535" s="14"/>
      <c r="B535" s="234"/>
      <c r="C535" s="235"/>
      <c r="D535" s="217" t="s">
        <v>156</v>
      </c>
      <c r="E535" s="236" t="s">
        <v>19</v>
      </c>
      <c r="F535" s="237" t="s">
        <v>2124</v>
      </c>
      <c r="G535" s="235"/>
      <c r="H535" s="238">
        <v>2.0510000000000002</v>
      </c>
      <c r="I535" s="239"/>
      <c r="J535" s="235"/>
      <c r="K535" s="235"/>
      <c r="L535" s="240"/>
      <c r="M535" s="241"/>
      <c r="N535" s="242"/>
      <c r="O535" s="242"/>
      <c r="P535" s="242"/>
      <c r="Q535" s="242"/>
      <c r="R535" s="242"/>
      <c r="S535" s="242"/>
      <c r="T535" s="243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4" t="s">
        <v>156</v>
      </c>
      <c r="AU535" s="244" t="s">
        <v>79</v>
      </c>
      <c r="AV535" s="14" t="s">
        <v>79</v>
      </c>
      <c r="AW535" s="14" t="s">
        <v>31</v>
      </c>
      <c r="AX535" s="14" t="s">
        <v>69</v>
      </c>
      <c r="AY535" s="244" t="s">
        <v>144</v>
      </c>
    </row>
    <row r="536" s="15" customFormat="1">
      <c r="A536" s="15"/>
      <c r="B536" s="245"/>
      <c r="C536" s="246"/>
      <c r="D536" s="217" t="s">
        <v>156</v>
      </c>
      <c r="E536" s="247" t="s">
        <v>19</v>
      </c>
      <c r="F536" s="248" t="s">
        <v>163</v>
      </c>
      <c r="G536" s="246"/>
      <c r="H536" s="249">
        <v>8.2580000000000009</v>
      </c>
      <c r="I536" s="250"/>
      <c r="J536" s="246"/>
      <c r="K536" s="246"/>
      <c r="L536" s="251"/>
      <c r="M536" s="252"/>
      <c r="N536" s="253"/>
      <c r="O536" s="253"/>
      <c r="P536" s="253"/>
      <c r="Q536" s="253"/>
      <c r="R536" s="253"/>
      <c r="S536" s="253"/>
      <c r="T536" s="254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55" t="s">
        <v>156</v>
      </c>
      <c r="AU536" s="255" t="s">
        <v>79</v>
      </c>
      <c r="AV536" s="15" t="s">
        <v>151</v>
      </c>
      <c r="AW536" s="15" t="s">
        <v>31</v>
      </c>
      <c r="AX536" s="15" t="s">
        <v>77</v>
      </c>
      <c r="AY536" s="255" t="s">
        <v>144</v>
      </c>
    </row>
    <row r="537" s="2" customFormat="1" ht="24.15" customHeight="1">
      <c r="A537" s="38"/>
      <c r="B537" s="39"/>
      <c r="C537" s="204" t="s">
        <v>357</v>
      </c>
      <c r="D537" s="204" t="s">
        <v>146</v>
      </c>
      <c r="E537" s="205" t="s">
        <v>842</v>
      </c>
      <c r="F537" s="206" t="s">
        <v>843</v>
      </c>
      <c r="G537" s="207" t="s">
        <v>211</v>
      </c>
      <c r="H537" s="208">
        <v>156.90199999999999</v>
      </c>
      <c r="I537" s="209"/>
      <c r="J537" s="210">
        <f>ROUND(I537*H537,2)</f>
        <v>0</v>
      </c>
      <c r="K537" s="206" t="s">
        <v>150</v>
      </c>
      <c r="L537" s="44"/>
      <c r="M537" s="211" t="s">
        <v>19</v>
      </c>
      <c r="N537" s="212" t="s">
        <v>40</v>
      </c>
      <c r="O537" s="84"/>
      <c r="P537" s="213">
        <f>O537*H537</f>
        <v>0</v>
      </c>
      <c r="Q537" s="213">
        <v>0</v>
      </c>
      <c r="R537" s="213">
        <f>Q537*H537</f>
        <v>0</v>
      </c>
      <c r="S537" s="213">
        <v>0</v>
      </c>
      <c r="T537" s="214">
        <f>S537*H537</f>
        <v>0</v>
      </c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R537" s="215" t="s">
        <v>151</v>
      </c>
      <c r="AT537" s="215" t="s">
        <v>146</v>
      </c>
      <c r="AU537" s="215" t="s">
        <v>79</v>
      </c>
      <c r="AY537" s="17" t="s">
        <v>144</v>
      </c>
      <c r="BE537" s="216">
        <f>IF(N537="základní",J537,0)</f>
        <v>0</v>
      </c>
      <c r="BF537" s="216">
        <f>IF(N537="snížená",J537,0)</f>
        <v>0</v>
      </c>
      <c r="BG537" s="216">
        <f>IF(N537="zákl. přenesená",J537,0)</f>
        <v>0</v>
      </c>
      <c r="BH537" s="216">
        <f>IF(N537="sníž. přenesená",J537,0)</f>
        <v>0</v>
      </c>
      <c r="BI537" s="216">
        <f>IF(N537="nulová",J537,0)</f>
        <v>0</v>
      </c>
      <c r="BJ537" s="17" t="s">
        <v>77</v>
      </c>
      <c r="BK537" s="216">
        <f>ROUND(I537*H537,2)</f>
        <v>0</v>
      </c>
      <c r="BL537" s="17" t="s">
        <v>151</v>
      </c>
      <c r="BM537" s="215" t="s">
        <v>588</v>
      </c>
    </row>
    <row r="538" s="2" customFormat="1">
      <c r="A538" s="38"/>
      <c r="B538" s="39"/>
      <c r="C538" s="40"/>
      <c r="D538" s="217" t="s">
        <v>152</v>
      </c>
      <c r="E538" s="40"/>
      <c r="F538" s="218" t="s">
        <v>845</v>
      </c>
      <c r="G538" s="40"/>
      <c r="H538" s="40"/>
      <c r="I538" s="219"/>
      <c r="J538" s="40"/>
      <c r="K538" s="40"/>
      <c r="L538" s="44"/>
      <c r="M538" s="220"/>
      <c r="N538" s="221"/>
      <c r="O538" s="84"/>
      <c r="P538" s="84"/>
      <c r="Q538" s="84"/>
      <c r="R538" s="84"/>
      <c r="S538" s="84"/>
      <c r="T538" s="85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T538" s="17" t="s">
        <v>152</v>
      </c>
      <c r="AU538" s="17" t="s">
        <v>79</v>
      </c>
    </row>
    <row r="539" s="2" customFormat="1">
      <c r="A539" s="38"/>
      <c r="B539" s="39"/>
      <c r="C539" s="40"/>
      <c r="D539" s="222" t="s">
        <v>154</v>
      </c>
      <c r="E539" s="40"/>
      <c r="F539" s="223" t="s">
        <v>846</v>
      </c>
      <c r="G539" s="40"/>
      <c r="H539" s="40"/>
      <c r="I539" s="219"/>
      <c r="J539" s="40"/>
      <c r="K539" s="40"/>
      <c r="L539" s="44"/>
      <c r="M539" s="220"/>
      <c r="N539" s="221"/>
      <c r="O539" s="84"/>
      <c r="P539" s="84"/>
      <c r="Q539" s="84"/>
      <c r="R539" s="84"/>
      <c r="S539" s="84"/>
      <c r="T539" s="85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T539" s="17" t="s">
        <v>154</v>
      </c>
      <c r="AU539" s="17" t="s">
        <v>79</v>
      </c>
    </row>
    <row r="540" s="13" customFormat="1">
      <c r="A540" s="13"/>
      <c r="B540" s="224"/>
      <c r="C540" s="225"/>
      <c r="D540" s="217" t="s">
        <v>156</v>
      </c>
      <c r="E540" s="226" t="s">
        <v>19</v>
      </c>
      <c r="F540" s="227" t="s">
        <v>599</v>
      </c>
      <c r="G540" s="225"/>
      <c r="H540" s="226" t="s">
        <v>19</v>
      </c>
      <c r="I540" s="228"/>
      <c r="J540" s="225"/>
      <c r="K540" s="225"/>
      <c r="L540" s="229"/>
      <c r="M540" s="230"/>
      <c r="N540" s="231"/>
      <c r="O540" s="231"/>
      <c r="P540" s="231"/>
      <c r="Q540" s="231"/>
      <c r="R540" s="231"/>
      <c r="S540" s="231"/>
      <c r="T540" s="23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3" t="s">
        <v>156</v>
      </c>
      <c r="AU540" s="233" t="s">
        <v>79</v>
      </c>
      <c r="AV540" s="13" t="s">
        <v>77</v>
      </c>
      <c r="AW540" s="13" t="s">
        <v>31</v>
      </c>
      <c r="AX540" s="13" t="s">
        <v>69</v>
      </c>
      <c r="AY540" s="233" t="s">
        <v>144</v>
      </c>
    </row>
    <row r="541" s="14" customFormat="1">
      <c r="A541" s="14"/>
      <c r="B541" s="234"/>
      <c r="C541" s="235"/>
      <c r="D541" s="217" t="s">
        <v>156</v>
      </c>
      <c r="E541" s="236" t="s">
        <v>19</v>
      </c>
      <c r="F541" s="237" t="s">
        <v>2117</v>
      </c>
      <c r="G541" s="235"/>
      <c r="H541" s="238">
        <v>3.4510000000000001</v>
      </c>
      <c r="I541" s="239"/>
      <c r="J541" s="235"/>
      <c r="K541" s="235"/>
      <c r="L541" s="240"/>
      <c r="M541" s="241"/>
      <c r="N541" s="242"/>
      <c r="O541" s="242"/>
      <c r="P541" s="242"/>
      <c r="Q541" s="242"/>
      <c r="R541" s="242"/>
      <c r="S541" s="242"/>
      <c r="T541" s="243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4" t="s">
        <v>156</v>
      </c>
      <c r="AU541" s="244" t="s">
        <v>79</v>
      </c>
      <c r="AV541" s="14" t="s">
        <v>79</v>
      </c>
      <c r="AW541" s="14" t="s">
        <v>31</v>
      </c>
      <c r="AX541" s="14" t="s">
        <v>69</v>
      </c>
      <c r="AY541" s="244" t="s">
        <v>144</v>
      </c>
    </row>
    <row r="542" s="13" customFormat="1">
      <c r="A542" s="13"/>
      <c r="B542" s="224"/>
      <c r="C542" s="225"/>
      <c r="D542" s="217" t="s">
        <v>156</v>
      </c>
      <c r="E542" s="226" t="s">
        <v>19</v>
      </c>
      <c r="F542" s="227" t="s">
        <v>1741</v>
      </c>
      <c r="G542" s="225"/>
      <c r="H542" s="226" t="s">
        <v>19</v>
      </c>
      <c r="I542" s="228"/>
      <c r="J542" s="225"/>
      <c r="K542" s="225"/>
      <c r="L542" s="229"/>
      <c r="M542" s="230"/>
      <c r="N542" s="231"/>
      <c r="O542" s="231"/>
      <c r="P542" s="231"/>
      <c r="Q542" s="231"/>
      <c r="R542" s="231"/>
      <c r="S542" s="231"/>
      <c r="T542" s="232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3" t="s">
        <v>156</v>
      </c>
      <c r="AU542" s="233" t="s">
        <v>79</v>
      </c>
      <c r="AV542" s="13" t="s">
        <v>77</v>
      </c>
      <c r="AW542" s="13" t="s">
        <v>31</v>
      </c>
      <c r="AX542" s="13" t="s">
        <v>69</v>
      </c>
      <c r="AY542" s="233" t="s">
        <v>144</v>
      </c>
    </row>
    <row r="543" s="14" customFormat="1">
      <c r="A543" s="14"/>
      <c r="B543" s="234"/>
      <c r="C543" s="235"/>
      <c r="D543" s="217" t="s">
        <v>156</v>
      </c>
      <c r="E543" s="236" t="s">
        <v>19</v>
      </c>
      <c r="F543" s="237" t="s">
        <v>2118</v>
      </c>
      <c r="G543" s="235"/>
      <c r="H543" s="238">
        <v>0.14999999999999999</v>
      </c>
      <c r="I543" s="239"/>
      <c r="J543" s="235"/>
      <c r="K543" s="235"/>
      <c r="L543" s="240"/>
      <c r="M543" s="241"/>
      <c r="N543" s="242"/>
      <c r="O543" s="242"/>
      <c r="P543" s="242"/>
      <c r="Q543" s="242"/>
      <c r="R543" s="242"/>
      <c r="S543" s="242"/>
      <c r="T543" s="243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4" t="s">
        <v>156</v>
      </c>
      <c r="AU543" s="244" t="s">
        <v>79</v>
      </c>
      <c r="AV543" s="14" t="s">
        <v>79</v>
      </c>
      <c r="AW543" s="14" t="s">
        <v>31</v>
      </c>
      <c r="AX543" s="14" t="s">
        <v>69</v>
      </c>
      <c r="AY543" s="244" t="s">
        <v>144</v>
      </c>
    </row>
    <row r="544" s="13" customFormat="1">
      <c r="A544" s="13"/>
      <c r="B544" s="224"/>
      <c r="C544" s="225"/>
      <c r="D544" s="217" t="s">
        <v>156</v>
      </c>
      <c r="E544" s="226" t="s">
        <v>19</v>
      </c>
      <c r="F544" s="227" t="s">
        <v>939</v>
      </c>
      <c r="G544" s="225"/>
      <c r="H544" s="226" t="s">
        <v>19</v>
      </c>
      <c r="I544" s="228"/>
      <c r="J544" s="225"/>
      <c r="K544" s="225"/>
      <c r="L544" s="229"/>
      <c r="M544" s="230"/>
      <c r="N544" s="231"/>
      <c r="O544" s="231"/>
      <c r="P544" s="231"/>
      <c r="Q544" s="231"/>
      <c r="R544" s="231"/>
      <c r="S544" s="231"/>
      <c r="T544" s="232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3" t="s">
        <v>156</v>
      </c>
      <c r="AU544" s="233" t="s">
        <v>79</v>
      </c>
      <c r="AV544" s="13" t="s">
        <v>77</v>
      </c>
      <c r="AW544" s="13" t="s">
        <v>31</v>
      </c>
      <c r="AX544" s="13" t="s">
        <v>69</v>
      </c>
      <c r="AY544" s="233" t="s">
        <v>144</v>
      </c>
    </row>
    <row r="545" s="14" customFormat="1">
      <c r="A545" s="14"/>
      <c r="B545" s="234"/>
      <c r="C545" s="235"/>
      <c r="D545" s="217" t="s">
        <v>156</v>
      </c>
      <c r="E545" s="236" t="s">
        <v>19</v>
      </c>
      <c r="F545" s="237" t="s">
        <v>2119</v>
      </c>
      <c r="G545" s="235"/>
      <c r="H545" s="238">
        <v>0.86199999999999999</v>
      </c>
      <c r="I545" s="239"/>
      <c r="J545" s="235"/>
      <c r="K545" s="235"/>
      <c r="L545" s="240"/>
      <c r="M545" s="241"/>
      <c r="N545" s="242"/>
      <c r="O545" s="242"/>
      <c r="P545" s="242"/>
      <c r="Q545" s="242"/>
      <c r="R545" s="242"/>
      <c r="S545" s="242"/>
      <c r="T545" s="243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4" t="s">
        <v>156</v>
      </c>
      <c r="AU545" s="244" t="s">
        <v>79</v>
      </c>
      <c r="AV545" s="14" t="s">
        <v>79</v>
      </c>
      <c r="AW545" s="14" t="s">
        <v>31</v>
      </c>
      <c r="AX545" s="14" t="s">
        <v>69</v>
      </c>
      <c r="AY545" s="244" t="s">
        <v>144</v>
      </c>
    </row>
    <row r="546" s="13" customFormat="1">
      <c r="A546" s="13"/>
      <c r="B546" s="224"/>
      <c r="C546" s="225"/>
      <c r="D546" s="217" t="s">
        <v>156</v>
      </c>
      <c r="E546" s="226" t="s">
        <v>19</v>
      </c>
      <c r="F546" s="227" t="s">
        <v>2120</v>
      </c>
      <c r="G546" s="225"/>
      <c r="H546" s="226" t="s">
        <v>19</v>
      </c>
      <c r="I546" s="228"/>
      <c r="J546" s="225"/>
      <c r="K546" s="225"/>
      <c r="L546" s="229"/>
      <c r="M546" s="230"/>
      <c r="N546" s="231"/>
      <c r="O546" s="231"/>
      <c r="P546" s="231"/>
      <c r="Q546" s="231"/>
      <c r="R546" s="231"/>
      <c r="S546" s="231"/>
      <c r="T546" s="232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3" t="s">
        <v>156</v>
      </c>
      <c r="AU546" s="233" t="s">
        <v>79</v>
      </c>
      <c r="AV546" s="13" t="s">
        <v>77</v>
      </c>
      <c r="AW546" s="13" t="s">
        <v>31</v>
      </c>
      <c r="AX546" s="13" t="s">
        <v>69</v>
      </c>
      <c r="AY546" s="233" t="s">
        <v>144</v>
      </c>
    </row>
    <row r="547" s="14" customFormat="1">
      <c r="A547" s="14"/>
      <c r="B547" s="234"/>
      <c r="C547" s="235"/>
      <c r="D547" s="217" t="s">
        <v>156</v>
      </c>
      <c r="E547" s="236" t="s">
        <v>19</v>
      </c>
      <c r="F547" s="237" t="s">
        <v>2121</v>
      </c>
      <c r="G547" s="235"/>
      <c r="H547" s="238">
        <v>1.663</v>
      </c>
      <c r="I547" s="239"/>
      <c r="J547" s="235"/>
      <c r="K547" s="235"/>
      <c r="L547" s="240"/>
      <c r="M547" s="241"/>
      <c r="N547" s="242"/>
      <c r="O547" s="242"/>
      <c r="P547" s="242"/>
      <c r="Q547" s="242"/>
      <c r="R547" s="242"/>
      <c r="S547" s="242"/>
      <c r="T547" s="243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4" t="s">
        <v>156</v>
      </c>
      <c r="AU547" s="244" t="s">
        <v>79</v>
      </c>
      <c r="AV547" s="14" t="s">
        <v>79</v>
      </c>
      <c r="AW547" s="14" t="s">
        <v>31</v>
      </c>
      <c r="AX547" s="14" t="s">
        <v>69</v>
      </c>
      <c r="AY547" s="244" t="s">
        <v>144</v>
      </c>
    </row>
    <row r="548" s="13" customFormat="1">
      <c r="A548" s="13"/>
      <c r="B548" s="224"/>
      <c r="C548" s="225"/>
      <c r="D548" s="217" t="s">
        <v>156</v>
      </c>
      <c r="E548" s="226" t="s">
        <v>19</v>
      </c>
      <c r="F548" s="227" t="s">
        <v>2122</v>
      </c>
      <c r="G548" s="225"/>
      <c r="H548" s="226" t="s">
        <v>19</v>
      </c>
      <c r="I548" s="228"/>
      <c r="J548" s="225"/>
      <c r="K548" s="225"/>
      <c r="L548" s="229"/>
      <c r="M548" s="230"/>
      <c r="N548" s="231"/>
      <c r="O548" s="231"/>
      <c r="P548" s="231"/>
      <c r="Q548" s="231"/>
      <c r="R548" s="231"/>
      <c r="S548" s="231"/>
      <c r="T548" s="232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3" t="s">
        <v>156</v>
      </c>
      <c r="AU548" s="233" t="s">
        <v>79</v>
      </c>
      <c r="AV548" s="13" t="s">
        <v>77</v>
      </c>
      <c r="AW548" s="13" t="s">
        <v>31</v>
      </c>
      <c r="AX548" s="13" t="s">
        <v>69</v>
      </c>
      <c r="AY548" s="233" t="s">
        <v>144</v>
      </c>
    </row>
    <row r="549" s="14" customFormat="1">
      <c r="A549" s="14"/>
      <c r="B549" s="234"/>
      <c r="C549" s="235"/>
      <c r="D549" s="217" t="s">
        <v>156</v>
      </c>
      <c r="E549" s="236" t="s">
        <v>19</v>
      </c>
      <c r="F549" s="237" t="s">
        <v>2123</v>
      </c>
      <c r="G549" s="235"/>
      <c r="H549" s="238">
        <v>0.081000000000000003</v>
      </c>
      <c r="I549" s="239"/>
      <c r="J549" s="235"/>
      <c r="K549" s="235"/>
      <c r="L549" s="240"/>
      <c r="M549" s="241"/>
      <c r="N549" s="242"/>
      <c r="O549" s="242"/>
      <c r="P549" s="242"/>
      <c r="Q549" s="242"/>
      <c r="R549" s="242"/>
      <c r="S549" s="242"/>
      <c r="T549" s="243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4" t="s">
        <v>156</v>
      </c>
      <c r="AU549" s="244" t="s">
        <v>79</v>
      </c>
      <c r="AV549" s="14" t="s">
        <v>79</v>
      </c>
      <c r="AW549" s="14" t="s">
        <v>31</v>
      </c>
      <c r="AX549" s="14" t="s">
        <v>69</v>
      </c>
      <c r="AY549" s="244" t="s">
        <v>144</v>
      </c>
    </row>
    <row r="550" s="13" customFormat="1">
      <c r="A550" s="13"/>
      <c r="B550" s="224"/>
      <c r="C550" s="225"/>
      <c r="D550" s="217" t="s">
        <v>156</v>
      </c>
      <c r="E550" s="226" t="s">
        <v>19</v>
      </c>
      <c r="F550" s="227" t="s">
        <v>961</v>
      </c>
      <c r="G550" s="225"/>
      <c r="H550" s="226" t="s">
        <v>19</v>
      </c>
      <c r="I550" s="228"/>
      <c r="J550" s="225"/>
      <c r="K550" s="225"/>
      <c r="L550" s="229"/>
      <c r="M550" s="230"/>
      <c r="N550" s="231"/>
      <c r="O550" s="231"/>
      <c r="P550" s="231"/>
      <c r="Q550" s="231"/>
      <c r="R550" s="231"/>
      <c r="S550" s="231"/>
      <c r="T550" s="232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3" t="s">
        <v>156</v>
      </c>
      <c r="AU550" s="233" t="s">
        <v>79</v>
      </c>
      <c r="AV550" s="13" t="s">
        <v>77</v>
      </c>
      <c r="AW550" s="13" t="s">
        <v>31</v>
      </c>
      <c r="AX550" s="13" t="s">
        <v>69</v>
      </c>
      <c r="AY550" s="233" t="s">
        <v>144</v>
      </c>
    </row>
    <row r="551" s="14" customFormat="1">
      <c r="A551" s="14"/>
      <c r="B551" s="234"/>
      <c r="C551" s="235"/>
      <c r="D551" s="217" t="s">
        <v>156</v>
      </c>
      <c r="E551" s="236" t="s">
        <v>19</v>
      </c>
      <c r="F551" s="237" t="s">
        <v>2124</v>
      </c>
      <c r="G551" s="235"/>
      <c r="H551" s="238">
        <v>2.0510000000000002</v>
      </c>
      <c r="I551" s="239"/>
      <c r="J551" s="235"/>
      <c r="K551" s="235"/>
      <c r="L551" s="240"/>
      <c r="M551" s="241"/>
      <c r="N551" s="242"/>
      <c r="O551" s="242"/>
      <c r="P551" s="242"/>
      <c r="Q551" s="242"/>
      <c r="R551" s="242"/>
      <c r="S551" s="242"/>
      <c r="T551" s="243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4" t="s">
        <v>156</v>
      </c>
      <c r="AU551" s="244" t="s">
        <v>79</v>
      </c>
      <c r="AV551" s="14" t="s">
        <v>79</v>
      </c>
      <c r="AW551" s="14" t="s">
        <v>31</v>
      </c>
      <c r="AX551" s="14" t="s">
        <v>69</v>
      </c>
      <c r="AY551" s="244" t="s">
        <v>144</v>
      </c>
    </row>
    <row r="552" s="15" customFormat="1">
      <c r="A552" s="15"/>
      <c r="B552" s="245"/>
      <c r="C552" s="246"/>
      <c r="D552" s="217" t="s">
        <v>156</v>
      </c>
      <c r="E552" s="247" t="s">
        <v>19</v>
      </c>
      <c r="F552" s="248" t="s">
        <v>163</v>
      </c>
      <c r="G552" s="246"/>
      <c r="H552" s="249">
        <v>8.2580000000000009</v>
      </c>
      <c r="I552" s="250"/>
      <c r="J552" s="246"/>
      <c r="K552" s="246"/>
      <c r="L552" s="251"/>
      <c r="M552" s="252"/>
      <c r="N552" s="253"/>
      <c r="O552" s="253"/>
      <c r="P552" s="253"/>
      <c r="Q552" s="253"/>
      <c r="R552" s="253"/>
      <c r="S552" s="253"/>
      <c r="T552" s="254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55" t="s">
        <v>156</v>
      </c>
      <c r="AU552" s="255" t="s">
        <v>79</v>
      </c>
      <c r="AV552" s="15" t="s">
        <v>151</v>
      </c>
      <c r="AW552" s="15" t="s">
        <v>31</v>
      </c>
      <c r="AX552" s="15" t="s">
        <v>69</v>
      </c>
      <c r="AY552" s="255" t="s">
        <v>144</v>
      </c>
    </row>
    <row r="553" s="14" customFormat="1">
      <c r="A553" s="14"/>
      <c r="B553" s="234"/>
      <c r="C553" s="235"/>
      <c r="D553" s="217" t="s">
        <v>156</v>
      </c>
      <c r="E553" s="236" t="s">
        <v>19</v>
      </c>
      <c r="F553" s="237" t="s">
        <v>2129</v>
      </c>
      <c r="G553" s="235"/>
      <c r="H553" s="238">
        <v>156.90199999999999</v>
      </c>
      <c r="I553" s="239"/>
      <c r="J553" s="235"/>
      <c r="K553" s="235"/>
      <c r="L553" s="240"/>
      <c r="M553" s="241"/>
      <c r="N553" s="242"/>
      <c r="O553" s="242"/>
      <c r="P553" s="242"/>
      <c r="Q553" s="242"/>
      <c r="R553" s="242"/>
      <c r="S553" s="242"/>
      <c r="T553" s="243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4" t="s">
        <v>156</v>
      </c>
      <c r="AU553" s="244" t="s">
        <v>79</v>
      </c>
      <c r="AV553" s="14" t="s">
        <v>79</v>
      </c>
      <c r="AW553" s="14" t="s">
        <v>31</v>
      </c>
      <c r="AX553" s="14" t="s">
        <v>69</v>
      </c>
      <c r="AY553" s="244" t="s">
        <v>144</v>
      </c>
    </row>
    <row r="554" s="15" customFormat="1">
      <c r="A554" s="15"/>
      <c r="B554" s="245"/>
      <c r="C554" s="246"/>
      <c r="D554" s="217" t="s">
        <v>156</v>
      </c>
      <c r="E554" s="247" t="s">
        <v>19</v>
      </c>
      <c r="F554" s="248" t="s">
        <v>163</v>
      </c>
      <c r="G554" s="246"/>
      <c r="H554" s="249">
        <v>156.90199999999999</v>
      </c>
      <c r="I554" s="250"/>
      <c r="J554" s="246"/>
      <c r="K554" s="246"/>
      <c r="L554" s="251"/>
      <c r="M554" s="252"/>
      <c r="N554" s="253"/>
      <c r="O554" s="253"/>
      <c r="P554" s="253"/>
      <c r="Q554" s="253"/>
      <c r="R554" s="253"/>
      <c r="S554" s="253"/>
      <c r="T554" s="254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55" t="s">
        <v>156</v>
      </c>
      <c r="AU554" s="255" t="s">
        <v>79</v>
      </c>
      <c r="AV554" s="15" t="s">
        <v>151</v>
      </c>
      <c r="AW554" s="15" t="s">
        <v>31</v>
      </c>
      <c r="AX554" s="15" t="s">
        <v>77</v>
      </c>
      <c r="AY554" s="255" t="s">
        <v>144</v>
      </c>
    </row>
    <row r="555" s="2" customFormat="1" ht="49.05" customHeight="1">
      <c r="A555" s="38"/>
      <c r="B555" s="39"/>
      <c r="C555" s="204" t="s">
        <v>589</v>
      </c>
      <c r="D555" s="204" t="s">
        <v>146</v>
      </c>
      <c r="E555" s="205" t="s">
        <v>2130</v>
      </c>
      <c r="F555" s="206" t="s">
        <v>2131</v>
      </c>
      <c r="G555" s="207" t="s">
        <v>211</v>
      </c>
      <c r="H555" s="208">
        <v>3.4510000000000001</v>
      </c>
      <c r="I555" s="209"/>
      <c r="J555" s="210">
        <f>ROUND(I555*H555,2)</f>
        <v>0</v>
      </c>
      <c r="K555" s="206" t="s">
        <v>150</v>
      </c>
      <c r="L555" s="44"/>
      <c r="M555" s="211" t="s">
        <v>19</v>
      </c>
      <c r="N555" s="212" t="s">
        <v>40</v>
      </c>
      <c r="O555" s="84"/>
      <c r="P555" s="213">
        <f>O555*H555</f>
        <v>0</v>
      </c>
      <c r="Q555" s="213">
        <v>0</v>
      </c>
      <c r="R555" s="213">
        <f>Q555*H555</f>
        <v>0</v>
      </c>
      <c r="S555" s="213">
        <v>0</v>
      </c>
      <c r="T555" s="214">
        <f>S555*H555</f>
        <v>0</v>
      </c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R555" s="215" t="s">
        <v>151</v>
      </c>
      <c r="AT555" s="215" t="s">
        <v>146</v>
      </c>
      <c r="AU555" s="215" t="s">
        <v>79</v>
      </c>
      <c r="AY555" s="17" t="s">
        <v>144</v>
      </c>
      <c r="BE555" s="216">
        <f>IF(N555="základní",J555,0)</f>
        <v>0</v>
      </c>
      <c r="BF555" s="216">
        <f>IF(N555="snížená",J555,0)</f>
        <v>0</v>
      </c>
      <c r="BG555" s="216">
        <f>IF(N555="zákl. přenesená",J555,0)</f>
        <v>0</v>
      </c>
      <c r="BH555" s="216">
        <f>IF(N555="sníž. přenesená",J555,0)</f>
        <v>0</v>
      </c>
      <c r="BI555" s="216">
        <f>IF(N555="nulová",J555,0)</f>
        <v>0</v>
      </c>
      <c r="BJ555" s="17" t="s">
        <v>77</v>
      </c>
      <c r="BK555" s="216">
        <f>ROUND(I555*H555,2)</f>
        <v>0</v>
      </c>
      <c r="BL555" s="17" t="s">
        <v>151</v>
      </c>
      <c r="BM555" s="215" t="s">
        <v>592</v>
      </c>
    </row>
    <row r="556" s="2" customFormat="1">
      <c r="A556" s="38"/>
      <c r="B556" s="39"/>
      <c r="C556" s="40"/>
      <c r="D556" s="217" t="s">
        <v>152</v>
      </c>
      <c r="E556" s="40"/>
      <c r="F556" s="218" t="s">
        <v>2132</v>
      </c>
      <c r="G556" s="40"/>
      <c r="H556" s="40"/>
      <c r="I556" s="219"/>
      <c r="J556" s="40"/>
      <c r="K556" s="40"/>
      <c r="L556" s="44"/>
      <c r="M556" s="220"/>
      <c r="N556" s="221"/>
      <c r="O556" s="84"/>
      <c r="P556" s="84"/>
      <c r="Q556" s="84"/>
      <c r="R556" s="84"/>
      <c r="S556" s="84"/>
      <c r="T556" s="85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T556" s="17" t="s">
        <v>152</v>
      </c>
      <c r="AU556" s="17" t="s">
        <v>79</v>
      </c>
    </row>
    <row r="557" s="2" customFormat="1">
      <c r="A557" s="38"/>
      <c r="B557" s="39"/>
      <c r="C557" s="40"/>
      <c r="D557" s="222" t="s">
        <v>154</v>
      </c>
      <c r="E557" s="40"/>
      <c r="F557" s="223" t="s">
        <v>2133</v>
      </c>
      <c r="G557" s="40"/>
      <c r="H557" s="40"/>
      <c r="I557" s="219"/>
      <c r="J557" s="40"/>
      <c r="K557" s="40"/>
      <c r="L557" s="44"/>
      <c r="M557" s="220"/>
      <c r="N557" s="221"/>
      <c r="O557" s="84"/>
      <c r="P557" s="84"/>
      <c r="Q557" s="84"/>
      <c r="R557" s="84"/>
      <c r="S557" s="84"/>
      <c r="T557" s="85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T557" s="17" t="s">
        <v>154</v>
      </c>
      <c r="AU557" s="17" t="s">
        <v>79</v>
      </c>
    </row>
    <row r="558" s="13" customFormat="1">
      <c r="A558" s="13"/>
      <c r="B558" s="224"/>
      <c r="C558" s="225"/>
      <c r="D558" s="217" t="s">
        <v>156</v>
      </c>
      <c r="E558" s="226" t="s">
        <v>19</v>
      </c>
      <c r="F558" s="227" t="s">
        <v>599</v>
      </c>
      <c r="G558" s="225"/>
      <c r="H558" s="226" t="s">
        <v>19</v>
      </c>
      <c r="I558" s="228"/>
      <c r="J558" s="225"/>
      <c r="K558" s="225"/>
      <c r="L558" s="229"/>
      <c r="M558" s="230"/>
      <c r="N558" s="231"/>
      <c r="O558" s="231"/>
      <c r="P558" s="231"/>
      <c r="Q558" s="231"/>
      <c r="R558" s="231"/>
      <c r="S558" s="231"/>
      <c r="T558" s="232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3" t="s">
        <v>156</v>
      </c>
      <c r="AU558" s="233" t="s">
        <v>79</v>
      </c>
      <c r="AV558" s="13" t="s">
        <v>77</v>
      </c>
      <c r="AW558" s="13" t="s">
        <v>31</v>
      </c>
      <c r="AX558" s="13" t="s">
        <v>69</v>
      </c>
      <c r="AY558" s="233" t="s">
        <v>144</v>
      </c>
    </row>
    <row r="559" s="14" customFormat="1">
      <c r="A559" s="14"/>
      <c r="B559" s="234"/>
      <c r="C559" s="235"/>
      <c r="D559" s="217" t="s">
        <v>156</v>
      </c>
      <c r="E559" s="236" t="s">
        <v>19</v>
      </c>
      <c r="F559" s="237" t="s">
        <v>2117</v>
      </c>
      <c r="G559" s="235"/>
      <c r="H559" s="238">
        <v>3.4510000000000001</v>
      </c>
      <c r="I559" s="239"/>
      <c r="J559" s="235"/>
      <c r="K559" s="235"/>
      <c r="L559" s="240"/>
      <c r="M559" s="241"/>
      <c r="N559" s="242"/>
      <c r="O559" s="242"/>
      <c r="P559" s="242"/>
      <c r="Q559" s="242"/>
      <c r="R559" s="242"/>
      <c r="S559" s="242"/>
      <c r="T559" s="243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4" t="s">
        <v>156</v>
      </c>
      <c r="AU559" s="244" t="s">
        <v>79</v>
      </c>
      <c r="AV559" s="14" t="s">
        <v>79</v>
      </c>
      <c r="AW559" s="14" t="s">
        <v>31</v>
      </c>
      <c r="AX559" s="14" t="s">
        <v>69</v>
      </c>
      <c r="AY559" s="244" t="s">
        <v>144</v>
      </c>
    </row>
    <row r="560" s="15" customFormat="1">
      <c r="A560" s="15"/>
      <c r="B560" s="245"/>
      <c r="C560" s="246"/>
      <c r="D560" s="217" t="s">
        <v>156</v>
      </c>
      <c r="E560" s="247" t="s">
        <v>19</v>
      </c>
      <c r="F560" s="248" t="s">
        <v>163</v>
      </c>
      <c r="G560" s="246"/>
      <c r="H560" s="249">
        <v>3.4510000000000001</v>
      </c>
      <c r="I560" s="250"/>
      <c r="J560" s="246"/>
      <c r="K560" s="246"/>
      <c r="L560" s="251"/>
      <c r="M560" s="252"/>
      <c r="N560" s="253"/>
      <c r="O560" s="253"/>
      <c r="P560" s="253"/>
      <c r="Q560" s="253"/>
      <c r="R560" s="253"/>
      <c r="S560" s="253"/>
      <c r="T560" s="254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55" t="s">
        <v>156</v>
      </c>
      <c r="AU560" s="255" t="s">
        <v>79</v>
      </c>
      <c r="AV560" s="15" t="s">
        <v>151</v>
      </c>
      <c r="AW560" s="15" t="s">
        <v>31</v>
      </c>
      <c r="AX560" s="15" t="s">
        <v>77</v>
      </c>
      <c r="AY560" s="255" t="s">
        <v>144</v>
      </c>
    </row>
    <row r="561" s="2" customFormat="1" ht="33" customHeight="1">
      <c r="A561" s="38"/>
      <c r="B561" s="39"/>
      <c r="C561" s="204" t="s">
        <v>371</v>
      </c>
      <c r="D561" s="204" t="s">
        <v>146</v>
      </c>
      <c r="E561" s="205" t="s">
        <v>864</v>
      </c>
      <c r="F561" s="206" t="s">
        <v>865</v>
      </c>
      <c r="G561" s="207" t="s">
        <v>211</v>
      </c>
      <c r="H561" s="208">
        <v>4.8070000000000004</v>
      </c>
      <c r="I561" s="209"/>
      <c r="J561" s="210">
        <f>ROUND(I561*H561,2)</f>
        <v>0</v>
      </c>
      <c r="K561" s="206" t="s">
        <v>150</v>
      </c>
      <c r="L561" s="44"/>
      <c r="M561" s="211" t="s">
        <v>19</v>
      </c>
      <c r="N561" s="212" t="s">
        <v>40</v>
      </c>
      <c r="O561" s="84"/>
      <c r="P561" s="213">
        <f>O561*H561</f>
        <v>0</v>
      </c>
      <c r="Q561" s="213">
        <v>0</v>
      </c>
      <c r="R561" s="213">
        <f>Q561*H561</f>
        <v>0</v>
      </c>
      <c r="S561" s="213">
        <v>0</v>
      </c>
      <c r="T561" s="214">
        <f>S561*H561</f>
        <v>0</v>
      </c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215" t="s">
        <v>151</v>
      </c>
      <c r="AT561" s="215" t="s">
        <v>146</v>
      </c>
      <c r="AU561" s="215" t="s">
        <v>79</v>
      </c>
      <c r="AY561" s="17" t="s">
        <v>144</v>
      </c>
      <c r="BE561" s="216">
        <f>IF(N561="základní",J561,0)</f>
        <v>0</v>
      </c>
      <c r="BF561" s="216">
        <f>IF(N561="snížená",J561,0)</f>
        <v>0</v>
      </c>
      <c r="BG561" s="216">
        <f>IF(N561="zákl. přenesená",J561,0)</f>
        <v>0</v>
      </c>
      <c r="BH561" s="216">
        <f>IF(N561="sníž. přenesená",J561,0)</f>
        <v>0</v>
      </c>
      <c r="BI561" s="216">
        <f>IF(N561="nulová",J561,0)</f>
        <v>0</v>
      </c>
      <c r="BJ561" s="17" t="s">
        <v>77</v>
      </c>
      <c r="BK561" s="216">
        <f>ROUND(I561*H561,2)</f>
        <v>0</v>
      </c>
      <c r="BL561" s="17" t="s">
        <v>151</v>
      </c>
      <c r="BM561" s="215" t="s">
        <v>598</v>
      </c>
    </row>
    <row r="562" s="2" customFormat="1">
      <c r="A562" s="38"/>
      <c r="B562" s="39"/>
      <c r="C562" s="40"/>
      <c r="D562" s="217" t="s">
        <v>152</v>
      </c>
      <c r="E562" s="40"/>
      <c r="F562" s="218" t="s">
        <v>867</v>
      </c>
      <c r="G562" s="40"/>
      <c r="H562" s="40"/>
      <c r="I562" s="219"/>
      <c r="J562" s="40"/>
      <c r="K562" s="40"/>
      <c r="L562" s="44"/>
      <c r="M562" s="220"/>
      <c r="N562" s="221"/>
      <c r="O562" s="84"/>
      <c r="P562" s="84"/>
      <c r="Q562" s="84"/>
      <c r="R562" s="84"/>
      <c r="S562" s="84"/>
      <c r="T562" s="85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T562" s="17" t="s">
        <v>152</v>
      </c>
      <c r="AU562" s="17" t="s">
        <v>79</v>
      </c>
    </row>
    <row r="563" s="2" customFormat="1">
      <c r="A563" s="38"/>
      <c r="B563" s="39"/>
      <c r="C563" s="40"/>
      <c r="D563" s="222" t="s">
        <v>154</v>
      </c>
      <c r="E563" s="40"/>
      <c r="F563" s="223" t="s">
        <v>868</v>
      </c>
      <c r="G563" s="40"/>
      <c r="H563" s="40"/>
      <c r="I563" s="219"/>
      <c r="J563" s="40"/>
      <c r="K563" s="40"/>
      <c r="L563" s="44"/>
      <c r="M563" s="220"/>
      <c r="N563" s="221"/>
      <c r="O563" s="84"/>
      <c r="P563" s="84"/>
      <c r="Q563" s="84"/>
      <c r="R563" s="84"/>
      <c r="S563" s="84"/>
      <c r="T563" s="85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T563" s="17" t="s">
        <v>154</v>
      </c>
      <c r="AU563" s="17" t="s">
        <v>79</v>
      </c>
    </row>
    <row r="564" s="13" customFormat="1">
      <c r="A564" s="13"/>
      <c r="B564" s="224"/>
      <c r="C564" s="225"/>
      <c r="D564" s="217" t="s">
        <v>156</v>
      </c>
      <c r="E564" s="226" t="s">
        <v>19</v>
      </c>
      <c r="F564" s="227" t="s">
        <v>1741</v>
      </c>
      <c r="G564" s="225"/>
      <c r="H564" s="226" t="s">
        <v>19</v>
      </c>
      <c r="I564" s="228"/>
      <c r="J564" s="225"/>
      <c r="K564" s="225"/>
      <c r="L564" s="229"/>
      <c r="M564" s="230"/>
      <c r="N564" s="231"/>
      <c r="O564" s="231"/>
      <c r="P564" s="231"/>
      <c r="Q564" s="231"/>
      <c r="R564" s="231"/>
      <c r="S564" s="231"/>
      <c r="T564" s="232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3" t="s">
        <v>156</v>
      </c>
      <c r="AU564" s="233" t="s">
        <v>79</v>
      </c>
      <c r="AV564" s="13" t="s">
        <v>77</v>
      </c>
      <c r="AW564" s="13" t="s">
        <v>31</v>
      </c>
      <c r="AX564" s="13" t="s">
        <v>69</v>
      </c>
      <c r="AY564" s="233" t="s">
        <v>144</v>
      </c>
    </row>
    <row r="565" s="14" customFormat="1">
      <c r="A565" s="14"/>
      <c r="B565" s="234"/>
      <c r="C565" s="235"/>
      <c r="D565" s="217" t="s">
        <v>156</v>
      </c>
      <c r="E565" s="236" t="s">
        <v>19</v>
      </c>
      <c r="F565" s="237" t="s">
        <v>2118</v>
      </c>
      <c r="G565" s="235"/>
      <c r="H565" s="238">
        <v>0.14999999999999999</v>
      </c>
      <c r="I565" s="239"/>
      <c r="J565" s="235"/>
      <c r="K565" s="235"/>
      <c r="L565" s="240"/>
      <c r="M565" s="241"/>
      <c r="N565" s="242"/>
      <c r="O565" s="242"/>
      <c r="P565" s="242"/>
      <c r="Q565" s="242"/>
      <c r="R565" s="242"/>
      <c r="S565" s="242"/>
      <c r="T565" s="243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4" t="s">
        <v>156</v>
      </c>
      <c r="AU565" s="244" t="s">
        <v>79</v>
      </c>
      <c r="AV565" s="14" t="s">
        <v>79</v>
      </c>
      <c r="AW565" s="14" t="s">
        <v>31</v>
      </c>
      <c r="AX565" s="14" t="s">
        <v>69</v>
      </c>
      <c r="AY565" s="244" t="s">
        <v>144</v>
      </c>
    </row>
    <row r="566" s="13" customFormat="1">
      <c r="A566" s="13"/>
      <c r="B566" s="224"/>
      <c r="C566" s="225"/>
      <c r="D566" s="217" t="s">
        <v>156</v>
      </c>
      <c r="E566" s="226" t="s">
        <v>19</v>
      </c>
      <c r="F566" s="227" t="s">
        <v>939</v>
      </c>
      <c r="G566" s="225"/>
      <c r="H566" s="226" t="s">
        <v>19</v>
      </c>
      <c r="I566" s="228"/>
      <c r="J566" s="225"/>
      <c r="K566" s="225"/>
      <c r="L566" s="229"/>
      <c r="M566" s="230"/>
      <c r="N566" s="231"/>
      <c r="O566" s="231"/>
      <c r="P566" s="231"/>
      <c r="Q566" s="231"/>
      <c r="R566" s="231"/>
      <c r="S566" s="231"/>
      <c r="T566" s="23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3" t="s">
        <v>156</v>
      </c>
      <c r="AU566" s="233" t="s">
        <v>79</v>
      </c>
      <c r="AV566" s="13" t="s">
        <v>77</v>
      </c>
      <c r="AW566" s="13" t="s">
        <v>31</v>
      </c>
      <c r="AX566" s="13" t="s">
        <v>69</v>
      </c>
      <c r="AY566" s="233" t="s">
        <v>144</v>
      </c>
    </row>
    <row r="567" s="14" customFormat="1">
      <c r="A567" s="14"/>
      <c r="B567" s="234"/>
      <c r="C567" s="235"/>
      <c r="D567" s="217" t="s">
        <v>156</v>
      </c>
      <c r="E567" s="236" t="s">
        <v>19</v>
      </c>
      <c r="F567" s="237" t="s">
        <v>2119</v>
      </c>
      <c r="G567" s="235"/>
      <c r="H567" s="238">
        <v>0.86199999999999999</v>
      </c>
      <c r="I567" s="239"/>
      <c r="J567" s="235"/>
      <c r="K567" s="235"/>
      <c r="L567" s="240"/>
      <c r="M567" s="241"/>
      <c r="N567" s="242"/>
      <c r="O567" s="242"/>
      <c r="P567" s="242"/>
      <c r="Q567" s="242"/>
      <c r="R567" s="242"/>
      <c r="S567" s="242"/>
      <c r="T567" s="243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4" t="s">
        <v>156</v>
      </c>
      <c r="AU567" s="244" t="s">
        <v>79</v>
      </c>
      <c r="AV567" s="14" t="s">
        <v>79</v>
      </c>
      <c r="AW567" s="14" t="s">
        <v>31</v>
      </c>
      <c r="AX567" s="14" t="s">
        <v>69</v>
      </c>
      <c r="AY567" s="244" t="s">
        <v>144</v>
      </c>
    </row>
    <row r="568" s="13" customFormat="1">
      <c r="A568" s="13"/>
      <c r="B568" s="224"/>
      <c r="C568" s="225"/>
      <c r="D568" s="217" t="s">
        <v>156</v>
      </c>
      <c r="E568" s="226" t="s">
        <v>19</v>
      </c>
      <c r="F568" s="227" t="s">
        <v>2120</v>
      </c>
      <c r="G568" s="225"/>
      <c r="H568" s="226" t="s">
        <v>19</v>
      </c>
      <c r="I568" s="228"/>
      <c r="J568" s="225"/>
      <c r="K568" s="225"/>
      <c r="L568" s="229"/>
      <c r="M568" s="230"/>
      <c r="N568" s="231"/>
      <c r="O568" s="231"/>
      <c r="P568" s="231"/>
      <c r="Q568" s="231"/>
      <c r="R568" s="231"/>
      <c r="S568" s="231"/>
      <c r="T568" s="232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3" t="s">
        <v>156</v>
      </c>
      <c r="AU568" s="233" t="s">
        <v>79</v>
      </c>
      <c r="AV568" s="13" t="s">
        <v>77</v>
      </c>
      <c r="AW568" s="13" t="s">
        <v>31</v>
      </c>
      <c r="AX568" s="13" t="s">
        <v>69</v>
      </c>
      <c r="AY568" s="233" t="s">
        <v>144</v>
      </c>
    </row>
    <row r="569" s="14" customFormat="1">
      <c r="A569" s="14"/>
      <c r="B569" s="234"/>
      <c r="C569" s="235"/>
      <c r="D569" s="217" t="s">
        <v>156</v>
      </c>
      <c r="E569" s="236" t="s">
        <v>19</v>
      </c>
      <c r="F569" s="237" t="s">
        <v>2121</v>
      </c>
      <c r="G569" s="235"/>
      <c r="H569" s="238">
        <v>1.663</v>
      </c>
      <c r="I569" s="239"/>
      <c r="J569" s="235"/>
      <c r="K569" s="235"/>
      <c r="L569" s="240"/>
      <c r="M569" s="241"/>
      <c r="N569" s="242"/>
      <c r="O569" s="242"/>
      <c r="P569" s="242"/>
      <c r="Q569" s="242"/>
      <c r="R569" s="242"/>
      <c r="S569" s="242"/>
      <c r="T569" s="243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4" t="s">
        <v>156</v>
      </c>
      <c r="AU569" s="244" t="s">
        <v>79</v>
      </c>
      <c r="AV569" s="14" t="s">
        <v>79</v>
      </c>
      <c r="AW569" s="14" t="s">
        <v>31</v>
      </c>
      <c r="AX569" s="14" t="s">
        <v>69</v>
      </c>
      <c r="AY569" s="244" t="s">
        <v>144</v>
      </c>
    </row>
    <row r="570" s="13" customFormat="1">
      <c r="A570" s="13"/>
      <c r="B570" s="224"/>
      <c r="C570" s="225"/>
      <c r="D570" s="217" t="s">
        <v>156</v>
      </c>
      <c r="E570" s="226" t="s">
        <v>19</v>
      </c>
      <c r="F570" s="227" t="s">
        <v>2122</v>
      </c>
      <c r="G570" s="225"/>
      <c r="H570" s="226" t="s">
        <v>19</v>
      </c>
      <c r="I570" s="228"/>
      <c r="J570" s="225"/>
      <c r="K570" s="225"/>
      <c r="L570" s="229"/>
      <c r="M570" s="230"/>
      <c r="N570" s="231"/>
      <c r="O570" s="231"/>
      <c r="P570" s="231"/>
      <c r="Q570" s="231"/>
      <c r="R570" s="231"/>
      <c r="S570" s="231"/>
      <c r="T570" s="232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3" t="s">
        <v>156</v>
      </c>
      <c r="AU570" s="233" t="s">
        <v>79</v>
      </c>
      <c r="AV570" s="13" t="s">
        <v>77</v>
      </c>
      <c r="AW570" s="13" t="s">
        <v>31</v>
      </c>
      <c r="AX570" s="13" t="s">
        <v>69</v>
      </c>
      <c r="AY570" s="233" t="s">
        <v>144</v>
      </c>
    </row>
    <row r="571" s="14" customFormat="1">
      <c r="A571" s="14"/>
      <c r="B571" s="234"/>
      <c r="C571" s="235"/>
      <c r="D571" s="217" t="s">
        <v>156</v>
      </c>
      <c r="E571" s="236" t="s">
        <v>19</v>
      </c>
      <c r="F571" s="237" t="s">
        <v>2123</v>
      </c>
      <c r="G571" s="235"/>
      <c r="H571" s="238">
        <v>0.081000000000000003</v>
      </c>
      <c r="I571" s="239"/>
      <c r="J571" s="235"/>
      <c r="K571" s="235"/>
      <c r="L571" s="240"/>
      <c r="M571" s="241"/>
      <c r="N571" s="242"/>
      <c r="O571" s="242"/>
      <c r="P571" s="242"/>
      <c r="Q571" s="242"/>
      <c r="R571" s="242"/>
      <c r="S571" s="242"/>
      <c r="T571" s="243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44" t="s">
        <v>156</v>
      </c>
      <c r="AU571" s="244" t="s">
        <v>79</v>
      </c>
      <c r="AV571" s="14" t="s">
        <v>79</v>
      </c>
      <c r="AW571" s="14" t="s">
        <v>31</v>
      </c>
      <c r="AX571" s="14" t="s">
        <v>69</v>
      </c>
      <c r="AY571" s="244" t="s">
        <v>144</v>
      </c>
    </row>
    <row r="572" s="13" customFormat="1">
      <c r="A572" s="13"/>
      <c r="B572" s="224"/>
      <c r="C572" s="225"/>
      <c r="D572" s="217" t="s">
        <v>156</v>
      </c>
      <c r="E572" s="226" t="s">
        <v>19</v>
      </c>
      <c r="F572" s="227" t="s">
        <v>961</v>
      </c>
      <c r="G572" s="225"/>
      <c r="H572" s="226" t="s">
        <v>19</v>
      </c>
      <c r="I572" s="228"/>
      <c r="J572" s="225"/>
      <c r="K572" s="225"/>
      <c r="L572" s="229"/>
      <c r="M572" s="230"/>
      <c r="N572" s="231"/>
      <c r="O572" s="231"/>
      <c r="P572" s="231"/>
      <c r="Q572" s="231"/>
      <c r="R572" s="231"/>
      <c r="S572" s="231"/>
      <c r="T572" s="232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3" t="s">
        <v>156</v>
      </c>
      <c r="AU572" s="233" t="s">
        <v>79</v>
      </c>
      <c r="AV572" s="13" t="s">
        <v>77</v>
      </c>
      <c r="AW572" s="13" t="s">
        <v>31</v>
      </c>
      <c r="AX572" s="13" t="s">
        <v>69</v>
      </c>
      <c r="AY572" s="233" t="s">
        <v>144</v>
      </c>
    </row>
    <row r="573" s="14" customFormat="1">
      <c r="A573" s="14"/>
      <c r="B573" s="234"/>
      <c r="C573" s="235"/>
      <c r="D573" s="217" t="s">
        <v>156</v>
      </c>
      <c r="E573" s="236" t="s">
        <v>19</v>
      </c>
      <c r="F573" s="237" t="s">
        <v>2124</v>
      </c>
      <c r="G573" s="235"/>
      <c r="H573" s="238">
        <v>2.0510000000000002</v>
      </c>
      <c r="I573" s="239"/>
      <c r="J573" s="235"/>
      <c r="K573" s="235"/>
      <c r="L573" s="240"/>
      <c r="M573" s="241"/>
      <c r="N573" s="242"/>
      <c r="O573" s="242"/>
      <c r="P573" s="242"/>
      <c r="Q573" s="242"/>
      <c r="R573" s="242"/>
      <c r="S573" s="242"/>
      <c r="T573" s="243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4" t="s">
        <v>156</v>
      </c>
      <c r="AU573" s="244" t="s">
        <v>79</v>
      </c>
      <c r="AV573" s="14" t="s">
        <v>79</v>
      </c>
      <c r="AW573" s="14" t="s">
        <v>31</v>
      </c>
      <c r="AX573" s="14" t="s">
        <v>69</v>
      </c>
      <c r="AY573" s="244" t="s">
        <v>144</v>
      </c>
    </row>
    <row r="574" s="15" customFormat="1">
      <c r="A574" s="15"/>
      <c r="B574" s="245"/>
      <c r="C574" s="246"/>
      <c r="D574" s="217" t="s">
        <v>156</v>
      </c>
      <c r="E574" s="247" t="s">
        <v>19</v>
      </c>
      <c r="F574" s="248" t="s">
        <v>163</v>
      </c>
      <c r="G574" s="246"/>
      <c r="H574" s="249">
        <v>4.8070000000000004</v>
      </c>
      <c r="I574" s="250"/>
      <c r="J574" s="246"/>
      <c r="K574" s="246"/>
      <c r="L574" s="251"/>
      <c r="M574" s="252"/>
      <c r="N574" s="253"/>
      <c r="O574" s="253"/>
      <c r="P574" s="253"/>
      <c r="Q574" s="253"/>
      <c r="R574" s="253"/>
      <c r="S574" s="253"/>
      <c r="T574" s="254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T574" s="255" t="s">
        <v>156</v>
      </c>
      <c r="AU574" s="255" t="s">
        <v>79</v>
      </c>
      <c r="AV574" s="15" t="s">
        <v>151</v>
      </c>
      <c r="AW574" s="15" t="s">
        <v>31</v>
      </c>
      <c r="AX574" s="15" t="s">
        <v>77</v>
      </c>
      <c r="AY574" s="255" t="s">
        <v>144</v>
      </c>
    </row>
    <row r="575" s="12" customFormat="1" ht="22.8" customHeight="1">
      <c r="A575" s="12"/>
      <c r="B575" s="188"/>
      <c r="C575" s="189"/>
      <c r="D575" s="190" t="s">
        <v>68</v>
      </c>
      <c r="E575" s="202" t="s">
        <v>870</v>
      </c>
      <c r="F575" s="202" t="s">
        <v>871</v>
      </c>
      <c r="G575" s="189"/>
      <c r="H575" s="189"/>
      <c r="I575" s="192"/>
      <c r="J575" s="203">
        <f>BK575</f>
        <v>0</v>
      </c>
      <c r="K575" s="189"/>
      <c r="L575" s="194"/>
      <c r="M575" s="195"/>
      <c r="N575" s="196"/>
      <c r="O575" s="196"/>
      <c r="P575" s="197">
        <f>SUM(P576:P578)</f>
        <v>0</v>
      </c>
      <c r="Q575" s="196"/>
      <c r="R575" s="197">
        <f>SUM(R576:R578)</f>
        <v>0</v>
      </c>
      <c r="S575" s="196"/>
      <c r="T575" s="198">
        <f>SUM(T576:T578)</f>
        <v>0</v>
      </c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R575" s="199" t="s">
        <v>77</v>
      </c>
      <c r="AT575" s="200" t="s">
        <v>68</v>
      </c>
      <c r="AU575" s="200" t="s">
        <v>77</v>
      </c>
      <c r="AY575" s="199" t="s">
        <v>144</v>
      </c>
      <c r="BK575" s="201">
        <f>SUM(BK576:BK578)</f>
        <v>0</v>
      </c>
    </row>
    <row r="576" s="2" customFormat="1" ht="24.15" customHeight="1">
      <c r="A576" s="38"/>
      <c r="B576" s="39"/>
      <c r="C576" s="204" t="s">
        <v>600</v>
      </c>
      <c r="D576" s="204" t="s">
        <v>146</v>
      </c>
      <c r="E576" s="205" t="s">
        <v>1839</v>
      </c>
      <c r="F576" s="206" t="s">
        <v>1840</v>
      </c>
      <c r="G576" s="207" t="s">
        <v>211</v>
      </c>
      <c r="H576" s="208">
        <v>5.4299999999999997</v>
      </c>
      <c r="I576" s="209"/>
      <c r="J576" s="210">
        <f>ROUND(I576*H576,2)</f>
        <v>0</v>
      </c>
      <c r="K576" s="206" t="s">
        <v>150</v>
      </c>
      <c r="L576" s="44"/>
      <c r="M576" s="211" t="s">
        <v>19</v>
      </c>
      <c r="N576" s="212" t="s">
        <v>40</v>
      </c>
      <c r="O576" s="84"/>
      <c r="P576" s="213">
        <f>O576*H576</f>
        <v>0</v>
      </c>
      <c r="Q576" s="213">
        <v>0</v>
      </c>
      <c r="R576" s="213">
        <f>Q576*H576</f>
        <v>0</v>
      </c>
      <c r="S576" s="213">
        <v>0</v>
      </c>
      <c r="T576" s="214">
        <f>S576*H576</f>
        <v>0</v>
      </c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R576" s="215" t="s">
        <v>151</v>
      </c>
      <c r="AT576" s="215" t="s">
        <v>146</v>
      </c>
      <c r="AU576" s="215" t="s">
        <v>79</v>
      </c>
      <c r="AY576" s="17" t="s">
        <v>144</v>
      </c>
      <c r="BE576" s="216">
        <f>IF(N576="základní",J576,0)</f>
        <v>0</v>
      </c>
      <c r="BF576" s="216">
        <f>IF(N576="snížená",J576,0)</f>
        <v>0</v>
      </c>
      <c r="BG576" s="216">
        <f>IF(N576="zákl. přenesená",J576,0)</f>
        <v>0</v>
      </c>
      <c r="BH576" s="216">
        <f>IF(N576="sníž. přenesená",J576,0)</f>
        <v>0</v>
      </c>
      <c r="BI576" s="216">
        <f>IF(N576="nulová",J576,0)</f>
        <v>0</v>
      </c>
      <c r="BJ576" s="17" t="s">
        <v>77</v>
      </c>
      <c r="BK576" s="216">
        <f>ROUND(I576*H576,2)</f>
        <v>0</v>
      </c>
      <c r="BL576" s="17" t="s">
        <v>151</v>
      </c>
      <c r="BM576" s="215" t="s">
        <v>603</v>
      </c>
    </row>
    <row r="577" s="2" customFormat="1">
      <c r="A577" s="38"/>
      <c r="B577" s="39"/>
      <c r="C577" s="40"/>
      <c r="D577" s="217" t="s">
        <v>152</v>
      </c>
      <c r="E577" s="40"/>
      <c r="F577" s="218" t="s">
        <v>1841</v>
      </c>
      <c r="G577" s="40"/>
      <c r="H577" s="40"/>
      <c r="I577" s="219"/>
      <c r="J577" s="40"/>
      <c r="K577" s="40"/>
      <c r="L577" s="44"/>
      <c r="M577" s="220"/>
      <c r="N577" s="221"/>
      <c r="O577" s="84"/>
      <c r="P577" s="84"/>
      <c r="Q577" s="84"/>
      <c r="R577" s="84"/>
      <c r="S577" s="84"/>
      <c r="T577" s="85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T577" s="17" t="s">
        <v>152</v>
      </c>
      <c r="AU577" s="17" t="s">
        <v>79</v>
      </c>
    </row>
    <row r="578" s="2" customFormat="1">
      <c r="A578" s="38"/>
      <c r="B578" s="39"/>
      <c r="C578" s="40"/>
      <c r="D578" s="222" t="s">
        <v>154</v>
      </c>
      <c r="E578" s="40"/>
      <c r="F578" s="223" t="s">
        <v>1842</v>
      </c>
      <c r="G578" s="40"/>
      <c r="H578" s="40"/>
      <c r="I578" s="219"/>
      <c r="J578" s="40"/>
      <c r="K578" s="40"/>
      <c r="L578" s="44"/>
      <c r="M578" s="220"/>
      <c r="N578" s="221"/>
      <c r="O578" s="84"/>
      <c r="P578" s="84"/>
      <c r="Q578" s="84"/>
      <c r="R578" s="84"/>
      <c r="S578" s="84"/>
      <c r="T578" s="85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T578" s="17" t="s">
        <v>154</v>
      </c>
      <c r="AU578" s="17" t="s">
        <v>79</v>
      </c>
    </row>
    <row r="579" s="12" customFormat="1" ht="25.92" customHeight="1">
      <c r="A579" s="12"/>
      <c r="B579" s="188"/>
      <c r="C579" s="189"/>
      <c r="D579" s="190" t="s">
        <v>68</v>
      </c>
      <c r="E579" s="191" t="s">
        <v>878</v>
      </c>
      <c r="F579" s="191" t="s">
        <v>879</v>
      </c>
      <c r="G579" s="189"/>
      <c r="H579" s="189"/>
      <c r="I579" s="192"/>
      <c r="J579" s="193">
        <f>BK579</f>
        <v>0</v>
      </c>
      <c r="K579" s="189"/>
      <c r="L579" s="194"/>
      <c r="M579" s="195"/>
      <c r="N579" s="196"/>
      <c r="O579" s="196"/>
      <c r="P579" s="197">
        <f>P580+P650+P784+P1342</f>
        <v>0</v>
      </c>
      <c r="Q579" s="196"/>
      <c r="R579" s="197">
        <f>R580+R650+R784+R1342</f>
        <v>2.4974959746259997</v>
      </c>
      <c r="S579" s="196"/>
      <c r="T579" s="198">
        <f>T580+T650+T784+T1342</f>
        <v>4.6563904000000003</v>
      </c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R579" s="199" t="s">
        <v>79</v>
      </c>
      <c r="AT579" s="200" t="s">
        <v>68</v>
      </c>
      <c r="AU579" s="200" t="s">
        <v>69</v>
      </c>
      <c r="AY579" s="199" t="s">
        <v>144</v>
      </c>
      <c r="BK579" s="201">
        <f>BK580+BK650+BK784+BK1342</f>
        <v>0</v>
      </c>
    </row>
    <row r="580" s="12" customFormat="1" ht="22.8" customHeight="1">
      <c r="A580" s="12"/>
      <c r="B580" s="188"/>
      <c r="C580" s="189"/>
      <c r="D580" s="190" t="s">
        <v>68</v>
      </c>
      <c r="E580" s="202" t="s">
        <v>938</v>
      </c>
      <c r="F580" s="202" t="s">
        <v>939</v>
      </c>
      <c r="G580" s="189"/>
      <c r="H580" s="189"/>
      <c r="I580" s="192"/>
      <c r="J580" s="203">
        <f>BK580</f>
        <v>0</v>
      </c>
      <c r="K580" s="189"/>
      <c r="L580" s="194"/>
      <c r="M580" s="195"/>
      <c r="N580" s="196"/>
      <c r="O580" s="196"/>
      <c r="P580" s="197">
        <f>SUM(P581:P649)</f>
        <v>0</v>
      </c>
      <c r="Q580" s="196"/>
      <c r="R580" s="197">
        <f>SUM(R581:R649)</f>
        <v>0.074883646799999995</v>
      </c>
      <c r="S580" s="196"/>
      <c r="T580" s="198">
        <f>SUM(T581:T649)</f>
        <v>0.861568</v>
      </c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R580" s="199" t="s">
        <v>79</v>
      </c>
      <c r="AT580" s="200" t="s">
        <v>68</v>
      </c>
      <c r="AU580" s="200" t="s">
        <v>77</v>
      </c>
      <c r="AY580" s="199" t="s">
        <v>144</v>
      </c>
      <c r="BK580" s="201">
        <f>SUM(BK581:BK649)</f>
        <v>0</v>
      </c>
    </row>
    <row r="581" s="2" customFormat="1" ht="33" customHeight="1">
      <c r="A581" s="38"/>
      <c r="B581" s="39"/>
      <c r="C581" s="204" t="s">
        <v>377</v>
      </c>
      <c r="D581" s="204" t="s">
        <v>146</v>
      </c>
      <c r="E581" s="205" t="s">
        <v>2134</v>
      </c>
      <c r="F581" s="206" t="s">
        <v>2135</v>
      </c>
      <c r="G581" s="207" t="s">
        <v>291</v>
      </c>
      <c r="H581" s="208">
        <v>162.56</v>
      </c>
      <c r="I581" s="209"/>
      <c r="J581" s="210">
        <f>ROUND(I581*H581,2)</f>
        <v>0</v>
      </c>
      <c r="K581" s="206" t="s">
        <v>150</v>
      </c>
      <c r="L581" s="44"/>
      <c r="M581" s="211" t="s">
        <v>19</v>
      </c>
      <c r="N581" s="212" t="s">
        <v>40</v>
      </c>
      <c r="O581" s="84"/>
      <c r="P581" s="213">
        <f>O581*H581</f>
        <v>0</v>
      </c>
      <c r="Q581" s="213">
        <v>0</v>
      </c>
      <c r="R581" s="213">
        <f>Q581*H581</f>
        <v>0</v>
      </c>
      <c r="S581" s="213">
        <v>0.0053</v>
      </c>
      <c r="T581" s="214">
        <f>S581*H581</f>
        <v>0.861568</v>
      </c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215" t="s">
        <v>203</v>
      </c>
      <c r="AT581" s="215" t="s">
        <v>146</v>
      </c>
      <c r="AU581" s="215" t="s">
        <v>79</v>
      </c>
      <c r="AY581" s="17" t="s">
        <v>144</v>
      </c>
      <c r="BE581" s="216">
        <f>IF(N581="základní",J581,0)</f>
        <v>0</v>
      </c>
      <c r="BF581" s="216">
        <f>IF(N581="snížená",J581,0)</f>
        <v>0</v>
      </c>
      <c r="BG581" s="216">
        <f>IF(N581="zákl. přenesená",J581,0)</f>
        <v>0</v>
      </c>
      <c r="BH581" s="216">
        <f>IF(N581="sníž. přenesená",J581,0)</f>
        <v>0</v>
      </c>
      <c r="BI581" s="216">
        <f>IF(N581="nulová",J581,0)</f>
        <v>0</v>
      </c>
      <c r="BJ581" s="17" t="s">
        <v>77</v>
      </c>
      <c r="BK581" s="216">
        <f>ROUND(I581*H581,2)</f>
        <v>0</v>
      </c>
      <c r="BL581" s="17" t="s">
        <v>203</v>
      </c>
      <c r="BM581" s="215" t="s">
        <v>609</v>
      </c>
    </row>
    <row r="582" s="2" customFormat="1">
      <c r="A582" s="38"/>
      <c r="B582" s="39"/>
      <c r="C582" s="40"/>
      <c r="D582" s="217" t="s">
        <v>152</v>
      </c>
      <c r="E582" s="40"/>
      <c r="F582" s="218" t="s">
        <v>2136</v>
      </c>
      <c r="G582" s="40"/>
      <c r="H582" s="40"/>
      <c r="I582" s="219"/>
      <c r="J582" s="40"/>
      <c r="K582" s="40"/>
      <c r="L582" s="44"/>
      <c r="M582" s="220"/>
      <c r="N582" s="221"/>
      <c r="O582" s="84"/>
      <c r="P582" s="84"/>
      <c r="Q582" s="84"/>
      <c r="R582" s="84"/>
      <c r="S582" s="84"/>
      <c r="T582" s="85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T582" s="17" t="s">
        <v>152</v>
      </c>
      <c r="AU582" s="17" t="s">
        <v>79</v>
      </c>
    </row>
    <row r="583" s="2" customFormat="1">
      <c r="A583" s="38"/>
      <c r="B583" s="39"/>
      <c r="C583" s="40"/>
      <c r="D583" s="222" t="s">
        <v>154</v>
      </c>
      <c r="E583" s="40"/>
      <c r="F583" s="223" t="s">
        <v>2137</v>
      </c>
      <c r="G583" s="40"/>
      <c r="H583" s="40"/>
      <c r="I583" s="219"/>
      <c r="J583" s="40"/>
      <c r="K583" s="40"/>
      <c r="L583" s="44"/>
      <c r="M583" s="220"/>
      <c r="N583" s="221"/>
      <c r="O583" s="84"/>
      <c r="P583" s="84"/>
      <c r="Q583" s="84"/>
      <c r="R583" s="84"/>
      <c r="S583" s="84"/>
      <c r="T583" s="85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T583" s="17" t="s">
        <v>154</v>
      </c>
      <c r="AU583" s="17" t="s">
        <v>79</v>
      </c>
    </row>
    <row r="584" s="13" customFormat="1">
      <c r="A584" s="13"/>
      <c r="B584" s="224"/>
      <c r="C584" s="225"/>
      <c r="D584" s="217" t="s">
        <v>156</v>
      </c>
      <c r="E584" s="226" t="s">
        <v>19</v>
      </c>
      <c r="F584" s="227" t="s">
        <v>2138</v>
      </c>
      <c r="G584" s="225"/>
      <c r="H584" s="226" t="s">
        <v>19</v>
      </c>
      <c r="I584" s="228"/>
      <c r="J584" s="225"/>
      <c r="K584" s="225"/>
      <c r="L584" s="229"/>
      <c r="M584" s="230"/>
      <c r="N584" s="231"/>
      <c r="O584" s="231"/>
      <c r="P584" s="231"/>
      <c r="Q584" s="231"/>
      <c r="R584" s="231"/>
      <c r="S584" s="231"/>
      <c r="T584" s="232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3" t="s">
        <v>156</v>
      </c>
      <c r="AU584" s="233" t="s">
        <v>79</v>
      </c>
      <c r="AV584" s="13" t="s">
        <v>77</v>
      </c>
      <c r="AW584" s="13" t="s">
        <v>31</v>
      </c>
      <c r="AX584" s="13" t="s">
        <v>69</v>
      </c>
      <c r="AY584" s="233" t="s">
        <v>144</v>
      </c>
    </row>
    <row r="585" s="14" customFormat="1">
      <c r="A585" s="14"/>
      <c r="B585" s="234"/>
      <c r="C585" s="235"/>
      <c r="D585" s="217" t="s">
        <v>156</v>
      </c>
      <c r="E585" s="236" t="s">
        <v>19</v>
      </c>
      <c r="F585" s="237" t="s">
        <v>2139</v>
      </c>
      <c r="G585" s="235"/>
      <c r="H585" s="238">
        <v>81.599999999999994</v>
      </c>
      <c r="I585" s="239"/>
      <c r="J585" s="235"/>
      <c r="K585" s="235"/>
      <c r="L585" s="240"/>
      <c r="M585" s="241"/>
      <c r="N585" s="242"/>
      <c r="O585" s="242"/>
      <c r="P585" s="242"/>
      <c r="Q585" s="242"/>
      <c r="R585" s="242"/>
      <c r="S585" s="242"/>
      <c r="T585" s="243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4" t="s">
        <v>156</v>
      </c>
      <c r="AU585" s="244" t="s">
        <v>79</v>
      </c>
      <c r="AV585" s="14" t="s">
        <v>79</v>
      </c>
      <c r="AW585" s="14" t="s">
        <v>31</v>
      </c>
      <c r="AX585" s="14" t="s">
        <v>69</v>
      </c>
      <c r="AY585" s="244" t="s">
        <v>144</v>
      </c>
    </row>
    <row r="586" s="13" customFormat="1">
      <c r="A586" s="13"/>
      <c r="B586" s="224"/>
      <c r="C586" s="225"/>
      <c r="D586" s="217" t="s">
        <v>156</v>
      </c>
      <c r="E586" s="226" t="s">
        <v>19</v>
      </c>
      <c r="F586" s="227" t="s">
        <v>2140</v>
      </c>
      <c r="G586" s="225"/>
      <c r="H586" s="226" t="s">
        <v>19</v>
      </c>
      <c r="I586" s="228"/>
      <c r="J586" s="225"/>
      <c r="K586" s="225"/>
      <c r="L586" s="229"/>
      <c r="M586" s="230"/>
      <c r="N586" s="231"/>
      <c r="O586" s="231"/>
      <c r="P586" s="231"/>
      <c r="Q586" s="231"/>
      <c r="R586" s="231"/>
      <c r="S586" s="231"/>
      <c r="T586" s="232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3" t="s">
        <v>156</v>
      </c>
      <c r="AU586" s="233" t="s">
        <v>79</v>
      </c>
      <c r="AV586" s="13" t="s">
        <v>77</v>
      </c>
      <c r="AW586" s="13" t="s">
        <v>31</v>
      </c>
      <c r="AX586" s="13" t="s">
        <v>69</v>
      </c>
      <c r="AY586" s="233" t="s">
        <v>144</v>
      </c>
    </row>
    <row r="587" s="14" customFormat="1">
      <c r="A587" s="14"/>
      <c r="B587" s="234"/>
      <c r="C587" s="235"/>
      <c r="D587" s="217" t="s">
        <v>156</v>
      </c>
      <c r="E587" s="236" t="s">
        <v>19</v>
      </c>
      <c r="F587" s="237" t="s">
        <v>2141</v>
      </c>
      <c r="G587" s="235"/>
      <c r="H587" s="238">
        <v>30.960000000000001</v>
      </c>
      <c r="I587" s="239"/>
      <c r="J587" s="235"/>
      <c r="K587" s="235"/>
      <c r="L587" s="240"/>
      <c r="M587" s="241"/>
      <c r="N587" s="242"/>
      <c r="O587" s="242"/>
      <c r="P587" s="242"/>
      <c r="Q587" s="242"/>
      <c r="R587" s="242"/>
      <c r="S587" s="242"/>
      <c r="T587" s="243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4" t="s">
        <v>156</v>
      </c>
      <c r="AU587" s="244" t="s">
        <v>79</v>
      </c>
      <c r="AV587" s="14" t="s">
        <v>79</v>
      </c>
      <c r="AW587" s="14" t="s">
        <v>31</v>
      </c>
      <c r="AX587" s="14" t="s">
        <v>69</v>
      </c>
      <c r="AY587" s="244" t="s">
        <v>144</v>
      </c>
    </row>
    <row r="588" s="13" customFormat="1">
      <c r="A588" s="13"/>
      <c r="B588" s="224"/>
      <c r="C588" s="225"/>
      <c r="D588" s="217" t="s">
        <v>156</v>
      </c>
      <c r="E588" s="226" t="s">
        <v>19</v>
      </c>
      <c r="F588" s="227" t="s">
        <v>2142</v>
      </c>
      <c r="G588" s="225"/>
      <c r="H588" s="226" t="s">
        <v>19</v>
      </c>
      <c r="I588" s="228"/>
      <c r="J588" s="225"/>
      <c r="K588" s="225"/>
      <c r="L588" s="229"/>
      <c r="M588" s="230"/>
      <c r="N588" s="231"/>
      <c r="O588" s="231"/>
      <c r="P588" s="231"/>
      <c r="Q588" s="231"/>
      <c r="R588" s="231"/>
      <c r="S588" s="231"/>
      <c r="T588" s="232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3" t="s">
        <v>156</v>
      </c>
      <c r="AU588" s="233" t="s">
        <v>79</v>
      </c>
      <c r="AV588" s="13" t="s">
        <v>77</v>
      </c>
      <c r="AW588" s="13" t="s">
        <v>31</v>
      </c>
      <c r="AX588" s="13" t="s">
        <v>69</v>
      </c>
      <c r="AY588" s="233" t="s">
        <v>144</v>
      </c>
    </row>
    <row r="589" s="14" customFormat="1">
      <c r="A589" s="14"/>
      <c r="B589" s="234"/>
      <c r="C589" s="235"/>
      <c r="D589" s="217" t="s">
        <v>156</v>
      </c>
      <c r="E589" s="236" t="s">
        <v>19</v>
      </c>
      <c r="F589" s="237" t="s">
        <v>326</v>
      </c>
      <c r="G589" s="235"/>
      <c r="H589" s="238">
        <v>50</v>
      </c>
      <c r="I589" s="239"/>
      <c r="J589" s="235"/>
      <c r="K589" s="235"/>
      <c r="L589" s="240"/>
      <c r="M589" s="241"/>
      <c r="N589" s="242"/>
      <c r="O589" s="242"/>
      <c r="P589" s="242"/>
      <c r="Q589" s="242"/>
      <c r="R589" s="242"/>
      <c r="S589" s="242"/>
      <c r="T589" s="243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4" t="s">
        <v>156</v>
      </c>
      <c r="AU589" s="244" t="s">
        <v>79</v>
      </c>
      <c r="AV589" s="14" t="s">
        <v>79</v>
      </c>
      <c r="AW589" s="14" t="s">
        <v>31</v>
      </c>
      <c r="AX589" s="14" t="s">
        <v>69</v>
      </c>
      <c r="AY589" s="244" t="s">
        <v>144</v>
      </c>
    </row>
    <row r="590" s="15" customFormat="1">
      <c r="A590" s="15"/>
      <c r="B590" s="245"/>
      <c r="C590" s="246"/>
      <c r="D590" s="217" t="s">
        <v>156</v>
      </c>
      <c r="E590" s="247" t="s">
        <v>19</v>
      </c>
      <c r="F590" s="248" t="s">
        <v>163</v>
      </c>
      <c r="G590" s="246"/>
      <c r="H590" s="249">
        <v>162.56</v>
      </c>
      <c r="I590" s="250"/>
      <c r="J590" s="246"/>
      <c r="K590" s="246"/>
      <c r="L590" s="251"/>
      <c r="M590" s="252"/>
      <c r="N590" s="253"/>
      <c r="O590" s="253"/>
      <c r="P590" s="253"/>
      <c r="Q590" s="253"/>
      <c r="R590" s="253"/>
      <c r="S590" s="253"/>
      <c r="T590" s="254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55" t="s">
        <v>156</v>
      </c>
      <c r="AU590" s="255" t="s">
        <v>79</v>
      </c>
      <c r="AV590" s="15" t="s">
        <v>151</v>
      </c>
      <c r="AW590" s="15" t="s">
        <v>31</v>
      </c>
      <c r="AX590" s="15" t="s">
        <v>77</v>
      </c>
      <c r="AY590" s="255" t="s">
        <v>144</v>
      </c>
    </row>
    <row r="591" s="2" customFormat="1" ht="33" customHeight="1">
      <c r="A591" s="38"/>
      <c r="B591" s="39"/>
      <c r="C591" s="204" t="s">
        <v>614</v>
      </c>
      <c r="D591" s="204" t="s">
        <v>146</v>
      </c>
      <c r="E591" s="205" t="s">
        <v>2143</v>
      </c>
      <c r="F591" s="206" t="s">
        <v>2144</v>
      </c>
      <c r="G591" s="207" t="s">
        <v>291</v>
      </c>
      <c r="H591" s="208">
        <v>132.59999999999999</v>
      </c>
      <c r="I591" s="209"/>
      <c r="J591" s="210">
        <f>ROUND(I591*H591,2)</f>
        <v>0</v>
      </c>
      <c r="K591" s="206" t="s">
        <v>150</v>
      </c>
      <c r="L591" s="44"/>
      <c r="M591" s="211" t="s">
        <v>19</v>
      </c>
      <c r="N591" s="212" t="s">
        <v>40</v>
      </c>
      <c r="O591" s="84"/>
      <c r="P591" s="213">
        <f>O591*H591</f>
        <v>0</v>
      </c>
      <c r="Q591" s="213">
        <v>9.3330000000000003E-05</v>
      </c>
      <c r="R591" s="213">
        <f>Q591*H591</f>
        <v>0.012375558</v>
      </c>
      <c r="S591" s="213">
        <v>0</v>
      </c>
      <c r="T591" s="214">
        <f>S591*H591</f>
        <v>0</v>
      </c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R591" s="215" t="s">
        <v>203</v>
      </c>
      <c r="AT591" s="215" t="s">
        <v>146</v>
      </c>
      <c r="AU591" s="215" t="s">
        <v>79</v>
      </c>
      <c r="AY591" s="17" t="s">
        <v>144</v>
      </c>
      <c r="BE591" s="216">
        <f>IF(N591="základní",J591,0)</f>
        <v>0</v>
      </c>
      <c r="BF591" s="216">
        <f>IF(N591="snížená",J591,0)</f>
        <v>0</v>
      </c>
      <c r="BG591" s="216">
        <f>IF(N591="zákl. přenesená",J591,0)</f>
        <v>0</v>
      </c>
      <c r="BH591" s="216">
        <f>IF(N591="sníž. přenesená",J591,0)</f>
        <v>0</v>
      </c>
      <c r="BI591" s="216">
        <f>IF(N591="nulová",J591,0)</f>
        <v>0</v>
      </c>
      <c r="BJ591" s="17" t="s">
        <v>77</v>
      </c>
      <c r="BK591" s="216">
        <f>ROUND(I591*H591,2)</f>
        <v>0</v>
      </c>
      <c r="BL591" s="17" t="s">
        <v>203</v>
      </c>
      <c r="BM591" s="215" t="s">
        <v>618</v>
      </c>
    </row>
    <row r="592" s="2" customFormat="1">
      <c r="A592" s="38"/>
      <c r="B592" s="39"/>
      <c r="C592" s="40"/>
      <c r="D592" s="217" t="s">
        <v>152</v>
      </c>
      <c r="E592" s="40"/>
      <c r="F592" s="218" t="s">
        <v>2145</v>
      </c>
      <c r="G592" s="40"/>
      <c r="H592" s="40"/>
      <c r="I592" s="219"/>
      <c r="J592" s="40"/>
      <c r="K592" s="40"/>
      <c r="L592" s="44"/>
      <c r="M592" s="220"/>
      <c r="N592" s="221"/>
      <c r="O592" s="84"/>
      <c r="P592" s="84"/>
      <c r="Q592" s="84"/>
      <c r="R592" s="84"/>
      <c r="S592" s="84"/>
      <c r="T592" s="85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T592" s="17" t="s">
        <v>152</v>
      </c>
      <c r="AU592" s="17" t="s">
        <v>79</v>
      </c>
    </row>
    <row r="593" s="2" customFormat="1">
      <c r="A593" s="38"/>
      <c r="B593" s="39"/>
      <c r="C593" s="40"/>
      <c r="D593" s="222" t="s">
        <v>154</v>
      </c>
      <c r="E593" s="40"/>
      <c r="F593" s="223" t="s">
        <v>2146</v>
      </c>
      <c r="G593" s="40"/>
      <c r="H593" s="40"/>
      <c r="I593" s="219"/>
      <c r="J593" s="40"/>
      <c r="K593" s="40"/>
      <c r="L593" s="44"/>
      <c r="M593" s="220"/>
      <c r="N593" s="221"/>
      <c r="O593" s="84"/>
      <c r="P593" s="84"/>
      <c r="Q593" s="84"/>
      <c r="R593" s="84"/>
      <c r="S593" s="84"/>
      <c r="T593" s="85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T593" s="17" t="s">
        <v>154</v>
      </c>
      <c r="AU593" s="17" t="s">
        <v>79</v>
      </c>
    </row>
    <row r="594" s="2" customFormat="1" ht="24.15" customHeight="1">
      <c r="A594" s="38"/>
      <c r="B594" s="39"/>
      <c r="C594" s="256" t="s">
        <v>388</v>
      </c>
      <c r="D594" s="256" t="s">
        <v>229</v>
      </c>
      <c r="E594" s="257" t="s">
        <v>2147</v>
      </c>
      <c r="F594" s="258" t="s">
        <v>2148</v>
      </c>
      <c r="G594" s="259" t="s">
        <v>291</v>
      </c>
      <c r="H594" s="260">
        <v>77.519999999999996</v>
      </c>
      <c r="I594" s="261"/>
      <c r="J594" s="262">
        <f>ROUND(I594*H594,2)</f>
        <v>0</v>
      </c>
      <c r="K594" s="258" t="s">
        <v>150</v>
      </c>
      <c r="L594" s="263"/>
      <c r="M594" s="264" t="s">
        <v>19</v>
      </c>
      <c r="N594" s="265" t="s">
        <v>40</v>
      </c>
      <c r="O594" s="84"/>
      <c r="P594" s="213">
        <f>O594*H594</f>
        <v>0</v>
      </c>
      <c r="Q594" s="213">
        <v>0.00027</v>
      </c>
      <c r="R594" s="213">
        <f>Q594*H594</f>
        <v>0.020930399999999998</v>
      </c>
      <c r="S594" s="213">
        <v>0</v>
      </c>
      <c r="T594" s="214">
        <f>S594*H594</f>
        <v>0</v>
      </c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R594" s="215" t="s">
        <v>260</v>
      </c>
      <c r="AT594" s="215" t="s">
        <v>229</v>
      </c>
      <c r="AU594" s="215" t="s">
        <v>79</v>
      </c>
      <c r="AY594" s="17" t="s">
        <v>144</v>
      </c>
      <c r="BE594" s="216">
        <f>IF(N594="základní",J594,0)</f>
        <v>0</v>
      </c>
      <c r="BF594" s="216">
        <f>IF(N594="snížená",J594,0)</f>
        <v>0</v>
      </c>
      <c r="BG594" s="216">
        <f>IF(N594="zákl. přenesená",J594,0)</f>
        <v>0</v>
      </c>
      <c r="BH594" s="216">
        <f>IF(N594="sníž. přenesená",J594,0)</f>
        <v>0</v>
      </c>
      <c r="BI594" s="216">
        <f>IF(N594="nulová",J594,0)</f>
        <v>0</v>
      </c>
      <c r="BJ594" s="17" t="s">
        <v>77</v>
      </c>
      <c r="BK594" s="216">
        <f>ROUND(I594*H594,2)</f>
        <v>0</v>
      </c>
      <c r="BL594" s="17" t="s">
        <v>203</v>
      </c>
      <c r="BM594" s="215" t="s">
        <v>623</v>
      </c>
    </row>
    <row r="595" s="2" customFormat="1">
      <c r="A595" s="38"/>
      <c r="B595" s="39"/>
      <c r="C595" s="40"/>
      <c r="D595" s="217" t="s">
        <v>152</v>
      </c>
      <c r="E595" s="40"/>
      <c r="F595" s="218" t="s">
        <v>2148</v>
      </c>
      <c r="G595" s="40"/>
      <c r="H595" s="40"/>
      <c r="I595" s="219"/>
      <c r="J595" s="40"/>
      <c r="K595" s="40"/>
      <c r="L595" s="44"/>
      <c r="M595" s="220"/>
      <c r="N595" s="221"/>
      <c r="O595" s="84"/>
      <c r="P595" s="84"/>
      <c r="Q595" s="84"/>
      <c r="R595" s="84"/>
      <c r="S595" s="84"/>
      <c r="T595" s="85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T595" s="17" t="s">
        <v>152</v>
      </c>
      <c r="AU595" s="17" t="s">
        <v>79</v>
      </c>
    </row>
    <row r="596" s="13" customFormat="1">
      <c r="A596" s="13"/>
      <c r="B596" s="224"/>
      <c r="C596" s="225"/>
      <c r="D596" s="217" t="s">
        <v>156</v>
      </c>
      <c r="E596" s="226" t="s">
        <v>19</v>
      </c>
      <c r="F596" s="227" t="s">
        <v>2149</v>
      </c>
      <c r="G596" s="225"/>
      <c r="H596" s="226" t="s">
        <v>19</v>
      </c>
      <c r="I596" s="228"/>
      <c r="J596" s="225"/>
      <c r="K596" s="225"/>
      <c r="L596" s="229"/>
      <c r="M596" s="230"/>
      <c r="N596" s="231"/>
      <c r="O596" s="231"/>
      <c r="P596" s="231"/>
      <c r="Q596" s="231"/>
      <c r="R596" s="231"/>
      <c r="S596" s="231"/>
      <c r="T596" s="232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3" t="s">
        <v>156</v>
      </c>
      <c r="AU596" s="233" t="s">
        <v>79</v>
      </c>
      <c r="AV596" s="13" t="s">
        <v>77</v>
      </c>
      <c r="AW596" s="13" t="s">
        <v>31</v>
      </c>
      <c r="AX596" s="13" t="s">
        <v>69</v>
      </c>
      <c r="AY596" s="233" t="s">
        <v>144</v>
      </c>
    </row>
    <row r="597" s="13" customFormat="1">
      <c r="A597" s="13"/>
      <c r="B597" s="224"/>
      <c r="C597" s="225"/>
      <c r="D597" s="217" t="s">
        <v>156</v>
      </c>
      <c r="E597" s="226" t="s">
        <v>19</v>
      </c>
      <c r="F597" s="227" t="s">
        <v>2150</v>
      </c>
      <c r="G597" s="225"/>
      <c r="H597" s="226" t="s">
        <v>19</v>
      </c>
      <c r="I597" s="228"/>
      <c r="J597" s="225"/>
      <c r="K597" s="225"/>
      <c r="L597" s="229"/>
      <c r="M597" s="230"/>
      <c r="N597" s="231"/>
      <c r="O597" s="231"/>
      <c r="P597" s="231"/>
      <c r="Q597" s="231"/>
      <c r="R597" s="231"/>
      <c r="S597" s="231"/>
      <c r="T597" s="232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3" t="s">
        <v>156</v>
      </c>
      <c r="AU597" s="233" t="s">
        <v>79</v>
      </c>
      <c r="AV597" s="13" t="s">
        <v>77</v>
      </c>
      <c r="AW597" s="13" t="s">
        <v>31</v>
      </c>
      <c r="AX597" s="13" t="s">
        <v>69</v>
      </c>
      <c r="AY597" s="233" t="s">
        <v>144</v>
      </c>
    </row>
    <row r="598" s="14" customFormat="1">
      <c r="A598" s="14"/>
      <c r="B598" s="234"/>
      <c r="C598" s="235"/>
      <c r="D598" s="217" t="s">
        <v>156</v>
      </c>
      <c r="E598" s="236" t="s">
        <v>19</v>
      </c>
      <c r="F598" s="237" t="s">
        <v>2151</v>
      </c>
      <c r="G598" s="235"/>
      <c r="H598" s="238">
        <v>13.08</v>
      </c>
      <c r="I598" s="239"/>
      <c r="J598" s="235"/>
      <c r="K598" s="235"/>
      <c r="L598" s="240"/>
      <c r="M598" s="241"/>
      <c r="N598" s="242"/>
      <c r="O598" s="242"/>
      <c r="P598" s="242"/>
      <c r="Q598" s="242"/>
      <c r="R598" s="242"/>
      <c r="S598" s="242"/>
      <c r="T598" s="243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4" t="s">
        <v>156</v>
      </c>
      <c r="AU598" s="244" t="s">
        <v>79</v>
      </c>
      <c r="AV598" s="14" t="s">
        <v>79</v>
      </c>
      <c r="AW598" s="14" t="s">
        <v>31</v>
      </c>
      <c r="AX598" s="14" t="s">
        <v>69</v>
      </c>
      <c r="AY598" s="244" t="s">
        <v>144</v>
      </c>
    </row>
    <row r="599" s="13" customFormat="1">
      <c r="A599" s="13"/>
      <c r="B599" s="224"/>
      <c r="C599" s="225"/>
      <c r="D599" s="217" t="s">
        <v>156</v>
      </c>
      <c r="E599" s="226" t="s">
        <v>19</v>
      </c>
      <c r="F599" s="227" t="s">
        <v>2152</v>
      </c>
      <c r="G599" s="225"/>
      <c r="H599" s="226" t="s">
        <v>19</v>
      </c>
      <c r="I599" s="228"/>
      <c r="J599" s="225"/>
      <c r="K599" s="225"/>
      <c r="L599" s="229"/>
      <c r="M599" s="230"/>
      <c r="N599" s="231"/>
      <c r="O599" s="231"/>
      <c r="P599" s="231"/>
      <c r="Q599" s="231"/>
      <c r="R599" s="231"/>
      <c r="S599" s="231"/>
      <c r="T599" s="232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3" t="s">
        <v>156</v>
      </c>
      <c r="AU599" s="233" t="s">
        <v>79</v>
      </c>
      <c r="AV599" s="13" t="s">
        <v>77</v>
      </c>
      <c r="AW599" s="13" t="s">
        <v>31</v>
      </c>
      <c r="AX599" s="13" t="s">
        <v>69</v>
      </c>
      <c r="AY599" s="233" t="s">
        <v>144</v>
      </c>
    </row>
    <row r="600" s="14" customFormat="1">
      <c r="A600" s="14"/>
      <c r="B600" s="234"/>
      <c r="C600" s="235"/>
      <c r="D600" s="217" t="s">
        <v>156</v>
      </c>
      <c r="E600" s="236" t="s">
        <v>19</v>
      </c>
      <c r="F600" s="237" t="s">
        <v>2153</v>
      </c>
      <c r="G600" s="235"/>
      <c r="H600" s="238">
        <v>39.960000000000001</v>
      </c>
      <c r="I600" s="239"/>
      <c r="J600" s="235"/>
      <c r="K600" s="235"/>
      <c r="L600" s="240"/>
      <c r="M600" s="241"/>
      <c r="N600" s="242"/>
      <c r="O600" s="242"/>
      <c r="P600" s="242"/>
      <c r="Q600" s="242"/>
      <c r="R600" s="242"/>
      <c r="S600" s="242"/>
      <c r="T600" s="243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4" t="s">
        <v>156</v>
      </c>
      <c r="AU600" s="244" t="s">
        <v>79</v>
      </c>
      <c r="AV600" s="14" t="s">
        <v>79</v>
      </c>
      <c r="AW600" s="14" t="s">
        <v>31</v>
      </c>
      <c r="AX600" s="14" t="s">
        <v>69</v>
      </c>
      <c r="AY600" s="244" t="s">
        <v>144</v>
      </c>
    </row>
    <row r="601" s="13" customFormat="1">
      <c r="A601" s="13"/>
      <c r="B601" s="224"/>
      <c r="C601" s="225"/>
      <c r="D601" s="217" t="s">
        <v>156</v>
      </c>
      <c r="E601" s="226" t="s">
        <v>19</v>
      </c>
      <c r="F601" s="227" t="s">
        <v>2046</v>
      </c>
      <c r="G601" s="225"/>
      <c r="H601" s="226" t="s">
        <v>19</v>
      </c>
      <c r="I601" s="228"/>
      <c r="J601" s="225"/>
      <c r="K601" s="225"/>
      <c r="L601" s="229"/>
      <c r="M601" s="230"/>
      <c r="N601" s="231"/>
      <c r="O601" s="231"/>
      <c r="P601" s="231"/>
      <c r="Q601" s="231"/>
      <c r="R601" s="231"/>
      <c r="S601" s="231"/>
      <c r="T601" s="232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3" t="s">
        <v>156</v>
      </c>
      <c r="AU601" s="233" t="s">
        <v>79</v>
      </c>
      <c r="AV601" s="13" t="s">
        <v>77</v>
      </c>
      <c r="AW601" s="13" t="s">
        <v>31</v>
      </c>
      <c r="AX601" s="13" t="s">
        <v>69</v>
      </c>
      <c r="AY601" s="233" t="s">
        <v>144</v>
      </c>
    </row>
    <row r="602" s="13" customFormat="1">
      <c r="A602" s="13"/>
      <c r="B602" s="224"/>
      <c r="C602" s="225"/>
      <c r="D602" s="217" t="s">
        <v>156</v>
      </c>
      <c r="E602" s="226" t="s">
        <v>19</v>
      </c>
      <c r="F602" s="227" t="s">
        <v>2154</v>
      </c>
      <c r="G602" s="225"/>
      <c r="H602" s="226" t="s">
        <v>19</v>
      </c>
      <c r="I602" s="228"/>
      <c r="J602" s="225"/>
      <c r="K602" s="225"/>
      <c r="L602" s="229"/>
      <c r="M602" s="230"/>
      <c r="N602" s="231"/>
      <c r="O602" s="231"/>
      <c r="P602" s="231"/>
      <c r="Q602" s="231"/>
      <c r="R602" s="231"/>
      <c r="S602" s="231"/>
      <c r="T602" s="232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3" t="s">
        <v>156</v>
      </c>
      <c r="AU602" s="233" t="s">
        <v>79</v>
      </c>
      <c r="AV602" s="13" t="s">
        <v>77</v>
      </c>
      <c r="AW602" s="13" t="s">
        <v>31</v>
      </c>
      <c r="AX602" s="13" t="s">
        <v>69</v>
      </c>
      <c r="AY602" s="233" t="s">
        <v>144</v>
      </c>
    </row>
    <row r="603" s="14" customFormat="1">
      <c r="A603" s="14"/>
      <c r="B603" s="234"/>
      <c r="C603" s="235"/>
      <c r="D603" s="217" t="s">
        <v>156</v>
      </c>
      <c r="E603" s="236" t="s">
        <v>19</v>
      </c>
      <c r="F603" s="237" t="s">
        <v>2079</v>
      </c>
      <c r="G603" s="235"/>
      <c r="H603" s="238">
        <v>0.59999999999999998</v>
      </c>
      <c r="I603" s="239"/>
      <c r="J603" s="235"/>
      <c r="K603" s="235"/>
      <c r="L603" s="240"/>
      <c r="M603" s="241"/>
      <c r="N603" s="242"/>
      <c r="O603" s="242"/>
      <c r="P603" s="242"/>
      <c r="Q603" s="242"/>
      <c r="R603" s="242"/>
      <c r="S603" s="242"/>
      <c r="T603" s="243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44" t="s">
        <v>156</v>
      </c>
      <c r="AU603" s="244" t="s">
        <v>79</v>
      </c>
      <c r="AV603" s="14" t="s">
        <v>79</v>
      </c>
      <c r="AW603" s="14" t="s">
        <v>31</v>
      </c>
      <c r="AX603" s="14" t="s">
        <v>69</v>
      </c>
      <c r="AY603" s="244" t="s">
        <v>144</v>
      </c>
    </row>
    <row r="604" s="13" customFormat="1">
      <c r="A604" s="13"/>
      <c r="B604" s="224"/>
      <c r="C604" s="225"/>
      <c r="D604" s="217" t="s">
        <v>156</v>
      </c>
      <c r="E604" s="226" t="s">
        <v>19</v>
      </c>
      <c r="F604" s="227" t="s">
        <v>2152</v>
      </c>
      <c r="G604" s="225"/>
      <c r="H604" s="226" t="s">
        <v>19</v>
      </c>
      <c r="I604" s="228"/>
      <c r="J604" s="225"/>
      <c r="K604" s="225"/>
      <c r="L604" s="229"/>
      <c r="M604" s="230"/>
      <c r="N604" s="231"/>
      <c r="O604" s="231"/>
      <c r="P604" s="231"/>
      <c r="Q604" s="231"/>
      <c r="R604" s="231"/>
      <c r="S604" s="231"/>
      <c r="T604" s="232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33" t="s">
        <v>156</v>
      </c>
      <c r="AU604" s="233" t="s">
        <v>79</v>
      </c>
      <c r="AV604" s="13" t="s">
        <v>77</v>
      </c>
      <c r="AW604" s="13" t="s">
        <v>31</v>
      </c>
      <c r="AX604" s="13" t="s">
        <v>69</v>
      </c>
      <c r="AY604" s="233" t="s">
        <v>144</v>
      </c>
    </row>
    <row r="605" s="14" customFormat="1">
      <c r="A605" s="14"/>
      <c r="B605" s="234"/>
      <c r="C605" s="235"/>
      <c r="D605" s="217" t="s">
        <v>156</v>
      </c>
      <c r="E605" s="236" t="s">
        <v>19</v>
      </c>
      <c r="F605" s="237" t="s">
        <v>2155</v>
      </c>
      <c r="G605" s="235"/>
      <c r="H605" s="238">
        <v>14.16</v>
      </c>
      <c r="I605" s="239"/>
      <c r="J605" s="235"/>
      <c r="K605" s="235"/>
      <c r="L605" s="240"/>
      <c r="M605" s="241"/>
      <c r="N605" s="242"/>
      <c r="O605" s="242"/>
      <c r="P605" s="242"/>
      <c r="Q605" s="242"/>
      <c r="R605" s="242"/>
      <c r="S605" s="242"/>
      <c r="T605" s="243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44" t="s">
        <v>156</v>
      </c>
      <c r="AU605" s="244" t="s">
        <v>79</v>
      </c>
      <c r="AV605" s="14" t="s">
        <v>79</v>
      </c>
      <c r="AW605" s="14" t="s">
        <v>31</v>
      </c>
      <c r="AX605" s="14" t="s">
        <v>69</v>
      </c>
      <c r="AY605" s="244" t="s">
        <v>144</v>
      </c>
    </row>
    <row r="606" s="13" customFormat="1">
      <c r="A606" s="13"/>
      <c r="B606" s="224"/>
      <c r="C606" s="225"/>
      <c r="D606" s="217" t="s">
        <v>156</v>
      </c>
      <c r="E606" s="226" t="s">
        <v>19</v>
      </c>
      <c r="F606" s="227" t="s">
        <v>2048</v>
      </c>
      <c r="G606" s="225"/>
      <c r="H606" s="226" t="s">
        <v>19</v>
      </c>
      <c r="I606" s="228"/>
      <c r="J606" s="225"/>
      <c r="K606" s="225"/>
      <c r="L606" s="229"/>
      <c r="M606" s="230"/>
      <c r="N606" s="231"/>
      <c r="O606" s="231"/>
      <c r="P606" s="231"/>
      <c r="Q606" s="231"/>
      <c r="R606" s="231"/>
      <c r="S606" s="231"/>
      <c r="T606" s="232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33" t="s">
        <v>156</v>
      </c>
      <c r="AU606" s="233" t="s">
        <v>79</v>
      </c>
      <c r="AV606" s="13" t="s">
        <v>77</v>
      </c>
      <c r="AW606" s="13" t="s">
        <v>31</v>
      </c>
      <c r="AX606" s="13" t="s">
        <v>69</v>
      </c>
      <c r="AY606" s="233" t="s">
        <v>144</v>
      </c>
    </row>
    <row r="607" s="13" customFormat="1">
      <c r="A607" s="13"/>
      <c r="B607" s="224"/>
      <c r="C607" s="225"/>
      <c r="D607" s="217" t="s">
        <v>156</v>
      </c>
      <c r="E607" s="226" t="s">
        <v>19</v>
      </c>
      <c r="F607" s="227" t="s">
        <v>2152</v>
      </c>
      <c r="G607" s="225"/>
      <c r="H607" s="226" t="s">
        <v>19</v>
      </c>
      <c r="I607" s="228"/>
      <c r="J607" s="225"/>
      <c r="K607" s="225"/>
      <c r="L607" s="229"/>
      <c r="M607" s="230"/>
      <c r="N607" s="231"/>
      <c r="O607" s="231"/>
      <c r="P607" s="231"/>
      <c r="Q607" s="231"/>
      <c r="R607" s="231"/>
      <c r="S607" s="231"/>
      <c r="T607" s="232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33" t="s">
        <v>156</v>
      </c>
      <c r="AU607" s="233" t="s">
        <v>79</v>
      </c>
      <c r="AV607" s="13" t="s">
        <v>77</v>
      </c>
      <c r="AW607" s="13" t="s">
        <v>31</v>
      </c>
      <c r="AX607" s="13" t="s">
        <v>69</v>
      </c>
      <c r="AY607" s="233" t="s">
        <v>144</v>
      </c>
    </row>
    <row r="608" s="14" customFormat="1">
      <c r="A608" s="14"/>
      <c r="B608" s="234"/>
      <c r="C608" s="235"/>
      <c r="D608" s="217" t="s">
        <v>156</v>
      </c>
      <c r="E608" s="236" t="s">
        <v>19</v>
      </c>
      <c r="F608" s="237" t="s">
        <v>2156</v>
      </c>
      <c r="G608" s="235"/>
      <c r="H608" s="238">
        <v>9.7200000000000006</v>
      </c>
      <c r="I608" s="239"/>
      <c r="J608" s="235"/>
      <c r="K608" s="235"/>
      <c r="L608" s="240"/>
      <c r="M608" s="241"/>
      <c r="N608" s="242"/>
      <c r="O608" s="242"/>
      <c r="P608" s="242"/>
      <c r="Q608" s="242"/>
      <c r="R608" s="242"/>
      <c r="S608" s="242"/>
      <c r="T608" s="243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44" t="s">
        <v>156</v>
      </c>
      <c r="AU608" s="244" t="s">
        <v>79</v>
      </c>
      <c r="AV608" s="14" t="s">
        <v>79</v>
      </c>
      <c r="AW608" s="14" t="s">
        <v>31</v>
      </c>
      <c r="AX608" s="14" t="s">
        <v>69</v>
      </c>
      <c r="AY608" s="244" t="s">
        <v>144</v>
      </c>
    </row>
    <row r="609" s="15" customFormat="1">
      <c r="A609" s="15"/>
      <c r="B609" s="245"/>
      <c r="C609" s="246"/>
      <c r="D609" s="217" t="s">
        <v>156</v>
      </c>
      <c r="E609" s="247" t="s">
        <v>19</v>
      </c>
      <c r="F609" s="248" t="s">
        <v>163</v>
      </c>
      <c r="G609" s="246"/>
      <c r="H609" s="249">
        <v>77.519999999999996</v>
      </c>
      <c r="I609" s="250"/>
      <c r="J609" s="246"/>
      <c r="K609" s="246"/>
      <c r="L609" s="251"/>
      <c r="M609" s="252"/>
      <c r="N609" s="253"/>
      <c r="O609" s="253"/>
      <c r="P609" s="253"/>
      <c r="Q609" s="253"/>
      <c r="R609" s="253"/>
      <c r="S609" s="253"/>
      <c r="T609" s="254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255" t="s">
        <v>156</v>
      </c>
      <c r="AU609" s="255" t="s">
        <v>79</v>
      </c>
      <c r="AV609" s="15" t="s">
        <v>151</v>
      </c>
      <c r="AW609" s="15" t="s">
        <v>31</v>
      </c>
      <c r="AX609" s="15" t="s">
        <v>77</v>
      </c>
      <c r="AY609" s="255" t="s">
        <v>144</v>
      </c>
    </row>
    <row r="610" s="2" customFormat="1" ht="24.15" customHeight="1">
      <c r="A610" s="38"/>
      <c r="B610" s="39"/>
      <c r="C610" s="256" t="s">
        <v>626</v>
      </c>
      <c r="D610" s="256" t="s">
        <v>229</v>
      </c>
      <c r="E610" s="257" t="s">
        <v>2157</v>
      </c>
      <c r="F610" s="258" t="s">
        <v>2158</v>
      </c>
      <c r="G610" s="259" t="s">
        <v>291</v>
      </c>
      <c r="H610" s="260">
        <v>26.879999999999999</v>
      </c>
      <c r="I610" s="261"/>
      <c r="J610" s="262">
        <f>ROUND(I610*H610,2)</f>
        <v>0</v>
      </c>
      <c r="K610" s="258" t="s">
        <v>150</v>
      </c>
      <c r="L610" s="263"/>
      <c r="M610" s="264" t="s">
        <v>19</v>
      </c>
      <c r="N610" s="265" t="s">
        <v>40</v>
      </c>
      <c r="O610" s="84"/>
      <c r="P610" s="213">
        <f>O610*H610</f>
        <v>0</v>
      </c>
      <c r="Q610" s="213">
        <v>0.00029</v>
      </c>
      <c r="R610" s="213">
        <f>Q610*H610</f>
        <v>0.0077951999999999995</v>
      </c>
      <c r="S610" s="213">
        <v>0</v>
      </c>
      <c r="T610" s="214">
        <f>S610*H610</f>
        <v>0</v>
      </c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R610" s="215" t="s">
        <v>260</v>
      </c>
      <c r="AT610" s="215" t="s">
        <v>229</v>
      </c>
      <c r="AU610" s="215" t="s">
        <v>79</v>
      </c>
      <c r="AY610" s="17" t="s">
        <v>144</v>
      </c>
      <c r="BE610" s="216">
        <f>IF(N610="základní",J610,0)</f>
        <v>0</v>
      </c>
      <c r="BF610" s="216">
        <f>IF(N610="snížená",J610,0)</f>
        <v>0</v>
      </c>
      <c r="BG610" s="216">
        <f>IF(N610="zákl. přenesená",J610,0)</f>
        <v>0</v>
      </c>
      <c r="BH610" s="216">
        <f>IF(N610="sníž. přenesená",J610,0)</f>
        <v>0</v>
      </c>
      <c r="BI610" s="216">
        <f>IF(N610="nulová",J610,0)</f>
        <v>0</v>
      </c>
      <c r="BJ610" s="17" t="s">
        <v>77</v>
      </c>
      <c r="BK610" s="216">
        <f>ROUND(I610*H610,2)</f>
        <v>0</v>
      </c>
      <c r="BL610" s="17" t="s">
        <v>203</v>
      </c>
      <c r="BM610" s="215" t="s">
        <v>629</v>
      </c>
    </row>
    <row r="611" s="2" customFormat="1">
      <c r="A611" s="38"/>
      <c r="B611" s="39"/>
      <c r="C611" s="40"/>
      <c r="D611" s="217" t="s">
        <v>152</v>
      </c>
      <c r="E611" s="40"/>
      <c r="F611" s="218" t="s">
        <v>2158</v>
      </c>
      <c r="G611" s="40"/>
      <c r="H611" s="40"/>
      <c r="I611" s="219"/>
      <c r="J611" s="40"/>
      <c r="K611" s="40"/>
      <c r="L611" s="44"/>
      <c r="M611" s="220"/>
      <c r="N611" s="221"/>
      <c r="O611" s="84"/>
      <c r="P611" s="84"/>
      <c r="Q611" s="84"/>
      <c r="R611" s="84"/>
      <c r="S611" s="84"/>
      <c r="T611" s="85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T611" s="17" t="s">
        <v>152</v>
      </c>
      <c r="AU611" s="17" t="s">
        <v>79</v>
      </c>
    </row>
    <row r="612" s="13" customFormat="1">
      <c r="A612" s="13"/>
      <c r="B612" s="224"/>
      <c r="C612" s="225"/>
      <c r="D612" s="217" t="s">
        <v>156</v>
      </c>
      <c r="E612" s="226" t="s">
        <v>19</v>
      </c>
      <c r="F612" s="227" t="s">
        <v>2060</v>
      </c>
      <c r="G612" s="225"/>
      <c r="H612" s="226" t="s">
        <v>19</v>
      </c>
      <c r="I612" s="228"/>
      <c r="J612" s="225"/>
      <c r="K612" s="225"/>
      <c r="L612" s="229"/>
      <c r="M612" s="230"/>
      <c r="N612" s="231"/>
      <c r="O612" s="231"/>
      <c r="P612" s="231"/>
      <c r="Q612" s="231"/>
      <c r="R612" s="231"/>
      <c r="S612" s="231"/>
      <c r="T612" s="232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3" t="s">
        <v>156</v>
      </c>
      <c r="AU612" s="233" t="s">
        <v>79</v>
      </c>
      <c r="AV612" s="13" t="s">
        <v>77</v>
      </c>
      <c r="AW612" s="13" t="s">
        <v>31</v>
      </c>
      <c r="AX612" s="13" t="s">
        <v>69</v>
      </c>
      <c r="AY612" s="233" t="s">
        <v>144</v>
      </c>
    </row>
    <row r="613" s="13" customFormat="1">
      <c r="A613" s="13"/>
      <c r="B613" s="224"/>
      <c r="C613" s="225"/>
      <c r="D613" s="217" t="s">
        <v>156</v>
      </c>
      <c r="E613" s="226" t="s">
        <v>19</v>
      </c>
      <c r="F613" s="227" t="s">
        <v>2154</v>
      </c>
      <c r="G613" s="225"/>
      <c r="H613" s="226" t="s">
        <v>19</v>
      </c>
      <c r="I613" s="228"/>
      <c r="J613" s="225"/>
      <c r="K613" s="225"/>
      <c r="L613" s="229"/>
      <c r="M613" s="230"/>
      <c r="N613" s="231"/>
      <c r="O613" s="231"/>
      <c r="P613" s="231"/>
      <c r="Q613" s="231"/>
      <c r="R613" s="231"/>
      <c r="S613" s="231"/>
      <c r="T613" s="232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33" t="s">
        <v>156</v>
      </c>
      <c r="AU613" s="233" t="s">
        <v>79</v>
      </c>
      <c r="AV613" s="13" t="s">
        <v>77</v>
      </c>
      <c r="AW613" s="13" t="s">
        <v>31</v>
      </c>
      <c r="AX613" s="13" t="s">
        <v>69</v>
      </c>
      <c r="AY613" s="233" t="s">
        <v>144</v>
      </c>
    </row>
    <row r="614" s="14" customFormat="1">
      <c r="A614" s="14"/>
      <c r="B614" s="234"/>
      <c r="C614" s="235"/>
      <c r="D614" s="217" t="s">
        <v>156</v>
      </c>
      <c r="E614" s="236" t="s">
        <v>19</v>
      </c>
      <c r="F614" s="237" t="s">
        <v>2159</v>
      </c>
      <c r="G614" s="235"/>
      <c r="H614" s="238">
        <v>3.96</v>
      </c>
      <c r="I614" s="239"/>
      <c r="J614" s="235"/>
      <c r="K614" s="235"/>
      <c r="L614" s="240"/>
      <c r="M614" s="241"/>
      <c r="N614" s="242"/>
      <c r="O614" s="242"/>
      <c r="P614" s="242"/>
      <c r="Q614" s="242"/>
      <c r="R614" s="242"/>
      <c r="S614" s="242"/>
      <c r="T614" s="243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44" t="s">
        <v>156</v>
      </c>
      <c r="AU614" s="244" t="s">
        <v>79</v>
      </c>
      <c r="AV614" s="14" t="s">
        <v>79</v>
      </c>
      <c r="AW614" s="14" t="s">
        <v>31</v>
      </c>
      <c r="AX614" s="14" t="s">
        <v>69</v>
      </c>
      <c r="AY614" s="244" t="s">
        <v>144</v>
      </c>
    </row>
    <row r="615" s="13" customFormat="1">
      <c r="A615" s="13"/>
      <c r="B615" s="224"/>
      <c r="C615" s="225"/>
      <c r="D615" s="217" t="s">
        <v>156</v>
      </c>
      <c r="E615" s="226" t="s">
        <v>19</v>
      </c>
      <c r="F615" s="227" t="s">
        <v>2152</v>
      </c>
      <c r="G615" s="225"/>
      <c r="H615" s="226" t="s">
        <v>19</v>
      </c>
      <c r="I615" s="228"/>
      <c r="J615" s="225"/>
      <c r="K615" s="225"/>
      <c r="L615" s="229"/>
      <c r="M615" s="230"/>
      <c r="N615" s="231"/>
      <c r="O615" s="231"/>
      <c r="P615" s="231"/>
      <c r="Q615" s="231"/>
      <c r="R615" s="231"/>
      <c r="S615" s="231"/>
      <c r="T615" s="232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33" t="s">
        <v>156</v>
      </c>
      <c r="AU615" s="233" t="s">
        <v>79</v>
      </c>
      <c r="AV615" s="13" t="s">
        <v>77</v>
      </c>
      <c r="AW615" s="13" t="s">
        <v>31</v>
      </c>
      <c r="AX615" s="13" t="s">
        <v>69</v>
      </c>
      <c r="AY615" s="233" t="s">
        <v>144</v>
      </c>
    </row>
    <row r="616" s="14" customFormat="1">
      <c r="A616" s="14"/>
      <c r="B616" s="234"/>
      <c r="C616" s="235"/>
      <c r="D616" s="217" t="s">
        <v>156</v>
      </c>
      <c r="E616" s="236" t="s">
        <v>19</v>
      </c>
      <c r="F616" s="237" t="s">
        <v>2160</v>
      </c>
      <c r="G616" s="235"/>
      <c r="H616" s="238">
        <v>14.76</v>
      </c>
      <c r="I616" s="239"/>
      <c r="J616" s="235"/>
      <c r="K616" s="235"/>
      <c r="L616" s="240"/>
      <c r="M616" s="241"/>
      <c r="N616" s="242"/>
      <c r="O616" s="242"/>
      <c r="P616" s="242"/>
      <c r="Q616" s="242"/>
      <c r="R616" s="242"/>
      <c r="S616" s="242"/>
      <c r="T616" s="243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4" t="s">
        <v>156</v>
      </c>
      <c r="AU616" s="244" t="s">
        <v>79</v>
      </c>
      <c r="AV616" s="14" t="s">
        <v>79</v>
      </c>
      <c r="AW616" s="14" t="s">
        <v>31</v>
      </c>
      <c r="AX616" s="14" t="s">
        <v>69</v>
      </c>
      <c r="AY616" s="244" t="s">
        <v>144</v>
      </c>
    </row>
    <row r="617" s="13" customFormat="1">
      <c r="A617" s="13"/>
      <c r="B617" s="224"/>
      <c r="C617" s="225"/>
      <c r="D617" s="217" t="s">
        <v>156</v>
      </c>
      <c r="E617" s="226" t="s">
        <v>19</v>
      </c>
      <c r="F617" s="227" t="s">
        <v>2062</v>
      </c>
      <c r="G617" s="225"/>
      <c r="H617" s="226" t="s">
        <v>19</v>
      </c>
      <c r="I617" s="228"/>
      <c r="J617" s="225"/>
      <c r="K617" s="225"/>
      <c r="L617" s="229"/>
      <c r="M617" s="230"/>
      <c r="N617" s="231"/>
      <c r="O617" s="231"/>
      <c r="P617" s="231"/>
      <c r="Q617" s="231"/>
      <c r="R617" s="231"/>
      <c r="S617" s="231"/>
      <c r="T617" s="232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3" t="s">
        <v>156</v>
      </c>
      <c r="AU617" s="233" t="s">
        <v>79</v>
      </c>
      <c r="AV617" s="13" t="s">
        <v>77</v>
      </c>
      <c r="AW617" s="13" t="s">
        <v>31</v>
      </c>
      <c r="AX617" s="13" t="s">
        <v>69</v>
      </c>
      <c r="AY617" s="233" t="s">
        <v>144</v>
      </c>
    </row>
    <row r="618" s="13" customFormat="1">
      <c r="A618" s="13"/>
      <c r="B618" s="224"/>
      <c r="C618" s="225"/>
      <c r="D618" s="217" t="s">
        <v>156</v>
      </c>
      <c r="E618" s="226" t="s">
        <v>19</v>
      </c>
      <c r="F618" s="227" t="s">
        <v>2152</v>
      </c>
      <c r="G618" s="225"/>
      <c r="H618" s="226" t="s">
        <v>19</v>
      </c>
      <c r="I618" s="228"/>
      <c r="J618" s="225"/>
      <c r="K618" s="225"/>
      <c r="L618" s="229"/>
      <c r="M618" s="230"/>
      <c r="N618" s="231"/>
      <c r="O618" s="231"/>
      <c r="P618" s="231"/>
      <c r="Q618" s="231"/>
      <c r="R618" s="231"/>
      <c r="S618" s="231"/>
      <c r="T618" s="232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33" t="s">
        <v>156</v>
      </c>
      <c r="AU618" s="233" t="s">
        <v>79</v>
      </c>
      <c r="AV618" s="13" t="s">
        <v>77</v>
      </c>
      <c r="AW618" s="13" t="s">
        <v>31</v>
      </c>
      <c r="AX618" s="13" t="s">
        <v>69</v>
      </c>
      <c r="AY618" s="233" t="s">
        <v>144</v>
      </c>
    </row>
    <row r="619" s="14" customFormat="1">
      <c r="A619" s="14"/>
      <c r="B619" s="234"/>
      <c r="C619" s="235"/>
      <c r="D619" s="217" t="s">
        <v>156</v>
      </c>
      <c r="E619" s="236" t="s">
        <v>19</v>
      </c>
      <c r="F619" s="237" t="s">
        <v>2161</v>
      </c>
      <c r="G619" s="235"/>
      <c r="H619" s="238">
        <v>8.1600000000000001</v>
      </c>
      <c r="I619" s="239"/>
      <c r="J619" s="235"/>
      <c r="K619" s="235"/>
      <c r="L619" s="240"/>
      <c r="M619" s="241"/>
      <c r="N619" s="242"/>
      <c r="O619" s="242"/>
      <c r="P619" s="242"/>
      <c r="Q619" s="242"/>
      <c r="R619" s="242"/>
      <c r="S619" s="242"/>
      <c r="T619" s="243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44" t="s">
        <v>156</v>
      </c>
      <c r="AU619" s="244" t="s">
        <v>79</v>
      </c>
      <c r="AV619" s="14" t="s">
        <v>79</v>
      </c>
      <c r="AW619" s="14" t="s">
        <v>31</v>
      </c>
      <c r="AX619" s="14" t="s">
        <v>69</v>
      </c>
      <c r="AY619" s="244" t="s">
        <v>144</v>
      </c>
    </row>
    <row r="620" s="15" customFormat="1">
      <c r="A620" s="15"/>
      <c r="B620" s="245"/>
      <c r="C620" s="246"/>
      <c r="D620" s="217" t="s">
        <v>156</v>
      </c>
      <c r="E620" s="247" t="s">
        <v>19</v>
      </c>
      <c r="F620" s="248" t="s">
        <v>163</v>
      </c>
      <c r="G620" s="246"/>
      <c r="H620" s="249">
        <v>26.879999999999999</v>
      </c>
      <c r="I620" s="250"/>
      <c r="J620" s="246"/>
      <c r="K620" s="246"/>
      <c r="L620" s="251"/>
      <c r="M620" s="252"/>
      <c r="N620" s="253"/>
      <c r="O620" s="253"/>
      <c r="P620" s="253"/>
      <c r="Q620" s="253"/>
      <c r="R620" s="253"/>
      <c r="S620" s="253"/>
      <c r="T620" s="254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T620" s="255" t="s">
        <v>156</v>
      </c>
      <c r="AU620" s="255" t="s">
        <v>79</v>
      </c>
      <c r="AV620" s="15" t="s">
        <v>151</v>
      </c>
      <c r="AW620" s="15" t="s">
        <v>31</v>
      </c>
      <c r="AX620" s="15" t="s">
        <v>77</v>
      </c>
      <c r="AY620" s="255" t="s">
        <v>144</v>
      </c>
    </row>
    <row r="621" s="2" customFormat="1" ht="24.15" customHeight="1">
      <c r="A621" s="38"/>
      <c r="B621" s="39"/>
      <c r="C621" s="256" t="s">
        <v>396</v>
      </c>
      <c r="D621" s="256" t="s">
        <v>229</v>
      </c>
      <c r="E621" s="257" t="s">
        <v>2162</v>
      </c>
      <c r="F621" s="258" t="s">
        <v>2163</v>
      </c>
      <c r="G621" s="259" t="s">
        <v>291</v>
      </c>
      <c r="H621" s="260">
        <v>10.199999999999999</v>
      </c>
      <c r="I621" s="261"/>
      <c r="J621" s="262">
        <f>ROUND(I621*H621,2)</f>
        <v>0</v>
      </c>
      <c r="K621" s="258" t="s">
        <v>150</v>
      </c>
      <c r="L621" s="263"/>
      <c r="M621" s="264" t="s">
        <v>19</v>
      </c>
      <c r="N621" s="265" t="s">
        <v>40</v>
      </c>
      <c r="O621" s="84"/>
      <c r="P621" s="213">
        <f>O621*H621</f>
        <v>0</v>
      </c>
      <c r="Q621" s="213">
        <v>0.00064999999999999997</v>
      </c>
      <c r="R621" s="213">
        <f>Q621*H621</f>
        <v>0.0066299999999999996</v>
      </c>
      <c r="S621" s="213">
        <v>0</v>
      </c>
      <c r="T621" s="214">
        <f>S621*H621</f>
        <v>0</v>
      </c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R621" s="215" t="s">
        <v>260</v>
      </c>
      <c r="AT621" s="215" t="s">
        <v>229</v>
      </c>
      <c r="AU621" s="215" t="s">
        <v>79</v>
      </c>
      <c r="AY621" s="17" t="s">
        <v>144</v>
      </c>
      <c r="BE621" s="216">
        <f>IF(N621="základní",J621,0)</f>
        <v>0</v>
      </c>
      <c r="BF621" s="216">
        <f>IF(N621="snížená",J621,0)</f>
        <v>0</v>
      </c>
      <c r="BG621" s="216">
        <f>IF(N621="zákl. přenesená",J621,0)</f>
        <v>0</v>
      </c>
      <c r="BH621" s="216">
        <f>IF(N621="sníž. přenesená",J621,0)</f>
        <v>0</v>
      </c>
      <c r="BI621" s="216">
        <f>IF(N621="nulová",J621,0)</f>
        <v>0</v>
      </c>
      <c r="BJ621" s="17" t="s">
        <v>77</v>
      </c>
      <c r="BK621" s="216">
        <f>ROUND(I621*H621,2)</f>
        <v>0</v>
      </c>
      <c r="BL621" s="17" t="s">
        <v>203</v>
      </c>
      <c r="BM621" s="215" t="s">
        <v>634</v>
      </c>
    </row>
    <row r="622" s="2" customFormat="1">
      <c r="A622" s="38"/>
      <c r="B622" s="39"/>
      <c r="C622" s="40"/>
      <c r="D622" s="217" t="s">
        <v>152</v>
      </c>
      <c r="E622" s="40"/>
      <c r="F622" s="218" t="s">
        <v>2163</v>
      </c>
      <c r="G622" s="40"/>
      <c r="H622" s="40"/>
      <c r="I622" s="219"/>
      <c r="J622" s="40"/>
      <c r="K622" s="40"/>
      <c r="L622" s="44"/>
      <c r="M622" s="220"/>
      <c r="N622" s="221"/>
      <c r="O622" s="84"/>
      <c r="P622" s="84"/>
      <c r="Q622" s="84"/>
      <c r="R622" s="84"/>
      <c r="S622" s="84"/>
      <c r="T622" s="85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T622" s="17" t="s">
        <v>152</v>
      </c>
      <c r="AU622" s="17" t="s">
        <v>79</v>
      </c>
    </row>
    <row r="623" s="13" customFormat="1">
      <c r="A623" s="13"/>
      <c r="B623" s="224"/>
      <c r="C623" s="225"/>
      <c r="D623" s="217" t="s">
        <v>156</v>
      </c>
      <c r="E623" s="226" t="s">
        <v>19</v>
      </c>
      <c r="F623" s="227" t="s">
        <v>2164</v>
      </c>
      <c r="G623" s="225"/>
      <c r="H623" s="226" t="s">
        <v>19</v>
      </c>
      <c r="I623" s="228"/>
      <c r="J623" s="225"/>
      <c r="K623" s="225"/>
      <c r="L623" s="229"/>
      <c r="M623" s="230"/>
      <c r="N623" s="231"/>
      <c r="O623" s="231"/>
      <c r="P623" s="231"/>
      <c r="Q623" s="231"/>
      <c r="R623" s="231"/>
      <c r="S623" s="231"/>
      <c r="T623" s="232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3" t="s">
        <v>156</v>
      </c>
      <c r="AU623" s="233" t="s">
        <v>79</v>
      </c>
      <c r="AV623" s="13" t="s">
        <v>77</v>
      </c>
      <c r="AW623" s="13" t="s">
        <v>31</v>
      </c>
      <c r="AX623" s="13" t="s">
        <v>69</v>
      </c>
      <c r="AY623" s="233" t="s">
        <v>144</v>
      </c>
    </row>
    <row r="624" s="13" customFormat="1">
      <c r="A624" s="13"/>
      <c r="B624" s="224"/>
      <c r="C624" s="225"/>
      <c r="D624" s="217" t="s">
        <v>156</v>
      </c>
      <c r="E624" s="226" t="s">
        <v>19</v>
      </c>
      <c r="F624" s="227" t="s">
        <v>2152</v>
      </c>
      <c r="G624" s="225"/>
      <c r="H624" s="226" t="s">
        <v>19</v>
      </c>
      <c r="I624" s="228"/>
      <c r="J624" s="225"/>
      <c r="K624" s="225"/>
      <c r="L624" s="229"/>
      <c r="M624" s="230"/>
      <c r="N624" s="231"/>
      <c r="O624" s="231"/>
      <c r="P624" s="231"/>
      <c r="Q624" s="231"/>
      <c r="R624" s="231"/>
      <c r="S624" s="231"/>
      <c r="T624" s="232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33" t="s">
        <v>156</v>
      </c>
      <c r="AU624" s="233" t="s">
        <v>79</v>
      </c>
      <c r="AV624" s="13" t="s">
        <v>77</v>
      </c>
      <c r="AW624" s="13" t="s">
        <v>31</v>
      </c>
      <c r="AX624" s="13" t="s">
        <v>69</v>
      </c>
      <c r="AY624" s="233" t="s">
        <v>144</v>
      </c>
    </row>
    <row r="625" s="14" customFormat="1">
      <c r="A625" s="14"/>
      <c r="B625" s="234"/>
      <c r="C625" s="235"/>
      <c r="D625" s="217" t="s">
        <v>156</v>
      </c>
      <c r="E625" s="236" t="s">
        <v>19</v>
      </c>
      <c r="F625" s="237" t="s">
        <v>2165</v>
      </c>
      <c r="G625" s="235"/>
      <c r="H625" s="238">
        <v>2.3999999999999999</v>
      </c>
      <c r="I625" s="239"/>
      <c r="J625" s="235"/>
      <c r="K625" s="235"/>
      <c r="L625" s="240"/>
      <c r="M625" s="241"/>
      <c r="N625" s="242"/>
      <c r="O625" s="242"/>
      <c r="P625" s="242"/>
      <c r="Q625" s="242"/>
      <c r="R625" s="242"/>
      <c r="S625" s="242"/>
      <c r="T625" s="243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44" t="s">
        <v>156</v>
      </c>
      <c r="AU625" s="244" t="s">
        <v>79</v>
      </c>
      <c r="AV625" s="14" t="s">
        <v>79</v>
      </c>
      <c r="AW625" s="14" t="s">
        <v>31</v>
      </c>
      <c r="AX625" s="14" t="s">
        <v>69</v>
      </c>
      <c r="AY625" s="244" t="s">
        <v>144</v>
      </c>
    </row>
    <row r="626" s="13" customFormat="1">
      <c r="A626" s="13"/>
      <c r="B626" s="224"/>
      <c r="C626" s="225"/>
      <c r="D626" s="217" t="s">
        <v>156</v>
      </c>
      <c r="E626" s="226" t="s">
        <v>19</v>
      </c>
      <c r="F626" s="227" t="s">
        <v>2166</v>
      </c>
      <c r="G626" s="225"/>
      <c r="H626" s="226" t="s">
        <v>19</v>
      </c>
      <c r="I626" s="228"/>
      <c r="J626" s="225"/>
      <c r="K626" s="225"/>
      <c r="L626" s="229"/>
      <c r="M626" s="230"/>
      <c r="N626" s="231"/>
      <c r="O626" s="231"/>
      <c r="P626" s="231"/>
      <c r="Q626" s="231"/>
      <c r="R626" s="231"/>
      <c r="S626" s="231"/>
      <c r="T626" s="232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3" t="s">
        <v>156</v>
      </c>
      <c r="AU626" s="233" t="s">
        <v>79</v>
      </c>
      <c r="AV626" s="13" t="s">
        <v>77</v>
      </c>
      <c r="AW626" s="13" t="s">
        <v>31</v>
      </c>
      <c r="AX626" s="13" t="s">
        <v>69</v>
      </c>
      <c r="AY626" s="233" t="s">
        <v>144</v>
      </c>
    </row>
    <row r="627" s="13" customFormat="1">
      <c r="A627" s="13"/>
      <c r="B627" s="224"/>
      <c r="C627" s="225"/>
      <c r="D627" s="217" t="s">
        <v>156</v>
      </c>
      <c r="E627" s="226" t="s">
        <v>19</v>
      </c>
      <c r="F627" s="227" t="s">
        <v>2152</v>
      </c>
      <c r="G627" s="225"/>
      <c r="H627" s="226" t="s">
        <v>19</v>
      </c>
      <c r="I627" s="228"/>
      <c r="J627" s="225"/>
      <c r="K627" s="225"/>
      <c r="L627" s="229"/>
      <c r="M627" s="230"/>
      <c r="N627" s="231"/>
      <c r="O627" s="231"/>
      <c r="P627" s="231"/>
      <c r="Q627" s="231"/>
      <c r="R627" s="231"/>
      <c r="S627" s="231"/>
      <c r="T627" s="232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33" t="s">
        <v>156</v>
      </c>
      <c r="AU627" s="233" t="s">
        <v>79</v>
      </c>
      <c r="AV627" s="13" t="s">
        <v>77</v>
      </c>
      <c r="AW627" s="13" t="s">
        <v>31</v>
      </c>
      <c r="AX627" s="13" t="s">
        <v>69</v>
      </c>
      <c r="AY627" s="233" t="s">
        <v>144</v>
      </c>
    </row>
    <row r="628" s="14" customFormat="1">
      <c r="A628" s="14"/>
      <c r="B628" s="234"/>
      <c r="C628" s="235"/>
      <c r="D628" s="217" t="s">
        <v>156</v>
      </c>
      <c r="E628" s="236" t="s">
        <v>19</v>
      </c>
      <c r="F628" s="237" t="s">
        <v>2167</v>
      </c>
      <c r="G628" s="235"/>
      <c r="H628" s="238">
        <v>7.7999999999999998</v>
      </c>
      <c r="I628" s="239"/>
      <c r="J628" s="235"/>
      <c r="K628" s="235"/>
      <c r="L628" s="240"/>
      <c r="M628" s="241"/>
      <c r="N628" s="242"/>
      <c r="O628" s="242"/>
      <c r="P628" s="242"/>
      <c r="Q628" s="242"/>
      <c r="R628" s="242"/>
      <c r="S628" s="242"/>
      <c r="T628" s="243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44" t="s">
        <v>156</v>
      </c>
      <c r="AU628" s="244" t="s">
        <v>79</v>
      </c>
      <c r="AV628" s="14" t="s">
        <v>79</v>
      </c>
      <c r="AW628" s="14" t="s">
        <v>31</v>
      </c>
      <c r="AX628" s="14" t="s">
        <v>69</v>
      </c>
      <c r="AY628" s="244" t="s">
        <v>144</v>
      </c>
    </row>
    <row r="629" s="15" customFormat="1">
      <c r="A629" s="15"/>
      <c r="B629" s="245"/>
      <c r="C629" s="246"/>
      <c r="D629" s="217" t="s">
        <v>156</v>
      </c>
      <c r="E629" s="247" t="s">
        <v>19</v>
      </c>
      <c r="F629" s="248" t="s">
        <v>163</v>
      </c>
      <c r="G629" s="246"/>
      <c r="H629" s="249">
        <v>10.199999999999999</v>
      </c>
      <c r="I629" s="250"/>
      <c r="J629" s="246"/>
      <c r="K629" s="246"/>
      <c r="L629" s="251"/>
      <c r="M629" s="252"/>
      <c r="N629" s="253"/>
      <c r="O629" s="253"/>
      <c r="P629" s="253"/>
      <c r="Q629" s="253"/>
      <c r="R629" s="253"/>
      <c r="S629" s="253"/>
      <c r="T629" s="254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T629" s="255" t="s">
        <v>156</v>
      </c>
      <c r="AU629" s="255" t="s">
        <v>79</v>
      </c>
      <c r="AV629" s="15" t="s">
        <v>151</v>
      </c>
      <c r="AW629" s="15" t="s">
        <v>31</v>
      </c>
      <c r="AX629" s="15" t="s">
        <v>77</v>
      </c>
      <c r="AY629" s="255" t="s">
        <v>144</v>
      </c>
    </row>
    <row r="630" s="2" customFormat="1" ht="24.15" customHeight="1">
      <c r="A630" s="38"/>
      <c r="B630" s="39"/>
      <c r="C630" s="256" t="s">
        <v>635</v>
      </c>
      <c r="D630" s="256" t="s">
        <v>229</v>
      </c>
      <c r="E630" s="257" t="s">
        <v>2168</v>
      </c>
      <c r="F630" s="258" t="s">
        <v>2169</v>
      </c>
      <c r="G630" s="259" t="s">
        <v>291</v>
      </c>
      <c r="H630" s="260">
        <v>18</v>
      </c>
      <c r="I630" s="261"/>
      <c r="J630" s="262">
        <f>ROUND(I630*H630,2)</f>
        <v>0</v>
      </c>
      <c r="K630" s="258" t="s">
        <v>150</v>
      </c>
      <c r="L630" s="263"/>
      <c r="M630" s="264" t="s">
        <v>19</v>
      </c>
      <c r="N630" s="265" t="s">
        <v>40</v>
      </c>
      <c r="O630" s="84"/>
      <c r="P630" s="213">
        <f>O630*H630</f>
        <v>0</v>
      </c>
      <c r="Q630" s="213">
        <v>0.0010100000000000001</v>
      </c>
      <c r="R630" s="213">
        <f>Q630*H630</f>
        <v>0.018180000000000002</v>
      </c>
      <c r="S630" s="213">
        <v>0</v>
      </c>
      <c r="T630" s="214">
        <f>S630*H630</f>
        <v>0</v>
      </c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R630" s="215" t="s">
        <v>260</v>
      </c>
      <c r="AT630" s="215" t="s">
        <v>229</v>
      </c>
      <c r="AU630" s="215" t="s">
        <v>79</v>
      </c>
      <c r="AY630" s="17" t="s">
        <v>144</v>
      </c>
      <c r="BE630" s="216">
        <f>IF(N630="základní",J630,0)</f>
        <v>0</v>
      </c>
      <c r="BF630" s="216">
        <f>IF(N630="snížená",J630,0)</f>
        <v>0</v>
      </c>
      <c r="BG630" s="216">
        <f>IF(N630="zákl. přenesená",J630,0)</f>
        <v>0</v>
      </c>
      <c r="BH630" s="216">
        <f>IF(N630="sníž. přenesená",J630,0)</f>
        <v>0</v>
      </c>
      <c r="BI630" s="216">
        <f>IF(N630="nulová",J630,0)</f>
        <v>0</v>
      </c>
      <c r="BJ630" s="17" t="s">
        <v>77</v>
      </c>
      <c r="BK630" s="216">
        <f>ROUND(I630*H630,2)</f>
        <v>0</v>
      </c>
      <c r="BL630" s="17" t="s">
        <v>203</v>
      </c>
      <c r="BM630" s="215" t="s">
        <v>638</v>
      </c>
    </row>
    <row r="631" s="2" customFormat="1">
      <c r="A631" s="38"/>
      <c r="B631" s="39"/>
      <c r="C631" s="40"/>
      <c r="D631" s="217" t="s">
        <v>152</v>
      </c>
      <c r="E631" s="40"/>
      <c r="F631" s="218" t="s">
        <v>2169</v>
      </c>
      <c r="G631" s="40"/>
      <c r="H631" s="40"/>
      <c r="I631" s="219"/>
      <c r="J631" s="40"/>
      <c r="K631" s="40"/>
      <c r="L631" s="44"/>
      <c r="M631" s="220"/>
      <c r="N631" s="221"/>
      <c r="O631" s="84"/>
      <c r="P631" s="84"/>
      <c r="Q631" s="84"/>
      <c r="R631" s="84"/>
      <c r="S631" s="84"/>
      <c r="T631" s="85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T631" s="17" t="s">
        <v>152</v>
      </c>
      <c r="AU631" s="17" t="s">
        <v>79</v>
      </c>
    </row>
    <row r="632" s="13" customFormat="1">
      <c r="A632" s="13"/>
      <c r="B632" s="224"/>
      <c r="C632" s="225"/>
      <c r="D632" s="217" t="s">
        <v>156</v>
      </c>
      <c r="E632" s="226" t="s">
        <v>19</v>
      </c>
      <c r="F632" s="227" t="s">
        <v>2170</v>
      </c>
      <c r="G632" s="225"/>
      <c r="H632" s="226" t="s">
        <v>19</v>
      </c>
      <c r="I632" s="228"/>
      <c r="J632" s="225"/>
      <c r="K632" s="225"/>
      <c r="L632" s="229"/>
      <c r="M632" s="230"/>
      <c r="N632" s="231"/>
      <c r="O632" s="231"/>
      <c r="P632" s="231"/>
      <c r="Q632" s="231"/>
      <c r="R632" s="231"/>
      <c r="S632" s="231"/>
      <c r="T632" s="232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3" t="s">
        <v>156</v>
      </c>
      <c r="AU632" s="233" t="s">
        <v>79</v>
      </c>
      <c r="AV632" s="13" t="s">
        <v>77</v>
      </c>
      <c r="AW632" s="13" t="s">
        <v>31</v>
      </c>
      <c r="AX632" s="13" t="s">
        <v>69</v>
      </c>
      <c r="AY632" s="233" t="s">
        <v>144</v>
      </c>
    </row>
    <row r="633" s="13" customFormat="1">
      <c r="A633" s="13"/>
      <c r="B633" s="224"/>
      <c r="C633" s="225"/>
      <c r="D633" s="217" t="s">
        <v>156</v>
      </c>
      <c r="E633" s="226" t="s">
        <v>19</v>
      </c>
      <c r="F633" s="227" t="s">
        <v>2152</v>
      </c>
      <c r="G633" s="225"/>
      <c r="H633" s="226" t="s">
        <v>19</v>
      </c>
      <c r="I633" s="228"/>
      <c r="J633" s="225"/>
      <c r="K633" s="225"/>
      <c r="L633" s="229"/>
      <c r="M633" s="230"/>
      <c r="N633" s="231"/>
      <c r="O633" s="231"/>
      <c r="P633" s="231"/>
      <c r="Q633" s="231"/>
      <c r="R633" s="231"/>
      <c r="S633" s="231"/>
      <c r="T633" s="232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33" t="s">
        <v>156</v>
      </c>
      <c r="AU633" s="233" t="s">
        <v>79</v>
      </c>
      <c r="AV633" s="13" t="s">
        <v>77</v>
      </c>
      <c r="AW633" s="13" t="s">
        <v>31</v>
      </c>
      <c r="AX633" s="13" t="s">
        <v>69</v>
      </c>
      <c r="AY633" s="233" t="s">
        <v>144</v>
      </c>
    </row>
    <row r="634" s="14" customFormat="1">
      <c r="A634" s="14"/>
      <c r="B634" s="234"/>
      <c r="C634" s="235"/>
      <c r="D634" s="217" t="s">
        <v>156</v>
      </c>
      <c r="E634" s="236" t="s">
        <v>19</v>
      </c>
      <c r="F634" s="237" t="s">
        <v>2171</v>
      </c>
      <c r="G634" s="235"/>
      <c r="H634" s="238">
        <v>18</v>
      </c>
      <c r="I634" s="239"/>
      <c r="J634" s="235"/>
      <c r="K634" s="235"/>
      <c r="L634" s="240"/>
      <c r="M634" s="241"/>
      <c r="N634" s="242"/>
      <c r="O634" s="242"/>
      <c r="P634" s="242"/>
      <c r="Q634" s="242"/>
      <c r="R634" s="242"/>
      <c r="S634" s="242"/>
      <c r="T634" s="243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44" t="s">
        <v>156</v>
      </c>
      <c r="AU634" s="244" t="s">
        <v>79</v>
      </c>
      <c r="AV634" s="14" t="s">
        <v>79</v>
      </c>
      <c r="AW634" s="14" t="s">
        <v>31</v>
      </c>
      <c r="AX634" s="14" t="s">
        <v>69</v>
      </c>
      <c r="AY634" s="244" t="s">
        <v>144</v>
      </c>
    </row>
    <row r="635" s="15" customFormat="1">
      <c r="A635" s="15"/>
      <c r="B635" s="245"/>
      <c r="C635" s="246"/>
      <c r="D635" s="217" t="s">
        <v>156</v>
      </c>
      <c r="E635" s="247" t="s">
        <v>19</v>
      </c>
      <c r="F635" s="248" t="s">
        <v>163</v>
      </c>
      <c r="G635" s="246"/>
      <c r="H635" s="249">
        <v>18</v>
      </c>
      <c r="I635" s="250"/>
      <c r="J635" s="246"/>
      <c r="K635" s="246"/>
      <c r="L635" s="251"/>
      <c r="M635" s="252"/>
      <c r="N635" s="253"/>
      <c r="O635" s="253"/>
      <c r="P635" s="253"/>
      <c r="Q635" s="253"/>
      <c r="R635" s="253"/>
      <c r="S635" s="253"/>
      <c r="T635" s="254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T635" s="255" t="s">
        <v>156</v>
      </c>
      <c r="AU635" s="255" t="s">
        <v>79</v>
      </c>
      <c r="AV635" s="15" t="s">
        <v>151</v>
      </c>
      <c r="AW635" s="15" t="s">
        <v>31</v>
      </c>
      <c r="AX635" s="15" t="s">
        <v>77</v>
      </c>
      <c r="AY635" s="255" t="s">
        <v>144</v>
      </c>
    </row>
    <row r="636" s="2" customFormat="1" ht="33" customHeight="1">
      <c r="A636" s="38"/>
      <c r="B636" s="39"/>
      <c r="C636" s="204" t="s">
        <v>404</v>
      </c>
      <c r="D636" s="204" t="s">
        <v>146</v>
      </c>
      <c r="E636" s="205" t="s">
        <v>2172</v>
      </c>
      <c r="F636" s="206" t="s">
        <v>2173</v>
      </c>
      <c r="G636" s="207" t="s">
        <v>291</v>
      </c>
      <c r="H636" s="208">
        <v>14.52</v>
      </c>
      <c r="I636" s="209"/>
      <c r="J636" s="210">
        <f>ROUND(I636*H636,2)</f>
        <v>0</v>
      </c>
      <c r="K636" s="206" t="s">
        <v>150</v>
      </c>
      <c r="L636" s="44"/>
      <c r="M636" s="211" t="s">
        <v>19</v>
      </c>
      <c r="N636" s="212" t="s">
        <v>40</v>
      </c>
      <c r="O636" s="84"/>
      <c r="P636" s="213">
        <f>O636*H636</f>
        <v>0</v>
      </c>
      <c r="Q636" s="213">
        <v>0.00016794</v>
      </c>
      <c r="R636" s="213">
        <f>Q636*H636</f>
        <v>0.0024384887999999998</v>
      </c>
      <c r="S636" s="213">
        <v>0</v>
      </c>
      <c r="T636" s="214">
        <f>S636*H636</f>
        <v>0</v>
      </c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R636" s="215" t="s">
        <v>203</v>
      </c>
      <c r="AT636" s="215" t="s">
        <v>146</v>
      </c>
      <c r="AU636" s="215" t="s">
        <v>79</v>
      </c>
      <c r="AY636" s="17" t="s">
        <v>144</v>
      </c>
      <c r="BE636" s="216">
        <f>IF(N636="základní",J636,0)</f>
        <v>0</v>
      </c>
      <c r="BF636" s="216">
        <f>IF(N636="snížená",J636,0)</f>
        <v>0</v>
      </c>
      <c r="BG636" s="216">
        <f>IF(N636="zákl. přenesená",J636,0)</f>
        <v>0</v>
      </c>
      <c r="BH636" s="216">
        <f>IF(N636="sníž. přenesená",J636,0)</f>
        <v>0</v>
      </c>
      <c r="BI636" s="216">
        <f>IF(N636="nulová",J636,0)</f>
        <v>0</v>
      </c>
      <c r="BJ636" s="17" t="s">
        <v>77</v>
      </c>
      <c r="BK636" s="216">
        <f>ROUND(I636*H636,2)</f>
        <v>0</v>
      </c>
      <c r="BL636" s="17" t="s">
        <v>203</v>
      </c>
      <c r="BM636" s="215" t="s">
        <v>643</v>
      </c>
    </row>
    <row r="637" s="2" customFormat="1">
      <c r="A637" s="38"/>
      <c r="B637" s="39"/>
      <c r="C637" s="40"/>
      <c r="D637" s="217" t="s">
        <v>152</v>
      </c>
      <c r="E637" s="40"/>
      <c r="F637" s="218" t="s">
        <v>2174</v>
      </c>
      <c r="G637" s="40"/>
      <c r="H637" s="40"/>
      <c r="I637" s="219"/>
      <c r="J637" s="40"/>
      <c r="K637" s="40"/>
      <c r="L637" s="44"/>
      <c r="M637" s="220"/>
      <c r="N637" s="221"/>
      <c r="O637" s="84"/>
      <c r="P637" s="84"/>
      <c r="Q637" s="84"/>
      <c r="R637" s="84"/>
      <c r="S637" s="84"/>
      <c r="T637" s="85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T637" s="17" t="s">
        <v>152</v>
      </c>
      <c r="AU637" s="17" t="s">
        <v>79</v>
      </c>
    </row>
    <row r="638" s="2" customFormat="1">
      <c r="A638" s="38"/>
      <c r="B638" s="39"/>
      <c r="C638" s="40"/>
      <c r="D638" s="222" t="s">
        <v>154</v>
      </c>
      <c r="E638" s="40"/>
      <c r="F638" s="223" t="s">
        <v>2175</v>
      </c>
      <c r="G638" s="40"/>
      <c r="H638" s="40"/>
      <c r="I638" s="219"/>
      <c r="J638" s="40"/>
      <c r="K638" s="40"/>
      <c r="L638" s="44"/>
      <c r="M638" s="220"/>
      <c r="N638" s="221"/>
      <c r="O638" s="84"/>
      <c r="P638" s="84"/>
      <c r="Q638" s="84"/>
      <c r="R638" s="84"/>
      <c r="S638" s="84"/>
      <c r="T638" s="85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T638" s="17" t="s">
        <v>154</v>
      </c>
      <c r="AU638" s="17" t="s">
        <v>79</v>
      </c>
    </row>
    <row r="639" s="2" customFormat="1" ht="24.15" customHeight="1">
      <c r="A639" s="38"/>
      <c r="B639" s="39"/>
      <c r="C639" s="256" t="s">
        <v>644</v>
      </c>
      <c r="D639" s="256" t="s">
        <v>229</v>
      </c>
      <c r="E639" s="257" t="s">
        <v>2176</v>
      </c>
      <c r="F639" s="258" t="s">
        <v>2177</v>
      </c>
      <c r="G639" s="259" t="s">
        <v>291</v>
      </c>
      <c r="H639" s="260">
        <v>14.52</v>
      </c>
      <c r="I639" s="261"/>
      <c r="J639" s="262">
        <f>ROUND(I639*H639,2)</f>
        <v>0</v>
      </c>
      <c r="K639" s="258" t="s">
        <v>150</v>
      </c>
      <c r="L639" s="263"/>
      <c r="M639" s="264" t="s">
        <v>19</v>
      </c>
      <c r="N639" s="265" t="s">
        <v>40</v>
      </c>
      <c r="O639" s="84"/>
      <c r="P639" s="213">
        <f>O639*H639</f>
        <v>0</v>
      </c>
      <c r="Q639" s="213">
        <v>0.00044999999999999999</v>
      </c>
      <c r="R639" s="213">
        <f>Q639*H639</f>
        <v>0.0065339999999999999</v>
      </c>
      <c r="S639" s="213">
        <v>0</v>
      </c>
      <c r="T639" s="214">
        <f>S639*H639</f>
        <v>0</v>
      </c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R639" s="215" t="s">
        <v>260</v>
      </c>
      <c r="AT639" s="215" t="s">
        <v>229</v>
      </c>
      <c r="AU639" s="215" t="s">
        <v>79</v>
      </c>
      <c r="AY639" s="17" t="s">
        <v>144</v>
      </c>
      <c r="BE639" s="216">
        <f>IF(N639="základní",J639,0)</f>
        <v>0</v>
      </c>
      <c r="BF639" s="216">
        <f>IF(N639="snížená",J639,0)</f>
        <v>0</v>
      </c>
      <c r="BG639" s="216">
        <f>IF(N639="zákl. přenesená",J639,0)</f>
        <v>0</v>
      </c>
      <c r="BH639" s="216">
        <f>IF(N639="sníž. přenesená",J639,0)</f>
        <v>0</v>
      </c>
      <c r="BI639" s="216">
        <f>IF(N639="nulová",J639,0)</f>
        <v>0</v>
      </c>
      <c r="BJ639" s="17" t="s">
        <v>77</v>
      </c>
      <c r="BK639" s="216">
        <f>ROUND(I639*H639,2)</f>
        <v>0</v>
      </c>
      <c r="BL639" s="17" t="s">
        <v>203</v>
      </c>
      <c r="BM639" s="215" t="s">
        <v>647</v>
      </c>
    </row>
    <row r="640" s="2" customFormat="1">
      <c r="A640" s="38"/>
      <c r="B640" s="39"/>
      <c r="C640" s="40"/>
      <c r="D640" s="217" t="s">
        <v>152</v>
      </c>
      <c r="E640" s="40"/>
      <c r="F640" s="218" t="s">
        <v>2177</v>
      </c>
      <c r="G640" s="40"/>
      <c r="H640" s="40"/>
      <c r="I640" s="219"/>
      <c r="J640" s="40"/>
      <c r="K640" s="40"/>
      <c r="L640" s="44"/>
      <c r="M640" s="220"/>
      <c r="N640" s="221"/>
      <c r="O640" s="84"/>
      <c r="P640" s="84"/>
      <c r="Q640" s="84"/>
      <c r="R640" s="84"/>
      <c r="S640" s="84"/>
      <c r="T640" s="85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T640" s="17" t="s">
        <v>152</v>
      </c>
      <c r="AU640" s="17" t="s">
        <v>79</v>
      </c>
    </row>
    <row r="641" s="13" customFormat="1">
      <c r="A641" s="13"/>
      <c r="B641" s="224"/>
      <c r="C641" s="225"/>
      <c r="D641" s="217" t="s">
        <v>156</v>
      </c>
      <c r="E641" s="226" t="s">
        <v>19</v>
      </c>
      <c r="F641" s="227" t="s">
        <v>2178</v>
      </c>
      <c r="G641" s="225"/>
      <c r="H641" s="226" t="s">
        <v>19</v>
      </c>
      <c r="I641" s="228"/>
      <c r="J641" s="225"/>
      <c r="K641" s="225"/>
      <c r="L641" s="229"/>
      <c r="M641" s="230"/>
      <c r="N641" s="231"/>
      <c r="O641" s="231"/>
      <c r="P641" s="231"/>
      <c r="Q641" s="231"/>
      <c r="R641" s="231"/>
      <c r="S641" s="231"/>
      <c r="T641" s="232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33" t="s">
        <v>156</v>
      </c>
      <c r="AU641" s="233" t="s">
        <v>79</v>
      </c>
      <c r="AV641" s="13" t="s">
        <v>77</v>
      </c>
      <c r="AW641" s="13" t="s">
        <v>31</v>
      </c>
      <c r="AX641" s="13" t="s">
        <v>69</v>
      </c>
      <c r="AY641" s="233" t="s">
        <v>144</v>
      </c>
    </row>
    <row r="642" s="13" customFormat="1">
      <c r="A642" s="13"/>
      <c r="B642" s="224"/>
      <c r="C642" s="225"/>
      <c r="D642" s="217" t="s">
        <v>156</v>
      </c>
      <c r="E642" s="226" t="s">
        <v>19</v>
      </c>
      <c r="F642" s="227" t="s">
        <v>2154</v>
      </c>
      <c r="G642" s="225"/>
      <c r="H642" s="226" t="s">
        <v>19</v>
      </c>
      <c r="I642" s="228"/>
      <c r="J642" s="225"/>
      <c r="K642" s="225"/>
      <c r="L642" s="229"/>
      <c r="M642" s="230"/>
      <c r="N642" s="231"/>
      <c r="O642" s="231"/>
      <c r="P642" s="231"/>
      <c r="Q642" s="231"/>
      <c r="R642" s="231"/>
      <c r="S642" s="231"/>
      <c r="T642" s="232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3" t="s">
        <v>156</v>
      </c>
      <c r="AU642" s="233" t="s">
        <v>79</v>
      </c>
      <c r="AV642" s="13" t="s">
        <v>77</v>
      </c>
      <c r="AW642" s="13" t="s">
        <v>31</v>
      </c>
      <c r="AX642" s="13" t="s">
        <v>69</v>
      </c>
      <c r="AY642" s="233" t="s">
        <v>144</v>
      </c>
    </row>
    <row r="643" s="14" customFormat="1">
      <c r="A643" s="14"/>
      <c r="B643" s="234"/>
      <c r="C643" s="235"/>
      <c r="D643" s="217" t="s">
        <v>156</v>
      </c>
      <c r="E643" s="236" t="s">
        <v>19</v>
      </c>
      <c r="F643" s="237" t="s">
        <v>2179</v>
      </c>
      <c r="G643" s="235"/>
      <c r="H643" s="238">
        <v>7.2000000000000002</v>
      </c>
      <c r="I643" s="239"/>
      <c r="J643" s="235"/>
      <c r="K643" s="235"/>
      <c r="L643" s="240"/>
      <c r="M643" s="241"/>
      <c r="N643" s="242"/>
      <c r="O643" s="242"/>
      <c r="P643" s="242"/>
      <c r="Q643" s="242"/>
      <c r="R643" s="242"/>
      <c r="S643" s="242"/>
      <c r="T643" s="243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4" t="s">
        <v>156</v>
      </c>
      <c r="AU643" s="244" t="s">
        <v>79</v>
      </c>
      <c r="AV643" s="14" t="s">
        <v>79</v>
      </c>
      <c r="AW643" s="14" t="s">
        <v>31</v>
      </c>
      <c r="AX643" s="14" t="s">
        <v>69</v>
      </c>
      <c r="AY643" s="244" t="s">
        <v>144</v>
      </c>
    </row>
    <row r="644" s="13" customFormat="1">
      <c r="A644" s="13"/>
      <c r="B644" s="224"/>
      <c r="C644" s="225"/>
      <c r="D644" s="217" t="s">
        <v>156</v>
      </c>
      <c r="E644" s="226" t="s">
        <v>19</v>
      </c>
      <c r="F644" s="227" t="s">
        <v>2152</v>
      </c>
      <c r="G644" s="225"/>
      <c r="H644" s="226" t="s">
        <v>19</v>
      </c>
      <c r="I644" s="228"/>
      <c r="J644" s="225"/>
      <c r="K644" s="225"/>
      <c r="L644" s="229"/>
      <c r="M644" s="230"/>
      <c r="N644" s="231"/>
      <c r="O644" s="231"/>
      <c r="P644" s="231"/>
      <c r="Q644" s="231"/>
      <c r="R644" s="231"/>
      <c r="S644" s="231"/>
      <c r="T644" s="232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3" t="s">
        <v>156</v>
      </c>
      <c r="AU644" s="233" t="s">
        <v>79</v>
      </c>
      <c r="AV644" s="13" t="s">
        <v>77</v>
      </c>
      <c r="AW644" s="13" t="s">
        <v>31</v>
      </c>
      <c r="AX644" s="13" t="s">
        <v>69</v>
      </c>
      <c r="AY644" s="233" t="s">
        <v>144</v>
      </c>
    </row>
    <row r="645" s="14" customFormat="1">
      <c r="A645" s="14"/>
      <c r="B645" s="234"/>
      <c r="C645" s="235"/>
      <c r="D645" s="217" t="s">
        <v>156</v>
      </c>
      <c r="E645" s="236" t="s">
        <v>19</v>
      </c>
      <c r="F645" s="237" t="s">
        <v>2180</v>
      </c>
      <c r="G645" s="235"/>
      <c r="H645" s="238">
        <v>7.3200000000000003</v>
      </c>
      <c r="I645" s="239"/>
      <c r="J645" s="235"/>
      <c r="K645" s="235"/>
      <c r="L645" s="240"/>
      <c r="M645" s="241"/>
      <c r="N645" s="242"/>
      <c r="O645" s="242"/>
      <c r="P645" s="242"/>
      <c r="Q645" s="242"/>
      <c r="R645" s="242"/>
      <c r="S645" s="242"/>
      <c r="T645" s="243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4" t="s">
        <v>156</v>
      </c>
      <c r="AU645" s="244" t="s">
        <v>79</v>
      </c>
      <c r="AV645" s="14" t="s">
        <v>79</v>
      </c>
      <c r="AW645" s="14" t="s">
        <v>31</v>
      </c>
      <c r="AX645" s="14" t="s">
        <v>69</v>
      </c>
      <c r="AY645" s="244" t="s">
        <v>144</v>
      </c>
    </row>
    <row r="646" s="15" customFormat="1">
      <c r="A646" s="15"/>
      <c r="B646" s="245"/>
      <c r="C646" s="246"/>
      <c r="D646" s="217" t="s">
        <v>156</v>
      </c>
      <c r="E646" s="247" t="s">
        <v>19</v>
      </c>
      <c r="F646" s="248" t="s">
        <v>163</v>
      </c>
      <c r="G646" s="246"/>
      <c r="H646" s="249">
        <v>14.52</v>
      </c>
      <c r="I646" s="250"/>
      <c r="J646" s="246"/>
      <c r="K646" s="246"/>
      <c r="L646" s="251"/>
      <c r="M646" s="252"/>
      <c r="N646" s="253"/>
      <c r="O646" s="253"/>
      <c r="P646" s="253"/>
      <c r="Q646" s="253"/>
      <c r="R646" s="253"/>
      <c r="S646" s="253"/>
      <c r="T646" s="254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55" t="s">
        <v>156</v>
      </c>
      <c r="AU646" s="255" t="s">
        <v>79</v>
      </c>
      <c r="AV646" s="15" t="s">
        <v>151</v>
      </c>
      <c r="AW646" s="15" t="s">
        <v>31</v>
      </c>
      <c r="AX646" s="15" t="s">
        <v>77</v>
      </c>
      <c r="AY646" s="255" t="s">
        <v>144</v>
      </c>
    </row>
    <row r="647" s="2" customFormat="1" ht="24.15" customHeight="1">
      <c r="A647" s="38"/>
      <c r="B647" s="39"/>
      <c r="C647" s="204" t="s">
        <v>410</v>
      </c>
      <c r="D647" s="204" t="s">
        <v>146</v>
      </c>
      <c r="E647" s="205" t="s">
        <v>2181</v>
      </c>
      <c r="F647" s="206" t="s">
        <v>2182</v>
      </c>
      <c r="G647" s="207" t="s">
        <v>211</v>
      </c>
      <c r="H647" s="208">
        <v>0.074999999999999997</v>
      </c>
      <c r="I647" s="209"/>
      <c r="J647" s="210">
        <f>ROUND(I647*H647,2)</f>
        <v>0</v>
      </c>
      <c r="K647" s="206" t="s">
        <v>150</v>
      </c>
      <c r="L647" s="44"/>
      <c r="M647" s="211" t="s">
        <v>19</v>
      </c>
      <c r="N647" s="212" t="s">
        <v>40</v>
      </c>
      <c r="O647" s="84"/>
      <c r="P647" s="213">
        <f>O647*H647</f>
        <v>0</v>
      </c>
      <c r="Q647" s="213">
        <v>0</v>
      </c>
      <c r="R647" s="213">
        <f>Q647*H647</f>
        <v>0</v>
      </c>
      <c r="S647" s="213">
        <v>0</v>
      </c>
      <c r="T647" s="214">
        <f>S647*H647</f>
        <v>0</v>
      </c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R647" s="215" t="s">
        <v>203</v>
      </c>
      <c r="AT647" s="215" t="s">
        <v>146</v>
      </c>
      <c r="AU647" s="215" t="s">
        <v>79</v>
      </c>
      <c r="AY647" s="17" t="s">
        <v>144</v>
      </c>
      <c r="BE647" s="216">
        <f>IF(N647="základní",J647,0)</f>
        <v>0</v>
      </c>
      <c r="BF647" s="216">
        <f>IF(N647="snížená",J647,0)</f>
        <v>0</v>
      </c>
      <c r="BG647" s="216">
        <f>IF(N647="zákl. přenesená",J647,0)</f>
        <v>0</v>
      </c>
      <c r="BH647" s="216">
        <f>IF(N647="sníž. přenesená",J647,0)</f>
        <v>0</v>
      </c>
      <c r="BI647" s="216">
        <f>IF(N647="nulová",J647,0)</f>
        <v>0</v>
      </c>
      <c r="BJ647" s="17" t="s">
        <v>77</v>
      </c>
      <c r="BK647" s="216">
        <f>ROUND(I647*H647,2)</f>
        <v>0</v>
      </c>
      <c r="BL647" s="17" t="s">
        <v>203</v>
      </c>
      <c r="BM647" s="215" t="s">
        <v>658</v>
      </c>
    </row>
    <row r="648" s="2" customFormat="1">
      <c r="A648" s="38"/>
      <c r="B648" s="39"/>
      <c r="C648" s="40"/>
      <c r="D648" s="217" t="s">
        <v>152</v>
      </c>
      <c r="E648" s="40"/>
      <c r="F648" s="218" t="s">
        <v>2183</v>
      </c>
      <c r="G648" s="40"/>
      <c r="H648" s="40"/>
      <c r="I648" s="219"/>
      <c r="J648" s="40"/>
      <c r="K648" s="40"/>
      <c r="L648" s="44"/>
      <c r="M648" s="220"/>
      <c r="N648" s="221"/>
      <c r="O648" s="84"/>
      <c r="P648" s="84"/>
      <c r="Q648" s="84"/>
      <c r="R648" s="84"/>
      <c r="S648" s="84"/>
      <c r="T648" s="85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T648" s="17" t="s">
        <v>152</v>
      </c>
      <c r="AU648" s="17" t="s">
        <v>79</v>
      </c>
    </row>
    <row r="649" s="2" customFormat="1">
      <c r="A649" s="38"/>
      <c r="B649" s="39"/>
      <c r="C649" s="40"/>
      <c r="D649" s="222" t="s">
        <v>154</v>
      </c>
      <c r="E649" s="40"/>
      <c r="F649" s="223" t="s">
        <v>2184</v>
      </c>
      <c r="G649" s="40"/>
      <c r="H649" s="40"/>
      <c r="I649" s="219"/>
      <c r="J649" s="40"/>
      <c r="K649" s="40"/>
      <c r="L649" s="44"/>
      <c r="M649" s="220"/>
      <c r="N649" s="221"/>
      <c r="O649" s="84"/>
      <c r="P649" s="84"/>
      <c r="Q649" s="84"/>
      <c r="R649" s="84"/>
      <c r="S649" s="84"/>
      <c r="T649" s="85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T649" s="17" t="s">
        <v>154</v>
      </c>
      <c r="AU649" s="17" t="s">
        <v>79</v>
      </c>
    </row>
    <row r="650" s="12" customFormat="1" ht="22.8" customHeight="1">
      <c r="A650" s="12"/>
      <c r="B650" s="188"/>
      <c r="C650" s="189"/>
      <c r="D650" s="190" t="s">
        <v>68</v>
      </c>
      <c r="E650" s="202" t="s">
        <v>2185</v>
      </c>
      <c r="F650" s="202" t="s">
        <v>2120</v>
      </c>
      <c r="G650" s="189"/>
      <c r="H650" s="189"/>
      <c r="I650" s="192"/>
      <c r="J650" s="203">
        <f>BK650</f>
        <v>0</v>
      </c>
      <c r="K650" s="189"/>
      <c r="L650" s="194"/>
      <c r="M650" s="195"/>
      <c r="N650" s="196"/>
      <c r="O650" s="196"/>
      <c r="P650" s="197">
        <f>SUM(P651:P783)</f>
        <v>0</v>
      </c>
      <c r="Q650" s="196"/>
      <c r="R650" s="197">
        <f>SUM(R651:R783)</f>
        <v>1.19770132</v>
      </c>
      <c r="S650" s="196"/>
      <c r="T650" s="198">
        <f>SUM(T651:T783)</f>
        <v>1.6630799999999999</v>
      </c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R650" s="199" t="s">
        <v>79</v>
      </c>
      <c r="AT650" s="200" t="s">
        <v>68</v>
      </c>
      <c r="AU650" s="200" t="s">
        <v>77</v>
      </c>
      <c r="AY650" s="199" t="s">
        <v>144</v>
      </c>
      <c r="BK650" s="201">
        <f>SUM(BK651:BK783)</f>
        <v>0</v>
      </c>
    </row>
    <row r="651" s="2" customFormat="1" ht="16.5" customHeight="1">
      <c r="A651" s="38"/>
      <c r="B651" s="39"/>
      <c r="C651" s="204" t="s">
        <v>665</v>
      </c>
      <c r="D651" s="204" t="s">
        <v>146</v>
      </c>
      <c r="E651" s="205" t="s">
        <v>2186</v>
      </c>
      <c r="F651" s="206" t="s">
        <v>2187</v>
      </c>
      <c r="G651" s="207" t="s">
        <v>291</v>
      </c>
      <c r="H651" s="208">
        <v>39</v>
      </c>
      <c r="I651" s="209"/>
      <c r="J651" s="210">
        <f>ROUND(I651*H651,2)</f>
        <v>0</v>
      </c>
      <c r="K651" s="206" t="s">
        <v>150</v>
      </c>
      <c r="L651" s="44"/>
      <c r="M651" s="211" t="s">
        <v>19</v>
      </c>
      <c r="N651" s="212" t="s">
        <v>40</v>
      </c>
      <c r="O651" s="84"/>
      <c r="P651" s="213">
        <f>O651*H651</f>
        <v>0</v>
      </c>
      <c r="Q651" s="213">
        <v>0</v>
      </c>
      <c r="R651" s="213">
        <f>Q651*H651</f>
        <v>0</v>
      </c>
      <c r="S651" s="213">
        <v>0.03065</v>
      </c>
      <c r="T651" s="214">
        <f>S651*H651</f>
        <v>1.1953499999999999</v>
      </c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R651" s="215" t="s">
        <v>203</v>
      </c>
      <c r="AT651" s="215" t="s">
        <v>146</v>
      </c>
      <c r="AU651" s="215" t="s">
        <v>79</v>
      </c>
      <c r="AY651" s="17" t="s">
        <v>144</v>
      </c>
      <c r="BE651" s="216">
        <f>IF(N651="základní",J651,0)</f>
        <v>0</v>
      </c>
      <c r="BF651" s="216">
        <f>IF(N651="snížená",J651,0)</f>
        <v>0</v>
      </c>
      <c r="BG651" s="216">
        <f>IF(N651="zákl. přenesená",J651,0)</f>
        <v>0</v>
      </c>
      <c r="BH651" s="216">
        <f>IF(N651="sníž. přenesená",J651,0)</f>
        <v>0</v>
      </c>
      <c r="BI651" s="216">
        <f>IF(N651="nulová",J651,0)</f>
        <v>0</v>
      </c>
      <c r="BJ651" s="17" t="s">
        <v>77</v>
      </c>
      <c r="BK651" s="216">
        <f>ROUND(I651*H651,2)</f>
        <v>0</v>
      </c>
      <c r="BL651" s="17" t="s">
        <v>203</v>
      </c>
      <c r="BM651" s="215" t="s">
        <v>668</v>
      </c>
    </row>
    <row r="652" s="2" customFormat="1">
      <c r="A652" s="38"/>
      <c r="B652" s="39"/>
      <c r="C652" s="40"/>
      <c r="D652" s="217" t="s">
        <v>152</v>
      </c>
      <c r="E652" s="40"/>
      <c r="F652" s="218" t="s">
        <v>2188</v>
      </c>
      <c r="G652" s="40"/>
      <c r="H652" s="40"/>
      <c r="I652" s="219"/>
      <c r="J652" s="40"/>
      <c r="K652" s="40"/>
      <c r="L652" s="44"/>
      <c r="M652" s="220"/>
      <c r="N652" s="221"/>
      <c r="O652" s="84"/>
      <c r="P652" s="84"/>
      <c r="Q652" s="84"/>
      <c r="R652" s="84"/>
      <c r="S652" s="84"/>
      <c r="T652" s="85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T652" s="17" t="s">
        <v>152</v>
      </c>
      <c r="AU652" s="17" t="s">
        <v>79</v>
      </c>
    </row>
    <row r="653" s="2" customFormat="1">
      <c r="A653" s="38"/>
      <c r="B653" s="39"/>
      <c r="C653" s="40"/>
      <c r="D653" s="222" t="s">
        <v>154</v>
      </c>
      <c r="E653" s="40"/>
      <c r="F653" s="223" t="s">
        <v>2189</v>
      </c>
      <c r="G653" s="40"/>
      <c r="H653" s="40"/>
      <c r="I653" s="219"/>
      <c r="J653" s="40"/>
      <c r="K653" s="40"/>
      <c r="L653" s="44"/>
      <c r="M653" s="220"/>
      <c r="N653" s="221"/>
      <c r="O653" s="84"/>
      <c r="P653" s="84"/>
      <c r="Q653" s="84"/>
      <c r="R653" s="84"/>
      <c r="S653" s="84"/>
      <c r="T653" s="85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T653" s="17" t="s">
        <v>154</v>
      </c>
      <c r="AU653" s="17" t="s">
        <v>79</v>
      </c>
    </row>
    <row r="654" s="13" customFormat="1">
      <c r="A654" s="13"/>
      <c r="B654" s="224"/>
      <c r="C654" s="225"/>
      <c r="D654" s="217" t="s">
        <v>156</v>
      </c>
      <c r="E654" s="226" t="s">
        <v>19</v>
      </c>
      <c r="F654" s="227" t="s">
        <v>2190</v>
      </c>
      <c r="G654" s="225"/>
      <c r="H654" s="226" t="s">
        <v>19</v>
      </c>
      <c r="I654" s="228"/>
      <c r="J654" s="225"/>
      <c r="K654" s="225"/>
      <c r="L654" s="229"/>
      <c r="M654" s="230"/>
      <c r="N654" s="231"/>
      <c r="O654" s="231"/>
      <c r="P654" s="231"/>
      <c r="Q654" s="231"/>
      <c r="R654" s="231"/>
      <c r="S654" s="231"/>
      <c r="T654" s="232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33" t="s">
        <v>156</v>
      </c>
      <c r="AU654" s="233" t="s">
        <v>79</v>
      </c>
      <c r="AV654" s="13" t="s">
        <v>77</v>
      </c>
      <c r="AW654" s="13" t="s">
        <v>31</v>
      </c>
      <c r="AX654" s="13" t="s">
        <v>69</v>
      </c>
      <c r="AY654" s="233" t="s">
        <v>144</v>
      </c>
    </row>
    <row r="655" s="14" customFormat="1">
      <c r="A655" s="14"/>
      <c r="B655" s="234"/>
      <c r="C655" s="235"/>
      <c r="D655" s="217" t="s">
        <v>156</v>
      </c>
      <c r="E655" s="236" t="s">
        <v>19</v>
      </c>
      <c r="F655" s="237" t="s">
        <v>2191</v>
      </c>
      <c r="G655" s="235"/>
      <c r="H655" s="238">
        <v>9</v>
      </c>
      <c r="I655" s="239"/>
      <c r="J655" s="235"/>
      <c r="K655" s="235"/>
      <c r="L655" s="240"/>
      <c r="M655" s="241"/>
      <c r="N655" s="242"/>
      <c r="O655" s="242"/>
      <c r="P655" s="242"/>
      <c r="Q655" s="242"/>
      <c r="R655" s="242"/>
      <c r="S655" s="242"/>
      <c r="T655" s="243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44" t="s">
        <v>156</v>
      </c>
      <c r="AU655" s="244" t="s">
        <v>79</v>
      </c>
      <c r="AV655" s="14" t="s">
        <v>79</v>
      </c>
      <c r="AW655" s="14" t="s">
        <v>31</v>
      </c>
      <c r="AX655" s="14" t="s">
        <v>69</v>
      </c>
      <c r="AY655" s="244" t="s">
        <v>144</v>
      </c>
    </row>
    <row r="656" s="13" customFormat="1">
      <c r="A656" s="13"/>
      <c r="B656" s="224"/>
      <c r="C656" s="225"/>
      <c r="D656" s="217" t="s">
        <v>156</v>
      </c>
      <c r="E656" s="226" t="s">
        <v>19</v>
      </c>
      <c r="F656" s="227" t="s">
        <v>2192</v>
      </c>
      <c r="G656" s="225"/>
      <c r="H656" s="226" t="s">
        <v>19</v>
      </c>
      <c r="I656" s="228"/>
      <c r="J656" s="225"/>
      <c r="K656" s="225"/>
      <c r="L656" s="229"/>
      <c r="M656" s="230"/>
      <c r="N656" s="231"/>
      <c r="O656" s="231"/>
      <c r="P656" s="231"/>
      <c r="Q656" s="231"/>
      <c r="R656" s="231"/>
      <c r="S656" s="231"/>
      <c r="T656" s="232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33" t="s">
        <v>156</v>
      </c>
      <c r="AU656" s="233" t="s">
        <v>79</v>
      </c>
      <c r="AV656" s="13" t="s">
        <v>77</v>
      </c>
      <c r="AW656" s="13" t="s">
        <v>31</v>
      </c>
      <c r="AX656" s="13" t="s">
        <v>69</v>
      </c>
      <c r="AY656" s="233" t="s">
        <v>144</v>
      </c>
    </row>
    <row r="657" s="14" customFormat="1">
      <c r="A657" s="14"/>
      <c r="B657" s="234"/>
      <c r="C657" s="235"/>
      <c r="D657" s="217" t="s">
        <v>156</v>
      </c>
      <c r="E657" s="236" t="s">
        <v>19</v>
      </c>
      <c r="F657" s="237" t="s">
        <v>252</v>
      </c>
      <c r="G657" s="235"/>
      <c r="H657" s="238">
        <v>30</v>
      </c>
      <c r="I657" s="239"/>
      <c r="J657" s="235"/>
      <c r="K657" s="235"/>
      <c r="L657" s="240"/>
      <c r="M657" s="241"/>
      <c r="N657" s="242"/>
      <c r="O657" s="242"/>
      <c r="P657" s="242"/>
      <c r="Q657" s="242"/>
      <c r="R657" s="242"/>
      <c r="S657" s="242"/>
      <c r="T657" s="243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44" t="s">
        <v>156</v>
      </c>
      <c r="AU657" s="244" t="s">
        <v>79</v>
      </c>
      <c r="AV657" s="14" t="s">
        <v>79</v>
      </c>
      <c r="AW657" s="14" t="s">
        <v>31</v>
      </c>
      <c r="AX657" s="14" t="s">
        <v>69</v>
      </c>
      <c r="AY657" s="244" t="s">
        <v>144</v>
      </c>
    </row>
    <row r="658" s="15" customFormat="1">
      <c r="A658" s="15"/>
      <c r="B658" s="245"/>
      <c r="C658" s="246"/>
      <c r="D658" s="217" t="s">
        <v>156</v>
      </c>
      <c r="E658" s="247" t="s">
        <v>19</v>
      </c>
      <c r="F658" s="248" t="s">
        <v>163</v>
      </c>
      <c r="G658" s="246"/>
      <c r="H658" s="249">
        <v>39</v>
      </c>
      <c r="I658" s="250"/>
      <c r="J658" s="246"/>
      <c r="K658" s="246"/>
      <c r="L658" s="251"/>
      <c r="M658" s="252"/>
      <c r="N658" s="253"/>
      <c r="O658" s="253"/>
      <c r="P658" s="253"/>
      <c r="Q658" s="253"/>
      <c r="R658" s="253"/>
      <c r="S658" s="253"/>
      <c r="T658" s="254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T658" s="255" t="s">
        <v>156</v>
      </c>
      <c r="AU658" s="255" t="s">
        <v>79</v>
      </c>
      <c r="AV658" s="15" t="s">
        <v>151</v>
      </c>
      <c r="AW658" s="15" t="s">
        <v>31</v>
      </c>
      <c r="AX658" s="15" t="s">
        <v>77</v>
      </c>
      <c r="AY658" s="255" t="s">
        <v>144</v>
      </c>
    </row>
    <row r="659" s="2" customFormat="1" ht="16.5" customHeight="1">
      <c r="A659" s="38"/>
      <c r="B659" s="39"/>
      <c r="C659" s="204" t="s">
        <v>419</v>
      </c>
      <c r="D659" s="204" t="s">
        <v>146</v>
      </c>
      <c r="E659" s="205" t="s">
        <v>2193</v>
      </c>
      <c r="F659" s="206" t="s">
        <v>2194</v>
      </c>
      <c r="G659" s="207" t="s">
        <v>291</v>
      </c>
      <c r="H659" s="208">
        <v>30</v>
      </c>
      <c r="I659" s="209"/>
      <c r="J659" s="210">
        <f>ROUND(I659*H659,2)</f>
        <v>0</v>
      </c>
      <c r="K659" s="206" t="s">
        <v>150</v>
      </c>
      <c r="L659" s="44"/>
      <c r="M659" s="211" t="s">
        <v>19</v>
      </c>
      <c r="N659" s="212" t="s">
        <v>40</v>
      </c>
      <c r="O659" s="84"/>
      <c r="P659" s="213">
        <f>O659*H659</f>
        <v>0</v>
      </c>
      <c r="Q659" s="213">
        <v>0</v>
      </c>
      <c r="R659" s="213">
        <f>Q659*H659</f>
        <v>0</v>
      </c>
      <c r="S659" s="213">
        <v>0.0020999999999999999</v>
      </c>
      <c r="T659" s="214">
        <f>S659*H659</f>
        <v>0.063</v>
      </c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R659" s="215" t="s">
        <v>203</v>
      </c>
      <c r="AT659" s="215" t="s">
        <v>146</v>
      </c>
      <c r="AU659" s="215" t="s">
        <v>79</v>
      </c>
      <c r="AY659" s="17" t="s">
        <v>144</v>
      </c>
      <c r="BE659" s="216">
        <f>IF(N659="základní",J659,0)</f>
        <v>0</v>
      </c>
      <c r="BF659" s="216">
        <f>IF(N659="snížená",J659,0)</f>
        <v>0</v>
      </c>
      <c r="BG659" s="216">
        <f>IF(N659="zákl. přenesená",J659,0)</f>
        <v>0</v>
      </c>
      <c r="BH659" s="216">
        <f>IF(N659="sníž. přenesená",J659,0)</f>
        <v>0</v>
      </c>
      <c r="BI659" s="216">
        <f>IF(N659="nulová",J659,0)</f>
        <v>0</v>
      </c>
      <c r="BJ659" s="17" t="s">
        <v>77</v>
      </c>
      <c r="BK659" s="216">
        <f>ROUND(I659*H659,2)</f>
        <v>0</v>
      </c>
      <c r="BL659" s="17" t="s">
        <v>203</v>
      </c>
      <c r="BM659" s="215" t="s">
        <v>676</v>
      </c>
    </row>
    <row r="660" s="2" customFormat="1">
      <c r="A660" s="38"/>
      <c r="B660" s="39"/>
      <c r="C660" s="40"/>
      <c r="D660" s="217" t="s">
        <v>152</v>
      </c>
      <c r="E660" s="40"/>
      <c r="F660" s="218" t="s">
        <v>2195</v>
      </c>
      <c r="G660" s="40"/>
      <c r="H660" s="40"/>
      <c r="I660" s="219"/>
      <c r="J660" s="40"/>
      <c r="K660" s="40"/>
      <c r="L660" s="44"/>
      <c r="M660" s="220"/>
      <c r="N660" s="221"/>
      <c r="O660" s="84"/>
      <c r="P660" s="84"/>
      <c r="Q660" s="84"/>
      <c r="R660" s="84"/>
      <c r="S660" s="84"/>
      <c r="T660" s="85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T660" s="17" t="s">
        <v>152</v>
      </c>
      <c r="AU660" s="17" t="s">
        <v>79</v>
      </c>
    </row>
    <row r="661" s="2" customFormat="1">
      <c r="A661" s="38"/>
      <c r="B661" s="39"/>
      <c r="C661" s="40"/>
      <c r="D661" s="222" t="s">
        <v>154</v>
      </c>
      <c r="E661" s="40"/>
      <c r="F661" s="223" t="s">
        <v>2196</v>
      </c>
      <c r="G661" s="40"/>
      <c r="H661" s="40"/>
      <c r="I661" s="219"/>
      <c r="J661" s="40"/>
      <c r="K661" s="40"/>
      <c r="L661" s="44"/>
      <c r="M661" s="220"/>
      <c r="N661" s="221"/>
      <c r="O661" s="84"/>
      <c r="P661" s="84"/>
      <c r="Q661" s="84"/>
      <c r="R661" s="84"/>
      <c r="S661" s="84"/>
      <c r="T661" s="85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T661" s="17" t="s">
        <v>154</v>
      </c>
      <c r="AU661" s="17" t="s">
        <v>79</v>
      </c>
    </row>
    <row r="662" s="13" customFormat="1">
      <c r="A662" s="13"/>
      <c r="B662" s="224"/>
      <c r="C662" s="225"/>
      <c r="D662" s="217" t="s">
        <v>156</v>
      </c>
      <c r="E662" s="226" t="s">
        <v>19</v>
      </c>
      <c r="F662" s="227" t="s">
        <v>2197</v>
      </c>
      <c r="G662" s="225"/>
      <c r="H662" s="226" t="s">
        <v>19</v>
      </c>
      <c r="I662" s="228"/>
      <c r="J662" s="225"/>
      <c r="K662" s="225"/>
      <c r="L662" s="229"/>
      <c r="M662" s="230"/>
      <c r="N662" s="231"/>
      <c r="O662" s="231"/>
      <c r="P662" s="231"/>
      <c r="Q662" s="231"/>
      <c r="R662" s="231"/>
      <c r="S662" s="231"/>
      <c r="T662" s="232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33" t="s">
        <v>156</v>
      </c>
      <c r="AU662" s="233" t="s">
        <v>79</v>
      </c>
      <c r="AV662" s="13" t="s">
        <v>77</v>
      </c>
      <c r="AW662" s="13" t="s">
        <v>31</v>
      </c>
      <c r="AX662" s="13" t="s">
        <v>69</v>
      </c>
      <c r="AY662" s="233" t="s">
        <v>144</v>
      </c>
    </row>
    <row r="663" s="14" customFormat="1">
      <c r="A663" s="14"/>
      <c r="B663" s="234"/>
      <c r="C663" s="235"/>
      <c r="D663" s="217" t="s">
        <v>156</v>
      </c>
      <c r="E663" s="236" t="s">
        <v>19</v>
      </c>
      <c r="F663" s="237" t="s">
        <v>2198</v>
      </c>
      <c r="G663" s="235"/>
      <c r="H663" s="238">
        <v>30</v>
      </c>
      <c r="I663" s="239"/>
      <c r="J663" s="235"/>
      <c r="K663" s="235"/>
      <c r="L663" s="240"/>
      <c r="M663" s="241"/>
      <c r="N663" s="242"/>
      <c r="O663" s="242"/>
      <c r="P663" s="242"/>
      <c r="Q663" s="242"/>
      <c r="R663" s="242"/>
      <c r="S663" s="242"/>
      <c r="T663" s="243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44" t="s">
        <v>156</v>
      </c>
      <c r="AU663" s="244" t="s">
        <v>79</v>
      </c>
      <c r="AV663" s="14" t="s">
        <v>79</v>
      </c>
      <c r="AW663" s="14" t="s">
        <v>31</v>
      </c>
      <c r="AX663" s="14" t="s">
        <v>69</v>
      </c>
      <c r="AY663" s="244" t="s">
        <v>144</v>
      </c>
    </row>
    <row r="664" s="15" customFormat="1">
      <c r="A664" s="15"/>
      <c r="B664" s="245"/>
      <c r="C664" s="246"/>
      <c r="D664" s="217" t="s">
        <v>156</v>
      </c>
      <c r="E664" s="247" t="s">
        <v>19</v>
      </c>
      <c r="F664" s="248" t="s">
        <v>163</v>
      </c>
      <c r="G664" s="246"/>
      <c r="H664" s="249">
        <v>30</v>
      </c>
      <c r="I664" s="250"/>
      <c r="J664" s="246"/>
      <c r="K664" s="246"/>
      <c r="L664" s="251"/>
      <c r="M664" s="252"/>
      <c r="N664" s="253"/>
      <c r="O664" s="253"/>
      <c r="P664" s="253"/>
      <c r="Q664" s="253"/>
      <c r="R664" s="253"/>
      <c r="S664" s="253"/>
      <c r="T664" s="254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T664" s="255" t="s">
        <v>156</v>
      </c>
      <c r="AU664" s="255" t="s">
        <v>79</v>
      </c>
      <c r="AV664" s="15" t="s">
        <v>151</v>
      </c>
      <c r="AW664" s="15" t="s">
        <v>31</v>
      </c>
      <c r="AX664" s="15" t="s">
        <v>77</v>
      </c>
      <c r="AY664" s="255" t="s">
        <v>144</v>
      </c>
    </row>
    <row r="665" s="2" customFormat="1" ht="16.5" customHeight="1">
      <c r="A665" s="38"/>
      <c r="B665" s="39"/>
      <c r="C665" s="204" t="s">
        <v>688</v>
      </c>
      <c r="D665" s="204" t="s">
        <v>146</v>
      </c>
      <c r="E665" s="205" t="s">
        <v>2199</v>
      </c>
      <c r="F665" s="206" t="s">
        <v>2200</v>
      </c>
      <c r="G665" s="207" t="s">
        <v>291</v>
      </c>
      <c r="H665" s="208">
        <v>10</v>
      </c>
      <c r="I665" s="209"/>
      <c r="J665" s="210">
        <f>ROUND(I665*H665,2)</f>
        <v>0</v>
      </c>
      <c r="K665" s="206" t="s">
        <v>150</v>
      </c>
      <c r="L665" s="44"/>
      <c r="M665" s="211" t="s">
        <v>19</v>
      </c>
      <c r="N665" s="212" t="s">
        <v>40</v>
      </c>
      <c r="O665" s="84"/>
      <c r="P665" s="213">
        <f>O665*H665</f>
        <v>0</v>
      </c>
      <c r="Q665" s="213">
        <v>0</v>
      </c>
      <c r="R665" s="213">
        <f>Q665*H665</f>
        <v>0</v>
      </c>
      <c r="S665" s="213">
        <v>0.00198</v>
      </c>
      <c r="T665" s="214">
        <f>S665*H665</f>
        <v>0.019799999999999998</v>
      </c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R665" s="215" t="s">
        <v>203</v>
      </c>
      <c r="AT665" s="215" t="s">
        <v>146</v>
      </c>
      <c r="AU665" s="215" t="s">
        <v>79</v>
      </c>
      <c r="AY665" s="17" t="s">
        <v>144</v>
      </c>
      <c r="BE665" s="216">
        <f>IF(N665="základní",J665,0)</f>
        <v>0</v>
      </c>
      <c r="BF665" s="216">
        <f>IF(N665="snížená",J665,0)</f>
        <v>0</v>
      </c>
      <c r="BG665" s="216">
        <f>IF(N665="zákl. přenesená",J665,0)</f>
        <v>0</v>
      </c>
      <c r="BH665" s="216">
        <f>IF(N665="sníž. přenesená",J665,0)</f>
        <v>0</v>
      </c>
      <c r="BI665" s="216">
        <f>IF(N665="nulová",J665,0)</f>
        <v>0</v>
      </c>
      <c r="BJ665" s="17" t="s">
        <v>77</v>
      </c>
      <c r="BK665" s="216">
        <f>ROUND(I665*H665,2)</f>
        <v>0</v>
      </c>
      <c r="BL665" s="17" t="s">
        <v>203</v>
      </c>
      <c r="BM665" s="215" t="s">
        <v>691</v>
      </c>
    </row>
    <row r="666" s="2" customFormat="1">
      <c r="A666" s="38"/>
      <c r="B666" s="39"/>
      <c r="C666" s="40"/>
      <c r="D666" s="217" t="s">
        <v>152</v>
      </c>
      <c r="E666" s="40"/>
      <c r="F666" s="218" t="s">
        <v>2201</v>
      </c>
      <c r="G666" s="40"/>
      <c r="H666" s="40"/>
      <c r="I666" s="219"/>
      <c r="J666" s="40"/>
      <c r="K666" s="40"/>
      <c r="L666" s="44"/>
      <c r="M666" s="220"/>
      <c r="N666" s="221"/>
      <c r="O666" s="84"/>
      <c r="P666" s="84"/>
      <c r="Q666" s="84"/>
      <c r="R666" s="84"/>
      <c r="S666" s="84"/>
      <c r="T666" s="85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T666" s="17" t="s">
        <v>152</v>
      </c>
      <c r="AU666" s="17" t="s">
        <v>79</v>
      </c>
    </row>
    <row r="667" s="2" customFormat="1">
      <c r="A667" s="38"/>
      <c r="B667" s="39"/>
      <c r="C667" s="40"/>
      <c r="D667" s="222" t="s">
        <v>154</v>
      </c>
      <c r="E667" s="40"/>
      <c r="F667" s="223" t="s">
        <v>2202</v>
      </c>
      <c r="G667" s="40"/>
      <c r="H667" s="40"/>
      <c r="I667" s="219"/>
      <c r="J667" s="40"/>
      <c r="K667" s="40"/>
      <c r="L667" s="44"/>
      <c r="M667" s="220"/>
      <c r="N667" s="221"/>
      <c r="O667" s="84"/>
      <c r="P667" s="84"/>
      <c r="Q667" s="84"/>
      <c r="R667" s="84"/>
      <c r="S667" s="84"/>
      <c r="T667" s="85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T667" s="17" t="s">
        <v>154</v>
      </c>
      <c r="AU667" s="17" t="s">
        <v>79</v>
      </c>
    </row>
    <row r="668" s="13" customFormat="1">
      <c r="A668" s="13"/>
      <c r="B668" s="224"/>
      <c r="C668" s="225"/>
      <c r="D668" s="217" t="s">
        <v>156</v>
      </c>
      <c r="E668" s="226" t="s">
        <v>19</v>
      </c>
      <c r="F668" s="227" t="s">
        <v>2203</v>
      </c>
      <c r="G668" s="225"/>
      <c r="H668" s="226" t="s">
        <v>19</v>
      </c>
      <c r="I668" s="228"/>
      <c r="J668" s="225"/>
      <c r="K668" s="225"/>
      <c r="L668" s="229"/>
      <c r="M668" s="230"/>
      <c r="N668" s="231"/>
      <c r="O668" s="231"/>
      <c r="P668" s="231"/>
      <c r="Q668" s="231"/>
      <c r="R668" s="231"/>
      <c r="S668" s="231"/>
      <c r="T668" s="232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33" t="s">
        <v>156</v>
      </c>
      <c r="AU668" s="233" t="s">
        <v>79</v>
      </c>
      <c r="AV668" s="13" t="s">
        <v>77</v>
      </c>
      <c r="AW668" s="13" t="s">
        <v>31</v>
      </c>
      <c r="AX668" s="13" t="s">
        <v>69</v>
      </c>
      <c r="AY668" s="233" t="s">
        <v>144</v>
      </c>
    </row>
    <row r="669" s="14" customFormat="1">
      <c r="A669" s="14"/>
      <c r="B669" s="234"/>
      <c r="C669" s="235"/>
      <c r="D669" s="217" t="s">
        <v>156</v>
      </c>
      <c r="E669" s="236" t="s">
        <v>19</v>
      </c>
      <c r="F669" s="237" t="s">
        <v>185</v>
      </c>
      <c r="G669" s="235"/>
      <c r="H669" s="238">
        <v>10</v>
      </c>
      <c r="I669" s="239"/>
      <c r="J669" s="235"/>
      <c r="K669" s="235"/>
      <c r="L669" s="240"/>
      <c r="M669" s="241"/>
      <c r="N669" s="242"/>
      <c r="O669" s="242"/>
      <c r="P669" s="242"/>
      <c r="Q669" s="242"/>
      <c r="R669" s="242"/>
      <c r="S669" s="242"/>
      <c r="T669" s="243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44" t="s">
        <v>156</v>
      </c>
      <c r="AU669" s="244" t="s">
        <v>79</v>
      </c>
      <c r="AV669" s="14" t="s">
        <v>79</v>
      </c>
      <c r="AW669" s="14" t="s">
        <v>31</v>
      </c>
      <c r="AX669" s="14" t="s">
        <v>69</v>
      </c>
      <c r="AY669" s="244" t="s">
        <v>144</v>
      </c>
    </row>
    <row r="670" s="15" customFormat="1">
      <c r="A670" s="15"/>
      <c r="B670" s="245"/>
      <c r="C670" s="246"/>
      <c r="D670" s="217" t="s">
        <v>156</v>
      </c>
      <c r="E670" s="247" t="s">
        <v>19</v>
      </c>
      <c r="F670" s="248" t="s">
        <v>163</v>
      </c>
      <c r="G670" s="246"/>
      <c r="H670" s="249">
        <v>10</v>
      </c>
      <c r="I670" s="250"/>
      <c r="J670" s="246"/>
      <c r="K670" s="246"/>
      <c r="L670" s="251"/>
      <c r="M670" s="252"/>
      <c r="N670" s="253"/>
      <c r="O670" s="253"/>
      <c r="P670" s="253"/>
      <c r="Q670" s="253"/>
      <c r="R670" s="253"/>
      <c r="S670" s="253"/>
      <c r="T670" s="254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T670" s="255" t="s">
        <v>156</v>
      </c>
      <c r="AU670" s="255" t="s">
        <v>79</v>
      </c>
      <c r="AV670" s="15" t="s">
        <v>151</v>
      </c>
      <c r="AW670" s="15" t="s">
        <v>31</v>
      </c>
      <c r="AX670" s="15" t="s">
        <v>77</v>
      </c>
      <c r="AY670" s="255" t="s">
        <v>144</v>
      </c>
    </row>
    <row r="671" s="2" customFormat="1" ht="16.5" customHeight="1">
      <c r="A671" s="38"/>
      <c r="B671" s="39"/>
      <c r="C671" s="204" t="s">
        <v>428</v>
      </c>
      <c r="D671" s="204" t="s">
        <v>146</v>
      </c>
      <c r="E671" s="205" t="s">
        <v>2204</v>
      </c>
      <c r="F671" s="206" t="s">
        <v>2205</v>
      </c>
      <c r="G671" s="207" t="s">
        <v>291</v>
      </c>
      <c r="H671" s="208">
        <v>8.8800000000000008</v>
      </c>
      <c r="I671" s="209"/>
      <c r="J671" s="210">
        <f>ROUND(I671*H671,2)</f>
        <v>0</v>
      </c>
      <c r="K671" s="206" t="s">
        <v>150</v>
      </c>
      <c r="L671" s="44"/>
      <c r="M671" s="211" t="s">
        <v>19</v>
      </c>
      <c r="N671" s="212" t="s">
        <v>40</v>
      </c>
      <c r="O671" s="84"/>
      <c r="P671" s="213">
        <f>O671*H671</f>
        <v>0</v>
      </c>
      <c r="Q671" s="213">
        <v>0.00058679999999999995</v>
      </c>
      <c r="R671" s="213">
        <f>Q671*H671</f>
        <v>0.0052107840000000004</v>
      </c>
      <c r="S671" s="213">
        <v>0</v>
      </c>
      <c r="T671" s="214">
        <f>S671*H671</f>
        <v>0</v>
      </c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R671" s="215" t="s">
        <v>203</v>
      </c>
      <c r="AT671" s="215" t="s">
        <v>146</v>
      </c>
      <c r="AU671" s="215" t="s">
        <v>79</v>
      </c>
      <c r="AY671" s="17" t="s">
        <v>144</v>
      </c>
      <c r="BE671" s="216">
        <f>IF(N671="základní",J671,0)</f>
        <v>0</v>
      </c>
      <c r="BF671" s="216">
        <f>IF(N671="snížená",J671,0)</f>
        <v>0</v>
      </c>
      <c r="BG671" s="216">
        <f>IF(N671="zákl. přenesená",J671,0)</f>
        <v>0</v>
      </c>
      <c r="BH671" s="216">
        <f>IF(N671="sníž. přenesená",J671,0)</f>
        <v>0</v>
      </c>
      <c r="BI671" s="216">
        <f>IF(N671="nulová",J671,0)</f>
        <v>0</v>
      </c>
      <c r="BJ671" s="17" t="s">
        <v>77</v>
      </c>
      <c r="BK671" s="216">
        <f>ROUND(I671*H671,2)</f>
        <v>0</v>
      </c>
      <c r="BL671" s="17" t="s">
        <v>203</v>
      </c>
      <c r="BM671" s="215" t="s">
        <v>697</v>
      </c>
    </row>
    <row r="672" s="2" customFormat="1">
      <c r="A672" s="38"/>
      <c r="B672" s="39"/>
      <c r="C672" s="40"/>
      <c r="D672" s="217" t="s">
        <v>152</v>
      </c>
      <c r="E672" s="40"/>
      <c r="F672" s="218" t="s">
        <v>2206</v>
      </c>
      <c r="G672" s="40"/>
      <c r="H672" s="40"/>
      <c r="I672" s="219"/>
      <c r="J672" s="40"/>
      <c r="K672" s="40"/>
      <c r="L672" s="44"/>
      <c r="M672" s="220"/>
      <c r="N672" s="221"/>
      <c r="O672" s="84"/>
      <c r="P672" s="84"/>
      <c r="Q672" s="84"/>
      <c r="R672" s="84"/>
      <c r="S672" s="84"/>
      <c r="T672" s="85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T672" s="17" t="s">
        <v>152</v>
      </c>
      <c r="AU672" s="17" t="s">
        <v>79</v>
      </c>
    </row>
    <row r="673" s="2" customFormat="1">
      <c r="A673" s="38"/>
      <c r="B673" s="39"/>
      <c r="C673" s="40"/>
      <c r="D673" s="222" t="s">
        <v>154</v>
      </c>
      <c r="E673" s="40"/>
      <c r="F673" s="223" t="s">
        <v>2207</v>
      </c>
      <c r="G673" s="40"/>
      <c r="H673" s="40"/>
      <c r="I673" s="219"/>
      <c r="J673" s="40"/>
      <c r="K673" s="40"/>
      <c r="L673" s="44"/>
      <c r="M673" s="220"/>
      <c r="N673" s="221"/>
      <c r="O673" s="84"/>
      <c r="P673" s="84"/>
      <c r="Q673" s="84"/>
      <c r="R673" s="84"/>
      <c r="S673" s="84"/>
      <c r="T673" s="85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T673" s="17" t="s">
        <v>154</v>
      </c>
      <c r="AU673" s="17" t="s">
        <v>79</v>
      </c>
    </row>
    <row r="674" s="13" customFormat="1">
      <c r="A674" s="13"/>
      <c r="B674" s="224"/>
      <c r="C674" s="225"/>
      <c r="D674" s="217" t="s">
        <v>156</v>
      </c>
      <c r="E674" s="226" t="s">
        <v>19</v>
      </c>
      <c r="F674" s="227" t="s">
        <v>1701</v>
      </c>
      <c r="G674" s="225"/>
      <c r="H674" s="226" t="s">
        <v>19</v>
      </c>
      <c r="I674" s="228"/>
      <c r="J674" s="225"/>
      <c r="K674" s="225"/>
      <c r="L674" s="229"/>
      <c r="M674" s="230"/>
      <c r="N674" s="231"/>
      <c r="O674" s="231"/>
      <c r="P674" s="231"/>
      <c r="Q674" s="231"/>
      <c r="R674" s="231"/>
      <c r="S674" s="231"/>
      <c r="T674" s="232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3" t="s">
        <v>156</v>
      </c>
      <c r="AU674" s="233" t="s">
        <v>79</v>
      </c>
      <c r="AV674" s="13" t="s">
        <v>77</v>
      </c>
      <c r="AW674" s="13" t="s">
        <v>31</v>
      </c>
      <c r="AX674" s="13" t="s">
        <v>69</v>
      </c>
      <c r="AY674" s="233" t="s">
        <v>144</v>
      </c>
    </row>
    <row r="675" s="13" customFormat="1">
      <c r="A675" s="13"/>
      <c r="B675" s="224"/>
      <c r="C675" s="225"/>
      <c r="D675" s="217" t="s">
        <v>156</v>
      </c>
      <c r="E675" s="226" t="s">
        <v>19</v>
      </c>
      <c r="F675" s="227" t="s">
        <v>2208</v>
      </c>
      <c r="G675" s="225"/>
      <c r="H675" s="226" t="s">
        <v>19</v>
      </c>
      <c r="I675" s="228"/>
      <c r="J675" s="225"/>
      <c r="K675" s="225"/>
      <c r="L675" s="229"/>
      <c r="M675" s="230"/>
      <c r="N675" s="231"/>
      <c r="O675" s="231"/>
      <c r="P675" s="231"/>
      <c r="Q675" s="231"/>
      <c r="R675" s="231"/>
      <c r="S675" s="231"/>
      <c r="T675" s="232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33" t="s">
        <v>156</v>
      </c>
      <c r="AU675" s="233" t="s">
        <v>79</v>
      </c>
      <c r="AV675" s="13" t="s">
        <v>77</v>
      </c>
      <c r="AW675" s="13" t="s">
        <v>31</v>
      </c>
      <c r="AX675" s="13" t="s">
        <v>69</v>
      </c>
      <c r="AY675" s="233" t="s">
        <v>144</v>
      </c>
    </row>
    <row r="676" s="14" customFormat="1">
      <c r="A676" s="14"/>
      <c r="B676" s="234"/>
      <c r="C676" s="235"/>
      <c r="D676" s="217" t="s">
        <v>156</v>
      </c>
      <c r="E676" s="236" t="s">
        <v>19</v>
      </c>
      <c r="F676" s="237" t="s">
        <v>2069</v>
      </c>
      <c r="G676" s="235"/>
      <c r="H676" s="238">
        <v>6.2400000000000002</v>
      </c>
      <c r="I676" s="239"/>
      <c r="J676" s="235"/>
      <c r="K676" s="235"/>
      <c r="L676" s="240"/>
      <c r="M676" s="241"/>
      <c r="N676" s="242"/>
      <c r="O676" s="242"/>
      <c r="P676" s="242"/>
      <c r="Q676" s="242"/>
      <c r="R676" s="242"/>
      <c r="S676" s="242"/>
      <c r="T676" s="243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44" t="s">
        <v>156</v>
      </c>
      <c r="AU676" s="244" t="s">
        <v>79</v>
      </c>
      <c r="AV676" s="14" t="s">
        <v>79</v>
      </c>
      <c r="AW676" s="14" t="s">
        <v>31</v>
      </c>
      <c r="AX676" s="14" t="s">
        <v>69</v>
      </c>
      <c r="AY676" s="244" t="s">
        <v>144</v>
      </c>
    </row>
    <row r="677" s="13" customFormat="1">
      <c r="A677" s="13"/>
      <c r="B677" s="224"/>
      <c r="C677" s="225"/>
      <c r="D677" s="217" t="s">
        <v>156</v>
      </c>
      <c r="E677" s="226" t="s">
        <v>19</v>
      </c>
      <c r="F677" s="227" t="s">
        <v>2209</v>
      </c>
      <c r="G677" s="225"/>
      <c r="H677" s="226" t="s">
        <v>19</v>
      </c>
      <c r="I677" s="228"/>
      <c r="J677" s="225"/>
      <c r="K677" s="225"/>
      <c r="L677" s="229"/>
      <c r="M677" s="230"/>
      <c r="N677" s="231"/>
      <c r="O677" s="231"/>
      <c r="P677" s="231"/>
      <c r="Q677" s="231"/>
      <c r="R677" s="231"/>
      <c r="S677" s="231"/>
      <c r="T677" s="232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33" t="s">
        <v>156</v>
      </c>
      <c r="AU677" s="233" t="s">
        <v>79</v>
      </c>
      <c r="AV677" s="13" t="s">
        <v>77</v>
      </c>
      <c r="AW677" s="13" t="s">
        <v>31</v>
      </c>
      <c r="AX677" s="13" t="s">
        <v>69</v>
      </c>
      <c r="AY677" s="233" t="s">
        <v>144</v>
      </c>
    </row>
    <row r="678" s="14" customFormat="1">
      <c r="A678" s="14"/>
      <c r="B678" s="234"/>
      <c r="C678" s="235"/>
      <c r="D678" s="217" t="s">
        <v>156</v>
      </c>
      <c r="E678" s="236" t="s">
        <v>19</v>
      </c>
      <c r="F678" s="237" t="s">
        <v>2210</v>
      </c>
      <c r="G678" s="235"/>
      <c r="H678" s="238">
        <v>2.6400000000000001</v>
      </c>
      <c r="I678" s="239"/>
      <c r="J678" s="235"/>
      <c r="K678" s="235"/>
      <c r="L678" s="240"/>
      <c r="M678" s="241"/>
      <c r="N678" s="242"/>
      <c r="O678" s="242"/>
      <c r="P678" s="242"/>
      <c r="Q678" s="242"/>
      <c r="R678" s="242"/>
      <c r="S678" s="242"/>
      <c r="T678" s="243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44" t="s">
        <v>156</v>
      </c>
      <c r="AU678" s="244" t="s">
        <v>79</v>
      </c>
      <c r="AV678" s="14" t="s">
        <v>79</v>
      </c>
      <c r="AW678" s="14" t="s">
        <v>31</v>
      </c>
      <c r="AX678" s="14" t="s">
        <v>69</v>
      </c>
      <c r="AY678" s="244" t="s">
        <v>144</v>
      </c>
    </row>
    <row r="679" s="15" customFormat="1">
      <c r="A679" s="15"/>
      <c r="B679" s="245"/>
      <c r="C679" s="246"/>
      <c r="D679" s="217" t="s">
        <v>156</v>
      </c>
      <c r="E679" s="247" t="s">
        <v>19</v>
      </c>
      <c r="F679" s="248" t="s">
        <v>163</v>
      </c>
      <c r="G679" s="246"/>
      <c r="H679" s="249">
        <v>8.8800000000000008</v>
      </c>
      <c r="I679" s="250"/>
      <c r="J679" s="246"/>
      <c r="K679" s="246"/>
      <c r="L679" s="251"/>
      <c r="M679" s="252"/>
      <c r="N679" s="253"/>
      <c r="O679" s="253"/>
      <c r="P679" s="253"/>
      <c r="Q679" s="253"/>
      <c r="R679" s="253"/>
      <c r="S679" s="253"/>
      <c r="T679" s="254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T679" s="255" t="s">
        <v>156</v>
      </c>
      <c r="AU679" s="255" t="s">
        <v>79</v>
      </c>
      <c r="AV679" s="15" t="s">
        <v>151</v>
      </c>
      <c r="AW679" s="15" t="s">
        <v>31</v>
      </c>
      <c r="AX679" s="15" t="s">
        <v>77</v>
      </c>
      <c r="AY679" s="255" t="s">
        <v>144</v>
      </c>
    </row>
    <row r="680" s="2" customFormat="1" ht="16.5" customHeight="1">
      <c r="A680" s="38"/>
      <c r="B680" s="39"/>
      <c r="C680" s="204" t="s">
        <v>701</v>
      </c>
      <c r="D680" s="204" t="s">
        <v>146</v>
      </c>
      <c r="E680" s="205" t="s">
        <v>2211</v>
      </c>
      <c r="F680" s="206" t="s">
        <v>2212</v>
      </c>
      <c r="G680" s="207" t="s">
        <v>291</v>
      </c>
      <c r="H680" s="208">
        <v>30.239999999999998</v>
      </c>
      <c r="I680" s="209"/>
      <c r="J680" s="210">
        <f>ROUND(I680*H680,2)</f>
        <v>0</v>
      </c>
      <c r="K680" s="206" t="s">
        <v>150</v>
      </c>
      <c r="L680" s="44"/>
      <c r="M680" s="211" t="s">
        <v>19</v>
      </c>
      <c r="N680" s="212" t="s">
        <v>40</v>
      </c>
      <c r="O680" s="84"/>
      <c r="P680" s="213">
        <f>O680*H680</f>
        <v>0</v>
      </c>
      <c r="Q680" s="213">
        <v>0.0020098999999999998</v>
      </c>
      <c r="R680" s="213">
        <f>Q680*H680</f>
        <v>0.060779375999999989</v>
      </c>
      <c r="S680" s="213">
        <v>0</v>
      </c>
      <c r="T680" s="214">
        <f>S680*H680</f>
        <v>0</v>
      </c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R680" s="215" t="s">
        <v>203</v>
      </c>
      <c r="AT680" s="215" t="s">
        <v>146</v>
      </c>
      <c r="AU680" s="215" t="s">
        <v>79</v>
      </c>
      <c r="AY680" s="17" t="s">
        <v>144</v>
      </c>
      <c r="BE680" s="216">
        <f>IF(N680="základní",J680,0)</f>
        <v>0</v>
      </c>
      <c r="BF680" s="216">
        <f>IF(N680="snížená",J680,0)</f>
        <v>0</v>
      </c>
      <c r="BG680" s="216">
        <f>IF(N680="zákl. přenesená",J680,0)</f>
        <v>0</v>
      </c>
      <c r="BH680" s="216">
        <f>IF(N680="sníž. přenesená",J680,0)</f>
        <v>0</v>
      </c>
      <c r="BI680" s="216">
        <f>IF(N680="nulová",J680,0)</f>
        <v>0</v>
      </c>
      <c r="BJ680" s="17" t="s">
        <v>77</v>
      </c>
      <c r="BK680" s="216">
        <f>ROUND(I680*H680,2)</f>
        <v>0</v>
      </c>
      <c r="BL680" s="17" t="s">
        <v>203</v>
      </c>
      <c r="BM680" s="215" t="s">
        <v>704</v>
      </c>
    </row>
    <row r="681" s="2" customFormat="1">
      <c r="A681" s="38"/>
      <c r="B681" s="39"/>
      <c r="C681" s="40"/>
      <c r="D681" s="217" t="s">
        <v>152</v>
      </c>
      <c r="E681" s="40"/>
      <c r="F681" s="218" t="s">
        <v>2213</v>
      </c>
      <c r="G681" s="40"/>
      <c r="H681" s="40"/>
      <c r="I681" s="219"/>
      <c r="J681" s="40"/>
      <c r="K681" s="40"/>
      <c r="L681" s="44"/>
      <c r="M681" s="220"/>
      <c r="N681" s="221"/>
      <c r="O681" s="84"/>
      <c r="P681" s="84"/>
      <c r="Q681" s="84"/>
      <c r="R681" s="84"/>
      <c r="S681" s="84"/>
      <c r="T681" s="85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T681" s="17" t="s">
        <v>152</v>
      </c>
      <c r="AU681" s="17" t="s">
        <v>79</v>
      </c>
    </row>
    <row r="682" s="2" customFormat="1">
      <c r="A682" s="38"/>
      <c r="B682" s="39"/>
      <c r="C682" s="40"/>
      <c r="D682" s="222" t="s">
        <v>154</v>
      </c>
      <c r="E682" s="40"/>
      <c r="F682" s="223" t="s">
        <v>2214</v>
      </c>
      <c r="G682" s="40"/>
      <c r="H682" s="40"/>
      <c r="I682" s="219"/>
      <c r="J682" s="40"/>
      <c r="K682" s="40"/>
      <c r="L682" s="44"/>
      <c r="M682" s="220"/>
      <c r="N682" s="221"/>
      <c r="O682" s="84"/>
      <c r="P682" s="84"/>
      <c r="Q682" s="84"/>
      <c r="R682" s="84"/>
      <c r="S682" s="84"/>
      <c r="T682" s="85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T682" s="17" t="s">
        <v>154</v>
      </c>
      <c r="AU682" s="17" t="s">
        <v>79</v>
      </c>
    </row>
    <row r="683" s="13" customFormat="1">
      <c r="A683" s="13"/>
      <c r="B683" s="224"/>
      <c r="C683" s="225"/>
      <c r="D683" s="217" t="s">
        <v>156</v>
      </c>
      <c r="E683" s="226" t="s">
        <v>19</v>
      </c>
      <c r="F683" s="227" t="s">
        <v>1701</v>
      </c>
      <c r="G683" s="225"/>
      <c r="H683" s="226" t="s">
        <v>19</v>
      </c>
      <c r="I683" s="228"/>
      <c r="J683" s="225"/>
      <c r="K683" s="225"/>
      <c r="L683" s="229"/>
      <c r="M683" s="230"/>
      <c r="N683" s="231"/>
      <c r="O683" s="231"/>
      <c r="P683" s="231"/>
      <c r="Q683" s="231"/>
      <c r="R683" s="231"/>
      <c r="S683" s="231"/>
      <c r="T683" s="232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3" t="s">
        <v>156</v>
      </c>
      <c r="AU683" s="233" t="s">
        <v>79</v>
      </c>
      <c r="AV683" s="13" t="s">
        <v>77</v>
      </c>
      <c r="AW683" s="13" t="s">
        <v>31</v>
      </c>
      <c r="AX683" s="13" t="s">
        <v>69</v>
      </c>
      <c r="AY683" s="233" t="s">
        <v>144</v>
      </c>
    </row>
    <row r="684" s="13" customFormat="1">
      <c r="A684" s="13"/>
      <c r="B684" s="224"/>
      <c r="C684" s="225"/>
      <c r="D684" s="217" t="s">
        <v>156</v>
      </c>
      <c r="E684" s="226" t="s">
        <v>19</v>
      </c>
      <c r="F684" s="227" t="s">
        <v>2042</v>
      </c>
      <c r="G684" s="225"/>
      <c r="H684" s="226" t="s">
        <v>19</v>
      </c>
      <c r="I684" s="228"/>
      <c r="J684" s="225"/>
      <c r="K684" s="225"/>
      <c r="L684" s="229"/>
      <c r="M684" s="230"/>
      <c r="N684" s="231"/>
      <c r="O684" s="231"/>
      <c r="P684" s="231"/>
      <c r="Q684" s="231"/>
      <c r="R684" s="231"/>
      <c r="S684" s="231"/>
      <c r="T684" s="232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3" t="s">
        <v>156</v>
      </c>
      <c r="AU684" s="233" t="s">
        <v>79</v>
      </c>
      <c r="AV684" s="13" t="s">
        <v>77</v>
      </c>
      <c r="AW684" s="13" t="s">
        <v>31</v>
      </c>
      <c r="AX684" s="13" t="s">
        <v>69</v>
      </c>
      <c r="AY684" s="233" t="s">
        <v>144</v>
      </c>
    </row>
    <row r="685" s="14" customFormat="1">
      <c r="A685" s="14"/>
      <c r="B685" s="234"/>
      <c r="C685" s="235"/>
      <c r="D685" s="217" t="s">
        <v>156</v>
      </c>
      <c r="E685" s="236" t="s">
        <v>19</v>
      </c>
      <c r="F685" s="237" t="s">
        <v>2077</v>
      </c>
      <c r="G685" s="235"/>
      <c r="H685" s="238">
        <v>13.92</v>
      </c>
      <c r="I685" s="239"/>
      <c r="J685" s="235"/>
      <c r="K685" s="235"/>
      <c r="L685" s="240"/>
      <c r="M685" s="241"/>
      <c r="N685" s="242"/>
      <c r="O685" s="242"/>
      <c r="P685" s="242"/>
      <c r="Q685" s="242"/>
      <c r="R685" s="242"/>
      <c r="S685" s="242"/>
      <c r="T685" s="243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44" t="s">
        <v>156</v>
      </c>
      <c r="AU685" s="244" t="s">
        <v>79</v>
      </c>
      <c r="AV685" s="14" t="s">
        <v>79</v>
      </c>
      <c r="AW685" s="14" t="s">
        <v>31</v>
      </c>
      <c r="AX685" s="14" t="s">
        <v>69</v>
      </c>
      <c r="AY685" s="244" t="s">
        <v>144</v>
      </c>
    </row>
    <row r="686" s="13" customFormat="1">
      <c r="A686" s="13"/>
      <c r="B686" s="224"/>
      <c r="C686" s="225"/>
      <c r="D686" s="217" t="s">
        <v>156</v>
      </c>
      <c r="E686" s="226" t="s">
        <v>19</v>
      </c>
      <c r="F686" s="227" t="s">
        <v>2215</v>
      </c>
      <c r="G686" s="225"/>
      <c r="H686" s="226" t="s">
        <v>19</v>
      </c>
      <c r="I686" s="228"/>
      <c r="J686" s="225"/>
      <c r="K686" s="225"/>
      <c r="L686" s="229"/>
      <c r="M686" s="230"/>
      <c r="N686" s="231"/>
      <c r="O686" s="231"/>
      <c r="P686" s="231"/>
      <c r="Q686" s="231"/>
      <c r="R686" s="231"/>
      <c r="S686" s="231"/>
      <c r="T686" s="232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33" t="s">
        <v>156</v>
      </c>
      <c r="AU686" s="233" t="s">
        <v>79</v>
      </c>
      <c r="AV686" s="13" t="s">
        <v>77</v>
      </c>
      <c r="AW686" s="13" t="s">
        <v>31</v>
      </c>
      <c r="AX686" s="13" t="s">
        <v>69</v>
      </c>
      <c r="AY686" s="233" t="s">
        <v>144</v>
      </c>
    </row>
    <row r="687" s="14" customFormat="1">
      <c r="A687" s="14"/>
      <c r="B687" s="234"/>
      <c r="C687" s="235"/>
      <c r="D687" s="217" t="s">
        <v>156</v>
      </c>
      <c r="E687" s="236" t="s">
        <v>19</v>
      </c>
      <c r="F687" s="237" t="s">
        <v>2071</v>
      </c>
      <c r="G687" s="235"/>
      <c r="H687" s="238">
        <v>3.3599999999999999</v>
      </c>
      <c r="I687" s="239"/>
      <c r="J687" s="235"/>
      <c r="K687" s="235"/>
      <c r="L687" s="240"/>
      <c r="M687" s="241"/>
      <c r="N687" s="242"/>
      <c r="O687" s="242"/>
      <c r="P687" s="242"/>
      <c r="Q687" s="242"/>
      <c r="R687" s="242"/>
      <c r="S687" s="242"/>
      <c r="T687" s="243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44" t="s">
        <v>156</v>
      </c>
      <c r="AU687" s="244" t="s">
        <v>79</v>
      </c>
      <c r="AV687" s="14" t="s">
        <v>79</v>
      </c>
      <c r="AW687" s="14" t="s">
        <v>31</v>
      </c>
      <c r="AX687" s="14" t="s">
        <v>69</v>
      </c>
      <c r="AY687" s="244" t="s">
        <v>144</v>
      </c>
    </row>
    <row r="688" s="13" customFormat="1">
      <c r="A688" s="13"/>
      <c r="B688" s="224"/>
      <c r="C688" s="225"/>
      <c r="D688" s="217" t="s">
        <v>156</v>
      </c>
      <c r="E688" s="226" t="s">
        <v>19</v>
      </c>
      <c r="F688" s="227" t="s">
        <v>2150</v>
      </c>
      <c r="G688" s="225"/>
      <c r="H688" s="226" t="s">
        <v>19</v>
      </c>
      <c r="I688" s="228"/>
      <c r="J688" s="225"/>
      <c r="K688" s="225"/>
      <c r="L688" s="229"/>
      <c r="M688" s="230"/>
      <c r="N688" s="231"/>
      <c r="O688" s="231"/>
      <c r="P688" s="231"/>
      <c r="Q688" s="231"/>
      <c r="R688" s="231"/>
      <c r="S688" s="231"/>
      <c r="T688" s="232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3" t="s">
        <v>156</v>
      </c>
      <c r="AU688" s="233" t="s">
        <v>79</v>
      </c>
      <c r="AV688" s="13" t="s">
        <v>77</v>
      </c>
      <c r="AW688" s="13" t="s">
        <v>31</v>
      </c>
      <c r="AX688" s="13" t="s">
        <v>69</v>
      </c>
      <c r="AY688" s="233" t="s">
        <v>144</v>
      </c>
    </row>
    <row r="689" s="14" customFormat="1">
      <c r="A689" s="14"/>
      <c r="B689" s="234"/>
      <c r="C689" s="235"/>
      <c r="D689" s="217" t="s">
        <v>156</v>
      </c>
      <c r="E689" s="236" t="s">
        <v>19</v>
      </c>
      <c r="F689" s="237" t="s">
        <v>2216</v>
      </c>
      <c r="G689" s="235"/>
      <c r="H689" s="238">
        <v>2.52</v>
      </c>
      <c r="I689" s="239"/>
      <c r="J689" s="235"/>
      <c r="K689" s="235"/>
      <c r="L689" s="240"/>
      <c r="M689" s="241"/>
      <c r="N689" s="242"/>
      <c r="O689" s="242"/>
      <c r="P689" s="242"/>
      <c r="Q689" s="242"/>
      <c r="R689" s="242"/>
      <c r="S689" s="242"/>
      <c r="T689" s="243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44" t="s">
        <v>156</v>
      </c>
      <c r="AU689" s="244" t="s">
        <v>79</v>
      </c>
      <c r="AV689" s="14" t="s">
        <v>79</v>
      </c>
      <c r="AW689" s="14" t="s">
        <v>31</v>
      </c>
      <c r="AX689" s="14" t="s">
        <v>69</v>
      </c>
      <c r="AY689" s="244" t="s">
        <v>144</v>
      </c>
    </row>
    <row r="690" s="13" customFormat="1">
      <c r="A690" s="13"/>
      <c r="B690" s="224"/>
      <c r="C690" s="225"/>
      <c r="D690" s="217" t="s">
        <v>156</v>
      </c>
      <c r="E690" s="226" t="s">
        <v>19</v>
      </c>
      <c r="F690" s="227" t="s">
        <v>1703</v>
      </c>
      <c r="G690" s="225"/>
      <c r="H690" s="226" t="s">
        <v>19</v>
      </c>
      <c r="I690" s="228"/>
      <c r="J690" s="225"/>
      <c r="K690" s="225"/>
      <c r="L690" s="229"/>
      <c r="M690" s="230"/>
      <c r="N690" s="231"/>
      <c r="O690" s="231"/>
      <c r="P690" s="231"/>
      <c r="Q690" s="231"/>
      <c r="R690" s="231"/>
      <c r="S690" s="231"/>
      <c r="T690" s="232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33" t="s">
        <v>156</v>
      </c>
      <c r="AU690" s="233" t="s">
        <v>79</v>
      </c>
      <c r="AV690" s="13" t="s">
        <v>77</v>
      </c>
      <c r="AW690" s="13" t="s">
        <v>31</v>
      </c>
      <c r="AX690" s="13" t="s">
        <v>69</v>
      </c>
      <c r="AY690" s="233" t="s">
        <v>144</v>
      </c>
    </row>
    <row r="691" s="13" customFormat="1">
      <c r="A691" s="13"/>
      <c r="B691" s="224"/>
      <c r="C691" s="225"/>
      <c r="D691" s="217" t="s">
        <v>156</v>
      </c>
      <c r="E691" s="226" t="s">
        <v>19</v>
      </c>
      <c r="F691" s="227" t="s">
        <v>2042</v>
      </c>
      <c r="G691" s="225"/>
      <c r="H691" s="226" t="s">
        <v>19</v>
      </c>
      <c r="I691" s="228"/>
      <c r="J691" s="225"/>
      <c r="K691" s="225"/>
      <c r="L691" s="229"/>
      <c r="M691" s="230"/>
      <c r="N691" s="231"/>
      <c r="O691" s="231"/>
      <c r="P691" s="231"/>
      <c r="Q691" s="231"/>
      <c r="R691" s="231"/>
      <c r="S691" s="231"/>
      <c r="T691" s="232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3" t="s">
        <v>156</v>
      </c>
      <c r="AU691" s="233" t="s">
        <v>79</v>
      </c>
      <c r="AV691" s="13" t="s">
        <v>77</v>
      </c>
      <c r="AW691" s="13" t="s">
        <v>31</v>
      </c>
      <c r="AX691" s="13" t="s">
        <v>69</v>
      </c>
      <c r="AY691" s="233" t="s">
        <v>144</v>
      </c>
    </row>
    <row r="692" s="14" customFormat="1">
      <c r="A692" s="14"/>
      <c r="B692" s="234"/>
      <c r="C692" s="235"/>
      <c r="D692" s="217" t="s">
        <v>156</v>
      </c>
      <c r="E692" s="236" t="s">
        <v>19</v>
      </c>
      <c r="F692" s="237" t="s">
        <v>2080</v>
      </c>
      <c r="G692" s="235"/>
      <c r="H692" s="238">
        <v>3.48</v>
      </c>
      <c r="I692" s="239"/>
      <c r="J692" s="235"/>
      <c r="K692" s="235"/>
      <c r="L692" s="240"/>
      <c r="M692" s="241"/>
      <c r="N692" s="242"/>
      <c r="O692" s="242"/>
      <c r="P692" s="242"/>
      <c r="Q692" s="242"/>
      <c r="R692" s="242"/>
      <c r="S692" s="242"/>
      <c r="T692" s="243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44" t="s">
        <v>156</v>
      </c>
      <c r="AU692" s="244" t="s">
        <v>79</v>
      </c>
      <c r="AV692" s="14" t="s">
        <v>79</v>
      </c>
      <c r="AW692" s="14" t="s">
        <v>31</v>
      </c>
      <c r="AX692" s="14" t="s">
        <v>69</v>
      </c>
      <c r="AY692" s="244" t="s">
        <v>144</v>
      </c>
    </row>
    <row r="693" s="13" customFormat="1">
      <c r="A693" s="13"/>
      <c r="B693" s="224"/>
      <c r="C693" s="225"/>
      <c r="D693" s="217" t="s">
        <v>156</v>
      </c>
      <c r="E693" s="226" t="s">
        <v>19</v>
      </c>
      <c r="F693" s="227" t="s">
        <v>2215</v>
      </c>
      <c r="G693" s="225"/>
      <c r="H693" s="226" t="s">
        <v>19</v>
      </c>
      <c r="I693" s="228"/>
      <c r="J693" s="225"/>
      <c r="K693" s="225"/>
      <c r="L693" s="229"/>
      <c r="M693" s="230"/>
      <c r="N693" s="231"/>
      <c r="O693" s="231"/>
      <c r="P693" s="231"/>
      <c r="Q693" s="231"/>
      <c r="R693" s="231"/>
      <c r="S693" s="231"/>
      <c r="T693" s="232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3" t="s">
        <v>156</v>
      </c>
      <c r="AU693" s="233" t="s">
        <v>79</v>
      </c>
      <c r="AV693" s="13" t="s">
        <v>77</v>
      </c>
      <c r="AW693" s="13" t="s">
        <v>31</v>
      </c>
      <c r="AX693" s="13" t="s">
        <v>69</v>
      </c>
      <c r="AY693" s="233" t="s">
        <v>144</v>
      </c>
    </row>
    <row r="694" s="14" customFormat="1">
      <c r="A694" s="14"/>
      <c r="B694" s="234"/>
      <c r="C694" s="235"/>
      <c r="D694" s="217" t="s">
        <v>156</v>
      </c>
      <c r="E694" s="236" t="s">
        <v>19</v>
      </c>
      <c r="F694" s="237" t="s">
        <v>2217</v>
      </c>
      <c r="G694" s="235"/>
      <c r="H694" s="238">
        <v>6.96</v>
      </c>
      <c r="I694" s="239"/>
      <c r="J694" s="235"/>
      <c r="K694" s="235"/>
      <c r="L694" s="240"/>
      <c r="M694" s="241"/>
      <c r="N694" s="242"/>
      <c r="O694" s="242"/>
      <c r="P694" s="242"/>
      <c r="Q694" s="242"/>
      <c r="R694" s="242"/>
      <c r="S694" s="242"/>
      <c r="T694" s="243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4" t="s">
        <v>156</v>
      </c>
      <c r="AU694" s="244" t="s">
        <v>79</v>
      </c>
      <c r="AV694" s="14" t="s">
        <v>79</v>
      </c>
      <c r="AW694" s="14" t="s">
        <v>31</v>
      </c>
      <c r="AX694" s="14" t="s">
        <v>69</v>
      </c>
      <c r="AY694" s="244" t="s">
        <v>144</v>
      </c>
    </row>
    <row r="695" s="15" customFormat="1">
      <c r="A695" s="15"/>
      <c r="B695" s="245"/>
      <c r="C695" s="246"/>
      <c r="D695" s="217" t="s">
        <v>156</v>
      </c>
      <c r="E695" s="247" t="s">
        <v>19</v>
      </c>
      <c r="F695" s="248" t="s">
        <v>163</v>
      </c>
      <c r="G695" s="246"/>
      <c r="H695" s="249">
        <v>30.240000000000002</v>
      </c>
      <c r="I695" s="250"/>
      <c r="J695" s="246"/>
      <c r="K695" s="246"/>
      <c r="L695" s="251"/>
      <c r="M695" s="252"/>
      <c r="N695" s="253"/>
      <c r="O695" s="253"/>
      <c r="P695" s="253"/>
      <c r="Q695" s="253"/>
      <c r="R695" s="253"/>
      <c r="S695" s="253"/>
      <c r="T695" s="254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T695" s="255" t="s">
        <v>156</v>
      </c>
      <c r="AU695" s="255" t="s">
        <v>79</v>
      </c>
      <c r="AV695" s="15" t="s">
        <v>151</v>
      </c>
      <c r="AW695" s="15" t="s">
        <v>31</v>
      </c>
      <c r="AX695" s="15" t="s">
        <v>77</v>
      </c>
      <c r="AY695" s="255" t="s">
        <v>144</v>
      </c>
    </row>
    <row r="696" s="2" customFormat="1" ht="24.15" customHeight="1">
      <c r="A696" s="38"/>
      <c r="B696" s="39"/>
      <c r="C696" s="256" t="s">
        <v>436</v>
      </c>
      <c r="D696" s="256" t="s">
        <v>229</v>
      </c>
      <c r="E696" s="257" t="s">
        <v>2218</v>
      </c>
      <c r="F696" s="258" t="s">
        <v>2219</v>
      </c>
      <c r="G696" s="259" t="s">
        <v>305</v>
      </c>
      <c r="H696" s="260">
        <v>4</v>
      </c>
      <c r="I696" s="261"/>
      <c r="J696" s="262">
        <f>ROUND(I696*H696,2)</f>
        <v>0</v>
      </c>
      <c r="K696" s="258" t="s">
        <v>19</v>
      </c>
      <c r="L696" s="263"/>
      <c r="M696" s="264" t="s">
        <v>19</v>
      </c>
      <c r="N696" s="265" t="s">
        <v>40</v>
      </c>
      <c r="O696" s="84"/>
      <c r="P696" s="213">
        <f>O696*H696</f>
        <v>0</v>
      </c>
      <c r="Q696" s="213">
        <v>0.00038000000000000002</v>
      </c>
      <c r="R696" s="213">
        <f>Q696*H696</f>
        <v>0.0015200000000000001</v>
      </c>
      <c r="S696" s="213">
        <v>0</v>
      </c>
      <c r="T696" s="214">
        <f>S696*H696</f>
        <v>0</v>
      </c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R696" s="215" t="s">
        <v>260</v>
      </c>
      <c r="AT696" s="215" t="s">
        <v>229</v>
      </c>
      <c r="AU696" s="215" t="s">
        <v>79</v>
      </c>
      <c r="AY696" s="17" t="s">
        <v>144</v>
      </c>
      <c r="BE696" s="216">
        <f>IF(N696="základní",J696,0)</f>
        <v>0</v>
      </c>
      <c r="BF696" s="216">
        <f>IF(N696="snížená",J696,0)</f>
        <v>0</v>
      </c>
      <c r="BG696" s="216">
        <f>IF(N696="zákl. přenesená",J696,0)</f>
        <v>0</v>
      </c>
      <c r="BH696" s="216">
        <f>IF(N696="sníž. přenesená",J696,0)</f>
        <v>0</v>
      </c>
      <c r="BI696" s="216">
        <f>IF(N696="nulová",J696,0)</f>
        <v>0</v>
      </c>
      <c r="BJ696" s="17" t="s">
        <v>77</v>
      </c>
      <c r="BK696" s="216">
        <f>ROUND(I696*H696,2)</f>
        <v>0</v>
      </c>
      <c r="BL696" s="17" t="s">
        <v>203</v>
      </c>
      <c r="BM696" s="215" t="s">
        <v>719</v>
      </c>
    </row>
    <row r="697" s="2" customFormat="1">
      <c r="A697" s="38"/>
      <c r="B697" s="39"/>
      <c r="C697" s="40"/>
      <c r="D697" s="217" t="s">
        <v>152</v>
      </c>
      <c r="E697" s="40"/>
      <c r="F697" s="218" t="s">
        <v>2219</v>
      </c>
      <c r="G697" s="40"/>
      <c r="H697" s="40"/>
      <c r="I697" s="219"/>
      <c r="J697" s="40"/>
      <c r="K697" s="40"/>
      <c r="L697" s="44"/>
      <c r="M697" s="220"/>
      <c r="N697" s="221"/>
      <c r="O697" s="84"/>
      <c r="P697" s="84"/>
      <c r="Q697" s="84"/>
      <c r="R697" s="84"/>
      <c r="S697" s="84"/>
      <c r="T697" s="85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T697" s="17" t="s">
        <v>152</v>
      </c>
      <c r="AU697" s="17" t="s">
        <v>79</v>
      </c>
    </row>
    <row r="698" s="13" customFormat="1">
      <c r="A698" s="13"/>
      <c r="B698" s="224"/>
      <c r="C698" s="225"/>
      <c r="D698" s="217" t="s">
        <v>156</v>
      </c>
      <c r="E698" s="226" t="s">
        <v>19</v>
      </c>
      <c r="F698" s="227" t="s">
        <v>2220</v>
      </c>
      <c r="G698" s="225"/>
      <c r="H698" s="226" t="s">
        <v>19</v>
      </c>
      <c r="I698" s="228"/>
      <c r="J698" s="225"/>
      <c r="K698" s="225"/>
      <c r="L698" s="229"/>
      <c r="M698" s="230"/>
      <c r="N698" s="231"/>
      <c r="O698" s="231"/>
      <c r="P698" s="231"/>
      <c r="Q698" s="231"/>
      <c r="R698" s="231"/>
      <c r="S698" s="231"/>
      <c r="T698" s="232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33" t="s">
        <v>156</v>
      </c>
      <c r="AU698" s="233" t="s">
        <v>79</v>
      </c>
      <c r="AV698" s="13" t="s">
        <v>77</v>
      </c>
      <c r="AW698" s="13" t="s">
        <v>31</v>
      </c>
      <c r="AX698" s="13" t="s">
        <v>69</v>
      </c>
      <c r="AY698" s="233" t="s">
        <v>144</v>
      </c>
    </row>
    <row r="699" s="14" customFormat="1">
      <c r="A699" s="14"/>
      <c r="B699" s="234"/>
      <c r="C699" s="235"/>
      <c r="D699" s="217" t="s">
        <v>156</v>
      </c>
      <c r="E699" s="236" t="s">
        <v>19</v>
      </c>
      <c r="F699" s="237" t="s">
        <v>2025</v>
      </c>
      <c r="G699" s="235"/>
      <c r="H699" s="238">
        <v>2</v>
      </c>
      <c r="I699" s="239"/>
      <c r="J699" s="235"/>
      <c r="K699" s="235"/>
      <c r="L699" s="240"/>
      <c r="M699" s="241"/>
      <c r="N699" s="242"/>
      <c r="O699" s="242"/>
      <c r="P699" s="242"/>
      <c r="Q699" s="242"/>
      <c r="R699" s="242"/>
      <c r="S699" s="242"/>
      <c r="T699" s="243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44" t="s">
        <v>156</v>
      </c>
      <c r="AU699" s="244" t="s">
        <v>79</v>
      </c>
      <c r="AV699" s="14" t="s">
        <v>79</v>
      </c>
      <c r="AW699" s="14" t="s">
        <v>31</v>
      </c>
      <c r="AX699" s="14" t="s">
        <v>69</v>
      </c>
      <c r="AY699" s="244" t="s">
        <v>144</v>
      </c>
    </row>
    <row r="700" s="13" customFormat="1">
      <c r="A700" s="13"/>
      <c r="B700" s="224"/>
      <c r="C700" s="225"/>
      <c r="D700" s="217" t="s">
        <v>156</v>
      </c>
      <c r="E700" s="226" t="s">
        <v>19</v>
      </c>
      <c r="F700" s="227" t="s">
        <v>2221</v>
      </c>
      <c r="G700" s="225"/>
      <c r="H700" s="226" t="s">
        <v>19</v>
      </c>
      <c r="I700" s="228"/>
      <c r="J700" s="225"/>
      <c r="K700" s="225"/>
      <c r="L700" s="229"/>
      <c r="M700" s="230"/>
      <c r="N700" s="231"/>
      <c r="O700" s="231"/>
      <c r="P700" s="231"/>
      <c r="Q700" s="231"/>
      <c r="R700" s="231"/>
      <c r="S700" s="231"/>
      <c r="T700" s="232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33" t="s">
        <v>156</v>
      </c>
      <c r="AU700" s="233" t="s">
        <v>79</v>
      </c>
      <c r="AV700" s="13" t="s">
        <v>77</v>
      </c>
      <c r="AW700" s="13" t="s">
        <v>31</v>
      </c>
      <c r="AX700" s="13" t="s">
        <v>69</v>
      </c>
      <c r="AY700" s="233" t="s">
        <v>144</v>
      </c>
    </row>
    <row r="701" s="14" customFormat="1">
      <c r="A701" s="14"/>
      <c r="B701" s="234"/>
      <c r="C701" s="235"/>
      <c r="D701" s="217" t="s">
        <v>156</v>
      </c>
      <c r="E701" s="236" t="s">
        <v>19</v>
      </c>
      <c r="F701" s="237" t="s">
        <v>2025</v>
      </c>
      <c r="G701" s="235"/>
      <c r="H701" s="238">
        <v>2</v>
      </c>
      <c r="I701" s="239"/>
      <c r="J701" s="235"/>
      <c r="K701" s="235"/>
      <c r="L701" s="240"/>
      <c r="M701" s="241"/>
      <c r="N701" s="242"/>
      <c r="O701" s="242"/>
      <c r="P701" s="242"/>
      <c r="Q701" s="242"/>
      <c r="R701" s="242"/>
      <c r="S701" s="242"/>
      <c r="T701" s="243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44" t="s">
        <v>156</v>
      </c>
      <c r="AU701" s="244" t="s">
        <v>79</v>
      </c>
      <c r="AV701" s="14" t="s">
        <v>79</v>
      </c>
      <c r="AW701" s="14" t="s">
        <v>31</v>
      </c>
      <c r="AX701" s="14" t="s">
        <v>69</v>
      </c>
      <c r="AY701" s="244" t="s">
        <v>144</v>
      </c>
    </row>
    <row r="702" s="15" customFormat="1">
      <c r="A702" s="15"/>
      <c r="B702" s="245"/>
      <c r="C702" s="246"/>
      <c r="D702" s="217" t="s">
        <v>156</v>
      </c>
      <c r="E702" s="247" t="s">
        <v>19</v>
      </c>
      <c r="F702" s="248" t="s">
        <v>163</v>
      </c>
      <c r="G702" s="246"/>
      <c r="H702" s="249">
        <v>4</v>
      </c>
      <c r="I702" s="250"/>
      <c r="J702" s="246"/>
      <c r="K702" s="246"/>
      <c r="L702" s="251"/>
      <c r="M702" s="252"/>
      <c r="N702" s="253"/>
      <c r="O702" s="253"/>
      <c r="P702" s="253"/>
      <c r="Q702" s="253"/>
      <c r="R702" s="253"/>
      <c r="S702" s="253"/>
      <c r="T702" s="254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T702" s="255" t="s">
        <v>156</v>
      </c>
      <c r="AU702" s="255" t="s">
        <v>79</v>
      </c>
      <c r="AV702" s="15" t="s">
        <v>151</v>
      </c>
      <c r="AW702" s="15" t="s">
        <v>31</v>
      </c>
      <c r="AX702" s="15" t="s">
        <v>77</v>
      </c>
      <c r="AY702" s="255" t="s">
        <v>144</v>
      </c>
    </row>
    <row r="703" s="2" customFormat="1" ht="16.5" customHeight="1">
      <c r="A703" s="38"/>
      <c r="B703" s="39"/>
      <c r="C703" s="204" t="s">
        <v>727</v>
      </c>
      <c r="D703" s="204" t="s">
        <v>146</v>
      </c>
      <c r="E703" s="205" t="s">
        <v>2222</v>
      </c>
      <c r="F703" s="206" t="s">
        <v>2223</v>
      </c>
      <c r="G703" s="207" t="s">
        <v>291</v>
      </c>
      <c r="H703" s="208">
        <v>5.1600000000000001</v>
      </c>
      <c r="I703" s="209"/>
      <c r="J703" s="210">
        <f>ROUND(I703*H703,2)</f>
        <v>0</v>
      </c>
      <c r="K703" s="206" t="s">
        <v>150</v>
      </c>
      <c r="L703" s="44"/>
      <c r="M703" s="211" t="s">
        <v>19</v>
      </c>
      <c r="N703" s="212" t="s">
        <v>40</v>
      </c>
      <c r="O703" s="84"/>
      <c r="P703" s="213">
        <f>O703*H703</f>
        <v>0</v>
      </c>
      <c r="Q703" s="213">
        <v>0.00041189999999999998</v>
      </c>
      <c r="R703" s="213">
        <f>Q703*H703</f>
        <v>0.002125404</v>
      </c>
      <c r="S703" s="213">
        <v>0</v>
      </c>
      <c r="T703" s="214">
        <f>S703*H703</f>
        <v>0</v>
      </c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R703" s="215" t="s">
        <v>203</v>
      </c>
      <c r="AT703" s="215" t="s">
        <v>146</v>
      </c>
      <c r="AU703" s="215" t="s">
        <v>79</v>
      </c>
      <c r="AY703" s="17" t="s">
        <v>144</v>
      </c>
      <c r="BE703" s="216">
        <f>IF(N703="základní",J703,0)</f>
        <v>0</v>
      </c>
      <c r="BF703" s="216">
        <f>IF(N703="snížená",J703,0)</f>
        <v>0</v>
      </c>
      <c r="BG703" s="216">
        <f>IF(N703="zákl. přenesená",J703,0)</f>
        <v>0</v>
      </c>
      <c r="BH703" s="216">
        <f>IF(N703="sníž. přenesená",J703,0)</f>
        <v>0</v>
      </c>
      <c r="BI703" s="216">
        <f>IF(N703="nulová",J703,0)</f>
        <v>0</v>
      </c>
      <c r="BJ703" s="17" t="s">
        <v>77</v>
      </c>
      <c r="BK703" s="216">
        <f>ROUND(I703*H703,2)</f>
        <v>0</v>
      </c>
      <c r="BL703" s="17" t="s">
        <v>203</v>
      </c>
      <c r="BM703" s="215" t="s">
        <v>730</v>
      </c>
    </row>
    <row r="704" s="2" customFormat="1">
      <c r="A704" s="38"/>
      <c r="B704" s="39"/>
      <c r="C704" s="40"/>
      <c r="D704" s="217" t="s">
        <v>152</v>
      </c>
      <c r="E704" s="40"/>
      <c r="F704" s="218" t="s">
        <v>2224</v>
      </c>
      <c r="G704" s="40"/>
      <c r="H704" s="40"/>
      <c r="I704" s="219"/>
      <c r="J704" s="40"/>
      <c r="K704" s="40"/>
      <c r="L704" s="44"/>
      <c r="M704" s="220"/>
      <c r="N704" s="221"/>
      <c r="O704" s="84"/>
      <c r="P704" s="84"/>
      <c r="Q704" s="84"/>
      <c r="R704" s="84"/>
      <c r="S704" s="84"/>
      <c r="T704" s="85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T704" s="17" t="s">
        <v>152</v>
      </c>
      <c r="AU704" s="17" t="s">
        <v>79</v>
      </c>
    </row>
    <row r="705" s="2" customFormat="1">
      <c r="A705" s="38"/>
      <c r="B705" s="39"/>
      <c r="C705" s="40"/>
      <c r="D705" s="222" t="s">
        <v>154</v>
      </c>
      <c r="E705" s="40"/>
      <c r="F705" s="223" t="s">
        <v>2225</v>
      </c>
      <c r="G705" s="40"/>
      <c r="H705" s="40"/>
      <c r="I705" s="219"/>
      <c r="J705" s="40"/>
      <c r="K705" s="40"/>
      <c r="L705" s="44"/>
      <c r="M705" s="220"/>
      <c r="N705" s="221"/>
      <c r="O705" s="84"/>
      <c r="P705" s="84"/>
      <c r="Q705" s="84"/>
      <c r="R705" s="84"/>
      <c r="S705" s="84"/>
      <c r="T705" s="85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T705" s="17" t="s">
        <v>154</v>
      </c>
      <c r="AU705" s="17" t="s">
        <v>79</v>
      </c>
    </row>
    <row r="706" s="13" customFormat="1">
      <c r="A706" s="13"/>
      <c r="B706" s="224"/>
      <c r="C706" s="225"/>
      <c r="D706" s="217" t="s">
        <v>156</v>
      </c>
      <c r="E706" s="226" t="s">
        <v>19</v>
      </c>
      <c r="F706" s="227" t="s">
        <v>1701</v>
      </c>
      <c r="G706" s="225"/>
      <c r="H706" s="226" t="s">
        <v>19</v>
      </c>
      <c r="I706" s="228"/>
      <c r="J706" s="225"/>
      <c r="K706" s="225"/>
      <c r="L706" s="229"/>
      <c r="M706" s="230"/>
      <c r="N706" s="231"/>
      <c r="O706" s="231"/>
      <c r="P706" s="231"/>
      <c r="Q706" s="231"/>
      <c r="R706" s="231"/>
      <c r="S706" s="231"/>
      <c r="T706" s="232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33" t="s">
        <v>156</v>
      </c>
      <c r="AU706" s="233" t="s">
        <v>79</v>
      </c>
      <c r="AV706" s="13" t="s">
        <v>77</v>
      </c>
      <c r="AW706" s="13" t="s">
        <v>31</v>
      </c>
      <c r="AX706" s="13" t="s">
        <v>69</v>
      </c>
      <c r="AY706" s="233" t="s">
        <v>144</v>
      </c>
    </row>
    <row r="707" s="13" customFormat="1">
      <c r="A707" s="13"/>
      <c r="B707" s="224"/>
      <c r="C707" s="225"/>
      <c r="D707" s="217" t="s">
        <v>156</v>
      </c>
      <c r="E707" s="226" t="s">
        <v>19</v>
      </c>
      <c r="F707" s="227" t="s">
        <v>2042</v>
      </c>
      <c r="G707" s="225"/>
      <c r="H707" s="226" t="s">
        <v>19</v>
      </c>
      <c r="I707" s="228"/>
      <c r="J707" s="225"/>
      <c r="K707" s="225"/>
      <c r="L707" s="229"/>
      <c r="M707" s="230"/>
      <c r="N707" s="231"/>
      <c r="O707" s="231"/>
      <c r="P707" s="231"/>
      <c r="Q707" s="231"/>
      <c r="R707" s="231"/>
      <c r="S707" s="231"/>
      <c r="T707" s="232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33" t="s">
        <v>156</v>
      </c>
      <c r="AU707" s="233" t="s">
        <v>79</v>
      </c>
      <c r="AV707" s="13" t="s">
        <v>77</v>
      </c>
      <c r="AW707" s="13" t="s">
        <v>31</v>
      </c>
      <c r="AX707" s="13" t="s">
        <v>69</v>
      </c>
      <c r="AY707" s="233" t="s">
        <v>144</v>
      </c>
    </row>
    <row r="708" s="14" customFormat="1">
      <c r="A708" s="14"/>
      <c r="B708" s="234"/>
      <c r="C708" s="235"/>
      <c r="D708" s="217" t="s">
        <v>156</v>
      </c>
      <c r="E708" s="236" t="s">
        <v>19</v>
      </c>
      <c r="F708" s="237" t="s">
        <v>2055</v>
      </c>
      <c r="G708" s="235"/>
      <c r="H708" s="238">
        <v>5.1600000000000001</v>
      </c>
      <c r="I708" s="239"/>
      <c r="J708" s="235"/>
      <c r="K708" s="235"/>
      <c r="L708" s="240"/>
      <c r="M708" s="241"/>
      <c r="N708" s="242"/>
      <c r="O708" s="242"/>
      <c r="P708" s="242"/>
      <c r="Q708" s="242"/>
      <c r="R708" s="242"/>
      <c r="S708" s="242"/>
      <c r="T708" s="243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44" t="s">
        <v>156</v>
      </c>
      <c r="AU708" s="244" t="s">
        <v>79</v>
      </c>
      <c r="AV708" s="14" t="s">
        <v>79</v>
      </c>
      <c r="AW708" s="14" t="s">
        <v>31</v>
      </c>
      <c r="AX708" s="14" t="s">
        <v>69</v>
      </c>
      <c r="AY708" s="244" t="s">
        <v>144</v>
      </c>
    </row>
    <row r="709" s="15" customFormat="1">
      <c r="A709" s="15"/>
      <c r="B709" s="245"/>
      <c r="C709" s="246"/>
      <c r="D709" s="217" t="s">
        <v>156</v>
      </c>
      <c r="E709" s="247" t="s">
        <v>19</v>
      </c>
      <c r="F709" s="248" t="s">
        <v>163</v>
      </c>
      <c r="G709" s="246"/>
      <c r="H709" s="249">
        <v>5.1600000000000001</v>
      </c>
      <c r="I709" s="250"/>
      <c r="J709" s="246"/>
      <c r="K709" s="246"/>
      <c r="L709" s="251"/>
      <c r="M709" s="252"/>
      <c r="N709" s="253"/>
      <c r="O709" s="253"/>
      <c r="P709" s="253"/>
      <c r="Q709" s="253"/>
      <c r="R709" s="253"/>
      <c r="S709" s="253"/>
      <c r="T709" s="254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T709" s="255" t="s">
        <v>156</v>
      </c>
      <c r="AU709" s="255" t="s">
        <v>79</v>
      </c>
      <c r="AV709" s="15" t="s">
        <v>151</v>
      </c>
      <c r="AW709" s="15" t="s">
        <v>31</v>
      </c>
      <c r="AX709" s="15" t="s">
        <v>77</v>
      </c>
      <c r="AY709" s="255" t="s">
        <v>144</v>
      </c>
    </row>
    <row r="710" s="2" customFormat="1" ht="16.5" customHeight="1">
      <c r="A710" s="38"/>
      <c r="B710" s="39"/>
      <c r="C710" s="204" t="s">
        <v>440</v>
      </c>
      <c r="D710" s="204" t="s">
        <v>146</v>
      </c>
      <c r="E710" s="205" t="s">
        <v>2226</v>
      </c>
      <c r="F710" s="206" t="s">
        <v>2227</v>
      </c>
      <c r="G710" s="207" t="s">
        <v>291</v>
      </c>
      <c r="H710" s="208">
        <v>6.8399999999999999</v>
      </c>
      <c r="I710" s="209"/>
      <c r="J710" s="210">
        <f>ROUND(I710*H710,2)</f>
        <v>0</v>
      </c>
      <c r="K710" s="206" t="s">
        <v>19</v>
      </c>
      <c r="L710" s="44"/>
      <c r="M710" s="211" t="s">
        <v>19</v>
      </c>
      <c r="N710" s="212" t="s">
        <v>40</v>
      </c>
      <c r="O710" s="84"/>
      <c r="P710" s="213">
        <f>O710*H710</f>
        <v>0</v>
      </c>
      <c r="Q710" s="213">
        <v>0.00040489999999999998</v>
      </c>
      <c r="R710" s="213">
        <f>Q710*H710</f>
        <v>0.0027695159999999996</v>
      </c>
      <c r="S710" s="213">
        <v>0</v>
      </c>
      <c r="T710" s="214">
        <f>S710*H710</f>
        <v>0</v>
      </c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R710" s="215" t="s">
        <v>203</v>
      </c>
      <c r="AT710" s="215" t="s">
        <v>146</v>
      </c>
      <c r="AU710" s="215" t="s">
        <v>79</v>
      </c>
      <c r="AY710" s="17" t="s">
        <v>144</v>
      </c>
      <c r="BE710" s="216">
        <f>IF(N710="základní",J710,0)</f>
        <v>0</v>
      </c>
      <c r="BF710" s="216">
        <f>IF(N710="snížená",J710,0)</f>
        <v>0</v>
      </c>
      <c r="BG710" s="216">
        <f>IF(N710="zákl. přenesená",J710,0)</f>
        <v>0</v>
      </c>
      <c r="BH710" s="216">
        <f>IF(N710="sníž. přenesená",J710,0)</f>
        <v>0</v>
      </c>
      <c r="BI710" s="216">
        <f>IF(N710="nulová",J710,0)</f>
        <v>0</v>
      </c>
      <c r="BJ710" s="17" t="s">
        <v>77</v>
      </c>
      <c r="BK710" s="216">
        <f>ROUND(I710*H710,2)</f>
        <v>0</v>
      </c>
      <c r="BL710" s="17" t="s">
        <v>203</v>
      </c>
      <c r="BM710" s="215" t="s">
        <v>625</v>
      </c>
    </row>
    <row r="711" s="2" customFormat="1">
      <c r="A711" s="38"/>
      <c r="B711" s="39"/>
      <c r="C711" s="40"/>
      <c r="D711" s="217" t="s">
        <v>152</v>
      </c>
      <c r="E711" s="40"/>
      <c r="F711" s="218" t="s">
        <v>2228</v>
      </c>
      <c r="G711" s="40"/>
      <c r="H711" s="40"/>
      <c r="I711" s="219"/>
      <c r="J711" s="40"/>
      <c r="K711" s="40"/>
      <c r="L711" s="44"/>
      <c r="M711" s="220"/>
      <c r="N711" s="221"/>
      <c r="O711" s="84"/>
      <c r="P711" s="84"/>
      <c r="Q711" s="84"/>
      <c r="R711" s="84"/>
      <c r="S711" s="84"/>
      <c r="T711" s="85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T711" s="17" t="s">
        <v>152</v>
      </c>
      <c r="AU711" s="17" t="s">
        <v>79</v>
      </c>
    </row>
    <row r="712" s="13" customFormat="1">
      <c r="A712" s="13"/>
      <c r="B712" s="224"/>
      <c r="C712" s="225"/>
      <c r="D712" s="217" t="s">
        <v>156</v>
      </c>
      <c r="E712" s="226" t="s">
        <v>19</v>
      </c>
      <c r="F712" s="227" t="s">
        <v>1701</v>
      </c>
      <c r="G712" s="225"/>
      <c r="H712" s="226" t="s">
        <v>19</v>
      </c>
      <c r="I712" s="228"/>
      <c r="J712" s="225"/>
      <c r="K712" s="225"/>
      <c r="L712" s="229"/>
      <c r="M712" s="230"/>
      <c r="N712" s="231"/>
      <c r="O712" s="231"/>
      <c r="P712" s="231"/>
      <c r="Q712" s="231"/>
      <c r="R712" s="231"/>
      <c r="S712" s="231"/>
      <c r="T712" s="232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33" t="s">
        <v>156</v>
      </c>
      <c r="AU712" s="233" t="s">
        <v>79</v>
      </c>
      <c r="AV712" s="13" t="s">
        <v>77</v>
      </c>
      <c r="AW712" s="13" t="s">
        <v>31</v>
      </c>
      <c r="AX712" s="13" t="s">
        <v>69</v>
      </c>
      <c r="AY712" s="233" t="s">
        <v>144</v>
      </c>
    </row>
    <row r="713" s="13" customFormat="1">
      <c r="A713" s="13"/>
      <c r="B713" s="224"/>
      <c r="C713" s="225"/>
      <c r="D713" s="217" t="s">
        <v>156</v>
      </c>
      <c r="E713" s="226" t="s">
        <v>19</v>
      </c>
      <c r="F713" s="227" t="s">
        <v>2150</v>
      </c>
      <c r="G713" s="225"/>
      <c r="H713" s="226" t="s">
        <v>19</v>
      </c>
      <c r="I713" s="228"/>
      <c r="J713" s="225"/>
      <c r="K713" s="225"/>
      <c r="L713" s="229"/>
      <c r="M713" s="230"/>
      <c r="N713" s="231"/>
      <c r="O713" s="231"/>
      <c r="P713" s="231"/>
      <c r="Q713" s="231"/>
      <c r="R713" s="231"/>
      <c r="S713" s="231"/>
      <c r="T713" s="232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33" t="s">
        <v>156</v>
      </c>
      <c r="AU713" s="233" t="s">
        <v>79</v>
      </c>
      <c r="AV713" s="13" t="s">
        <v>77</v>
      </c>
      <c r="AW713" s="13" t="s">
        <v>31</v>
      </c>
      <c r="AX713" s="13" t="s">
        <v>69</v>
      </c>
      <c r="AY713" s="233" t="s">
        <v>144</v>
      </c>
    </row>
    <row r="714" s="14" customFormat="1">
      <c r="A714" s="14"/>
      <c r="B714" s="234"/>
      <c r="C714" s="235"/>
      <c r="D714" s="217" t="s">
        <v>156</v>
      </c>
      <c r="E714" s="236" t="s">
        <v>19</v>
      </c>
      <c r="F714" s="237" t="s">
        <v>2229</v>
      </c>
      <c r="G714" s="235"/>
      <c r="H714" s="238">
        <v>6.8399999999999999</v>
      </c>
      <c r="I714" s="239"/>
      <c r="J714" s="235"/>
      <c r="K714" s="235"/>
      <c r="L714" s="240"/>
      <c r="M714" s="241"/>
      <c r="N714" s="242"/>
      <c r="O714" s="242"/>
      <c r="P714" s="242"/>
      <c r="Q714" s="242"/>
      <c r="R714" s="242"/>
      <c r="S714" s="242"/>
      <c r="T714" s="243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44" t="s">
        <v>156</v>
      </c>
      <c r="AU714" s="244" t="s">
        <v>79</v>
      </c>
      <c r="AV714" s="14" t="s">
        <v>79</v>
      </c>
      <c r="AW714" s="14" t="s">
        <v>31</v>
      </c>
      <c r="AX714" s="14" t="s">
        <v>69</v>
      </c>
      <c r="AY714" s="244" t="s">
        <v>144</v>
      </c>
    </row>
    <row r="715" s="15" customFormat="1">
      <c r="A715" s="15"/>
      <c r="B715" s="245"/>
      <c r="C715" s="246"/>
      <c r="D715" s="217" t="s">
        <v>156</v>
      </c>
      <c r="E715" s="247" t="s">
        <v>19</v>
      </c>
      <c r="F715" s="248" t="s">
        <v>163</v>
      </c>
      <c r="G715" s="246"/>
      <c r="H715" s="249">
        <v>6.8399999999999999</v>
      </c>
      <c r="I715" s="250"/>
      <c r="J715" s="246"/>
      <c r="K715" s="246"/>
      <c r="L715" s="251"/>
      <c r="M715" s="252"/>
      <c r="N715" s="253"/>
      <c r="O715" s="253"/>
      <c r="P715" s="253"/>
      <c r="Q715" s="253"/>
      <c r="R715" s="253"/>
      <c r="S715" s="253"/>
      <c r="T715" s="254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T715" s="255" t="s">
        <v>156</v>
      </c>
      <c r="AU715" s="255" t="s">
        <v>79</v>
      </c>
      <c r="AV715" s="15" t="s">
        <v>151</v>
      </c>
      <c r="AW715" s="15" t="s">
        <v>31</v>
      </c>
      <c r="AX715" s="15" t="s">
        <v>77</v>
      </c>
      <c r="AY715" s="255" t="s">
        <v>144</v>
      </c>
    </row>
    <row r="716" s="2" customFormat="1" ht="16.5" customHeight="1">
      <c r="A716" s="38"/>
      <c r="B716" s="39"/>
      <c r="C716" s="204" t="s">
        <v>740</v>
      </c>
      <c r="D716" s="204" t="s">
        <v>146</v>
      </c>
      <c r="E716" s="205" t="s">
        <v>2230</v>
      </c>
      <c r="F716" s="206" t="s">
        <v>2231</v>
      </c>
      <c r="G716" s="207" t="s">
        <v>291</v>
      </c>
      <c r="H716" s="208">
        <v>7.6799999999999997</v>
      </c>
      <c r="I716" s="209"/>
      <c r="J716" s="210">
        <f>ROUND(I716*H716,2)</f>
        <v>0</v>
      </c>
      <c r="K716" s="206" t="s">
        <v>150</v>
      </c>
      <c r="L716" s="44"/>
      <c r="M716" s="211" t="s">
        <v>19</v>
      </c>
      <c r="N716" s="212" t="s">
        <v>40</v>
      </c>
      <c r="O716" s="84"/>
      <c r="P716" s="213">
        <f>O716*H716</f>
        <v>0</v>
      </c>
      <c r="Q716" s="213">
        <v>0.00047649999999999998</v>
      </c>
      <c r="R716" s="213">
        <f>Q716*H716</f>
        <v>0.0036595199999999999</v>
      </c>
      <c r="S716" s="213">
        <v>0</v>
      </c>
      <c r="T716" s="214">
        <f>S716*H716</f>
        <v>0</v>
      </c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R716" s="215" t="s">
        <v>203</v>
      </c>
      <c r="AT716" s="215" t="s">
        <v>146</v>
      </c>
      <c r="AU716" s="215" t="s">
        <v>79</v>
      </c>
      <c r="AY716" s="17" t="s">
        <v>144</v>
      </c>
      <c r="BE716" s="216">
        <f>IF(N716="základní",J716,0)</f>
        <v>0</v>
      </c>
      <c r="BF716" s="216">
        <f>IF(N716="snížená",J716,0)</f>
        <v>0</v>
      </c>
      <c r="BG716" s="216">
        <f>IF(N716="zákl. přenesená",J716,0)</f>
        <v>0</v>
      </c>
      <c r="BH716" s="216">
        <f>IF(N716="sníž. přenesená",J716,0)</f>
        <v>0</v>
      </c>
      <c r="BI716" s="216">
        <f>IF(N716="nulová",J716,0)</f>
        <v>0</v>
      </c>
      <c r="BJ716" s="17" t="s">
        <v>77</v>
      </c>
      <c r="BK716" s="216">
        <f>ROUND(I716*H716,2)</f>
        <v>0</v>
      </c>
      <c r="BL716" s="17" t="s">
        <v>203</v>
      </c>
      <c r="BM716" s="215" t="s">
        <v>743</v>
      </c>
    </row>
    <row r="717" s="2" customFormat="1">
      <c r="A717" s="38"/>
      <c r="B717" s="39"/>
      <c r="C717" s="40"/>
      <c r="D717" s="217" t="s">
        <v>152</v>
      </c>
      <c r="E717" s="40"/>
      <c r="F717" s="218" t="s">
        <v>2232</v>
      </c>
      <c r="G717" s="40"/>
      <c r="H717" s="40"/>
      <c r="I717" s="219"/>
      <c r="J717" s="40"/>
      <c r="K717" s="40"/>
      <c r="L717" s="44"/>
      <c r="M717" s="220"/>
      <c r="N717" s="221"/>
      <c r="O717" s="84"/>
      <c r="P717" s="84"/>
      <c r="Q717" s="84"/>
      <c r="R717" s="84"/>
      <c r="S717" s="84"/>
      <c r="T717" s="85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T717" s="17" t="s">
        <v>152</v>
      </c>
      <c r="AU717" s="17" t="s">
        <v>79</v>
      </c>
    </row>
    <row r="718" s="2" customFormat="1">
      <c r="A718" s="38"/>
      <c r="B718" s="39"/>
      <c r="C718" s="40"/>
      <c r="D718" s="222" t="s">
        <v>154</v>
      </c>
      <c r="E718" s="40"/>
      <c r="F718" s="223" t="s">
        <v>2233</v>
      </c>
      <c r="G718" s="40"/>
      <c r="H718" s="40"/>
      <c r="I718" s="219"/>
      <c r="J718" s="40"/>
      <c r="K718" s="40"/>
      <c r="L718" s="44"/>
      <c r="M718" s="220"/>
      <c r="N718" s="221"/>
      <c r="O718" s="84"/>
      <c r="P718" s="84"/>
      <c r="Q718" s="84"/>
      <c r="R718" s="84"/>
      <c r="S718" s="84"/>
      <c r="T718" s="85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T718" s="17" t="s">
        <v>154</v>
      </c>
      <c r="AU718" s="17" t="s">
        <v>79</v>
      </c>
    </row>
    <row r="719" s="13" customFormat="1">
      <c r="A719" s="13"/>
      <c r="B719" s="224"/>
      <c r="C719" s="225"/>
      <c r="D719" s="217" t="s">
        <v>156</v>
      </c>
      <c r="E719" s="226" t="s">
        <v>19</v>
      </c>
      <c r="F719" s="227" t="s">
        <v>2234</v>
      </c>
      <c r="G719" s="225"/>
      <c r="H719" s="226" t="s">
        <v>19</v>
      </c>
      <c r="I719" s="228"/>
      <c r="J719" s="225"/>
      <c r="K719" s="225"/>
      <c r="L719" s="229"/>
      <c r="M719" s="230"/>
      <c r="N719" s="231"/>
      <c r="O719" s="231"/>
      <c r="P719" s="231"/>
      <c r="Q719" s="231"/>
      <c r="R719" s="231"/>
      <c r="S719" s="231"/>
      <c r="T719" s="232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33" t="s">
        <v>156</v>
      </c>
      <c r="AU719" s="233" t="s">
        <v>79</v>
      </c>
      <c r="AV719" s="13" t="s">
        <v>77</v>
      </c>
      <c r="AW719" s="13" t="s">
        <v>31</v>
      </c>
      <c r="AX719" s="13" t="s">
        <v>69</v>
      </c>
      <c r="AY719" s="233" t="s">
        <v>144</v>
      </c>
    </row>
    <row r="720" s="13" customFormat="1">
      <c r="A720" s="13"/>
      <c r="B720" s="224"/>
      <c r="C720" s="225"/>
      <c r="D720" s="217" t="s">
        <v>156</v>
      </c>
      <c r="E720" s="226" t="s">
        <v>19</v>
      </c>
      <c r="F720" s="227" t="s">
        <v>2235</v>
      </c>
      <c r="G720" s="225"/>
      <c r="H720" s="226" t="s">
        <v>19</v>
      </c>
      <c r="I720" s="228"/>
      <c r="J720" s="225"/>
      <c r="K720" s="225"/>
      <c r="L720" s="229"/>
      <c r="M720" s="230"/>
      <c r="N720" s="231"/>
      <c r="O720" s="231"/>
      <c r="P720" s="231"/>
      <c r="Q720" s="231"/>
      <c r="R720" s="231"/>
      <c r="S720" s="231"/>
      <c r="T720" s="232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33" t="s">
        <v>156</v>
      </c>
      <c r="AU720" s="233" t="s">
        <v>79</v>
      </c>
      <c r="AV720" s="13" t="s">
        <v>77</v>
      </c>
      <c r="AW720" s="13" t="s">
        <v>31</v>
      </c>
      <c r="AX720" s="13" t="s">
        <v>69</v>
      </c>
      <c r="AY720" s="233" t="s">
        <v>144</v>
      </c>
    </row>
    <row r="721" s="13" customFormat="1">
      <c r="A721" s="13"/>
      <c r="B721" s="224"/>
      <c r="C721" s="225"/>
      <c r="D721" s="217" t="s">
        <v>156</v>
      </c>
      <c r="E721" s="226" t="s">
        <v>19</v>
      </c>
      <c r="F721" s="227" t="s">
        <v>2042</v>
      </c>
      <c r="G721" s="225"/>
      <c r="H721" s="226" t="s">
        <v>19</v>
      </c>
      <c r="I721" s="228"/>
      <c r="J721" s="225"/>
      <c r="K721" s="225"/>
      <c r="L721" s="229"/>
      <c r="M721" s="230"/>
      <c r="N721" s="231"/>
      <c r="O721" s="231"/>
      <c r="P721" s="231"/>
      <c r="Q721" s="231"/>
      <c r="R721" s="231"/>
      <c r="S721" s="231"/>
      <c r="T721" s="232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3" t="s">
        <v>156</v>
      </c>
      <c r="AU721" s="233" t="s">
        <v>79</v>
      </c>
      <c r="AV721" s="13" t="s">
        <v>77</v>
      </c>
      <c r="AW721" s="13" t="s">
        <v>31</v>
      </c>
      <c r="AX721" s="13" t="s">
        <v>69</v>
      </c>
      <c r="AY721" s="233" t="s">
        <v>144</v>
      </c>
    </row>
    <row r="722" s="14" customFormat="1">
      <c r="A722" s="14"/>
      <c r="B722" s="234"/>
      <c r="C722" s="235"/>
      <c r="D722" s="217" t="s">
        <v>156</v>
      </c>
      <c r="E722" s="236" t="s">
        <v>19</v>
      </c>
      <c r="F722" s="237" t="s">
        <v>2057</v>
      </c>
      <c r="G722" s="235"/>
      <c r="H722" s="238">
        <v>4.3200000000000003</v>
      </c>
      <c r="I722" s="239"/>
      <c r="J722" s="235"/>
      <c r="K722" s="235"/>
      <c r="L722" s="240"/>
      <c r="M722" s="241"/>
      <c r="N722" s="242"/>
      <c r="O722" s="242"/>
      <c r="P722" s="242"/>
      <c r="Q722" s="242"/>
      <c r="R722" s="242"/>
      <c r="S722" s="242"/>
      <c r="T722" s="243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44" t="s">
        <v>156</v>
      </c>
      <c r="AU722" s="244" t="s">
        <v>79</v>
      </c>
      <c r="AV722" s="14" t="s">
        <v>79</v>
      </c>
      <c r="AW722" s="14" t="s">
        <v>31</v>
      </c>
      <c r="AX722" s="14" t="s">
        <v>69</v>
      </c>
      <c r="AY722" s="244" t="s">
        <v>144</v>
      </c>
    </row>
    <row r="723" s="13" customFormat="1">
      <c r="A723" s="13"/>
      <c r="B723" s="224"/>
      <c r="C723" s="225"/>
      <c r="D723" s="217" t="s">
        <v>156</v>
      </c>
      <c r="E723" s="226" t="s">
        <v>19</v>
      </c>
      <c r="F723" s="227" t="s">
        <v>2209</v>
      </c>
      <c r="G723" s="225"/>
      <c r="H723" s="226" t="s">
        <v>19</v>
      </c>
      <c r="I723" s="228"/>
      <c r="J723" s="225"/>
      <c r="K723" s="225"/>
      <c r="L723" s="229"/>
      <c r="M723" s="230"/>
      <c r="N723" s="231"/>
      <c r="O723" s="231"/>
      <c r="P723" s="231"/>
      <c r="Q723" s="231"/>
      <c r="R723" s="231"/>
      <c r="S723" s="231"/>
      <c r="T723" s="232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33" t="s">
        <v>156</v>
      </c>
      <c r="AU723" s="233" t="s">
        <v>79</v>
      </c>
      <c r="AV723" s="13" t="s">
        <v>77</v>
      </c>
      <c r="AW723" s="13" t="s">
        <v>31</v>
      </c>
      <c r="AX723" s="13" t="s">
        <v>69</v>
      </c>
      <c r="AY723" s="233" t="s">
        <v>144</v>
      </c>
    </row>
    <row r="724" s="14" customFormat="1">
      <c r="A724" s="14"/>
      <c r="B724" s="234"/>
      <c r="C724" s="235"/>
      <c r="D724" s="217" t="s">
        <v>156</v>
      </c>
      <c r="E724" s="236" t="s">
        <v>19</v>
      </c>
      <c r="F724" s="237" t="s">
        <v>2236</v>
      </c>
      <c r="G724" s="235"/>
      <c r="H724" s="238">
        <v>3.3599999999999999</v>
      </c>
      <c r="I724" s="239"/>
      <c r="J724" s="235"/>
      <c r="K724" s="235"/>
      <c r="L724" s="240"/>
      <c r="M724" s="241"/>
      <c r="N724" s="242"/>
      <c r="O724" s="242"/>
      <c r="P724" s="242"/>
      <c r="Q724" s="242"/>
      <c r="R724" s="242"/>
      <c r="S724" s="242"/>
      <c r="T724" s="243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44" t="s">
        <v>156</v>
      </c>
      <c r="AU724" s="244" t="s">
        <v>79</v>
      </c>
      <c r="AV724" s="14" t="s">
        <v>79</v>
      </c>
      <c r="AW724" s="14" t="s">
        <v>31</v>
      </c>
      <c r="AX724" s="14" t="s">
        <v>69</v>
      </c>
      <c r="AY724" s="244" t="s">
        <v>144</v>
      </c>
    </row>
    <row r="725" s="15" customFormat="1">
      <c r="A725" s="15"/>
      <c r="B725" s="245"/>
      <c r="C725" s="246"/>
      <c r="D725" s="217" t="s">
        <v>156</v>
      </c>
      <c r="E725" s="247" t="s">
        <v>19</v>
      </c>
      <c r="F725" s="248" t="s">
        <v>163</v>
      </c>
      <c r="G725" s="246"/>
      <c r="H725" s="249">
        <v>7.6799999999999997</v>
      </c>
      <c r="I725" s="250"/>
      <c r="J725" s="246"/>
      <c r="K725" s="246"/>
      <c r="L725" s="251"/>
      <c r="M725" s="252"/>
      <c r="N725" s="253"/>
      <c r="O725" s="253"/>
      <c r="P725" s="253"/>
      <c r="Q725" s="253"/>
      <c r="R725" s="253"/>
      <c r="S725" s="253"/>
      <c r="T725" s="254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T725" s="255" t="s">
        <v>156</v>
      </c>
      <c r="AU725" s="255" t="s">
        <v>79</v>
      </c>
      <c r="AV725" s="15" t="s">
        <v>151</v>
      </c>
      <c r="AW725" s="15" t="s">
        <v>31</v>
      </c>
      <c r="AX725" s="15" t="s">
        <v>77</v>
      </c>
      <c r="AY725" s="255" t="s">
        <v>144</v>
      </c>
    </row>
    <row r="726" s="2" customFormat="1" ht="16.5" customHeight="1">
      <c r="A726" s="38"/>
      <c r="B726" s="39"/>
      <c r="C726" s="204" t="s">
        <v>449</v>
      </c>
      <c r="D726" s="204" t="s">
        <v>146</v>
      </c>
      <c r="E726" s="205" t="s">
        <v>2237</v>
      </c>
      <c r="F726" s="206" t="s">
        <v>2238</v>
      </c>
      <c r="G726" s="207" t="s">
        <v>291</v>
      </c>
      <c r="H726" s="208">
        <v>0.59999999999999998</v>
      </c>
      <c r="I726" s="209"/>
      <c r="J726" s="210">
        <f>ROUND(I726*H726,2)</f>
        <v>0</v>
      </c>
      <c r="K726" s="206" t="s">
        <v>150</v>
      </c>
      <c r="L726" s="44"/>
      <c r="M726" s="211" t="s">
        <v>19</v>
      </c>
      <c r="N726" s="212" t="s">
        <v>40</v>
      </c>
      <c r="O726" s="84"/>
      <c r="P726" s="213">
        <f>O726*H726</f>
        <v>0</v>
      </c>
      <c r="Q726" s="213">
        <v>0.0022361999999999998</v>
      </c>
      <c r="R726" s="213">
        <f>Q726*H726</f>
        <v>0.0013417199999999998</v>
      </c>
      <c r="S726" s="213">
        <v>0</v>
      </c>
      <c r="T726" s="214">
        <f>S726*H726</f>
        <v>0</v>
      </c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R726" s="215" t="s">
        <v>203</v>
      </c>
      <c r="AT726" s="215" t="s">
        <v>146</v>
      </c>
      <c r="AU726" s="215" t="s">
        <v>79</v>
      </c>
      <c r="AY726" s="17" t="s">
        <v>144</v>
      </c>
      <c r="BE726" s="216">
        <f>IF(N726="základní",J726,0)</f>
        <v>0</v>
      </c>
      <c r="BF726" s="216">
        <f>IF(N726="snížená",J726,0)</f>
        <v>0</v>
      </c>
      <c r="BG726" s="216">
        <f>IF(N726="zákl. přenesená",J726,0)</f>
        <v>0</v>
      </c>
      <c r="BH726" s="216">
        <f>IF(N726="sníž. přenesená",J726,0)</f>
        <v>0</v>
      </c>
      <c r="BI726" s="216">
        <f>IF(N726="nulová",J726,0)</f>
        <v>0</v>
      </c>
      <c r="BJ726" s="17" t="s">
        <v>77</v>
      </c>
      <c r="BK726" s="216">
        <f>ROUND(I726*H726,2)</f>
        <v>0</v>
      </c>
      <c r="BL726" s="17" t="s">
        <v>203</v>
      </c>
      <c r="BM726" s="215" t="s">
        <v>746</v>
      </c>
    </row>
    <row r="727" s="2" customFormat="1">
      <c r="A727" s="38"/>
      <c r="B727" s="39"/>
      <c r="C727" s="40"/>
      <c r="D727" s="217" t="s">
        <v>152</v>
      </c>
      <c r="E727" s="40"/>
      <c r="F727" s="218" t="s">
        <v>2239</v>
      </c>
      <c r="G727" s="40"/>
      <c r="H727" s="40"/>
      <c r="I727" s="219"/>
      <c r="J727" s="40"/>
      <c r="K727" s="40"/>
      <c r="L727" s="44"/>
      <c r="M727" s="220"/>
      <c r="N727" s="221"/>
      <c r="O727" s="84"/>
      <c r="P727" s="84"/>
      <c r="Q727" s="84"/>
      <c r="R727" s="84"/>
      <c r="S727" s="84"/>
      <c r="T727" s="85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T727" s="17" t="s">
        <v>152</v>
      </c>
      <c r="AU727" s="17" t="s">
        <v>79</v>
      </c>
    </row>
    <row r="728" s="2" customFormat="1">
      <c r="A728" s="38"/>
      <c r="B728" s="39"/>
      <c r="C728" s="40"/>
      <c r="D728" s="222" t="s">
        <v>154</v>
      </c>
      <c r="E728" s="40"/>
      <c r="F728" s="223" t="s">
        <v>2240</v>
      </c>
      <c r="G728" s="40"/>
      <c r="H728" s="40"/>
      <c r="I728" s="219"/>
      <c r="J728" s="40"/>
      <c r="K728" s="40"/>
      <c r="L728" s="44"/>
      <c r="M728" s="220"/>
      <c r="N728" s="221"/>
      <c r="O728" s="84"/>
      <c r="P728" s="84"/>
      <c r="Q728" s="84"/>
      <c r="R728" s="84"/>
      <c r="S728" s="84"/>
      <c r="T728" s="85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T728" s="17" t="s">
        <v>154</v>
      </c>
      <c r="AU728" s="17" t="s">
        <v>79</v>
      </c>
    </row>
    <row r="729" s="13" customFormat="1">
      <c r="A729" s="13"/>
      <c r="B729" s="224"/>
      <c r="C729" s="225"/>
      <c r="D729" s="217" t="s">
        <v>156</v>
      </c>
      <c r="E729" s="226" t="s">
        <v>19</v>
      </c>
      <c r="F729" s="227" t="s">
        <v>1746</v>
      </c>
      <c r="G729" s="225"/>
      <c r="H729" s="226" t="s">
        <v>19</v>
      </c>
      <c r="I729" s="228"/>
      <c r="J729" s="225"/>
      <c r="K729" s="225"/>
      <c r="L729" s="229"/>
      <c r="M729" s="230"/>
      <c r="N729" s="231"/>
      <c r="O729" s="231"/>
      <c r="P729" s="231"/>
      <c r="Q729" s="231"/>
      <c r="R729" s="231"/>
      <c r="S729" s="231"/>
      <c r="T729" s="232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33" t="s">
        <v>156</v>
      </c>
      <c r="AU729" s="233" t="s">
        <v>79</v>
      </c>
      <c r="AV729" s="13" t="s">
        <v>77</v>
      </c>
      <c r="AW729" s="13" t="s">
        <v>31</v>
      </c>
      <c r="AX729" s="13" t="s">
        <v>69</v>
      </c>
      <c r="AY729" s="233" t="s">
        <v>144</v>
      </c>
    </row>
    <row r="730" s="13" customFormat="1">
      <c r="A730" s="13"/>
      <c r="B730" s="224"/>
      <c r="C730" s="225"/>
      <c r="D730" s="217" t="s">
        <v>156</v>
      </c>
      <c r="E730" s="226" t="s">
        <v>19</v>
      </c>
      <c r="F730" s="227" t="s">
        <v>2042</v>
      </c>
      <c r="G730" s="225"/>
      <c r="H730" s="226" t="s">
        <v>19</v>
      </c>
      <c r="I730" s="228"/>
      <c r="J730" s="225"/>
      <c r="K730" s="225"/>
      <c r="L730" s="229"/>
      <c r="M730" s="230"/>
      <c r="N730" s="231"/>
      <c r="O730" s="231"/>
      <c r="P730" s="231"/>
      <c r="Q730" s="231"/>
      <c r="R730" s="231"/>
      <c r="S730" s="231"/>
      <c r="T730" s="232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33" t="s">
        <v>156</v>
      </c>
      <c r="AU730" s="233" t="s">
        <v>79</v>
      </c>
      <c r="AV730" s="13" t="s">
        <v>77</v>
      </c>
      <c r="AW730" s="13" t="s">
        <v>31</v>
      </c>
      <c r="AX730" s="13" t="s">
        <v>69</v>
      </c>
      <c r="AY730" s="233" t="s">
        <v>144</v>
      </c>
    </row>
    <row r="731" s="14" customFormat="1">
      <c r="A731" s="14"/>
      <c r="B731" s="234"/>
      <c r="C731" s="235"/>
      <c r="D731" s="217" t="s">
        <v>156</v>
      </c>
      <c r="E731" s="236" t="s">
        <v>19</v>
      </c>
      <c r="F731" s="237" t="s">
        <v>2079</v>
      </c>
      <c r="G731" s="235"/>
      <c r="H731" s="238">
        <v>0.59999999999999998</v>
      </c>
      <c r="I731" s="239"/>
      <c r="J731" s="235"/>
      <c r="K731" s="235"/>
      <c r="L731" s="240"/>
      <c r="M731" s="241"/>
      <c r="N731" s="242"/>
      <c r="O731" s="242"/>
      <c r="P731" s="242"/>
      <c r="Q731" s="242"/>
      <c r="R731" s="242"/>
      <c r="S731" s="242"/>
      <c r="T731" s="243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44" t="s">
        <v>156</v>
      </c>
      <c r="AU731" s="244" t="s">
        <v>79</v>
      </c>
      <c r="AV731" s="14" t="s">
        <v>79</v>
      </c>
      <c r="AW731" s="14" t="s">
        <v>31</v>
      </c>
      <c r="AX731" s="14" t="s">
        <v>69</v>
      </c>
      <c r="AY731" s="244" t="s">
        <v>144</v>
      </c>
    </row>
    <row r="732" s="15" customFormat="1">
      <c r="A732" s="15"/>
      <c r="B732" s="245"/>
      <c r="C732" s="246"/>
      <c r="D732" s="217" t="s">
        <v>156</v>
      </c>
      <c r="E732" s="247" t="s">
        <v>19</v>
      </c>
      <c r="F732" s="248" t="s">
        <v>163</v>
      </c>
      <c r="G732" s="246"/>
      <c r="H732" s="249">
        <v>0.59999999999999998</v>
      </c>
      <c r="I732" s="250"/>
      <c r="J732" s="246"/>
      <c r="K732" s="246"/>
      <c r="L732" s="251"/>
      <c r="M732" s="252"/>
      <c r="N732" s="253"/>
      <c r="O732" s="253"/>
      <c r="P732" s="253"/>
      <c r="Q732" s="253"/>
      <c r="R732" s="253"/>
      <c r="S732" s="253"/>
      <c r="T732" s="254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T732" s="255" t="s">
        <v>156</v>
      </c>
      <c r="AU732" s="255" t="s">
        <v>79</v>
      </c>
      <c r="AV732" s="15" t="s">
        <v>151</v>
      </c>
      <c r="AW732" s="15" t="s">
        <v>31</v>
      </c>
      <c r="AX732" s="15" t="s">
        <v>77</v>
      </c>
      <c r="AY732" s="255" t="s">
        <v>144</v>
      </c>
    </row>
    <row r="733" s="2" customFormat="1" ht="24.15" customHeight="1">
      <c r="A733" s="38"/>
      <c r="B733" s="39"/>
      <c r="C733" s="204" t="s">
        <v>750</v>
      </c>
      <c r="D733" s="204" t="s">
        <v>146</v>
      </c>
      <c r="E733" s="205" t="s">
        <v>2241</v>
      </c>
      <c r="F733" s="206" t="s">
        <v>2242</v>
      </c>
      <c r="G733" s="207" t="s">
        <v>305</v>
      </c>
      <c r="H733" s="208">
        <v>13</v>
      </c>
      <c r="I733" s="209"/>
      <c r="J733" s="210">
        <f>ROUND(I733*H733,2)</f>
        <v>0</v>
      </c>
      <c r="K733" s="206" t="s">
        <v>150</v>
      </c>
      <c r="L733" s="44"/>
      <c r="M733" s="211" t="s">
        <v>19</v>
      </c>
      <c r="N733" s="212" t="s">
        <v>40</v>
      </c>
      <c r="O733" s="84"/>
      <c r="P733" s="213">
        <f>O733*H733</f>
        <v>0</v>
      </c>
      <c r="Q733" s="213">
        <v>0</v>
      </c>
      <c r="R733" s="213">
        <f>Q733*H733</f>
        <v>0</v>
      </c>
      <c r="S733" s="213">
        <v>0.029610000000000001</v>
      </c>
      <c r="T733" s="214">
        <f>S733*H733</f>
        <v>0.38492999999999999</v>
      </c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R733" s="215" t="s">
        <v>203</v>
      </c>
      <c r="AT733" s="215" t="s">
        <v>146</v>
      </c>
      <c r="AU733" s="215" t="s">
        <v>79</v>
      </c>
      <c r="AY733" s="17" t="s">
        <v>144</v>
      </c>
      <c r="BE733" s="216">
        <f>IF(N733="základní",J733,0)</f>
        <v>0</v>
      </c>
      <c r="BF733" s="216">
        <f>IF(N733="snížená",J733,0)</f>
        <v>0</v>
      </c>
      <c r="BG733" s="216">
        <f>IF(N733="zákl. přenesená",J733,0)</f>
        <v>0</v>
      </c>
      <c r="BH733" s="216">
        <f>IF(N733="sníž. přenesená",J733,0)</f>
        <v>0</v>
      </c>
      <c r="BI733" s="216">
        <f>IF(N733="nulová",J733,0)</f>
        <v>0</v>
      </c>
      <c r="BJ733" s="17" t="s">
        <v>77</v>
      </c>
      <c r="BK733" s="216">
        <f>ROUND(I733*H733,2)</f>
        <v>0</v>
      </c>
      <c r="BL733" s="17" t="s">
        <v>203</v>
      </c>
      <c r="BM733" s="215" t="s">
        <v>753</v>
      </c>
    </row>
    <row r="734" s="2" customFormat="1">
      <c r="A734" s="38"/>
      <c r="B734" s="39"/>
      <c r="C734" s="40"/>
      <c r="D734" s="217" t="s">
        <v>152</v>
      </c>
      <c r="E734" s="40"/>
      <c r="F734" s="218" t="s">
        <v>2243</v>
      </c>
      <c r="G734" s="40"/>
      <c r="H734" s="40"/>
      <c r="I734" s="219"/>
      <c r="J734" s="40"/>
      <c r="K734" s="40"/>
      <c r="L734" s="44"/>
      <c r="M734" s="220"/>
      <c r="N734" s="221"/>
      <c r="O734" s="84"/>
      <c r="P734" s="84"/>
      <c r="Q734" s="84"/>
      <c r="R734" s="84"/>
      <c r="S734" s="84"/>
      <c r="T734" s="85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T734" s="17" t="s">
        <v>152</v>
      </c>
      <c r="AU734" s="17" t="s">
        <v>79</v>
      </c>
    </row>
    <row r="735" s="2" customFormat="1">
      <c r="A735" s="38"/>
      <c r="B735" s="39"/>
      <c r="C735" s="40"/>
      <c r="D735" s="222" t="s">
        <v>154</v>
      </c>
      <c r="E735" s="40"/>
      <c r="F735" s="223" t="s">
        <v>2244</v>
      </c>
      <c r="G735" s="40"/>
      <c r="H735" s="40"/>
      <c r="I735" s="219"/>
      <c r="J735" s="40"/>
      <c r="K735" s="40"/>
      <c r="L735" s="44"/>
      <c r="M735" s="220"/>
      <c r="N735" s="221"/>
      <c r="O735" s="84"/>
      <c r="P735" s="84"/>
      <c r="Q735" s="84"/>
      <c r="R735" s="84"/>
      <c r="S735" s="84"/>
      <c r="T735" s="85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T735" s="17" t="s">
        <v>154</v>
      </c>
      <c r="AU735" s="17" t="s">
        <v>79</v>
      </c>
    </row>
    <row r="736" s="13" customFormat="1">
      <c r="A736" s="13"/>
      <c r="B736" s="224"/>
      <c r="C736" s="225"/>
      <c r="D736" s="217" t="s">
        <v>156</v>
      </c>
      <c r="E736" s="226" t="s">
        <v>19</v>
      </c>
      <c r="F736" s="227" t="s">
        <v>2245</v>
      </c>
      <c r="G736" s="225"/>
      <c r="H736" s="226" t="s">
        <v>19</v>
      </c>
      <c r="I736" s="228"/>
      <c r="J736" s="225"/>
      <c r="K736" s="225"/>
      <c r="L736" s="229"/>
      <c r="M736" s="230"/>
      <c r="N736" s="231"/>
      <c r="O736" s="231"/>
      <c r="P736" s="231"/>
      <c r="Q736" s="231"/>
      <c r="R736" s="231"/>
      <c r="S736" s="231"/>
      <c r="T736" s="232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33" t="s">
        <v>156</v>
      </c>
      <c r="AU736" s="233" t="s">
        <v>79</v>
      </c>
      <c r="AV736" s="13" t="s">
        <v>77</v>
      </c>
      <c r="AW736" s="13" t="s">
        <v>31</v>
      </c>
      <c r="AX736" s="13" t="s">
        <v>69</v>
      </c>
      <c r="AY736" s="233" t="s">
        <v>144</v>
      </c>
    </row>
    <row r="737" s="14" customFormat="1">
      <c r="A737" s="14"/>
      <c r="B737" s="234"/>
      <c r="C737" s="235"/>
      <c r="D737" s="217" t="s">
        <v>156</v>
      </c>
      <c r="E737" s="236" t="s">
        <v>19</v>
      </c>
      <c r="F737" s="237" t="s">
        <v>2246</v>
      </c>
      <c r="G737" s="235"/>
      <c r="H737" s="238">
        <v>12</v>
      </c>
      <c r="I737" s="239"/>
      <c r="J737" s="235"/>
      <c r="K737" s="235"/>
      <c r="L737" s="240"/>
      <c r="M737" s="241"/>
      <c r="N737" s="242"/>
      <c r="O737" s="242"/>
      <c r="P737" s="242"/>
      <c r="Q737" s="242"/>
      <c r="R737" s="242"/>
      <c r="S737" s="242"/>
      <c r="T737" s="243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44" t="s">
        <v>156</v>
      </c>
      <c r="AU737" s="244" t="s">
        <v>79</v>
      </c>
      <c r="AV737" s="14" t="s">
        <v>79</v>
      </c>
      <c r="AW737" s="14" t="s">
        <v>31</v>
      </c>
      <c r="AX737" s="14" t="s">
        <v>69</v>
      </c>
      <c r="AY737" s="244" t="s">
        <v>144</v>
      </c>
    </row>
    <row r="738" s="13" customFormat="1">
      <c r="A738" s="13"/>
      <c r="B738" s="224"/>
      <c r="C738" s="225"/>
      <c r="D738" s="217" t="s">
        <v>156</v>
      </c>
      <c r="E738" s="226" t="s">
        <v>19</v>
      </c>
      <c r="F738" s="227" t="s">
        <v>2247</v>
      </c>
      <c r="G738" s="225"/>
      <c r="H738" s="226" t="s">
        <v>19</v>
      </c>
      <c r="I738" s="228"/>
      <c r="J738" s="225"/>
      <c r="K738" s="225"/>
      <c r="L738" s="229"/>
      <c r="M738" s="230"/>
      <c r="N738" s="231"/>
      <c r="O738" s="231"/>
      <c r="P738" s="231"/>
      <c r="Q738" s="231"/>
      <c r="R738" s="231"/>
      <c r="S738" s="231"/>
      <c r="T738" s="232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33" t="s">
        <v>156</v>
      </c>
      <c r="AU738" s="233" t="s">
        <v>79</v>
      </c>
      <c r="AV738" s="13" t="s">
        <v>77</v>
      </c>
      <c r="AW738" s="13" t="s">
        <v>31</v>
      </c>
      <c r="AX738" s="13" t="s">
        <v>69</v>
      </c>
      <c r="AY738" s="233" t="s">
        <v>144</v>
      </c>
    </row>
    <row r="739" s="14" customFormat="1">
      <c r="A739" s="14"/>
      <c r="B739" s="234"/>
      <c r="C739" s="235"/>
      <c r="D739" s="217" t="s">
        <v>156</v>
      </c>
      <c r="E739" s="236" t="s">
        <v>19</v>
      </c>
      <c r="F739" s="237" t="s">
        <v>77</v>
      </c>
      <c r="G739" s="235"/>
      <c r="H739" s="238">
        <v>1</v>
      </c>
      <c r="I739" s="239"/>
      <c r="J739" s="235"/>
      <c r="K739" s="235"/>
      <c r="L739" s="240"/>
      <c r="M739" s="241"/>
      <c r="N739" s="242"/>
      <c r="O739" s="242"/>
      <c r="P739" s="242"/>
      <c r="Q739" s="242"/>
      <c r="R739" s="242"/>
      <c r="S739" s="242"/>
      <c r="T739" s="243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44" t="s">
        <v>156</v>
      </c>
      <c r="AU739" s="244" t="s">
        <v>79</v>
      </c>
      <c r="AV739" s="14" t="s">
        <v>79</v>
      </c>
      <c r="AW739" s="14" t="s">
        <v>31</v>
      </c>
      <c r="AX739" s="14" t="s">
        <v>69</v>
      </c>
      <c r="AY739" s="244" t="s">
        <v>144</v>
      </c>
    </row>
    <row r="740" s="15" customFormat="1">
      <c r="A740" s="15"/>
      <c r="B740" s="245"/>
      <c r="C740" s="246"/>
      <c r="D740" s="217" t="s">
        <v>156</v>
      </c>
      <c r="E740" s="247" t="s">
        <v>19</v>
      </c>
      <c r="F740" s="248" t="s">
        <v>163</v>
      </c>
      <c r="G740" s="246"/>
      <c r="H740" s="249">
        <v>13</v>
      </c>
      <c r="I740" s="250"/>
      <c r="J740" s="246"/>
      <c r="K740" s="246"/>
      <c r="L740" s="251"/>
      <c r="M740" s="252"/>
      <c r="N740" s="253"/>
      <c r="O740" s="253"/>
      <c r="P740" s="253"/>
      <c r="Q740" s="253"/>
      <c r="R740" s="253"/>
      <c r="S740" s="253"/>
      <c r="T740" s="254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T740" s="255" t="s">
        <v>156</v>
      </c>
      <c r="AU740" s="255" t="s">
        <v>79</v>
      </c>
      <c r="AV740" s="15" t="s">
        <v>151</v>
      </c>
      <c r="AW740" s="15" t="s">
        <v>31</v>
      </c>
      <c r="AX740" s="15" t="s">
        <v>77</v>
      </c>
      <c r="AY740" s="255" t="s">
        <v>144</v>
      </c>
    </row>
    <row r="741" s="2" customFormat="1" ht="16.5" customHeight="1">
      <c r="A741" s="38"/>
      <c r="B741" s="39"/>
      <c r="C741" s="204" t="s">
        <v>456</v>
      </c>
      <c r="D741" s="204" t="s">
        <v>146</v>
      </c>
      <c r="E741" s="205" t="s">
        <v>2248</v>
      </c>
      <c r="F741" s="206" t="s">
        <v>2249</v>
      </c>
      <c r="G741" s="207" t="s">
        <v>305</v>
      </c>
      <c r="H741" s="208">
        <v>3</v>
      </c>
      <c r="I741" s="209"/>
      <c r="J741" s="210">
        <f>ROUND(I741*H741,2)</f>
        <v>0</v>
      </c>
      <c r="K741" s="206" t="s">
        <v>150</v>
      </c>
      <c r="L741" s="44"/>
      <c r="M741" s="211" t="s">
        <v>19</v>
      </c>
      <c r="N741" s="212" t="s">
        <v>40</v>
      </c>
      <c r="O741" s="84"/>
      <c r="P741" s="213">
        <f>O741*H741</f>
        <v>0</v>
      </c>
      <c r="Q741" s="213">
        <v>0.00056499999999999996</v>
      </c>
      <c r="R741" s="213">
        <f>Q741*H741</f>
        <v>0.0016949999999999999</v>
      </c>
      <c r="S741" s="213">
        <v>0</v>
      </c>
      <c r="T741" s="214">
        <f>S741*H741</f>
        <v>0</v>
      </c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R741" s="215" t="s">
        <v>203</v>
      </c>
      <c r="AT741" s="215" t="s">
        <v>146</v>
      </c>
      <c r="AU741" s="215" t="s">
        <v>79</v>
      </c>
      <c r="AY741" s="17" t="s">
        <v>144</v>
      </c>
      <c r="BE741" s="216">
        <f>IF(N741="základní",J741,0)</f>
        <v>0</v>
      </c>
      <c r="BF741" s="216">
        <f>IF(N741="snížená",J741,0)</f>
        <v>0</v>
      </c>
      <c r="BG741" s="216">
        <f>IF(N741="zákl. přenesená",J741,0)</f>
        <v>0</v>
      </c>
      <c r="BH741" s="216">
        <f>IF(N741="sníž. přenesená",J741,0)</f>
        <v>0</v>
      </c>
      <c r="BI741" s="216">
        <f>IF(N741="nulová",J741,0)</f>
        <v>0</v>
      </c>
      <c r="BJ741" s="17" t="s">
        <v>77</v>
      </c>
      <c r="BK741" s="216">
        <f>ROUND(I741*H741,2)</f>
        <v>0</v>
      </c>
      <c r="BL741" s="17" t="s">
        <v>203</v>
      </c>
      <c r="BM741" s="215" t="s">
        <v>759</v>
      </c>
    </row>
    <row r="742" s="2" customFormat="1">
      <c r="A742" s="38"/>
      <c r="B742" s="39"/>
      <c r="C742" s="40"/>
      <c r="D742" s="217" t="s">
        <v>152</v>
      </c>
      <c r="E742" s="40"/>
      <c r="F742" s="218" t="s">
        <v>2250</v>
      </c>
      <c r="G742" s="40"/>
      <c r="H742" s="40"/>
      <c r="I742" s="219"/>
      <c r="J742" s="40"/>
      <c r="K742" s="40"/>
      <c r="L742" s="44"/>
      <c r="M742" s="220"/>
      <c r="N742" s="221"/>
      <c r="O742" s="84"/>
      <c r="P742" s="84"/>
      <c r="Q742" s="84"/>
      <c r="R742" s="84"/>
      <c r="S742" s="84"/>
      <c r="T742" s="85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T742" s="17" t="s">
        <v>152</v>
      </c>
      <c r="AU742" s="17" t="s">
        <v>79</v>
      </c>
    </row>
    <row r="743" s="2" customFormat="1">
      <c r="A743" s="38"/>
      <c r="B743" s="39"/>
      <c r="C743" s="40"/>
      <c r="D743" s="222" t="s">
        <v>154</v>
      </c>
      <c r="E743" s="40"/>
      <c r="F743" s="223" t="s">
        <v>2251</v>
      </c>
      <c r="G743" s="40"/>
      <c r="H743" s="40"/>
      <c r="I743" s="219"/>
      <c r="J743" s="40"/>
      <c r="K743" s="40"/>
      <c r="L743" s="44"/>
      <c r="M743" s="220"/>
      <c r="N743" s="221"/>
      <c r="O743" s="84"/>
      <c r="P743" s="84"/>
      <c r="Q743" s="84"/>
      <c r="R743" s="84"/>
      <c r="S743" s="84"/>
      <c r="T743" s="85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T743" s="17" t="s">
        <v>154</v>
      </c>
      <c r="AU743" s="17" t="s">
        <v>79</v>
      </c>
    </row>
    <row r="744" s="2" customFormat="1" ht="76.35" customHeight="1">
      <c r="A744" s="38"/>
      <c r="B744" s="39"/>
      <c r="C744" s="256" t="s">
        <v>772</v>
      </c>
      <c r="D744" s="256" t="s">
        <v>229</v>
      </c>
      <c r="E744" s="257" t="s">
        <v>2252</v>
      </c>
      <c r="F744" s="258" t="s">
        <v>2253</v>
      </c>
      <c r="G744" s="259" t="s">
        <v>305</v>
      </c>
      <c r="H744" s="260">
        <v>3</v>
      </c>
      <c r="I744" s="261"/>
      <c r="J744" s="262">
        <f>ROUND(I744*H744,2)</f>
        <v>0</v>
      </c>
      <c r="K744" s="258" t="s">
        <v>19</v>
      </c>
      <c r="L744" s="263"/>
      <c r="M744" s="264" t="s">
        <v>19</v>
      </c>
      <c r="N744" s="265" t="s">
        <v>40</v>
      </c>
      <c r="O744" s="84"/>
      <c r="P744" s="213">
        <f>O744*H744</f>
        <v>0</v>
      </c>
      <c r="Q744" s="213">
        <v>0</v>
      </c>
      <c r="R744" s="213">
        <f>Q744*H744</f>
        <v>0</v>
      </c>
      <c r="S744" s="213">
        <v>0</v>
      </c>
      <c r="T744" s="214">
        <f>S744*H744</f>
        <v>0</v>
      </c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R744" s="215" t="s">
        <v>260</v>
      </c>
      <c r="AT744" s="215" t="s">
        <v>229</v>
      </c>
      <c r="AU744" s="215" t="s">
        <v>79</v>
      </c>
      <c r="AY744" s="17" t="s">
        <v>144</v>
      </c>
      <c r="BE744" s="216">
        <f>IF(N744="základní",J744,0)</f>
        <v>0</v>
      </c>
      <c r="BF744" s="216">
        <f>IF(N744="snížená",J744,0)</f>
        <v>0</v>
      </c>
      <c r="BG744" s="216">
        <f>IF(N744="zákl. přenesená",J744,0)</f>
        <v>0</v>
      </c>
      <c r="BH744" s="216">
        <f>IF(N744="sníž. přenesená",J744,0)</f>
        <v>0</v>
      </c>
      <c r="BI744" s="216">
        <f>IF(N744="nulová",J744,0)</f>
        <v>0</v>
      </c>
      <c r="BJ744" s="17" t="s">
        <v>77</v>
      </c>
      <c r="BK744" s="216">
        <f>ROUND(I744*H744,2)</f>
        <v>0</v>
      </c>
      <c r="BL744" s="17" t="s">
        <v>203</v>
      </c>
      <c r="BM744" s="215" t="s">
        <v>775</v>
      </c>
    </row>
    <row r="745" s="2" customFormat="1">
      <c r="A745" s="38"/>
      <c r="B745" s="39"/>
      <c r="C745" s="40"/>
      <c r="D745" s="217" t="s">
        <v>152</v>
      </c>
      <c r="E745" s="40"/>
      <c r="F745" s="218" t="s">
        <v>2254</v>
      </c>
      <c r="G745" s="40"/>
      <c r="H745" s="40"/>
      <c r="I745" s="219"/>
      <c r="J745" s="40"/>
      <c r="K745" s="40"/>
      <c r="L745" s="44"/>
      <c r="M745" s="220"/>
      <c r="N745" s="221"/>
      <c r="O745" s="84"/>
      <c r="P745" s="84"/>
      <c r="Q745" s="84"/>
      <c r="R745" s="84"/>
      <c r="S745" s="84"/>
      <c r="T745" s="85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T745" s="17" t="s">
        <v>152</v>
      </c>
      <c r="AU745" s="17" t="s">
        <v>79</v>
      </c>
    </row>
    <row r="746" s="13" customFormat="1">
      <c r="A746" s="13"/>
      <c r="B746" s="224"/>
      <c r="C746" s="225"/>
      <c r="D746" s="217" t="s">
        <v>156</v>
      </c>
      <c r="E746" s="226" t="s">
        <v>19</v>
      </c>
      <c r="F746" s="227" t="s">
        <v>2255</v>
      </c>
      <c r="G746" s="225"/>
      <c r="H746" s="226" t="s">
        <v>19</v>
      </c>
      <c r="I746" s="228"/>
      <c r="J746" s="225"/>
      <c r="K746" s="225"/>
      <c r="L746" s="229"/>
      <c r="M746" s="230"/>
      <c r="N746" s="231"/>
      <c r="O746" s="231"/>
      <c r="P746" s="231"/>
      <c r="Q746" s="231"/>
      <c r="R746" s="231"/>
      <c r="S746" s="231"/>
      <c r="T746" s="232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33" t="s">
        <v>156</v>
      </c>
      <c r="AU746" s="233" t="s">
        <v>79</v>
      </c>
      <c r="AV746" s="13" t="s">
        <v>77</v>
      </c>
      <c r="AW746" s="13" t="s">
        <v>31</v>
      </c>
      <c r="AX746" s="13" t="s">
        <v>69</v>
      </c>
      <c r="AY746" s="233" t="s">
        <v>144</v>
      </c>
    </row>
    <row r="747" s="14" customFormat="1">
      <c r="A747" s="14"/>
      <c r="B747" s="234"/>
      <c r="C747" s="235"/>
      <c r="D747" s="217" t="s">
        <v>156</v>
      </c>
      <c r="E747" s="236" t="s">
        <v>19</v>
      </c>
      <c r="F747" s="237" t="s">
        <v>77</v>
      </c>
      <c r="G747" s="235"/>
      <c r="H747" s="238">
        <v>1</v>
      </c>
      <c r="I747" s="239"/>
      <c r="J747" s="235"/>
      <c r="K747" s="235"/>
      <c r="L747" s="240"/>
      <c r="M747" s="241"/>
      <c r="N747" s="242"/>
      <c r="O747" s="242"/>
      <c r="P747" s="242"/>
      <c r="Q747" s="242"/>
      <c r="R747" s="242"/>
      <c r="S747" s="242"/>
      <c r="T747" s="243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44" t="s">
        <v>156</v>
      </c>
      <c r="AU747" s="244" t="s">
        <v>79</v>
      </c>
      <c r="AV747" s="14" t="s">
        <v>79</v>
      </c>
      <c r="AW747" s="14" t="s">
        <v>31</v>
      </c>
      <c r="AX747" s="14" t="s">
        <v>69</v>
      </c>
      <c r="AY747" s="244" t="s">
        <v>144</v>
      </c>
    </row>
    <row r="748" s="13" customFormat="1">
      <c r="A748" s="13"/>
      <c r="B748" s="224"/>
      <c r="C748" s="225"/>
      <c r="D748" s="217" t="s">
        <v>156</v>
      </c>
      <c r="E748" s="226" t="s">
        <v>19</v>
      </c>
      <c r="F748" s="227" t="s">
        <v>2256</v>
      </c>
      <c r="G748" s="225"/>
      <c r="H748" s="226" t="s">
        <v>19</v>
      </c>
      <c r="I748" s="228"/>
      <c r="J748" s="225"/>
      <c r="K748" s="225"/>
      <c r="L748" s="229"/>
      <c r="M748" s="230"/>
      <c r="N748" s="231"/>
      <c r="O748" s="231"/>
      <c r="P748" s="231"/>
      <c r="Q748" s="231"/>
      <c r="R748" s="231"/>
      <c r="S748" s="231"/>
      <c r="T748" s="232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33" t="s">
        <v>156</v>
      </c>
      <c r="AU748" s="233" t="s">
        <v>79</v>
      </c>
      <c r="AV748" s="13" t="s">
        <v>77</v>
      </c>
      <c r="AW748" s="13" t="s">
        <v>31</v>
      </c>
      <c r="AX748" s="13" t="s">
        <v>69</v>
      </c>
      <c r="AY748" s="233" t="s">
        <v>144</v>
      </c>
    </row>
    <row r="749" s="14" customFormat="1">
      <c r="A749" s="14"/>
      <c r="B749" s="234"/>
      <c r="C749" s="235"/>
      <c r="D749" s="217" t="s">
        <v>156</v>
      </c>
      <c r="E749" s="236" t="s">
        <v>19</v>
      </c>
      <c r="F749" s="237" t="s">
        <v>79</v>
      </c>
      <c r="G749" s="235"/>
      <c r="H749" s="238">
        <v>2</v>
      </c>
      <c r="I749" s="239"/>
      <c r="J749" s="235"/>
      <c r="K749" s="235"/>
      <c r="L749" s="240"/>
      <c r="M749" s="241"/>
      <c r="N749" s="242"/>
      <c r="O749" s="242"/>
      <c r="P749" s="242"/>
      <c r="Q749" s="242"/>
      <c r="R749" s="242"/>
      <c r="S749" s="242"/>
      <c r="T749" s="243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44" t="s">
        <v>156</v>
      </c>
      <c r="AU749" s="244" t="s">
        <v>79</v>
      </c>
      <c r="AV749" s="14" t="s">
        <v>79</v>
      </c>
      <c r="AW749" s="14" t="s">
        <v>31</v>
      </c>
      <c r="AX749" s="14" t="s">
        <v>69</v>
      </c>
      <c r="AY749" s="244" t="s">
        <v>144</v>
      </c>
    </row>
    <row r="750" s="15" customFormat="1">
      <c r="A750" s="15"/>
      <c r="B750" s="245"/>
      <c r="C750" s="246"/>
      <c r="D750" s="217" t="s">
        <v>156</v>
      </c>
      <c r="E750" s="247" t="s">
        <v>19</v>
      </c>
      <c r="F750" s="248" t="s">
        <v>163</v>
      </c>
      <c r="G750" s="246"/>
      <c r="H750" s="249">
        <v>3</v>
      </c>
      <c r="I750" s="250"/>
      <c r="J750" s="246"/>
      <c r="K750" s="246"/>
      <c r="L750" s="251"/>
      <c r="M750" s="252"/>
      <c r="N750" s="253"/>
      <c r="O750" s="253"/>
      <c r="P750" s="253"/>
      <c r="Q750" s="253"/>
      <c r="R750" s="253"/>
      <c r="S750" s="253"/>
      <c r="T750" s="254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T750" s="255" t="s">
        <v>156</v>
      </c>
      <c r="AU750" s="255" t="s">
        <v>79</v>
      </c>
      <c r="AV750" s="15" t="s">
        <v>151</v>
      </c>
      <c r="AW750" s="15" t="s">
        <v>31</v>
      </c>
      <c r="AX750" s="15" t="s">
        <v>77</v>
      </c>
      <c r="AY750" s="255" t="s">
        <v>144</v>
      </c>
    </row>
    <row r="751" s="2" customFormat="1" ht="24.15" customHeight="1">
      <c r="A751" s="38"/>
      <c r="B751" s="39"/>
      <c r="C751" s="256" t="s">
        <v>463</v>
      </c>
      <c r="D751" s="256" t="s">
        <v>229</v>
      </c>
      <c r="E751" s="257" t="s">
        <v>2257</v>
      </c>
      <c r="F751" s="258" t="s">
        <v>2258</v>
      </c>
      <c r="G751" s="259" t="s">
        <v>305</v>
      </c>
      <c r="H751" s="260">
        <v>3</v>
      </c>
      <c r="I751" s="261"/>
      <c r="J751" s="262">
        <f>ROUND(I751*H751,2)</f>
        <v>0</v>
      </c>
      <c r="K751" s="258" t="s">
        <v>19</v>
      </c>
      <c r="L751" s="263"/>
      <c r="M751" s="264" t="s">
        <v>19</v>
      </c>
      <c r="N751" s="265" t="s">
        <v>40</v>
      </c>
      <c r="O751" s="84"/>
      <c r="P751" s="213">
        <f>O751*H751</f>
        <v>0</v>
      </c>
      <c r="Q751" s="213">
        <v>0</v>
      </c>
      <c r="R751" s="213">
        <f>Q751*H751</f>
        <v>0</v>
      </c>
      <c r="S751" s="213">
        <v>0</v>
      </c>
      <c r="T751" s="214">
        <f>S751*H751</f>
        <v>0</v>
      </c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R751" s="215" t="s">
        <v>260</v>
      </c>
      <c r="AT751" s="215" t="s">
        <v>229</v>
      </c>
      <c r="AU751" s="215" t="s">
        <v>79</v>
      </c>
      <c r="AY751" s="17" t="s">
        <v>144</v>
      </c>
      <c r="BE751" s="216">
        <f>IF(N751="základní",J751,0)</f>
        <v>0</v>
      </c>
      <c r="BF751" s="216">
        <f>IF(N751="snížená",J751,0)</f>
        <v>0</v>
      </c>
      <c r="BG751" s="216">
        <f>IF(N751="zákl. přenesená",J751,0)</f>
        <v>0</v>
      </c>
      <c r="BH751" s="216">
        <f>IF(N751="sníž. přenesená",J751,0)</f>
        <v>0</v>
      </c>
      <c r="BI751" s="216">
        <f>IF(N751="nulová",J751,0)</f>
        <v>0</v>
      </c>
      <c r="BJ751" s="17" t="s">
        <v>77</v>
      </c>
      <c r="BK751" s="216">
        <f>ROUND(I751*H751,2)</f>
        <v>0</v>
      </c>
      <c r="BL751" s="17" t="s">
        <v>203</v>
      </c>
      <c r="BM751" s="215" t="s">
        <v>794</v>
      </c>
    </row>
    <row r="752" s="2" customFormat="1">
      <c r="A752" s="38"/>
      <c r="B752" s="39"/>
      <c r="C752" s="40"/>
      <c r="D752" s="217" t="s">
        <v>152</v>
      </c>
      <c r="E752" s="40"/>
      <c r="F752" s="218" t="s">
        <v>2258</v>
      </c>
      <c r="G752" s="40"/>
      <c r="H752" s="40"/>
      <c r="I752" s="219"/>
      <c r="J752" s="40"/>
      <c r="K752" s="40"/>
      <c r="L752" s="44"/>
      <c r="M752" s="220"/>
      <c r="N752" s="221"/>
      <c r="O752" s="84"/>
      <c r="P752" s="84"/>
      <c r="Q752" s="84"/>
      <c r="R752" s="84"/>
      <c r="S752" s="84"/>
      <c r="T752" s="85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T752" s="17" t="s">
        <v>152</v>
      </c>
      <c r="AU752" s="17" t="s">
        <v>79</v>
      </c>
    </row>
    <row r="753" s="2" customFormat="1" ht="76.35" customHeight="1">
      <c r="A753" s="38"/>
      <c r="B753" s="39"/>
      <c r="C753" s="256" t="s">
        <v>802</v>
      </c>
      <c r="D753" s="256" t="s">
        <v>229</v>
      </c>
      <c r="E753" s="257" t="s">
        <v>2259</v>
      </c>
      <c r="F753" s="258" t="s">
        <v>2260</v>
      </c>
      <c r="G753" s="259" t="s">
        <v>305</v>
      </c>
      <c r="H753" s="260">
        <v>3</v>
      </c>
      <c r="I753" s="261"/>
      <c r="J753" s="262">
        <f>ROUND(I753*H753,2)</f>
        <v>0</v>
      </c>
      <c r="K753" s="258" t="s">
        <v>19</v>
      </c>
      <c r="L753" s="263"/>
      <c r="M753" s="264" t="s">
        <v>19</v>
      </c>
      <c r="N753" s="265" t="s">
        <v>40</v>
      </c>
      <c r="O753" s="84"/>
      <c r="P753" s="213">
        <f>O753*H753</f>
        <v>0</v>
      </c>
      <c r="Q753" s="213">
        <v>0</v>
      </c>
      <c r="R753" s="213">
        <f>Q753*H753</f>
        <v>0</v>
      </c>
      <c r="S753" s="213">
        <v>0</v>
      </c>
      <c r="T753" s="214">
        <f>S753*H753</f>
        <v>0</v>
      </c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R753" s="215" t="s">
        <v>260</v>
      </c>
      <c r="AT753" s="215" t="s">
        <v>229</v>
      </c>
      <c r="AU753" s="215" t="s">
        <v>79</v>
      </c>
      <c r="AY753" s="17" t="s">
        <v>144</v>
      </c>
      <c r="BE753" s="216">
        <f>IF(N753="základní",J753,0)</f>
        <v>0</v>
      </c>
      <c r="BF753" s="216">
        <f>IF(N753="snížená",J753,0)</f>
        <v>0</v>
      </c>
      <c r="BG753" s="216">
        <f>IF(N753="zákl. přenesená",J753,0)</f>
        <v>0</v>
      </c>
      <c r="BH753" s="216">
        <f>IF(N753="sníž. přenesená",J753,0)</f>
        <v>0</v>
      </c>
      <c r="BI753" s="216">
        <f>IF(N753="nulová",J753,0)</f>
        <v>0</v>
      </c>
      <c r="BJ753" s="17" t="s">
        <v>77</v>
      </c>
      <c r="BK753" s="216">
        <f>ROUND(I753*H753,2)</f>
        <v>0</v>
      </c>
      <c r="BL753" s="17" t="s">
        <v>203</v>
      </c>
      <c r="BM753" s="215" t="s">
        <v>805</v>
      </c>
    </row>
    <row r="754" s="2" customFormat="1">
      <c r="A754" s="38"/>
      <c r="B754" s="39"/>
      <c r="C754" s="40"/>
      <c r="D754" s="217" t="s">
        <v>152</v>
      </c>
      <c r="E754" s="40"/>
      <c r="F754" s="218" t="s">
        <v>2261</v>
      </c>
      <c r="G754" s="40"/>
      <c r="H754" s="40"/>
      <c r="I754" s="219"/>
      <c r="J754" s="40"/>
      <c r="K754" s="40"/>
      <c r="L754" s="44"/>
      <c r="M754" s="220"/>
      <c r="N754" s="221"/>
      <c r="O754" s="84"/>
      <c r="P754" s="84"/>
      <c r="Q754" s="84"/>
      <c r="R754" s="84"/>
      <c r="S754" s="84"/>
      <c r="T754" s="85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T754" s="17" t="s">
        <v>152</v>
      </c>
      <c r="AU754" s="17" t="s">
        <v>79</v>
      </c>
    </row>
    <row r="755" s="2" customFormat="1" ht="21.75" customHeight="1">
      <c r="A755" s="38"/>
      <c r="B755" s="39"/>
      <c r="C755" s="204" t="s">
        <v>470</v>
      </c>
      <c r="D755" s="204" t="s">
        <v>146</v>
      </c>
      <c r="E755" s="205" t="s">
        <v>2262</v>
      </c>
      <c r="F755" s="206" t="s">
        <v>2263</v>
      </c>
      <c r="G755" s="207" t="s">
        <v>305</v>
      </c>
      <c r="H755" s="208">
        <v>4</v>
      </c>
      <c r="I755" s="209"/>
      <c r="J755" s="210">
        <f>ROUND(I755*H755,2)</f>
        <v>0</v>
      </c>
      <c r="K755" s="206" t="s">
        <v>150</v>
      </c>
      <c r="L755" s="44"/>
      <c r="M755" s="211" t="s">
        <v>19</v>
      </c>
      <c r="N755" s="212" t="s">
        <v>40</v>
      </c>
      <c r="O755" s="84"/>
      <c r="P755" s="213">
        <f>O755*H755</f>
        <v>0</v>
      </c>
      <c r="Q755" s="213">
        <v>0.00014999999999999999</v>
      </c>
      <c r="R755" s="213">
        <f>Q755*H755</f>
        <v>0.00059999999999999995</v>
      </c>
      <c r="S755" s="213">
        <v>0</v>
      </c>
      <c r="T755" s="214">
        <f>S755*H755</f>
        <v>0</v>
      </c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R755" s="215" t="s">
        <v>203</v>
      </c>
      <c r="AT755" s="215" t="s">
        <v>146</v>
      </c>
      <c r="AU755" s="215" t="s">
        <v>79</v>
      </c>
      <c r="AY755" s="17" t="s">
        <v>144</v>
      </c>
      <c r="BE755" s="216">
        <f>IF(N755="základní",J755,0)</f>
        <v>0</v>
      </c>
      <c r="BF755" s="216">
        <f>IF(N755="snížená",J755,0)</f>
        <v>0</v>
      </c>
      <c r="BG755" s="216">
        <f>IF(N755="zákl. přenesená",J755,0)</f>
        <v>0</v>
      </c>
      <c r="BH755" s="216">
        <f>IF(N755="sníž. přenesená",J755,0)</f>
        <v>0</v>
      </c>
      <c r="BI755" s="216">
        <f>IF(N755="nulová",J755,0)</f>
        <v>0</v>
      </c>
      <c r="BJ755" s="17" t="s">
        <v>77</v>
      </c>
      <c r="BK755" s="216">
        <f>ROUND(I755*H755,2)</f>
        <v>0</v>
      </c>
      <c r="BL755" s="17" t="s">
        <v>203</v>
      </c>
      <c r="BM755" s="215" t="s">
        <v>813</v>
      </c>
    </row>
    <row r="756" s="2" customFormat="1">
      <c r="A756" s="38"/>
      <c r="B756" s="39"/>
      <c r="C756" s="40"/>
      <c r="D756" s="217" t="s">
        <v>152</v>
      </c>
      <c r="E756" s="40"/>
      <c r="F756" s="218" t="s">
        <v>2264</v>
      </c>
      <c r="G756" s="40"/>
      <c r="H756" s="40"/>
      <c r="I756" s="219"/>
      <c r="J756" s="40"/>
      <c r="K756" s="40"/>
      <c r="L756" s="44"/>
      <c r="M756" s="220"/>
      <c r="N756" s="221"/>
      <c r="O756" s="84"/>
      <c r="P756" s="84"/>
      <c r="Q756" s="84"/>
      <c r="R756" s="84"/>
      <c r="S756" s="84"/>
      <c r="T756" s="85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T756" s="17" t="s">
        <v>152</v>
      </c>
      <c r="AU756" s="17" t="s">
        <v>79</v>
      </c>
    </row>
    <row r="757" s="2" customFormat="1">
      <c r="A757" s="38"/>
      <c r="B757" s="39"/>
      <c r="C757" s="40"/>
      <c r="D757" s="222" t="s">
        <v>154</v>
      </c>
      <c r="E757" s="40"/>
      <c r="F757" s="223" t="s">
        <v>2265</v>
      </c>
      <c r="G757" s="40"/>
      <c r="H757" s="40"/>
      <c r="I757" s="219"/>
      <c r="J757" s="40"/>
      <c r="K757" s="40"/>
      <c r="L757" s="44"/>
      <c r="M757" s="220"/>
      <c r="N757" s="221"/>
      <c r="O757" s="84"/>
      <c r="P757" s="84"/>
      <c r="Q757" s="84"/>
      <c r="R757" s="84"/>
      <c r="S757" s="84"/>
      <c r="T757" s="85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T757" s="17" t="s">
        <v>154</v>
      </c>
      <c r="AU757" s="17" t="s">
        <v>79</v>
      </c>
    </row>
    <row r="758" s="13" customFormat="1">
      <c r="A758" s="13"/>
      <c r="B758" s="224"/>
      <c r="C758" s="225"/>
      <c r="D758" s="217" t="s">
        <v>156</v>
      </c>
      <c r="E758" s="226" t="s">
        <v>19</v>
      </c>
      <c r="F758" s="227" t="s">
        <v>1701</v>
      </c>
      <c r="G758" s="225"/>
      <c r="H758" s="226" t="s">
        <v>19</v>
      </c>
      <c r="I758" s="228"/>
      <c r="J758" s="225"/>
      <c r="K758" s="225"/>
      <c r="L758" s="229"/>
      <c r="M758" s="230"/>
      <c r="N758" s="231"/>
      <c r="O758" s="231"/>
      <c r="P758" s="231"/>
      <c r="Q758" s="231"/>
      <c r="R758" s="231"/>
      <c r="S758" s="231"/>
      <c r="T758" s="232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33" t="s">
        <v>156</v>
      </c>
      <c r="AU758" s="233" t="s">
        <v>79</v>
      </c>
      <c r="AV758" s="13" t="s">
        <v>77</v>
      </c>
      <c r="AW758" s="13" t="s">
        <v>31</v>
      </c>
      <c r="AX758" s="13" t="s">
        <v>69</v>
      </c>
      <c r="AY758" s="233" t="s">
        <v>144</v>
      </c>
    </row>
    <row r="759" s="14" customFormat="1">
      <c r="A759" s="14"/>
      <c r="B759" s="234"/>
      <c r="C759" s="235"/>
      <c r="D759" s="217" t="s">
        <v>156</v>
      </c>
      <c r="E759" s="236" t="s">
        <v>19</v>
      </c>
      <c r="F759" s="237" t="s">
        <v>2266</v>
      </c>
      <c r="G759" s="235"/>
      <c r="H759" s="238">
        <v>4</v>
      </c>
      <c r="I759" s="239"/>
      <c r="J759" s="235"/>
      <c r="K759" s="235"/>
      <c r="L759" s="240"/>
      <c r="M759" s="241"/>
      <c r="N759" s="242"/>
      <c r="O759" s="242"/>
      <c r="P759" s="242"/>
      <c r="Q759" s="242"/>
      <c r="R759" s="242"/>
      <c r="S759" s="242"/>
      <c r="T759" s="243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44" t="s">
        <v>156</v>
      </c>
      <c r="AU759" s="244" t="s">
        <v>79</v>
      </c>
      <c r="AV759" s="14" t="s">
        <v>79</v>
      </c>
      <c r="AW759" s="14" t="s">
        <v>31</v>
      </c>
      <c r="AX759" s="14" t="s">
        <v>69</v>
      </c>
      <c r="AY759" s="244" t="s">
        <v>144</v>
      </c>
    </row>
    <row r="760" s="15" customFormat="1">
      <c r="A760" s="15"/>
      <c r="B760" s="245"/>
      <c r="C760" s="246"/>
      <c r="D760" s="217" t="s">
        <v>156</v>
      </c>
      <c r="E760" s="247" t="s">
        <v>19</v>
      </c>
      <c r="F760" s="248" t="s">
        <v>163</v>
      </c>
      <c r="G760" s="246"/>
      <c r="H760" s="249">
        <v>4</v>
      </c>
      <c r="I760" s="250"/>
      <c r="J760" s="246"/>
      <c r="K760" s="246"/>
      <c r="L760" s="251"/>
      <c r="M760" s="252"/>
      <c r="N760" s="253"/>
      <c r="O760" s="253"/>
      <c r="P760" s="253"/>
      <c r="Q760" s="253"/>
      <c r="R760" s="253"/>
      <c r="S760" s="253"/>
      <c r="T760" s="254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T760" s="255" t="s">
        <v>156</v>
      </c>
      <c r="AU760" s="255" t="s">
        <v>79</v>
      </c>
      <c r="AV760" s="15" t="s">
        <v>151</v>
      </c>
      <c r="AW760" s="15" t="s">
        <v>31</v>
      </c>
      <c r="AX760" s="15" t="s">
        <v>77</v>
      </c>
      <c r="AY760" s="255" t="s">
        <v>144</v>
      </c>
    </row>
    <row r="761" s="2" customFormat="1" ht="16.5" customHeight="1">
      <c r="A761" s="38"/>
      <c r="B761" s="39"/>
      <c r="C761" s="204" t="s">
        <v>817</v>
      </c>
      <c r="D761" s="204" t="s">
        <v>146</v>
      </c>
      <c r="E761" s="205" t="s">
        <v>2267</v>
      </c>
      <c r="F761" s="206" t="s">
        <v>2268</v>
      </c>
      <c r="G761" s="207" t="s">
        <v>291</v>
      </c>
      <c r="H761" s="208">
        <v>15</v>
      </c>
      <c r="I761" s="209"/>
      <c r="J761" s="210">
        <f>ROUND(I761*H761,2)</f>
        <v>0</v>
      </c>
      <c r="K761" s="206" t="s">
        <v>150</v>
      </c>
      <c r="L761" s="44"/>
      <c r="M761" s="211" t="s">
        <v>19</v>
      </c>
      <c r="N761" s="212" t="s">
        <v>40</v>
      </c>
      <c r="O761" s="84"/>
      <c r="P761" s="213">
        <f>O761*H761</f>
        <v>0</v>
      </c>
      <c r="Q761" s="213">
        <v>0</v>
      </c>
      <c r="R761" s="213">
        <f>Q761*H761</f>
        <v>0</v>
      </c>
      <c r="S761" s="213">
        <v>0</v>
      </c>
      <c r="T761" s="214">
        <f>S761*H761</f>
        <v>0</v>
      </c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R761" s="215" t="s">
        <v>203</v>
      </c>
      <c r="AT761" s="215" t="s">
        <v>146</v>
      </c>
      <c r="AU761" s="215" t="s">
        <v>79</v>
      </c>
      <c r="AY761" s="17" t="s">
        <v>144</v>
      </c>
      <c r="BE761" s="216">
        <f>IF(N761="základní",J761,0)</f>
        <v>0</v>
      </c>
      <c r="BF761" s="216">
        <f>IF(N761="snížená",J761,0)</f>
        <v>0</v>
      </c>
      <c r="BG761" s="216">
        <f>IF(N761="zákl. přenesená",J761,0)</f>
        <v>0</v>
      </c>
      <c r="BH761" s="216">
        <f>IF(N761="sníž. přenesená",J761,0)</f>
        <v>0</v>
      </c>
      <c r="BI761" s="216">
        <f>IF(N761="nulová",J761,0)</f>
        <v>0</v>
      </c>
      <c r="BJ761" s="17" t="s">
        <v>77</v>
      </c>
      <c r="BK761" s="216">
        <f>ROUND(I761*H761,2)</f>
        <v>0</v>
      </c>
      <c r="BL761" s="17" t="s">
        <v>203</v>
      </c>
      <c r="BM761" s="215" t="s">
        <v>820</v>
      </c>
    </row>
    <row r="762" s="2" customFormat="1">
      <c r="A762" s="38"/>
      <c r="B762" s="39"/>
      <c r="C762" s="40"/>
      <c r="D762" s="217" t="s">
        <v>152</v>
      </c>
      <c r="E762" s="40"/>
      <c r="F762" s="218" t="s">
        <v>2269</v>
      </c>
      <c r="G762" s="40"/>
      <c r="H762" s="40"/>
      <c r="I762" s="219"/>
      <c r="J762" s="40"/>
      <c r="K762" s="40"/>
      <c r="L762" s="44"/>
      <c r="M762" s="220"/>
      <c r="N762" s="221"/>
      <c r="O762" s="84"/>
      <c r="P762" s="84"/>
      <c r="Q762" s="84"/>
      <c r="R762" s="84"/>
      <c r="S762" s="84"/>
      <c r="T762" s="85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T762" s="17" t="s">
        <v>152</v>
      </c>
      <c r="AU762" s="17" t="s">
        <v>79</v>
      </c>
    </row>
    <row r="763" s="2" customFormat="1">
      <c r="A763" s="38"/>
      <c r="B763" s="39"/>
      <c r="C763" s="40"/>
      <c r="D763" s="222" t="s">
        <v>154</v>
      </c>
      <c r="E763" s="40"/>
      <c r="F763" s="223" t="s">
        <v>2270</v>
      </c>
      <c r="G763" s="40"/>
      <c r="H763" s="40"/>
      <c r="I763" s="219"/>
      <c r="J763" s="40"/>
      <c r="K763" s="40"/>
      <c r="L763" s="44"/>
      <c r="M763" s="220"/>
      <c r="N763" s="221"/>
      <c r="O763" s="84"/>
      <c r="P763" s="84"/>
      <c r="Q763" s="84"/>
      <c r="R763" s="84"/>
      <c r="S763" s="84"/>
      <c r="T763" s="85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T763" s="17" t="s">
        <v>154</v>
      </c>
      <c r="AU763" s="17" t="s">
        <v>79</v>
      </c>
    </row>
    <row r="764" s="13" customFormat="1">
      <c r="A764" s="13"/>
      <c r="B764" s="224"/>
      <c r="C764" s="225"/>
      <c r="D764" s="217" t="s">
        <v>156</v>
      </c>
      <c r="E764" s="226" t="s">
        <v>19</v>
      </c>
      <c r="F764" s="227" t="s">
        <v>2271</v>
      </c>
      <c r="G764" s="225"/>
      <c r="H764" s="226" t="s">
        <v>19</v>
      </c>
      <c r="I764" s="228"/>
      <c r="J764" s="225"/>
      <c r="K764" s="225"/>
      <c r="L764" s="229"/>
      <c r="M764" s="230"/>
      <c r="N764" s="231"/>
      <c r="O764" s="231"/>
      <c r="P764" s="231"/>
      <c r="Q764" s="231"/>
      <c r="R764" s="231"/>
      <c r="S764" s="231"/>
      <c r="T764" s="232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33" t="s">
        <v>156</v>
      </c>
      <c r="AU764" s="233" t="s">
        <v>79</v>
      </c>
      <c r="AV764" s="13" t="s">
        <v>77</v>
      </c>
      <c r="AW764" s="13" t="s">
        <v>31</v>
      </c>
      <c r="AX764" s="13" t="s">
        <v>69</v>
      </c>
      <c r="AY764" s="233" t="s">
        <v>144</v>
      </c>
    </row>
    <row r="765" s="14" customFormat="1">
      <c r="A765" s="14"/>
      <c r="B765" s="234"/>
      <c r="C765" s="235"/>
      <c r="D765" s="217" t="s">
        <v>156</v>
      </c>
      <c r="E765" s="236" t="s">
        <v>19</v>
      </c>
      <c r="F765" s="237" t="s">
        <v>2272</v>
      </c>
      <c r="G765" s="235"/>
      <c r="H765" s="238">
        <v>15</v>
      </c>
      <c r="I765" s="239"/>
      <c r="J765" s="235"/>
      <c r="K765" s="235"/>
      <c r="L765" s="240"/>
      <c r="M765" s="241"/>
      <c r="N765" s="242"/>
      <c r="O765" s="242"/>
      <c r="P765" s="242"/>
      <c r="Q765" s="242"/>
      <c r="R765" s="242"/>
      <c r="S765" s="242"/>
      <c r="T765" s="243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44" t="s">
        <v>156</v>
      </c>
      <c r="AU765" s="244" t="s">
        <v>79</v>
      </c>
      <c r="AV765" s="14" t="s">
        <v>79</v>
      </c>
      <c r="AW765" s="14" t="s">
        <v>31</v>
      </c>
      <c r="AX765" s="14" t="s">
        <v>69</v>
      </c>
      <c r="AY765" s="244" t="s">
        <v>144</v>
      </c>
    </row>
    <row r="766" s="15" customFormat="1">
      <c r="A766" s="15"/>
      <c r="B766" s="245"/>
      <c r="C766" s="246"/>
      <c r="D766" s="217" t="s">
        <v>156</v>
      </c>
      <c r="E766" s="247" t="s">
        <v>19</v>
      </c>
      <c r="F766" s="248" t="s">
        <v>163</v>
      </c>
      <c r="G766" s="246"/>
      <c r="H766" s="249">
        <v>15</v>
      </c>
      <c r="I766" s="250"/>
      <c r="J766" s="246"/>
      <c r="K766" s="246"/>
      <c r="L766" s="251"/>
      <c r="M766" s="252"/>
      <c r="N766" s="253"/>
      <c r="O766" s="253"/>
      <c r="P766" s="253"/>
      <c r="Q766" s="253"/>
      <c r="R766" s="253"/>
      <c r="S766" s="253"/>
      <c r="T766" s="254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T766" s="255" t="s">
        <v>156</v>
      </c>
      <c r="AU766" s="255" t="s">
        <v>79</v>
      </c>
      <c r="AV766" s="15" t="s">
        <v>151</v>
      </c>
      <c r="AW766" s="15" t="s">
        <v>31</v>
      </c>
      <c r="AX766" s="15" t="s">
        <v>77</v>
      </c>
      <c r="AY766" s="255" t="s">
        <v>144</v>
      </c>
    </row>
    <row r="767" s="2" customFormat="1" ht="16.5" customHeight="1">
      <c r="A767" s="38"/>
      <c r="B767" s="39"/>
      <c r="C767" s="204" t="s">
        <v>488</v>
      </c>
      <c r="D767" s="204" t="s">
        <v>146</v>
      </c>
      <c r="E767" s="205" t="s">
        <v>2273</v>
      </c>
      <c r="F767" s="206" t="s">
        <v>2274</v>
      </c>
      <c r="G767" s="207" t="s">
        <v>305</v>
      </c>
      <c r="H767" s="208">
        <v>3</v>
      </c>
      <c r="I767" s="209"/>
      <c r="J767" s="210">
        <f>ROUND(I767*H767,2)</f>
        <v>0</v>
      </c>
      <c r="K767" s="206" t="s">
        <v>150</v>
      </c>
      <c r="L767" s="44"/>
      <c r="M767" s="211" t="s">
        <v>19</v>
      </c>
      <c r="N767" s="212" t="s">
        <v>40</v>
      </c>
      <c r="O767" s="84"/>
      <c r="P767" s="213">
        <f>O767*H767</f>
        <v>0</v>
      </c>
      <c r="Q767" s="213">
        <v>0</v>
      </c>
      <c r="R767" s="213">
        <f>Q767*H767</f>
        <v>0</v>
      </c>
      <c r="S767" s="213">
        <v>0</v>
      </c>
      <c r="T767" s="214">
        <f>S767*H767</f>
        <v>0</v>
      </c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R767" s="215" t="s">
        <v>203</v>
      </c>
      <c r="AT767" s="215" t="s">
        <v>146</v>
      </c>
      <c r="AU767" s="215" t="s">
        <v>79</v>
      </c>
      <c r="AY767" s="17" t="s">
        <v>144</v>
      </c>
      <c r="BE767" s="216">
        <f>IF(N767="základní",J767,0)</f>
        <v>0</v>
      </c>
      <c r="BF767" s="216">
        <f>IF(N767="snížená",J767,0)</f>
        <v>0</v>
      </c>
      <c r="BG767" s="216">
        <f>IF(N767="zákl. přenesená",J767,0)</f>
        <v>0</v>
      </c>
      <c r="BH767" s="216">
        <f>IF(N767="sníž. přenesená",J767,0)</f>
        <v>0</v>
      </c>
      <c r="BI767" s="216">
        <f>IF(N767="nulová",J767,0)</f>
        <v>0</v>
      </c>
      <c r="BJ767" s="17" t="s">
        <v>77</v>
      </c>
      <c r="BK767" s="216">
        <f>ROUND(I767*H767,2)</f>
        <v>0</v>
      </c>
      <c r="BL767" s="17" t="s">
        <v>203</v>
      </c>
      <c r="BM767" s="215" t="s">
        <v>825</v>
      </c>
    </row>
    <row r="768" s="2" customFormat="1">
      <c r="A768" s="38"/>
      <c r="B768" s="39"/>
      <c r="C768" s="40"/>
      <c r="D768" s="217" t="s">
        <v>152</v>
      </c>
      <c r="E768" s="40"/>
      <c r="F768" s="218" t="s">
        <v>2274</v>
      </c>
      <c r="G768" s="40"/>
      <c r="H768" s="40"/>
      <c r="I768" s="219"/>
      <c r="J768" s="40"/>
      <c r="K768" s="40"/>
      <c r="L768" s="44"/>
      <c r="M768" s="220"/>
      <c r="N768" s="221"/>
      <c r="O768" s="84"/>
      <c r="P768" s="84"/>
      <c r="Q768" s="84"/>
      <c r="R768" s="84"/>
      <c r="S768" s="84"/>
      <c r="T768" s="85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T768" s="17" t="s">
        <v>152</v>
      </c>
      <c r="AU768" s="17" t="s">
        <v>79</v>
      </c>
    </row>
    <row r="769" s="2" customFormat="1">
      <c r="A769" s="38"/>
      <c r="B769" s="39"/>
      <c r="C769" s="40"/>
      <c r="D769" s="222" t="s">
        <v>154</v>
      </c>
      <c r="E769" s="40"/>
      <c r="F769" s="223" t="s">
        <v>2275</v>
      </c>
      <c r="G769" s="40"/>
      <c r="H769" s="40"/>
      <c r="I769" s="219"/>
      <c r="J769" s="40"/>
      <c r="K769" s="40"/>
      <c r="L769" s="44"/>
      <c r="M769" s="220"/>
      <c r="N769" s="221"/>
      <c r="O769" s="84"/>
      <c r="P769" s="84"/>
      <c r="Q769" s="84"/>
      <c r="R769" s="84"/>
      <c r="S769" s="84"/>
      <c r="T769" s="85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T769" s="17" t="s">
        <v>154</v>
      </c>
      <c r="AU769" s="17" t="s">
        <v>79</v>
      </c>
    </row>
    <row r="770" s="13" customFormat="1">
      <c r="A770" s="13"/>
      <c r="B770" s="224"/>
      <c r="C770" s="225"/>
      <c r="D770" s="217" t="s">
        <v>156</v>
      </c>
      <c r="E770" s="226" t="s">
        <v>19</v>
      </c>
      <c r="F770" s="227" t="s">
        <v>2276</v>
      </c>
      <c r="G770" s="225"/>
      <c r="H770" s="226" t="s">
        <v>19</v>
      </c>
      <c r="I770" s="228"/>
      <c r="J770" s="225"/>
      <c r="K770" s="225"/>
      <c r="L770" s="229"/>
      <c r="M770" s="230"/>
      <c r="N770" s="231"/>
      <c r="O770" s="231"/>
      <c r="P770" s="231"/>
      <c r="Q770" s="231"/>
      <c r="R770" s="231"/>
      <c r="S770" s="231"/>
      <c r="T770" s="232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33" t="s">
        <v>156</v>
      </c>
      <c r="AU770" s="233" t="s">
        <v>79</v>
      </c>
      <c r="AV770" s="13" t="s">
        <v>77</v>
      </c>
      <c r="AW770" s="13" t="s">
        <v>31</v>
      </c>
      <c r="AX770" s="13" t="s">
        <v>69</v>
      </c>
      <c r="AY770" s="233" t="s">
        <v>144</v>
      </c>
    </row>
    <row r="771" s="14" customFormat="1">
      <c r="A771" s="14"/>
      <c r="B771" s="234"/>
      <c r="C771" s="235"/>
      <c r="D771" s="217" t="s">
        <v>156</v>
      </c>
      <c r="E771" s="236" t="s">
        <v>19</v>
      </c>
      <c r="F771" s="237" t="s">
        <v>169</v>
      </c>
      <c r="G771" s="235"/>
      <c r="H771" s="238">
        <v>3</v>
      </c>
      <c r="I771" s="239"/>
      <c r="J771" s="235"/>
      <c r="K771" s="235"/>
      <c r="L771" s="240"/>
      <c r="M771" s="241"/>
      <c r="N771" s="242"/>
      <c r="O771" s="242"/>
      <c r="P771" s="242"/>
      <c r="Q771" s="242"/>
      <c r="R771" s="242"/>
      <c r="S771" s="242"/>
      <c r="T771" s="243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44" t="s">
        <v>156</v>
      </c>
      <c r="AU771" s="244" t="s">
        <v>79</v>
      </c>
      <c r="AV771" s="14" t="s">
        <v>79</v>
      </c>
      <c r="AW771" s="14" t="s">
        <v>31</v>
      </c>
      <c r="AX771" s="14" t="s">
        <v>69</v>
      </c>
      <c r="AY771" s="244" t="s">
        <v>144</v>
      </c>
    </row>
    <row r="772" s="15" customFormat="1">
      <c r="A772" s="15"/>
      <c r="B772" s="245"/>
      <c r="C772" s="246"/>
      <c r="D772" s="217" t="s">
        <v>156</v>
      </c>
      <c r="E772" s="247" t="s">
        <v>19</v>
      </c>
      <c r="F772" s="248" t="s">
        <v>163</v>
      </c>
      <c r="G772" s="246"/>
      <c r="H772" s="249">
        <v>3</v>
      </c>
      <c r="I772" s="250"/>
      <c r="J772" s="246"/>
      <c r="K772" s="246"/>
      <c r="L772" s="251"/>
      <c r="M772" s="252"/>
      <c r="N772" s="253"/>
      <c r="O772" s="253"/>
      <c r="P772" s="253"/>
      <c r="Q772" s="253"/>
      <c r="R772" s="253"/>
      <c r="S772" s="253"/>
      <c r="T772" s="254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T772" s="255" t="s">
        <v>156</v>
      </c>
      <c r="AU772" s="255" t="s">
        <v>79</v>
      </c>
      <c r="AV772" s="15" t="s">
        <v>151</v>
      </c>
      <c r="AW772" s="15" t="s">
        <v>31</v>
      </c>
      <c r="AX772" s="15" t="s">
        <v>77</v>
      </c>
      <c r="AY772" s="255" t="s">
        <v>144</v>
      </c>
    </row>
    <row r="773" s="2" customFormat="1" ht="16.5" customHeight="1">
      <c r="A773" s="38"/>
      <c r="B773" s="39"/>
      <c r="C773" s="256" t="s">
        <v>830</v>
      </c>
      <c r="D773" s="256" t="s">
        <v>229</v>
      </c>
      <c r="E773" s="257" t="s">
        <v>2277</v>
      </c>
      <c r="F773" s="258" t="s">
        <v>2278</v>
      </c>
      <c r="G773" s="259" t="s">
        <v>149</v>
      </c>
      <c r="H773" s="260">
        <v>0.5</v>
      </c>
      <c r="I773" s="261"/>
      <c r="J773" s="262">
        <f>ROUND(I773*H773,2)</f>
        <v>0</v>
      </c>
      <c r="K773" s="258" t="s">
        <v>150</v>
      </c>
      <c r="L773" s="263"/>
      <c r="M773" s="264" t="s">
        <v>19</v>
      </c>
      <c r="N773" s="265" t="s">
        <v>40</v>
      </c>
      <c r="O773" s="84"/>
      <c r="P773" s="213">
        <f>O773*H773</f>
        <v>0</v>
      </c>
      <c r="Q773" s="213">
        <v>2.234</v>
      </c>
      <c r="R773" s="213">
        <f>Q773*H773</f>
        <v>1.117</v>
      </c>
      <c r="S773" s="213">
        <v>0</v>
      </c>
      <c r="T773" s="214">
        <f>S773*H773</f>
        <v>0</v>
      </c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R773" s="215" t="s">
        <v>260</v>
      </c>
      <c r="AT773" s="215" t="s">
        <v>229</v>
      </c>
      <c r="AU773" s="215" t="s">
        <v>79</v>
      </c>
      <c r="AY773" s="17" t="s">
        <v>144</v>
      </c>
      <c r="BE773" s="216">
        <f>IF(N773="základní",J773,0)</f>
        <v>0</v>
      </c>
      <c r="BF773" s="216">
        <f>IF(N773="snížená",J773,0)</f>
        <v>0</v>
      </c>
      <c r="BG773" s="216">
        <f>IF(N773="zákl. přenesená",J773,0)</f>
        <v>0</v>
      </c>
      <c r="BH773" s="216">
        <f>IF(N773="sníž. přenesená",J773,0)</f>
        <v>0</v>
      </c>
      <c r="BI773" s="216">
        <f>IF(N773="nulová",J773,0)</f>
        <v>0</v>
      </c>
      <c r="BJ773" s="17" t="s">
        <v>77</v>
      </c>
      <c r="BK773" s="216">
        <f>ROUND(I773*H773,2)</f>
        <v>0</v>
      </c>
      <c r="BL773" s="17" t="s">
        <v>203</v>
      </c>
      <c r="BM773" s="215" t="s">
        <v>833</v>
      </c>
    </row>
    <row r="774" s="2" customFormat="1">
      <c r="A774" s="38"/>
      <c r="B774" s="39"/>
      <c r="C774" s="40"/>
      <c r="D774" s="217" t="s">
        <v>152</v>
      </c>
      <c r="E774" s="40"/>
      <c r="F774" s="218" t="s">
        <v>2278</v>
      </c>
      <c r="G774" s="40"/>
      <c r="H774" s="40"/>
      <c r="I774" s="219"/>
      <c r="J774" s="40"/>
      <c r="K774" s="40"/>
      <c r="L774" s="44"/>
      <c r="M774" s="220"/>
      <c r="N774" s="221"/>
      <c r="O774" s="84"/>
      <c r="P774" s="84"/>
      <c r="Q774" s="84"/>
      <c r="R774" s="84"/>
      <c r="S774" s="84"/>
      <c r="T774" s="85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T774" s="17" t="s">
        <v>152</v>
      </c>
      <c r="AU774" s="17" t="s">
        <v>79</v>
      </c>
    </row>
    <row r="775" s="13" customFormat="1">
      <c r="A775" s="13"/>
      <c r="B775" s="224"/>
      <c r="C775" s="225"/>
      <c r="D775" s="217" t="s">
        <v>156</v>
      </c>
      <c r="E775" s="226" t="s">
        <v>19</v>
      </c>
      <c r="F775" s="227" t="s">
        <v>2279</v>
      </c>
      <c r="G775" s="225"/>
      <c r="H775" s="226" t="s">
        <v>19</v>
      </c>
      <c r="I775" s="228"/>
      <c r="J775" s="225"/>
      <c r="K775" s="225"/>
      <c r="L775" s="229"/>
      <c r="M775" s="230"/>
      <c r="N775" s="231"/>
      <c r="O775" s="231"/>
      <c r="P775" s="231"/>
      <c r="Q775" s="231"/>
      <c r="R775" s="231"/>
      <c r="S775" s="231"/>
      <c r="T775" s="232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33" t="s">
        <v>156</v>
      </c>
      <c r="AU775" s="233" t="s">
        <v>79</v>
      </c>
      <c r="AV775" s="13" t="s">
        <v>77</v>
      </c>
      <c r="AW775" s="13" t="s">
        <v>31</v>
      </c>
      <c r="AX775" s="13" t="s">
        <v>69</v>
      </c>
      <c r="AY775" s="233" t="s">
        <v>144</v>
      </c>
    </row>
    <row r="776" s="13" customFormat="1">
      <c r="A776" s="13"/>
      <c r="B776" s="224"/>
      <c r="C776" s="225"/>
      <c r="D776" s="217" t="s">
        <v>156</v>
      </c>
      <c r="E776" s="226" t="s">
        <v>19</v>
      </c>
      <c r="F776" s="227" t="s">
        <v>2280</v>
      </c>
      <c r="G776" s="225"/>
      <c r="H776" s="226" t="s">
        <v>19</v>
      </c>
      <c r="I776" s="228"/>
      <c r="J776" s="225"/>
      <c r="K776" s="225"/>
      <c r="L776" s="229"/>
      <c r="M776" s="230"/>
      <c r="N776" s="231"/>
      <c r="O776" s="231"/>
      <c r="P776" s="231"/>
      <c r="Q776" s="231"/>
      <c r="R776" s="231"/>
      <c r="S776" s="231"/>
      <c r="T776" s="232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33" t="s">
        <v>156</v>
      </c>
      <c r="AU776" s="233" t="s">
        <v>79</v>
      </c>
      <c r="AV776" s="13" t="s">
        <v>77</v>
      </c>
      <c r="AW776" s="13" t="s">
        <v>31</v>
      </c>
      <c r="AX776" s="13" t="s">
        <v>69</v>
      </c>
      <c r="AY776" s="233" t="s">
        <v>144</v>
      </c>
    </row>
    <row r="777" s="14" customFormat="1">
      <c r="A777" s="14"/>
      <c r="B777" s="234"/>
      <c r="C777" s="235"/>
      <c r="D777" s="217" t="s">
        <v>156</v>
      </c>
      <c r="E777" s="236" t="s">
        <v>19</v>
      </c>
      <c r="F777" s="237" t="s">
        <v>2281</v>
      </c>
      <c r="G777" s="235"/>
      <c r="H777" s="238">
        <v>0.5</v>
      </c>
      <c r="I777" s="239"/>
      <c r="J777" s="235"/>
      <c r="K777" s="235"/>
      <c r="L777" s="240"/>
      <c r="M777" s="241"/>
      <c r="N777" s="242"/>
      <c r="O777" s="242"/>
      <c r="P777" s="242"/>
      <c r="Q777" s="242"/>
      <c r="R777" s="242"/>
      <c r="S777" s="242"/>
      <c r="T777" s="243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44" t="s">
        <v>156</v>
      </c>
      <c r="AU777" s="244" t="s">
        <v>79</v>
      </c>
      <c r="AV777" s="14" t="s">
        <v>79</v>
      </c>
      <c r="AW777" s="14" t="s">
        <v>31</v>
      </c>
      <c r="AX777" s="14" t="s">
        <v>69</v>
      </c>
      <c r="AY777" s="244" t="s">
        <v>144</v>
      </c>
    </row>
    <row r="778" s="15" customFormat="1">
      <c r="A778" s="15"/>
      <c r="B778" s="245"/>
      <c r="C778" s="246"/>
      <c r="D778" s="217" t="s">
        <v>156</v>
      </c>
      <c r="E778" s="247" t="s">
        <v>19</v>
      </c>
      <c r="F778" s="248" t="s">
        <v>163</v>
      </c>
      <c r="G778" s="246"/>
      <c r="H778" s="249">
        <v>0.5</v>
      </c>
      <c r="I778" s="250"/>
      <c r="J778" s="246"/>
      <c r="K778" s="246"/>
      <c r="L778" s="251"/>
      <c r="M778" s="252"/>
      <c r="N778" s="253"/>
      <c r="O778" s="253"/>
      <c r="P778" s="253"/>
      <c r="Q778" s="253"/>
      <c r="R778" s="253"/>
      <c r="S778" s="253"/>
      <c r="T778" s="254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T778" s="255" t="s">
        <v>156</v>
      </c>
      <c r="AU778" s="255" t="s">
        <v>79</v>
      </c>
      <c r="AV778" s="15" t="s">
        <v>151</v>
      </c>
      <c r="AW778" s="15" t="s">
        <v>31</v>
      </c>
      <c r="AX778" s="15" t="s">
        <v>77</v>
      </c>
      <c r="AY778" s="255" t="s">
        <v>144</v>
      </c>
    </row>
    <row r="779" s="2" customFormat="1" ht="16.5" customHeight="1">
      <c r="A779" s="38"/>
      <c r="B779" s="39"/>
      <c r="C779" s="256" t="s">
        <v>495</v>
      </c>
      <c r="D779" s="256" t="s">
        <v>229</v>
      </c>
      <c r="E779" s="257" t="s">
        <v>2282</v>
      </c>
      <c r="F779" s="258" t="s">
        <v>2283</v>
      </c>
      <c r="G779" s="259" t="s">
        <v>2284</v>
      </c>
      <c r="H779" s="260">
        <v>1</v>
      </c>
      <c r="I779" s="261"/>
      <c r="J779" s="262">
        <f>ROUND(I779*H779,2)</f>
        <v>0</v>
      </c>
      <c r="K779" s="258" t="s">
        <v>150</v>
      </c>
      <c r="L779" s="263"/>
      <c r="M779" s="264" t="s">
        <v>19</v>
      </c>
      <c r="N779" s="265" t="s">
        <v>40</v>
      </c>
      <c r="O779" s="84"/>
      <c r="P779" s="213">
        <f>O779*H779</f>
        <v>0</v>
      </c>
      <c r="Q779" s="213">
        <v>0.001</v>
      </c>
      <c r="R779" s="213">
        <f>Q779*H779</f>
        <v>0.001</v>
      </c>
      <c r="S779" s="213">
        <v>0</v>
      </c>
      <c r="T779" s="214">
        <f>S779*H779</f>
        <v>0</v>
      </c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R779" s="215" t="s">
        <v>260</v>
      </c>
      <c r="AT779" s="215" t="s">
        <v>229</v>
      </c>
      <c r="AU779" s="215" t="s">
        <v>79</v>
      </c>
      <c r="AY779" s="17" t="s">
        <v>144</v>
      </c>
      <c r="BE779" s="216">
        <f>IF(N779="základní",J779,0)</f>
        <v>0</v>
      </c>
      <c r="BF779" s="216">
        <f>IF(N779="snížená",J779,0)</f>
        <v>0</v>
      </c>
      <c r="BG779" s="216">
        <f>IF(N779="zákl. přenesená",J779,0)</f>
        <v>0</v>
      </c>
      <c r="BH779" s="216">
        <f>IF(N779="sníž. přenesená",J779,0)</f>
        <v>0</v>
      </c>
      <c r="BI779" s="216">
        <f>IF(N779="nulová",J779,0)</f>
        <v>0</v>
      </c>
      <c r="BJ779" s="17" t="s">
        <v>77</v>
      </c>
      <c r="BK779" s="216">
        <f>ROUND(I779*H779,2)</f>
        <v>0</v>
      </c>
      <c r="BL779" s="17" t="s">
        <v>203</v>
      </c>
      <c r="BM779" s="215" t="s">
        <v>838</v>
      </c>
    </row>
    <row r="780" s="2" customFormat="1">
      <c r="A780" s="38"/>
      <c r="B780" s="39"/>
      <c r="C780" s="40"/>
      <c r="D780" s="217" t="s">
        <v>152</v>
      </c>
      <c r="E780" s="40"/>
      <c r="F780" s="218" t="s">
        <v>2283</v>
      </c>
      <c r="G780" s="40"/>
      <c r="H780" s="40"/>
      <c r="I780" s="219"/>
      <c r="J780" s="40"/>
      <c r="K780" s="40"/>
      <c r="L780" s="44"/>
      <c r="M780" s="220"/>
      <c r="N780" s="221"/>
      <c r="O780" s="84"/>
      <c r="P780" s="84"/>
      <c r="Q780" s="84"/>
      <c r="R780" s="84"/>
      <c r="S780" s="84"/>
      <c r="T780" s="85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T780" s="17" t="s">
        <v>152</v>
      </c>
      <c r="AU780" s="17" t="s">
        <v>79</v>
      </c>
    </row>
    <row r="781" s="2" customFormat="1" ht="24.15" customHeight="1">
      <c r="A781" s="38"/>
      <c r="B781" s="39"/>
      <c r="C781" s="204" t="s">
        <v>841</v>
      </c>
      <c r="D781" s="204" t="s">
        <v>146</v>
      </c>
      <c r="E781" s="205" t="s">
        <v>2285</v>
      </c>
      <c r="F781" s="206" t="s">
        <v>2286</v>
      </c>
      <c r="G781" s="207" t="s">
        <v>211</v>
      </c>
      <c r="H781" s="208">
        <v>1.2050000000000001</v>
      </c>
      <c r="I781" s="209"/>
      <c r="J781" s="210">
        <f>ROUND(I781*H781,2)</f>
        <v>0</v>
      </c>
      <c r="K781" s="206" t="s">
        <v>150</v>
      </c>
      <c r="L781" s="44"/>
      <c r="M781" s="211" t="s">
        <v>19</v>
      </c>
      <c r="N781" s="212" t="s">
        <v>40</v>
      </c>
      <c r="O781" s="84"/>
      <c r="P781" s="213">
        <f>O781*H781</f>
        <v>0</v>
      </c>
      <c r="Q781" s="213">
        <v>0</v>
      </c>
      <c r="R781" s="213">
        <f>Q781*H781</f>
        <v>0</v>
      </c>
      <c r="S781" s="213">
        <v>0</v>
      </c>
      <c r="T781" s="214">
        <f>S781*H781</f>
        <v>0</v>
      </c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R781" s="215" t="s">
        <v>203</v>
      </c>
      <c r="AT781" s="215" t="s">
        <v>146</v>
      </c>
      <c r="AU781" s="215" t="s">
        <v>79</v>
      </c>
      <c r="AY781" s="17" t="s">
        <v>144</v>
      </c>
      <c r="BE781" s="216">
        <f>IF(N781="základní",J781,0)</f>
        <v>0</v>
      </c>
      <c r="BF781" s="216">
        <f>IF(N781="snížená",J781,0)</f>
        <v>0</v>
      </c>
      <c r="BG781" s="216">
        <f>IF(N781="zákl. přenesená",J781,0)</f>
        <v>0</v>
      </c>
      <c r="BH781" s="216">
        <f>IF(N781="sníž. přenesená",J781,0)</f>
        <v>0</v>
      </c>
      <c r="BI781" s="216">
        <f>IF(N781="nulová",J781,0)</f>
        <v>0</v>
      </c>
      <c r="BJ781" s="17" t="s">
        <v>77</v>
      </c>
      <c r="BK781" s="216">
        <f>ROUND(I781*H781,2)</f>
        <v>0</v>
      </c>
      <c r="BL781" s="17" t="s">
        <v>203</v>
      </c>
      <c r="BM781" s="215" t="s">
        <v>844</v>
      </c>
    </row>
    <row r="782" s="2" customFormat="1">
      <c r="A782" s="38"/>
      <c r="B782" s="39"/>
      <c r="C782" s="40"/>
      <c r="D782" s="217" t="s">
        <v>152</v>
      </c>
      <c r="E782" s="40"/>
      <c r="F782" s="218" t="s">
        <v>2287</v>
      </c>
      <c r="G782" s="40"/>
      <c r="H782" s="40"/>
      <c r="I782" s="219"/>
      <c r="J782" s="40"/>
      <c r="K782" s="40"/>
      <c r="L782" s="44"/>
      <c r="M782" s="220"/>
      <c r="N782" s="221"/>
      <c r="O782" s="84"/>
      <c r="P782" s="84"/>
      <c r="Q782" s="84"/>
      <c r="R782" s="84"/>
      <c r="S782" s="84"/>
      <c r="T782" s="85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T782" s="17" t="s">
        <v>152</v>
      </c>
      <c r="AU782" s="17" t="s">
        <v>79</v>
      </c>
    </row>
    <row r="783" s="2" customFormat="1">
      <c r="A783" s="38"/>
      <c r="B783" s="39"/>
      <c r="C783" s="40"/>
      <c r="D783" s="222" t="s">
        <v>154</v>
      </c>
      <c r="E783" s="40"/>
      <c r="F783" s="223" t="s">
        <v>2288</v>
      </c>
      <c r="G783" s="40"/>
      <c r="H783" s="40"/>
      <c r="I783" s="219"/>
      <c r="J783" s="40"/>
      <c r="K783" s="40"/>
      <c r="L783" s="44"/>
      <c r="M783" s="220"/>
      <c r="N783" s="221"/>
      <c r="O783" s="84"/>
      <c r="P783" s="84"/>
      <c r="Q783" s="84"/>
      <c r="R783" s="84"/>
      <c r="S783" s="84"/>
      <c r="T783" s="85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T783" s="17" t="s">
        <v>154</v>
      </c>
      <c r="AU783" s="17" t="s">
        <v>79</v>
      </c>
    </row>
    <row r="784" s="12" customFormat="1" ht="22.8" customHeight="1">
      <c r="A784" s="12"/>
      <c r="B784" s="188"/>
      <c r="C784" s="189"/>
      <c r="D784" s="190" t="s">
        <v>68</v>
      </c>
      <c r="E784" s="202" t="s">
        <v>2289</v>
      </c>
      <c r="F784" s="202" t="s">
        <v>2122</v>
      </c>
      <c r="G784" s="189"/>
      <c r="H784" s="189"/>
      <c r="I784" s="192"/>
      <c r="J784" s="203">
        <f>BK784</f>
        <v>0</v>
      </c>
      <c r="K784" s="189"/>
      <c r="L784" s="194"/>
      <c r="M784" s="195"/>
      <c r="N784" s="196"/>
      <c r="O784" s="196"/>
      <c r="P784" s="197">
        <f>SUM(P785:P1341)</f>
        <v>0</v>
      </c>
      <c r="Q784" s="196"/>
      <c r="R784" s="197">
        <f>SUM(R785:R1341)</f>
        <v>1.1453681614259998</v>
      </c>
      <c r="S784" s="196"/>
      <c r="T784" s="198">
        <f>SUM(T785:T1341)</f>
        <v>0.080862400000000001</v>
      </c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R784" s="199" t="s">
        <v>79</v>
      </c>
      <c r="AT784" s="200" t="s">
        <v>68</v>
      </c>
      <c r="AU784" s="200" t="s">
        <v>77</v>
      </c>
      <c r="AY784" s="199" t="s">
        <v>144</v>
      </c>
      <c r="BK784" s="201">
        <f>SUM(BK785:BK1341)</f>
        <v>0</v>
      </c>
    </row>
    <row r="785" s="2" customFormat="1" ht="24.15" customHeight="1">
      <c r="A785" s="38"/>
      <c r="B785" s="39"/>
      <c r="C785" s="204" t="s">
        <v>501</v>
      </c>
      <c r="D785" s="204" t="s">
        <v>146</v>
      </c>
      <c r="E785" s="205" t="s">
        <v>2290</v>
      </c>
      <c r="F785" s="206" t="s">
        <v>2291</v>
      </c>
      <c r="G785" s="207" t="s">
        <v>291</v>
      </c>
      <c r="H785" s="208">
        <v>32.448</v>
      </c>
      <c r="I785" s="209"/>
      <c r="J785" s="210">
        <f>ROUND(I785*H785,2)</f>
        <v>0</v>
      </c>
      <c r="K785" s="206" t="s">
        <v>150</v>
      </c>
      <c r="L785" s="44"/>
      <c r="M785" s="211" t="s">
        <v>19</v>
      </c>
      <c r="N785" s="212" t="s">
        <v>40</v>
      </c>
      <c r="O785" s="84"/>
      <c r="P785" s="213">
        <f>O785*H785</f>
        <v>0</v>
      </c>
      <c r="Q785" s="213">
        <v>0.0030910960000000002</v>
      </c>
      <c r="R785" s="213">
        <f>Q785*H785</f>
        <v>0.10029988300800001</v>
      </c>
      <c r="S785" s="213">
        <v>0</v>
      </c>
      <c r="T785" s="214">
        <f>S785*H785</f>
        <v>0</v>
      </c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R785" s="215" t="s">
        <v>203</v>
      </c>
      <c r="AT785" s="215" t="s">
        <v>146</v>
      </c>
      <c r="AU785" s="215" t="s">
        <v>79</v>
      </c>
      <c r="AY785" s="17" t="s">
        <v>144</v>
      </c>
      <c r="BE785" s="216">
        <f>IF(N785="základní",J785,0)</f>
        <v>0</v>
      </c>
      <c r="BF785" s="216">
        <f>IF(N785="snížená",J785,0)</f>
        <v>0</v>
      </c>
      <c r="BG785" s="216">
        <f>IF(N785="zákl. přenesená",J785,0)</f>
        <v>0</v>
      </c>
      <c r="BH785" s="216">
        <f>IF(N785="sníž. přenesená",J785,0)</f>
        <v>0</v>
      </c>
      <c r="BI785" s="216">
        <f>IF(N785="nulová",J785,0)</f>
        <v>0</v>
      </c>
      <c r="BJ785" s="17" t="s">
        <v>77</v>
      </c>
      <c r="BK785" s="216">
        <f>ROUND(I785*H785,2)</f>
        <v>0</v>
      </c>
      <c r="BL785" s="17" t="s">
        <v>203</v>
      </c>
      <c r="BM785" s="215" t="s">
        <v>850</v>
      </c>
    </row>
    <row r="786" s="2" customFormat="1">
      <c r="A786" s="38"/>
      <c r="B786" s="39"/>
      <c r="C786" s="40"/>
      <c r="D786" s="217" t="s">
        <v>152</v>
      </c>
      <c r="E786" s="40"/>
      <c r="F786" s="218" t="s">
        <v>2292</v>
      </c>
      <c r="G786" s="40"/>
      <c r="H786" s="40"/>
      <c r="I786" s="219"/>
      <c r="J786" s="40"/>
      <c r="K786" s="40"/>
      <c r="L786" s="44"/>
      <c r="M786" s="220"/>
      <c r="N786" s="221"/>
      <c r="O786" s="84"/>
      <c r="P786" s="84"/>
      <c r="Q786" s="84"/>
      <c r="R786" s="84"/>
      <c r="S786" s="84"/>
      <c r="T786" s="85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T786" s="17" t="s">
        <v>152</v>
      </c>
      <c r="AU786" s="17" t="s">
        <v>79</v>
      </c>
    </row>
    <row r="787" s="2" customFormat="1">
      <c r="A787" s="38"/>
      <c r="B787" s="39"/>
      <c r="C787" s="40"/>
      <c r="D787" s="222" t="s">
        <v>154</v>
      </c>
      <c r="E787" s="40"/>
      <c r="F787" s="223" t="s">
        <v>2293</v>
      </c>
      <c r="G787" s="40"/>
      <c r="H787" s="40"/>
      <c r="I787" s="219"/>
      <c r="J787" s="40"/>
      <c r="K787" s="40"/>
      <c r="L787" s="44"/>
      <c r="M787" s="220"/>
      <c r="N787" s="221"/>
      <c r="O787" s="84"/>
      <c r="P787" s="84"/>
      <c r="Q787" s="84"/>
      <c r="R787" s="84"/>
      <c r="S787" s="84"/>
      <c r="T787" s="85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T787" s="17" t="s">
        <v>154</v>
      </c>
      <c r="AU787" s="17" t="s">
        <v>79</v>
      </c>
    </row>
    <row r="788" s="13" customFormat="1">
      <c r="A788" s="13"/>
      <c r="B788" s="224"/>
      <c r="C788" s="225"/>
      <c r="D788" s="217" t="s">
        <v>156</v>
      </c>
      <c r="E788" s="226" t="s">
        <v>19</v>
      </c>
      <c r="F788" s="227" t="s">
        <v>2294</v>
      </c>
      <c r="G788" s="225"/>
      <c r="H788" s="226" t="s">
        <v>19</v>
      </c>
      <c r="I788" s="228"/>
      <c r="J788" s="225"/>
      <c r="K788" s="225"/>
      <c r="L788" s="229"/>
      <c r="M788" s="230"/>
      <c r="N788" s="231"/>
      <c r="O788" s="231"/>
      <c r="P788" s="231"/>
      <c r="Q788" s="231"/>
      <c r="R788" s="231"/>
      <c r="S788" s="231"/>
      <c r="T788" s="232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33" t="s">
        <v>156</v>
      </c>
      <c r="AU788" s="233" t="s">
        <v>79</v>
      </c>
      <c r="AV788" s="13" t="s">
        <v>77</v>
      </c>
      <c r="AW788" s="13" t="s">
        <v>31</v>
      </c>
      <c r="AX788" s="13" t="s">
        <v>69</v>
      </c>
      <c r="AY788" s="233" t="s">
        <v>144</v>
      </c>
    </row>
    <row r="789" s="13" customFormat="1">
      <c r="A789" s="13"/>
      <c r="B789" s="224"/>
      <c r="C789" s="225"/>
      <c r="D789" s="217" t="s">
        <v>156</v>
      </c>
      <c r="E789" s="226" t="s">
        <v>19</v>
      </c>
      <c r="F789" s="227" t="s">
        <v>2150</v>
      </c>
      <c r="G789" s="225"/>
      <c r="H789" s="226" t="s">
        <v>19</v>
      </c>
      <c r="I789" s="228"/>
      <c r="J789" s="225"/>
      <c r="K789" s="225"/>
      <c r="L789" s="229"/>
      <c r="M789" s="230"/>
      <c r="N789" s="231"/>
      <c r="O789" s="231"/>
      <c r="P789" s="231"/>
      <c r="Q789" s="231"/>
      <c r="R789" s="231"/>
      <c r="S789" s="231"/>
      <c r="T789" s="232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33" t="s">
        <v>156</v>
      </c>
      <c r="AU789" s="233" t="s">
        <v>79</v>
      </c>
      <c r="AV789" s="13" t="s">
        <v>77</v>
      </c>
      <c r="AW789" s="13" t="s">
        <v>31</v>
      </c>
      <c r="AX789" s="13" t="s">
        <v>69</v>
      </c>
      <c r="AY789" s="233" t="s">
        <v>144</v>
      </c>
    </row>
    <row r="790" s="14" customFormat="1">
      <c r="A790" s="14"/>
      <c r="B790" s="234"/>
      <c r="C790" s="235"/>
      <c r="D790" s="217" t="s">
        <v>156</v>
      </c>
      <c r="E790" s="236" t="s">
        <v>19</v>
      </c>
      <c r="F790" s="237" t="s">
        <v>2295</v>
      </c>
      <c r="G790" s="235"/>
      <c r="H790" s="238">
        <v>1.8</v>
      </c>
      <c r="I790" s="239"/>
      <c r="J790" s="235"/>
      <c r="K790" s="235"/>
      <c r="L790" s="240"/>
      <c r="M790" s="241"/>
      <c r="N790" s="242"/>
      <c r="O790" s="242"/>
      <c r="P790" s="242"/>
      <c r="Q790" s="242"/>
      <c r="R790" s="242"/>
      <c r="S790" s="242"/>
      <c r="T790" s="243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44" t="s">
        <v>156</v>
      </c>
      <c r="AU790" s="244" t="s">
        <v>79</v>
      </c>
      <c r="AV790" s="14" t="s">
        <v>79</v>
      </c>
      <c r="AW790" s="14" t="s">
        <v>31</v>
      </c>
      <c r="AX790" s="14" t="s">
        <v>69</v>
      </c>
      <c r="AY790" s="244" t="s">
        <v>144</v>
      </c>
    </row>
    <row r="791" s="13" customFormat="1">
      <c r="A791" s="13"/>
      <c r="B791" s="224"/>
      <c r="C791" s="225"/>
      <c r="D791" s="217" t="s">
        <v>156</v>
      </c>
      <c r="E791" s="226" t="s">
        <v>19</v>
      </c>
      <c r="F791" s="227" t="s">
        <v>2152</v>
      </c>
      <c r="G791" s="225"/>
      <c r="H791" s="226" t="s">
        <v>19</v>
      </c>
      <c r="I791" s="228"/>
      <c r="J791" s="225"/>
      <c r="K791" s="225"/>
      <c r="L791" s="229"/>
      <c r="M791" s="230"/>
      <c r="N791" s="231"/>
      <c r="O791" s="231"/>
      <c r="P791" s="231"/>
      <c r="Q791" s="231"/>
      <c r="R791" s="231"/>
      <c r="S791" s="231"/>
      <c r="T791" s="232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33" t="s">
        <v>156</v>
      </c>
      <c r="AU791" s="233" t="s">
        <v>79</v>
      </c>
      <c r="AV791" s="13" t="s">
        <v>77</v>
      </c>
      <c r="AW791" s="13" t="s">
        <v>31</v>
      </c>
      <c r="AX791" s="13" t="s">
        <v>69</v>
      </c>
      <c r="AY791" s="233" t="s">
        <v>144</v>
      </c>
    </row>
    <row r="792" s="14" customFormat="1">
      <c r="A792" s="14"/>
      <c r="B792" s="234"/>
      <c r="C792" s="235"/>
      <c r="D792" s="217" t="s">
        <v>156</v>
      </c>
      <c r="E792" s="236" t="s">
        <v>19</v>
      </c>
      <c r="F792" s="237" t="s">
        <v>2296</v>
      </c>
      <c r="G792" s="235"/>
      <c r="H792" s="238">
        <v>25.128</v>
      </c>
      <c r="I792" s="239"/>
      <c r="J792" s="235"/>
      <c r="K792" s="235"/>
      <c r="L792" s="240"/>
      <c r="M792" s="241"/>
      <c r="N792" s="242"/>
      <c r="O792" s="242"/>
      <c r="P792" s="242"/>
      <c r="Q792" s="242"/>
      <c r="R792" s="242"/>
      <c r="S792" s="242"/>
      <c r="T792" s="243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44" t="s">
        <v>156</v>
      </c>
      <c r="AU792" s="244" t="s">
        <v>79</v>
      </c>
      <c r="AV792" s="14" t="s">
        <v>79</v>
      </c>
      <c r="AW792" s="14" t="s">
        <v>31</v>
      </c>
      <c r="AX792" s="14" t="s">
        <v>69</v>
      </c>
      <c r="AY792" s="244" t="s">
        <v>144</v>
      </c>
    </row>
    <row r="793" s="13" customFormat="1">
      <c r="A793" s="13"/>
      <c r="B793" s="224"/>
      <c r="C793" s="225"/>
      <c r="D793" s="217" t="s">
        <v>156</v>
      </c>
      <c r="E793" s="226" t="s">
        <v>19</v>
      </c>
      <c r="F793" s="227" t="s">
        <v>2042</v>
      </c>
      <c r="G793" s="225"/>
      <c r="H793" s="226" t="s">
        <v>19</v>
      </c>
      <c r="I793" s="228"/>
      <c r="J793" s="225"/>
      <c r="K793" s="225"/>
      <c r="L793" s="229"/>
      <c r="M793" s="230"/>
      <c r="N793" s="231"/>
      <c r="O793" s="231"/>
      <c r="P793" s="231"/>
      <c r="Q793" s="231"/>
      <c r="R793" s="231"/>
      <c r="S793" s="231"/>
      <c r="T793" s="232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33" t="s">
        <v>156</v>
      </c>
      <c r="AU793" s="233" t="s">
        <v>79</v>
      </c>
      <c r="AV793" s="13" t="s">
        <v>77</v>
      </c>
      <c r="AW793" s="13" t="s">
        <v>31</v>
      </c>
      <c r="AX793" s="13" t="s">
        <v>69</v>
      </c>
      <c r="AY793" s="233" t="s">
        <v>144</v>
      </c>
    </row>
    <row r="794" s="14" customFormat="1">
      <c r="A794" s="14"/>
      <c r="B794" s="234"/>
      <c r="C794" s="235"/>
      <c r="D794" s="217" t="s">
        <v>156</v>
      </c>
      <c r="E794" s="236" t="s">
        <v>19</v>
      </c>
      <c r="F794" s="237" t="s">
        <v>2297</v>
      </c>
      <c r="G794" s="235"/>
      <c r="H794" s="238">
        <v>5.5199999999999996</v>
      </c>
      <c r="I794" s="239"/>
      <c r="J794" s="235"/>
      <c r="K794" s="235"/>
      <c r="L794" s="240"/>
      <c r="M794" s="241"/>
      <c r="N794" s="242"/>
      <c r="O794" s="242"/>
      <c r="P794" s="242"/>
      <c r="Q794" s="242"/>
      <c r="R794" s="242"/>
      <c r="S794" s="242"/>
      <c r="T794" s="243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44" t="s">
        <v>156</v>
      </c>
      <c r="AU794" s="244" t="s">
        <v>79</v>
      </c>
      <c r="AV794" s="14" t="s">
        <v>79</v>
      </c>
      <c r="AW794" s="14" t="s">
        <v>31</v>
      </c>
      <c r="AX794" s="14" t="s">
        <v>69</v>
      </c>
      <c r="AY794" s="244" t="s">
        <v>144</v>
      </c>
    </row>
    <row r="795" s="15" customFormat="1">
      <c r="A795" s="15"/>
      <c r="B795" s="245"/>
      <c r="C795" s="246"/>
      <c r="D795" s="217" t="s">
        <v>156</v>
      </c>
      <c r="E795" s="247" t="s">
        <v>19</v>
      </c>
      <c r="F795" s="248" t="s">
        <v>163</v>
      </c>
      <c r="G795" s="246"/>
      <c r="H795" s="249">
        <v>32.448</v>
      </c>
      <c r="I795" s="250"/>
      <c r="J795" s="246"/>
      <c r="K795" s="246"/>
      <c r="L795" s="251"/>
      <c r="M795" s="252"/>
      <c r="N795" s="253"/>
      <c r="O795" s="253"/>
      <c r="P795" s="253"/>
      <c r="Q795" s="253"/>
      <c r="R795" s="253"/>
      <c r="S795" s="253"/>
      <c r="T795" s="254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T795" s="255" t="s">
        <v>156</v>
      </c>
      <c r="AU795" s="255" t="s">
        <v>79</v>
      </c>
      <c r="AV795" s="15" t="s">
        <v>151</v>
      </c>
      <c r="AW795" s="15" t="s">
        <v>31</v>
      </c>
      <c r="AX795" s="15" t="s">
        <v>77</v>
      </c>
      <c r="AY795" s="255" t="s">
        <v>144</v>
      </c>
    </row>
    <row r="796" s="2" customFormat="1" ht="21.75" customHeight="1">
      <c r="A796" s="38"/>
      <c r="B796" s="39"/>
      <c r="C796" s="204" t="s">
        <v>856</v>
      </c>
      <c r="D796" s="204" t="s">
        <v>146</v>
      </c>
      <c r="E796" s="205" t="s">
        <v>2298</v>
      </c>
      <c r="F796" s="206" t="s">
        <v>2299</v>
      </c>
      <c r="G796" s="207" t="s">
        <v>291</v>
      </c>
      <c r="H796" s="208">
        <v>168.56</v>
      </c>
      <c r="I796" s="209"/>
      <c r="J796" s="210">
        <f>ROUND(I796*H796,2)</f>
        <v>0</v>
      </c>
      <c r="K796" s="206" t="s">
        <v>150</v>
      </c>
      <c r="L796" s="44"/>
      <c r="M796" s="211" t="s">
        <v>19</v>
      </c>
      <c r="N796" s="212" t="s">
        <v>40</v>
      </c>
      <c r="O796" s="84"/>
      <c r="P796" s="213">
        <f>O796*H796</f>
        <v>0</v>
      </c>
      <c r="Q796" s="213">
        <v>0</v>
      </c>
      <c r="R796" s="213">
        <f>Q796*H796</f>
        <v>0</v>
      </c>
      <c r="S796" s="213">
        <v>0.00029</v>
      </c>
      <c r="T796" s="214">
        <f>S796*H796</f>
        <v>0.048882399999999999</v>
      </c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R796" s="215" t="s">
        <v>203</v>
      </c>
      <c r="AT796" s="215" t="s">
        <v>146</v>
      </c>
      <c r="AU796" s="215" t="s">
        <v>79</v>
      </c>
      <c r="AY796" s="17" t="s">
        <v>144</v>
      </c>
      <c r="BE796" s="216">
        <f>IF(N796="základní",J796,0)</f>
        <v>0</v>
      </c>
      <c r="BF796" s="216">
        <f>IF(N796="snížená",J796,0)</f>
        <v>0</v>
      </c>
      <c r="BG796" s="216">
        <f>IF(N796="zákl. přenesená",J796,0)</f>
        <v>0</v>
      </c>
      <c r="BH796" s="216">
        <f>IF(N796="sníž. přenesená",J796,0)</f>
        <v>0</v>
      </c>
      <c r="BI796" s="216">
        <f>IF(N796="nulová",J796,0)</f>
        <v>0</v>
      </c>
      <c r="BJ796" s="17" t="s">
        <v>77</v>
      </c>
      <c r="BK796" s="216">
        <f>ROUND(I796*H796,2)</f>
        <v>0</v>
      </c>
      <c r="BL796" s="17" t="s">
        <v>203</v>
      </c>
      <c r="BM796" s="215" t="s">
        <v>859</v>
      </c>
    </row>
    <row r="797" s="2" customFormat="1">
      <c r="A797" s="38"/>
      <c r="B797" s="39"/>
      <c r="C797" s="40"/>
      <c r="D797" s="217" t="s">
        <v>152</v>
      </c>
      <c r="E797" s="40"/>
      <c r="F797" s="218" t="s">
        <v>2300</v>
      </c>
      <c r="G797" s="40"/>
      <c r="H797" s="40"/>
      <c r="I797" s="219"/>
      <c r="J797" s="40"/>
      <c r="K797" s="40"/>
      <c r="L797" s="44"/>
      <c r="M797" s="220"/>
      <c r="N797" s="221"/>
      <c r="O797" s="84"/>
      <c r="P797" s="84"/>
      <c r="Q797" s="84"/>
      <c r="R797" s="84"/>
      <c r="S797" s="84"/>
      <c r="T797" s="85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T797" s="17" t="s">
        <v>152</v>
      </c>
      <c r="AU797" s="17" t="s">
        <v>79</v>
      </c>
    </row>
    <row r="798" s="2" customFormat="1">
      <c r="A798" s="38"/>
      <c r="B798" s="39"/>
      <c r="C798" s="40"/>
      <c r="D798" s="222" t="s">
        <v>154</v>
      </c>
      <c r="E798" s="40"/>
      <c r="F798" s="223" t="s">
        <v>2301</v>
      </c>
      <c r="G798" s="40"/>
      <c r="H798" s="40"/>
      <c r="I798" s="219"/>
      <c r="J798" s="40"/>
      <c r="K798" s="40"/>
      <c r="L798" s="44"/>
      <c r="M798" s="220"/>
      <c r="N798" s="221"/>
      <c r="O798" s="84"/>
      <c r="P798" s="84"/>
      <c r="Q798" s="84"/>
      <c r="R798" s="84"/>
      <c r="S798" s="84"/>
      <c r="T798" s="85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T798" s="17" t="s">
        <v>154</v>
      </c>
      <c r="AU798" s="17" t="s">
        <v>79</v>
      </c>
    </row>
    <row r="799" s="13" customFormat="1">
      <c r="A799" s="13"/>
      <c r="B799" s="224"/>
      <c r="C799" s="225"/>
      <c r="D799" s="217" t="s">
        <v>156</v>
      </c>
      <c r="E799" s="226" t="s">
        <v>19</v>
      </c>
      <c r="F799" s="227" t="s">
        <v>2138</v>
      </c>
      <c r="G799" s="225"/>
      <c r="H799" s="226" t="s">
        <v>19</v>
      </c>
      <c r="I799" s="228"/>
      <c r="J799" s="225"/>
      <c r="K799" s="225"/>
      <c r="L799" s="229"/>
      <c r="M799" s="230"/>
      <c r="N799" s="231"/>
      <c r="O799" s="231"/>
      <c r="P799" s="231"/>
      <c r="Q799" s="231"/>
      <c r="R799" s="231"/>
      <c r="S799" s="231"/>
      <c r="T799" s="232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33" t="s">
        <v>156</v>
      </c>
      <c r="AU799" s="233" t="s">
        <v>79</v>
      </c>
      <c r="AV799" s="13" t="s">
        <v>77</v>
      </c>
      <c r="AW799" s="13" t="s">
        <v>31</v>
      </c>
      <c r="AX799" s="13" t="s">
        <v>69</v>
      </c>
      <c r="AY799" s="233" t="s">
        <v>144</v>
      </c>
    </row>
    <row r="800" s="14" customFormat="1">
      <c r="A800" s="14"/>
      <c r="B800" s="234"/>
      <c r="C800" s="235"/>
      <c r="D800" s="217" t="s">
        <v>156</v>
      </c>
      <c r="E800" s="236" t="s">
        <v>19</v>
      </c>
      <c r="F800" s="237" t="s">
        <v>2139</v>
      </c>
      <c r="G800" s="235"/>
      <c r="H800" s="238">
        <v>81.599999999999994</v>
      </c>
      <c r="I800" s="239"/>
      <c r="J800" s="235"/>
      <c r="K800" s="235"/>
      <c r="L800" s="240"/>
      <c r="M800" s="241"/>
      <c r="N800" s="242"/>
      <c r="O800" s="242"/>
      <c r="P800" s="242"/>
      <c r="Q800" s="242"/>
      <c r="R800" s="242"/>
      <c r="S800" s="242"/>
      <c r="T800" s="243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44" t="s">
        <v>156</v>
      </c>
      <c r="AU800" s="244" t="s">
        <v>79</v>
      </c>
      <c r="AV800" s="14" t="s">
        <v>79</v>
      </c>
      <c r="AW800" s="14" t="s">
        <v>31</v>
      </c>
      <c r="AX800" s="14" t="s">
        <v>69</v>
      </c>
      <c r="AY800" s="244" t="s">
        <v>144</v>
      </c>
    </row>
    <row r="801" s="13" customFormat="1">
      <c r="A801" s="13"/>
      <c r="B801" s="224"/>
      <c r="C801" s="225"/>
      <c r="D801" s="217" t="s">
        <v>156</v>
      </c>
      <c r="E801" s="226" t="s">
        <v>19</v>
      </c>
      <c r="F801" s="227" t="s">
        <v>2140</v>
      </c>
      <c r="G801" s="225"/>
      <c r="H801" s="226" t="s">
        <v>19</v>
      </c>
      <c r="I801" s="228"/>
      <c r="J801" s="225"/>
      <c r="K801" s="225"/>
      <c r="L801" s="229"/>
      <c r="M801" s="230"/>
      <c r="N801" s="231"/>
      <c r="O801" s="231"/>
      <c r="P801" s="231"/>
      <c r="Q801" s="231"/>
      <c r="R801" s="231"/>
      <c r="S801" s="231"/>
      <c r="T801" s="232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33" t="s">
        <v>156</v>
      </c>
      <c r="AU801" s="233" t="s">
        <v>79</v>
      </c>
      <c r="AV801" s="13" t="s">
        <v>77</v>
      </c>
      <c r="AW801" s="13" t="s">
        <v>31</v>
      </c>
      <c r="AX801" s="13" t="s">
        <v>69</v>
      </c>
      <c r="AY801" s="233" t="s">
        <v>144</v>
      </c>
    </row>
    <row r="802" s="14" customFormat="1">
      <c r="A802" s="14"/>
      <c r="B802" s="234"/>
      <c r="C802" s="235"/>
      <c r="D802" s="217" t="s">
        <v>156</v>
      </c>
      <c r="E802" s="236" t="s">
        <v>19</v>
      </c>
      <c r="F802" s="237" t="s">
        <v>2141</v>
      </c>
      <c r="G802" s="235"/>
      <c r="H802" s="238">
        <v>30.960000000000001</v>
      </c>
      <c r="I802" s="239"/>
      <c r="J802" s="235"/>
      <c r="K802" s="235"/>
      <c r="L802" s="240"/>
      <c r="M802" s="241"/>
      <c r="N802" s="242"/>
      <c r="O802" s="242"/>
      <c r="P802" s="242"/>
      <c r="Q802" s="242"/>
      <c r="R802" s="242"/>
      <c r="S802" s="242"/>
      <c r="T802" s="243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44" t="s">
        <v>156</v>
      </c>
      <c r="AU802" s="244" t="s">
        <v>79</v>
      </c>
      <c r="AV802" s="14" t="s">
        <v>79</v>
      </c>
      <c r="AW802" s="14" t="s">
        <v>31</v>
      </c>
      <c r="AX802" s="14" t="s">
        <v>69</v>
      </c>
      <c r="AY802" s="244" t="s">
        <v>144</v>
      </c>
    </row>
    <row r="803" s="13" customFormat="1">
      <c r="A803" s="13"/>
      <c r="B803" s="224"/>
      <c r="C803" s="225"/>
      <c r="D803" s="217" t="s">
        <v>156</v>
      </c>
      <c r="E803" s="226" t="s">
        <v>19</v>
      </c>
      <c r="F803" s="227" t="s">
        <v>2142</v>
      </c>
      <c r="G803" s="225"/>
      <c r="H803" s="226" t="s">
        <v>19</v>
      </c>
      <c r="I803" s="228"/>
      <c r="J803" s="225"/>
      <c r="K803" s="225"/>
      <c r="L803" s="229"/>
      <c r="M803" s="230"/>
      <c r="N803" s="231"/>
      <c r="O803" s="231"/>
      <c r="P803" s="231"/>
      <c r="Q803" s="231"/>
      <c r="R803" s="231"/>
      <c r="S803" s="231"/>
      <c r="T803" s="232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33" t="s">
        <v>156</v>
      </c>
      <c r="AU803" s="233" t="s">
        <v>79</v>
      </c>
      <c r="AV803" s="13" t="s">
        <v>77</v>
      </c>
      <c r="AW803" s="13" t="s">
        <v>31</v>
      </c>
      <c r="AX803" s="13" t="s">
        <v>69</v>
      </c>
      <c r="AY803" s="233" t="s">
        <v>144</v>
      </c>
    </row>
    <row r="804" s="14" customFormat="1">
      <c r="A804" s="14"/>
      <c r="B804" s="234"/>
      <c r="C804" s="235"/>
      <c r="D804" s="217" t="s">
        <v>156</v>
      </c>
      <c r="E804" s="236" t="s">
        <v>19</v>
      </c>
      <c r="F804" s="237" t="s">
        <v>326</v>
      </c>
      <c r="G804" s="235"/>
      <c r="H804" s="238">
        <v>50</v>
      </c>
      <c r="I804" s="239"/>
      <c r="J804" s="235"/>
      <c r="K804" s="235"/>
      <c r="L804" s="240"/>
      <c r="M804" s="241"/>
      <c r="N804" s="242"/>
      <c r="O804" s="242"/>
      <c r="P804" s="242"/>
      <c r="Q804" s="242"/>
      <c r="R804" s="242"/>
      <c r="S804" s="242"/>
      <c r="T804" s="243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44" t="s">
        <v>156</v>
      </c>
      <c r="AU804" s="244" t="s">
        <v>79</v>
      </c>
      <c r="AV804" s="14" t="s">
        <v>79</v>
      </c>
      <c r="AW804" s="14" t="s">
        <v>31</v>
      </c>
      <c r="AX804" s="14" t="s">
        <v>69</v>
      </c>
      <c r="AY804" s="244" t="s">
        <v>144</v>
      </c>
    </row>
    <row r="805" s="13" customFormat="1">
      <c r="A805" s="13"/>
      <c r="B805" s="224"/>
      <c r="C805" s="225"/>
      <c r="D805" s="217" t="s">
        <v>156</v>
      </c>
      <c r="E805" s="226" t="s">
        <v>19</v>
      </c>
      <c r="F805" s="227" t="s">
        <v>2302</v>
      </c>
      <c r="G805" s="225"/>
      <c r="H805" s="226" t="s">
        <v>19</v>
      </c>
      <c r="I805" s="228"/>
      <c r="J805" s="225"/>
      <c r="K805" s="225"/>
      <c r="L805" s="229"/>
      <c r="M805" s="230"/>
      <c r="N805" s="231"/>
      <c r="O805" s="231"/>
      <c r="P805" s="231"/>
      <c r="Q805" s="231"/>
      <c r="R805" s="231"/>
      <c r="S805" s="231"/>
      <c r="T805" s="232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33" t="s">
        <v>156</v>
      </c>
      <c r="AU805" s="233" t="s">
        <v>79</v>
      </c>
      <c r="AV805" s="13" t="s">
        <v>77</v>
      </c>
      <c r="AW805" s="13" t="s">
        <v>31</v>
      </c>
      <c r="AX805" s="13" t="s">
        <v>69</v>
      </c>
      <c r="AY805" s="233" t="s">
        <v>144</v>
      </c>
    </row>
    <row r="806" s="14" customFormat="1">
      <c r="A806" s="14"/>
      <c r="B806" s="234"/>
      <c r="C806" s="235"/>
      <c r="D806" s="217" t="s">
        <v>156</v>
      </c>
      <c r="E806" s="236" t="s">
        <v>19</v>
      </c>
      <c r="F806" s="237" t="s">
        <v>2303</v>
      </c>
      <c r="G806" s="235"/>
      <c r="H806" s="238">
        <v>6</v>
      </c>
      <c r="I806" s="239"/>
      <c r="J806" s="235"/>
      <c r="K806" s="235"/>
      <c r="L806" s="240"/>
      <c r="M806" s="241"/>
      <c r="N806" s="242"/>
      <c r="O806" s="242"/>
      <c r="P806" s="242"/>
      <c r="Q806" s="242"/>
      <c r="R806" s="242"/>
      <c r="S806" s="242"/>
      <c r="T806" s="243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44" t="s">
        <v>156</v>
      </c>
      <c r="AU806" s="244" t="s">
        <v>79</v>
      </c>
      <c r="AV806" s="14" t="s">
        <v>79</v>
      </c>
      <c r="AW806" s="14" t="s">
        <v>31</v>
      </c>
      <c r="AX806" s="14" t="s">
        <v>69</v>
      </c>
      <c r="AY806" s="244" t="s">
        <v>144</v>
      </c>
    </row>
    <row r="807" s="15" customFormat="1">
      <c r="A807" s="15"/>
      <c r="B807" s="245"/>
      <c r="C807" s="246"/>
      <c r="D807" s="217" t="s">
        <v>156</v>
      </c>
      <c r="E807" s="247" t="s">
        <v>19</v>
      </c>
      <c r="F807" s="248" t="s">
        <v>163</v>
      </c>
      <c r="G807" s="246"/>
      <c r="H807" s="249">
        <v>168.56</v>
      </c>
      <c r="I807" s="250"/>
      <c r="J807" s="246"/>
      <c r="K807" s="246"/>
      <c r="L807" s="251"/>
      <c r="M807" s="252"/>
      <c r="N807" s="253"/>
      <c r="O807" s="253"/>
      <c r="P807" s="253"/>
      <c r="Q807" s="253"/>
      <c r="R807" s="253"/>
      <c r="S807" s="253"/>
      <c r="T807" s="254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T807" s="255" t="s">
        <v>156</v>
      </c>
      <c r="AU807" s="255" t="s">
        <v>79</v>
      </c>
      <c r="AV807" s="15" t="s">
        <v>151</v>
      </c>
      <c r="AW807" s="15" t="s">
        <v>31</v>
      </c>
      <c r="AX807" s="15" t="s">
        <v>77</v>
      </c>
      <c r="AY807" s="255" t="s">
        <v>144</v>
      </c>
    </row>
    <row r="808" s="2" customFormat="1" ht="24.15" customHeight="1">
      <c r="A808" s="38"/>
      <c r="B808" s="39"/>
      <c r="C808" s="204" t="s">
        <v>511</v>
      </c>
      <c r="D808" s="204" t="s">
        <v>146</v>
      </c>
      <c r="E808" s="205" t="s">
        <v>2304</v>
      </c>
      <c r="F808" s="206" t="s">
        <v>2305</v>
      </c>
      <c r="G808" s="207" t="s">
        <v>291</v>
      </c>
      <c r="H808" s="208">
        <v>52.859999999999999</v>
      </c>
      <c r="I808" s="209"/>
      <c r="J808" s="210">
        <f>ROUND(I808*H808,2)</f>
        <v>0</v>
      </c>
      <c r="K808" s="206" t="s">
        <v>150</v>
      </c>
      <c r="L808" s="44"/>
      <c r="M808" s="211" t="s">
        <v>19</v>
      </c>
      <c r="N808" s="212" t="s">
        <v>40</v>
      </c>
      <c r="O808" s="84"/>
      <c r="P808" s="213">
        <f>O808*H808</f>
        <v>0</v>
      </c>
      <c r="Q808" s="213">
        <v>0.00084230000000000004</v>
      </c>
      <c r="R808" s="213">
        <f>Q808*H808</f>
        <v>0.044523977999999999</v>
      </c>
      <c r="S808" s="213">
        <v>0</v>
      </c>
      <c r="T808" s="214">
        <f>S808*H808</f>
        <v>0</v>
      </c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R808" s="215" t="s">
        <v>203</v>
      </c>
      <c r="AT808" s="215" t="s">
        <v>146</v>
      </c>
      <c r="AU808" s="215" t="s">
        <v>79</v>
      </c>
      <c r="AY808" s="17" t="s">
        <v>144</v>
      </c>
      <c r="BE808" s="216">
        <f>IF(N808="základní",J808,0)</f>
        <v>0</v>
      </c>
      <c r="BF808" s="216">
        <f>IF(N808="snížená",J808,0)</f>
        <v>0</v>
      </c>
      <c r="BG808" s="216">
        <f>IF(N808="zákl. přenesená",J808,0)</f>
        <v>0</v>
      </c>
      <c r="BH808" s="216">
        <f>IF(N808="sníž. přenesená",J808,0)</f>
        <v>0</v>
      </c>
      <c r="BI808" s="216">
        <f>IF(N808="nulová",J808,0)</f>
        <v>0</v>
      </c>
      <c r="BJ808" s="17" t="s">
        <v>77</v>
      </c>
      <c r="BK808" s="216">
        <f>ROUND(I808*H808,2)</f>
        <v>0</v>
      </c>
      <c r="BL808" s="17" t="s">
        <v>203</v>
      </c>
      <c r="BM808" s="215" t="s">
        <v>866</v>
      </c>
    </row>
    <row r="809" s="2" customFormat="1">
      <c r="A809" s="38"/>
      <c r="B809" s="39"/>
      <c r="C809" s="40"/>
      <c r="D809" s="217" t="s">
        <v>152</v>
      </c>
      <c r="E809" s="40"/>
      <c r="F809" s="218" t="s">
        <v>2306</v>
      </c>
      <c r="G809" s="40"/>
      <c r="H809" s="40"/>
      <c r="I809" s="219"/>
      <c r="J809" s="40"/>
      <c r="K809" s="40"/>
      <c r="L809" s="44"/>
      <c r="M809" s="220"/>
      <c r="N809" s="221"/>
      <c r="O809" s="84"/>
      <c r="P809" s="84"/>
      <c r="Q809" s="84"/>
      <c r="R809" s="84"/>
      <c r="S809" s="84"/>
      <c r="T809" s="85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T809" s="17" t="s">
        <v>152</v>
      </c>
      <c r="AU809" s="17" t="s">
        <v>79</v>
      </c>
    </row>
    <row r="810" s="2" customFormat="1">
      <c r="A810" s="38"/>
      <c r="B810" s="39"/>
      <c r="C810" s="40"/>
      <c r="D810" s="222" t="s">
        <v>154</v>
      </c>
      <c r="E810" s="40"/>
      <c r="F810" s="223" t="s">
        <v>2307</v>
      </c>
      <c r="G810" s="40"/>
      <c r="H810" s="40"/>
      <c r="I810" s="219"/>
      <c r="J810" s="40"/>
      <c r="K810" s="40"/>
      <c r="L810" s="44"/>
      <c r="M810" s="220"/>
      <c r="N810" s="221"/>
      <c r="O810" s="84"/>
      <c r="P810" s="84"/>
      <c r="Q810" s="84"/>
      <c r="R810" s="84"/>
      <c r="S810" s="84"/>
      <c r="T810" s="85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T810" s="17" t="s">
        <v>154</v>
      </c>
      <c r="AU810" s="17" t="s">
        <v>79</v>
      </c>
    </row>
    <row r="811" s="13" customFormat="1">
      <c r="A811" s="13"/>
      <c r="B811" s="224"/>
      <c r="C811" s="225"/>
      <c r="D811" s="217" t="s">
        <v>156</v>
      </c>
      <c r="E811" s="226" t="s">
        <v>19</v>
      </c>
      <c r="F811" s="227" t="s">
        <v>2308</v>
      </c>
      <c r="G811" s="225"/>
      <c r="H811" s="226" t="s">
        <v>19</v>
      </c>
      <c r="I811" s="228"/>
      <c r="J811" s="225"/>
      <c r="K811" s="225"/>
      <c r="L811" s="229"/>
      <c r="M811" s="230"/>
      <c r="N811" s="231"/>
      <c r="O811" s="231"/>
      <c r="P811" s="231"/>
      <c r="Q811" s="231"/>
      <c r="R811" s="231"/>
      <c r="S811" s="231"/>
      <c r="T811" s="232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33" t="s">
        <v>156</v>
      </c>
      <c r="AU811" s="233" t="s">
        <v>79</v>
      </c>
      <c r="AV811" s="13" t="s">
        <v>77</v>
      </c>
      <c r="AW811" s="13" t="s">
        <v>31</v>
      </c>
      <c r="AX811" s="13" t="s">
        <v>69</v>
      </c>
      <c r="AY811" s="233" t="s">
        <v>144</v>
      </c>
    </row>
    <row r="812" s="13" customFormat="1">
      <c r="A812" s="13"/>
      <c r="B812" s="224"/>
      <c r="C812" s="225"/>
      <c r="D812" s="217" t="s">
        <v>156</v>
      </c>
      <c r="E812" s="226" t="s">
        <v>19</v>
      </c>
      <c r="F812" s="227" t="s">
        <v>2042</v>
      </c>
      <c r="G812" s="225"/>
      <c r="H812" s="226" t="s">
        <v>19</v>
      </c>
      <c r="I812" s="228"/>
      <c r="J812" s="225"/>
      <c r="K812" s="225"/>
      <c r="L812" s="229"/>
      <c r="M812" s="230"/>
      <c r="N812" s="231"/>
      <c r="O812" s="231"/>
      <c r="P812" s="231"/>
      <c r="Q812" s="231"/>
      <c r="R812" s="231"/>
      <c r="S812" s="231"/>
      <c r="T812" s="232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33" t="s">
        <v>156</v>
      </c>
      <c r="AU812" s="233" t="s">
        <v>79</v>
      </c>
      <c r="AV812" s="13" t="s">
        <v>77</v>
      </c>
      <c r="AW812" s="13" t="s">
        <v>31</v>
      </c>
      <c r="AX812" s="13" t="s">
        <v>69</v>
      </c>
      <c r="AY812" s="233" t="s">
        <v>144</v>
      </c>
    </row>
    <row r="813" s="14" customFormat="1">
      <c r="A813" s="14"/>
      <c r="B813" s="234"/>
      <c r="C813" s="235"/>
      <c r="D813" s="217" t="s">
        <v>156</v>
      </c>
      <c r="E813" s="236" t="s">
        <v>19</v>
      </c>
      <c r="F813" s="237" t="s">
        <v>2043</v>
      </c>
      <c r="G813" s="235"/>
      <c r="H813" s="238">
        <v>34.380000000000003</v>
      </c>
      <c r="I813" s="239"/>
      <c r="J813" s="235"/>
      <c r="K813" s="235"/>
      <c r="L813" s="240"/>
      <c r="M813" s="241"/>
      <c r="N813" s="242"/>
      <c r="O813" s="242"/>
      <c r="P813" s="242"/>
      <c r="Q813" s="242"/>
      <c r="R813" s="242"/>
      <c r="S813" s="242"/>
      <c r="T813" s="243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44" t="s">
        <v>156</v>
      </c>
      <c r="AU813" s="244" t="s">
        <v>79</v>
      </c>
      <c r="AV813" s="14" t="s">
        <v>79</v>
      </c>
      <c r="AW813" s="14" t="s">
        <v>31</v>
      </c>
      <c r="AX813" s="14" t="s">
        <v>69</v>
      </c>
      <c r="AY813" s="244" t="s">
        <v>144</v>
      </c>
    </row>
    <row r="814" s="13" customFormat="1">
      <c r="A814" s="13"/>
      <c r="B814" s="224"/>
      <c r="C814" s="225"/>
      <c r="D814" s="217" t="s">
        <v>156</v>
      </c>
      <c r="E814" s="226" t="s">
        <v>19</v>
      </c>
      <c r="F814" s="227" t="s">
        <v>2309</v>
      </c>
      <c r="G814" s="225"/>
      <c r="H814" s="226" t="s">
        <v>19</v>
      </c>
      <c r="I814" s="228"/>
      <c r="J814" s="225"/>
      <c r="K814" s="225"/>
      <c r="L814" s="229"/>
      <c r="M814" s="230"/>
      <c r="N814" s="231"/>
      <c r="O814" s="231"/>
      <c r="P814" s="231"/>
      <c r="Q814" s="231"/>
      <c r="R814" s="231"/>
      <c r="S814" s="231"/>
      <c r="T814" s="232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33" t="s">
        <v>156</v>
      </c>
      <c r="AU814" s="233" t="s">
        <v>79</v>
      </c>
      <c r="AV814" s="13" t="s">
        <v>77</v>
      </c>
      <c r="AW814" s="13" t="s">
        <v>31</v>
      </c>
      <c r="AX814" s="13" t="s">
        <v>69</v>
      </c>
      <c r="AY814" s="233" t="s">
        <v>144</v>
      </c>
    </row>
    <row r="815" s="14" customFormat="1">
      <c r="A815" s="14"/>
      <c r="B815" s="234"/>
      <c r="C815" s="235"/>
      <c r="D815" s="217" t="s">
        <v>156</v>
      </c>
      <c r="E815" s="236" t="s">
        <v>19</v>
      </c>
      <c r="F815" s="237" t="s">
        <v>2310</v>
      </c>
      <c r="G815" s="235"/>
      <c r="H815" s="238">
        <v>18.48</v>
      </c>
      <c r="I815" s="239"/>
      <c r="J815" s="235"/>
      <c r="K815" s="235"/>
      <c r="L815" s="240"/>
      <c r="M815" s="241"/>
      <c r="N815" s="242"/>
      <c r="O815" s="242"/>
      <c r="P815" s="242"/>
      <c r="Q815" s="242"/>
      <c r="R815" s="242"/>
      <c r="S815" s="242"/>
      <c r="T815" s="243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44" t="s">
        <v>156</v>
      </c>
      <c r="AU815" s="244" t="s">
        <v>79</v>
      </c>
      <c r="AV815" s="14" t="s">
        <v>79</v>
      </c>
      <c r="AW815" s="14" t="s">
        <v>31</v>
      </c>
      <c r="AX815" s="14" t="s">
        <v>69</v>
      </c>
      <c r="AY815" s="244" t="s">
        <v>144</v>
      </c>
    </row>
    <row r="816" s="15" customFormat="1">
      <c r="A816" s="15"/>
      <c r="B816" s="245"/>
      <c r="C816" s="246"/>
      <c r="D816" s="217" t="s">
        <v>156</v>
      </c>
      <c r="E816" s="247" t="s">
        <v>19</v>
      </c>
      <c r="F816" s="248" t="s">
        <v>163</v>
      </c>
      <c r="G816" s="246"/>
      <c r="H816" s="249">
        <v>52.859999999999999</v>
      </c>
      <c r="I816" s="250"/>
      <c r="J816" s="246"/>
      <c r="K816" s="246"/>
      <c r="L816" s="251"/>
      <c r="M816" s="252"/>
      <c r="N816" s="253"/>
      <c r="O816" s="253"/>
      <c r="P816" s="253"/>
      <c r="Q816" s="253"/>
      <c r="R816" s="253"/>
      <c r="S816" s="253"/>
      <c r="T816" s="254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T816" s="255" t="s">
        <v>156</v>
      </c>
      <c r="AU816" s="255" t="s">
        <v>79</v>
      </c>
      <c r="AV816" s="15" t="s">
        <v>151</v>
      </c>
      <c r="AW816" s="15" t="s">
        <v>31</v>
      </c>
      <c r="AX816" s="15" t="s">
        <v>77</v>
      </c>
      <c r="AY816" s="255" t="s">
        <v>144</v>
      </c>
    </row>
    <row r="817" s="2" customFormat="1" ht="24.15" customHeight="1">
      <c r="A817" s="38"/>
      <c r="B817" s="39"/>
      <c r="C817" s="204" t="s">
        <v>872</v>
      </c>
      <c r="D817" s="204" t="s">
        <v>146</v>
      </c>
      <c r="E817" s="205" t="s">
        <v>2311</v>
      </c>
      <c r="F817" s="206" t="s">
        <v>2312</v>
      </c>
      <c r="G817" s="207" t="s">
        <v>291</v>
      </c>
      <c r="H817" s="208">
        <v>4.5599999999999996</v>
      </c>
      <c r="I817" s="209"/>
      <c r="J817" s="210">
        <f>ROUND(I817*H817,2)</f>
        <v>0</v>
      </c>
      <c r="K817" s="206" t="s">
        <v>150</v>
      </c>
      <c r="L817" s="44"/>
      <c r="M817" s="211" t="s">
        <v>19</v>
      </c>
      <c r="N817" s="212" t="s">
        <v>40</v>
      </c>
      <c r="O817" s="84"/>
      <c r="P817" s="213">
        <f>O817*H817</f>
        <v>0</v>
      </c>
      <c r="Q817" s="213">
        <v>0.0011590999999999999</v>
      </c>
      <c r="R817" s="213">
        <f>Q817*H817</f>
        <v>0.0052854959999999989</v>
      </c>
      <c r="S817" s="213">
        <v>0</v>
      </c>
      <c r="T817" s="214">
        <f>S817*H817</f>
        <v>0</v>
      </c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R817" s="215" t="s">
        <v>203</v>
      </c>
      <c r="AT817" s="215" t="s">
        <v>146</v>
      </c>
      <c r="AU817" s="215" t="s">
        <v>79</v>
      </c>
      <c r="AY817" s="17" t="s">
        <v>144</v>
      </c>
      <c r="BE817" s="216">
        <f>IF(N817="základní",J817,0)</f>
        <v>0</v>
      </c>
      <c r="BF817" s="216">
        <f>IF(N817="snížená",J817,0)</f>
        <v>0</v>
      </c>
      <c r="BG817" s="216">
        <f>IF(N817="zákl. přenesená",J817,0)</f>
        <v>0</v>
      </c>
      <c r="BH817" s="216">
        <f>IF(N817="sníž. přenesená",J817,0)</f>
        <v>0</v>
      </c>
      <c r="BI817" s="216">
        <f>IF(N817="nulová",J817,0)</f>
        <v>0</v>
      </c>
      <c r="BJ817" s="17" t="s">
        <v>77</v>
      </c>
      <c r="BK817" s="216">
        <f>ROUND(I817*H817,2)</f>
        <v>0</v>
      </c>
      <c r="BL817" s="17" t="s">
        <v>203</v>
      </c>
      <c r="BM817" s="215" t="s">
        <v>875</v>
      </c>
    </row>
    <row r="818" s="2" customFormat="1">
      <c r="A818" s="38"/>
      <c r="B818" s="39"/>
      <c r="C818" s="40"/>
      <c r="D818" s="217" t="s">
        <v>152</v>
      </c>
      <c r="E818" s="40"/>
      <c r="F818" s="218" t="s">
        <v>2313</v>
      </c>
      <c r="G818" s="40"/>
      <c r="H818" s="40"/>
      <c r="I818" s="219"/>
      <c r="J818" s="40"/>
      <c r="K818" s="40"/>
      <c r="L818" s="44"/>
      <c r="M818" s="220"/>
      <c r="N818" s="221"/>
      <c r="O818" s="84"/>
      <c r="P818" s="84"/>
      <c r="Q818" s="84"/>
      <c r="R818" s="84"/>
      <c r="S818" s="84"/>
      <c r="T818" s="85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T818" s="17" t="s">
        <v>152</v>
      </c>
      <c r="AU818" s="17" t="s">
        <v>79</v>
      </c>
    </row>
    <row r="819" s="2" customFormat="1">
      <c r="A819" s="38"/>
      <c r="B819" s="39"/>
      <c r="C819" s="40"/>
      <c r="D819" s="222" t="s">
        <v>154</v>
      </c>
      <c r="E819" s="40"/>
      <c r="F819" s="223" t="s">
        <v>2314</v>
      </c>
      <c r="G819" s="40"/>
      <c r="H819" s="40"/>
      <c r="I819" s="219"/>
      <c r="J819" s="40"/>
      <c r="K819" s="40"/>
      <c r="L819" s="44"/>
      <c r="M819" s="220"/>
      <c r="N819" s="221"/>
      <c r="O819" s="84"/>
      <c r="P819" s="84"/>
      <c r="Q819" s="84"/>
      <c r="R819" s="84"/>
      <c r="S819" s="84"/>
      <c r="T819" s="85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T819" s="17" t="s">
        <v>154</v>
      </c>
      <c r="AU819" s="17" t="s">
        <v>79</v>
      </c>
    </row>
    <row r="820" s="13" customFormat="1">
      <c r="A820" s="13"/>
      <c r="B820" s="224"/>
      <c r="C820" s="225"/>
      <c r="D820" s="217" t="s">
        <v>156</v>
      </c>
      <c r="E820" s="226" t="s">
        <v>19</v>
      </c>
      <c r="F820" s="227" t="s">
        <v>2308</v>
      </c>
      <c r="G820" s="225"/>
      <c r="H820" s="226" t="s">
        <v>19</v>
      </c>
      <c r="I820" s="228"/>
      <c r="J820" s="225"/>
      <c r="K820" s="225"/>
      <c r="L820" s="229"/>
      <c r="M820" s="230"/>
      <c r="N820" s="231"/>
      <c r="O820" s="231"/>
      <c r="P820" s="231"/>
      <c r="Q820" s="231"/>
      <c r="R820" s="231"/>
      <c r="S820" s="231"/>
      <c r="T820" s="232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33" t="s">
        <v>156</v>
      </c>
      <c r="AU820" s="233" t="s">
        <v>79</v>
      </c>
      <c r="AV820" s="13" t="s">
        <v>77</v>
      </c>
      <c r="AW820" s="13" t="s">
        <v>31</v>
      </c>
      <c r="AX820" s="13" t="s">
        <v>69</v>
      </c>
      <c r="AY820" s="233" t="s">
        <v>144</v>
      </c>
    </row>
    <row r="821" s="13" customFormat="1">
      <c r="A821" s="13"/>
      <c r="B821" s="224"/>
      <c r="C821" s="225"/>
      <c r="D821" s="217" t="s">
        <v>156</v>
      </c>
      <c r="E821" s="226" t="s">
        <v>19</v>
      </c>
      <c r="F821" s="227" t="s">
        <v>2150</v>
      </c>
      <c r="G821" s="225"/>
      <c r="H821" s="226" t="s">
        <v>19</v>
      </c>
      <c r="I821" s="228"/>
      <c r="J821" s="225"/>
      <c r="K821" s="225"/>
      <c r="L821" s="229"/>
      <c r="M821" s="230"/>
      <c r="N821" s="231"/>
      <c r="O821" s="231"/>
      <c r="P821" s="231"/>
      <c r="Q821" s="231"/>
      <c r="R821" s="231"/>
      <c r="S821" s="231"/>
      <c r="T821" s="232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33" t="s">
        <v>156</v>
      </c>
      <c r="AU821" s="233" t="s">
        <v>79</v>
      </c>
      <c r="AV821" s="13" t="s">
        <v>77</v>
      </c>
      <c r="AW821" s="13" t="s">
        <v>31</v>
      </c>
      <c r="AX821" s="13" t="s">
        <v>69</v>
      </c>
      <c r="AY821" s="233" t="s">
        <v>144</v>
      </c>
    </row>
    <row r="822" s="14" customFormat="1">
      <c r="A822" s="14"/>
      <c r="B822" s="234"/>
      <c r="C822" s="235"/>
      <c r="D822" s="217" t="s">
        <v>156</v>
      </c>
      <c r="E822" s="236" t="s">
        <v>19</v>
      </c>
      <c r="F822" s="237" t="s">
        <v>2079</v>
      </c>
      <c r="G822" s="235"/>
      <c r="H822" s="238">
        <v>0.59999999999999998</v>
      </c>
      <c r="I822" s="239"/>
      <c r="J822" s="235"/>
      <c r="K822" s="235"/>
      <c r="L822" s="240"/>
      <c r="M822" s="241"/>
      <c r="N822" s="242"/>
      <c r="O822" s="242"/>
      <c r="P822" s="242"/>
      <c r="Q822" s="242"/>
      <c r="R822" s="242"/>
      <c r="S822" s="242"/>
      <c r="T822" s="243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44" t="s">
        <v>156</v>
      </c>
      <c r="AU822" s="244" t="s">
        <v>79</v>
      </c>
      <c r="AV822" s="14" t="s">
        <v>79</v>
      </c>
      <c r="AW822" s="14" t="s">
        <v>31</v>
      </c>
      <c r="AX822" s="14" t="s">
        <v>69</v>
      </c>
      <c r="AY822" s="244" t="s">
        <v>144</v>
      </c>
    </row>
    <row r="823" s="13" customFormat="1">
      <c r="A823" s="13"/>
      <c r="B823" s="224"/>
      <c r="C823" s="225"/>
      <c r="D823" s="217" t="s">
        <v>156</v>
      </c>
      <c r="E823" s="226" t="s">
        <v>19</v>
      </c>
      <c r="F823" s="227" t="s">
        <v>2042</v>
      </c>
      <c r="G823" s="225"/>
      <c r="H823" s="226" t="s">
        <v>19</v>
      </c>
      <c r="I823" s="228"/>
      <c r="J823" s="225"/>
      <c r="K823" s="225"/>
      <c r="L823" s="229"/>
      <c r="M823" s="230"/>
      <c r="N823" s="231"/>
      <c r="O823" s="231"/>
      <c r="P823" s="231"/>
      <c r="Q823" s="231"/>
      <c r="R823" s="231"/>
      <c r="S823" s="231"/>
      <c r="T823" s="232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33" t="s">
        <v>156</v>
      </c>
      <c r="AU823" s="233" t="s">
        <v>79</v>
      </c>
      <c r="AV823" s="13" t="s">
        <v>77</v>
      </c>
      <c r="AW823" s="13" t="s">
        <v>31</v>
      </c>
      <c r="AX823" s="13" t="s">
        <v>69</v>
      </c>
      <c r="AY823" s="233" t="s">
        <v>144</v>
      </c>
    </row>
    <row r="824" s="14" customFormat="1">
      <c r="A824" s="14"/>
      <c r="B824" s="234"/>
      <c r="C824" s="235"/>
      <c r="D824" s="217" t="s">
        <v>156</v>
      </c>
      <c r="E824" s="236" t="s">
        <v>19</v>
      </c>
      <c r="F824" s="237" t="s">
        <v>2045</v>
      </c>
      <c r="G824" s="235"/>
      <c r="H824" s="238">
        <v>3.3599999999999999</v>
      </c>
      <c r="I824" s="239"/>
      <c r="J824" s="235"/>
      <c r="K824" s="235"/>
      <c r="L824" s="240"/>
      <c r="M824" s="241"/>
      <c r="N824" s="242"/>
      <c r="O824" s="242"/>
      <c r="P824" s="242"/>
      <c r="Q824" s="242"/>
      <c r="R824" s="242"/>
      <c r="S824" s="242"/>
      <c r="T824" s="243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44" t="s">
        <v>156</v>
      </c>
      <c r="AU824" s="244" t="s">
        <v>79</v>
      </c>
      <c r="AV824" s="14" t="s">
        <v>79</v>
      </c>
      <c r="AW824" s="14" t="s">
        <v>31</v>
      </c>
      <c r="AX824" s="14" t="s">
        <v>69</v>
      </c>
      <c r="AY824" s="244" t="s">
        <v>144</v>
      </c>
    </row>
    <row r="825" s="13" customFormat="1">
      <c r="A825" s="13"/>
      <c r="B825" s="224"/>
      <c r="C825" s="225"/>
      <c r="D825" s="217" t="s">
        <v>156</v>
      </c>
      <c r="E825" s="226" t="s">
        <v>19</v>
      </c>
      <c r="F825" s="227" t="s">
        <v>2309</v>
      </c>
      <c r="G825" s="225"/>
      <c r="H825" s="226" t="s">
        <v>19</v>
      </c>
      <c r="I825" s="228"/>
      <c r="J825" s="225"/>
      <c r="K825" s="225"/>
      <c r="L825" s="229"/>
      <c r="M825" s="230"/>
      <c r="N825" s="231"/>
      <c r="O825" s="231"/>
      <c r="P825" s="231"/>
      <c r="Q825" s="231"/>
      <c r="R825" s="231"/>
      <c r="S825" s="231"/>
      <c r="T825" s="232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33" t="s">
        <v>156</v>
      </c>
      <c r="AU825" s="233" t="s">
        <v>79</v>
      </c>
      <c r="AV825" s="13" t="s">
        <v>77</v>
      </c>
      <c r="AW825" s="13" t="s">
        <v>31</v>
      </c>
      <c r="AX825" s="13" t="s">
        <v>69</v>
      </c>
      <c r="AY825" s="233" t="s">
        <v>144</v>
      </c>
    </row>
    <row r="826" s="14" customFormat="1">
      <c r="A826" s="14"/>
      <c r="B826" s="234"/>
      <c r="C826" s="235"/>
      <c r="D826" s="217" t="s">
        <v>156</v>
      </c>
      <c r="E826" s="236" t="s">
        <v>19</v>
      </c>
      <c r="F826" s="237" t="s">
        <v>2079</v>
      </c>
      <c r="G826" s="235"/>
      <c r="H826" s="238">
        <v>0.59999999999999998</v>
      </c>
      <c r="I826" s="239"/>
      <c r="J826" s="235"/>
      <c r="K826" s="235"/>
      <c r="L826" s="240"/>
      <c r="M826" s="241"/>
      <c r="N826" s="242"/>
      <c r="O826" s="242"/>
      <c r="P826" s="242"/>
      <c r="Q826" s="242"/>
      <c r="R826" s="242"/>
      <c r="S826" s="242"/>
      <c r="T826" s="243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44" t="s">
        <v>156</v>
      </c>
      <c r="AU826" s="244" t="s">
        <v>79</v>
      </c>
      <c r="AV826" s="14" t="s">
        <v>79</v>
      </c>
      <c r="AW826" s="14" t="s">
        <v>31</v>
      </c>
      <c r="AX826" s="14" t="s">
        <v>69</v>
      </c>
      <c r="AY826" s="244" t="s">
        <v>144</v>
      </c>
    </row>
    <row r="827" s="15" customFormat="1">
      <c r="A827" s="15"/>
      <c r="B827" s="245"/>
      <c r="C827" s="246"/>
      <c r="D827" s="217" t="s">
        <v>156</v>
      </c>
      <c r="E827" s="247" t="s">
        <v>19</v>
      </c>
      <c r="F827" s="248" t="s">
        <v>163</v>
      </c>
      <c r="G827" s="246"/>
      <c r="H827" s="249">
        <v>4.5599999999999996</v>
      </c>
      <c r="I827" s="250"/>
      <c r="J827" s="246"/>
      <c r="K827" s="246"/>
      <c r="L827" s="251"/>
      <c r="M827" s="252"/>
      <c r="N827" s="253"/>
      <c r="O827" s="253"/>
      <c r="P827" s="253"/>
      <c r="Q827" s="253"/>
      <c r="R827" s="253"/>
      <c r="S827" s="253"/>
      <c r="T827" s="254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T827" s="255" t="s">
        <v>156</v>
      </c>
      <c r="AU827" s="255" t="s">
        <v>79</v>
      </c>
      <c r="AV827" s="15" t="s">
        <v>151</v>
      </c>
      <c r="AW827" s="15" t="s">
        <v>31</v>
      </c>
      <c r="AX827" s="15" t="s">
        <v>77</v>
      </c>
      <c r="AY827" s="255" t="s">
        <v>144</v>
      </c>
    </row>
    <row r="828" s="2" customFormat="1" ht="24.15" customHeight="1">
      <c r="A828" s="38"/>
      <c r="B828" s="39"/>
      <c r="C828" s="204" t="s">
        <v>517</v>
      </c>
      <c r="D828" s="204" t="s">
        <v>146</v>
      </c>
      <c r="E828" s="205" t="s">
        <v>2315</v>
      </c>
      <c r="F828" s="206" t="s">
        <v>2316</v>
      </c>
      <c r="G828" s="207" t="s">
        <v>291</v>
      </c>
      <c r="H828" s="208">
        <v>26.760000000000002</v>
      </c>
      <c r="I828" s="209"/>
      <c r="J828" s="210">
        <f>ROUND(I828*H828,2)</f>
        <v>0</v>
      </c>
      <c r="K828" s="206" t="s">
        <v>150</v>
      </c>
      <c r="L828" s="44"/>
      <c r="M828" s="211" t="s">
        <v>19</v>
      </c>
      <c r="N828" s="212" t="s">
        <v>40</v>
      </c>
      <c r="O828" s="84"/>
      <c r="P828" s="213">
        <f>O828*H828</f>
        <v>0</v>
      </c>
      <c r="Q828" s="213">
        <v>0.0014411999999999999</v>
      </c>
      <c r="R828" s="213">
        <f>Q828*H828</f>
        <v>0.038566511999999997</v>
      </c>
      <c r="S828" s="213">
        <v>0</v>
      </c>
      <c r="T828" s="214">
        <f>S828*H828</f>
        <v>0</v>
      </c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R828" s="215" t="s">
        <v>203</v>
      </c>
      <c r="AT828" s="215" t="s">
        <v>146</v>
      </c>
      <c r="AU828" s="215" t="s">
        <v>79</v>
      </c>
      <c r="AY828" s="17" t="s">
        <v>144</v>
      </c>
      <c r="BE828" s="216">
        <f>IF(N828="základní",J828,0)</f>
        <v>0</v>
      </c>
      <c r="BF828" s="216">
        <f>IF(N828="snížená",J828,0)</f>
        <v>0</v>
      </c>
      <c r="BG828" s="216">
        <f>IF(N828="zákl. přenesená",J828,0)</f>
        <v>0</v>
      </c>
      <c r="BH828" s="216">
        <f>IF(N828="sníž. přenesená",J828,0)</f>
        <v>0</v>
      </c>
      <c r="BI828" s="216">
        <f>IF(N828="nulová",J828,0)</f>
        <v>0</v>
      </c>
      <c r="BJ828" s="17" t="s">
        <v>77</v>
      </c>
      <c r="BK828" s="216">
        <f>ROUND(I828*H828,2)</f>
        <v>0</v>
      </c>
      <c r="BL828" s="17" t="s">
        <v>203</v>
      </c>
      <c r="BM828" s="215" t="s">
        <v>884</v>
      </c>
    </row>
    <row r="829" s="2" customFormat="1">
      <c r="A829" s="38"/>
      <c r="B829" s="39"/>
      <c r="C829" s="40"/>
      <c r="D829" s="217" t="s">
        <v>152</v>
      </c>
      <c r="E829" s="40"/>
      <c r="F829" s="218" t="s">
        <v>2317</v>
      </c>
      <c r="G829" s="40"/>
      <c r="H829" s="40"/>
      <c r="I829" s="219"/>
      <c r="J829" s="40"/>
      <c r="K829" s="40"/>
      <c r="L829" s="44"/>
      <c r="M829" s="220"/>
      <c r="N829" s="221"/>
      <c r="O829" s="84"/>
      <c r="P829" s="84"/>
      <c r="Q829" s="84"/>
      <c r="R829" s="84"/>
      <c r="S829" s="84"/>
      <c r="T829" s="85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T829" s="17" t="s">
        <v>152</v>
      </c>
      <c r="AU829" s="17" t="s">
        <v>79</v>
      </c>
    </row>
    <row r="830" s="2" customFormat="1">
      <c r="A830" s="38"/>
      <c r="B830" s="39"/>
      <c r="C830" s="40"/>
      <c r="D830" s="222" t="s">
        <v>154</v>
      </c>
      <c r="E830" s="40"/>
      <c r="F830" s="223" t="s">
        <v>2318</v>
      </c>
      <c r="G830" s="40"/>
      <c r="H830" s="40"/>
      <c r="I830" s="219"/>
      <c r="J830" s="40"/>
      <c r="K830" s="40"/>
      <c r="L830" s="44"/>
      <c r="M830" s="220"/>
      <c r="N830" s="221"/>
      <c r="O830" s="84"/>
      <c r="P830" s="84"/>
      <c r="Q830" s="84"/>
      <c r="R830" s="84"/>
      <c r="S830" s="84"/>
      <c r="T830" s="85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T830" s="17" t="s">
        <v>154</v>
      </c>
      <c r="AU830" s="17" t="s">
        <v>79</v>
      </c>
    </row>
    <row r="831" s="13" customFormat="1">
      <c r="A831" s="13"/>
      <c r="B831" s="224"/>
      <c r="C831" s="225"/>
      <c r="D831" s="217" t="s">
        <v>156</v>
      </c>
      <c r="E831" s="226" t="s">
        <v>19</v>
      </c>
      <c r="F831" s="227" t="s">
        <v>2308</v>
      </c>
      <c r="G831" s="225"/>
      <c r="H831" s="226" t="s">
        <v>19</v>
      </c>
      <c r="I831" s="228"/>
      <c r="J831" s="225"/>
      <c r="K831" s="225"/>
      <c r="L831" s="229"/>
      <c r="M831" s="230"/>
      <c r="N831" s="231"/>
      <c r="O831" s="231"/>
      <c r="P831" s="231"/>
      <c r="Q831" s="231"/>
      <c r="R831" s="231"/>
      <c r="S831" s="231"/>
      <c r="T831" s="232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33" t="s">
        <v>156</v>
      </c>
      <c r="AU831" s="233" t="s">
        <v>79</v>
      </c>
      <c r="AV831" s="13" t="s">
        <v>77</v>
      </c>
      <c r="AW831" s="13" t="s">
        <v>31</v>
      </c>
      <c r="AX831" s="13" t="s">
        <v>69</v>
      </c>
      <c r="AY831" s="233" t="s">
        <v>144</v>
      </c>
    </row>
    <row r="832" s="13" customFormat="1">
      <c r="A832" s="13"/>
      <c r="B832" s="224"/>
      <c r="C832" s="225"/>
      <c r="D832" s="217" t="s">
        <v>156</v>
      </c>
      <c r="E832" s="226" t="s">
        <v>19</v>
      </c>
      <c r="F832" s="227" t="s">
        <v>2150</v>
      </c>
      <c r="G832" s="225"/>
      <c r="H832" s="226" t="s">
        <v>19</v>
      </c>
      <c r="I832" s="228"/>
      <c r="J832" s="225"/>
      <c r="K832" s="225"/>
      <c r="L832" s="229"/>
      <c r="M832" s="230"/>
      <c r="N832" s="231"/>
      <c r="O832" s="231"/>
      <c r="P832" s="231"/>
      <c r="Q832" s="231"/>
      <c r="R832" s="231"/>
      <c r="S832" s="231"/>
      <c r="T832" s="232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33" t="s">
        <v>156</v>
      </c>
      <c r="AU832" s="233" t="s">
        <v>79</v>
      </c>
      <c r="AV832" s="13" t="s">
        <v>77</v>
      </c>
      <c r="AW832" s="13" t="s">
        <v>31</v>
      </c>
      <c r="AX832" s="13" t="s">
        <v>69</v>
      </c>
      <c r="AY832" s="233" t="s">
        <v>144</v>
      </c>
    </row>
    <row r="833" s="14" customFormat="1">
      <c r="A833" s="14"/>
      <c r="B833" s="234"/>
      <c r="C833" s="235"/>
      <c r="D833" s="217" t="s">
        <v>156</v>
      </c>
      <c r="E833" s="236" t="s">
        <v>19</v>
      </c>
      <c r="F833" s="237" t="s">
        <v>2159</v>
      </c>
      <c r="G833" s="235"/>
      <c r="H833" s="238">
        <v>3.96</v>
      </c>
      <c r="I833" s="239"/>
      <c r="J833" s="235"/>
      <c r="K833" s="235"/>
      <c r="L833" s="240"/>
      <c r="M833" s="241"/>
      <c r="N833" s="242"/>
      <c r="O833" s="242"/>
      <c r="P833" s="242"/>
      <c r="Q833" s="242"/>
      <c r="R833" s="242"/>
      <c r="S833" s="242"/>
      <c r="T833" s="243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44" t="s">
        <v>156</v>
      </c>
      <c r="AU833" s="244" t="s">
        <v>79</v>
      </c>
      <c r="AV833" s="14" t="s">
        <v>79</v>
      </c>
      <c r="AW833" s="14" t="s">
        <v>31</v>
      </c>
      <c r="AX833" s="14" t="s">
        <v>69</v>
      </c>
      <c r="AY833" s="244" t="s">
        <v>144</v>
      </c>
    </row>
    <row r="834" s="13" customFormat="1">
      <c r="A834" s="13"/>
      <c r="B834" s="224"/>
      <c r="C834" s="225"/>
      <c r="D834" s="217" t="s">
        <v>156</v>
      </c>
      <c r="E834" s="226" t="s">
        <v>19</v>
      </c>
      <c r="F834" s="227" t="s">
        <v>2042</v>
      </c>
      <c r="G834" s="225"/>
      <c r="H834" s="226" t="s">
        <v>19</v>
      </c>
      <c r="I834" s="228"/>
      <c r="J834" s="225"/>
      <c r="K834" s="225"/>
      <c r="L834" s="229"/>
      <c r="M834" s="230"/>
      <c r="N834" s="231"/>
      <c r="O834" s="231"/>
      <c r="P834" s="231"/>
      <c r="Q834" s="231"/>
      <c r="R834" s="231"/>
      <c r="S834" s="231"/>
      <c r="T834" s="232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33" t="s">
        <v>156</v>
      </c>
      <c r="AU834" s="233" t="s">
        <v>79</v>
      </c>
      <c r="AV834" s="13" t="s">
        <v>77</v>
      </c>
      <c r="AW834" s="13" t="s">
        <v>31</v>
      </c>
      <c r="AX834" s="13" t="s">
        <v>69</v>
      </c>
      <c r="AY834" s="233" t="s">
        <v>144</v>
      </c>
    </row>
    <row r="835" s="14" customFormat="1">
      <c r="A835" s="14"/>
      <c r="B835" s="234"/>
      <c r="C835" s="235"/>
      <c r="D835" s="217" t="s">
        <v>156</v>
      </c>
      <c r="E835" s="236" t="s">
        <v>19</v>
      </c>
      <c r="F835" s="237" t="s">
        <v>2059</v>
      </c>
      <c r="G835" s="235"/>
      <c r="H835" s="238">
        <v>2.1600000000000001</v>
      </c>
      <c r="I835" s="239"/>
      <c r="J835" s="235"/>
      <c r="K835" s="235"/>
      <c r="L835" s="240"/>
      <c r="M835" s="241"/>
      <c r="N835" s="242"/>
      <c r="O835" s="242"/>
      <c r="P835" s="242"/>
      <c r="Q835" s="242"/>
      <c r="R835" s="242"/>
      <c r="S835" s="242"/>
      <c r="T835" s="243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44" t="s">
        <v>156</v>
      </c>
      <c r="AU835" s="244" t="s">
        <v>79</v>
      </c>
      <c r="AV835" s="14" t="s">
        <v>79</v>
      </c>
      <c r="AW835" s="14" t="s">
        <v>31</v>
      </c>
      <c r="AX835" s="14" t="s">
        <v>69</v>
      </c>
      <c r="AY835" s="244" t="s">
        <v>144</v>
      </c>
    </row>
    <row r="836" s="13" customFormat="1">
      <c r="A836" s="13"/>
      <c r="B836" s="224"/>
      <c r="C836" s="225"/>
      <c r="D836" s="217" t="s">
        <v>156</v>
      </c>
      <c r="E836" s="226" t="s">
        <v>19</v>
      </c>
      <c r="F836" s="227" t="s">
        <v>2309</v>
      </c>
      <c r="G836" s="225"/>
      <c r="H836" s="226" t="s">
        <v>19</v>
      </c>
      <c r="I836" s="228"/>
      <c r="J836" s="225"/>
      <c r="K836" s="225"/>
      <c r="L836" s="229"/>
      <c r="M836" s="230"/>
      <c r="N836" s="231"/>
      <c r="O836" s="231"/>
      <c r="P836" s="231"/>
      <c r="Q836" s="231"/>
      <c r="R836" s="231"/>
      <c r="S836" s="231"/>
      <c r="T836" s="232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33" t="s">
        <v>156</v>
      </c>
      <c r="AU836" s="233" t="s">
        <v>79</v>
      </c>
      <c r="AV836" s="13" t="s">
        <v>77</v>
      </c>
      <c r="AW836" s="13" t="s">
        <v>31</v>
      </c>
      <c r="AX836" s="13" t="s">
        <v>69</v>
      </c>
      <c r="AY836" s="233" t="s">
        <v>144</v>
      </c>
    </row>
    <row r="837" s="14" customFormat="1">
      <c r="A837" s="14"/>
      <c r="B837" s="234"/>
      <c r="C837" s="235"/>
      <c r="D837" s="217" t="s">
        <v>156</v>
      </c>
      <c r="E837" s="236" t="s">
        <v>19</v>
      </c>
      <c r="F837" s="237" t="s">
        <v>2319</v>
      </c>
      <c r="G837" s="235"/>
      <c r="H837" s="238">
        <v>20.640000000000001</v>
      </c>
      <c r="I837" s="239"/>
      <c r="J837" s="235"/>
      <c r="K837" s="235"/>
      <c r="L837" s="240"/>
      <c r="M837" s="241"/>
      <c r="N837" s="242"/>
      <c r="O837" s="242"/>
      <c r="P837" s="242"/>
      <c r="Q837" s="242"/>
      <c r="R837" s="242"/>
      <c r="S837" s="242"/>
      <c r="T837" s="243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44" t="s">
        <v>156</v>
      </c>
      <c r="AU837" s="244" t="s">
        <v>79</v>
      </c>
      <c r="AV837" s="14" t="s">
        <v>79</v>
      </c>
      <c r="AW837" s="14" t="s">
        <v>31</v>
      </c>
      <c r="AX837" s="14" t="s">
        <v>69</v>
      </c>
      <c r="AY837" s="244" t="s">
        <v>144</v>
      </c>
    </row>
    <row r="838" s="15" customFormat="1">
      <c r="A838" s="15"/>
      <c r="B838" s="245"/>
      <c r="C838" s="246"/>
      <c r="D838" s="217" t="s">
        <v>156</v>
      </c>
      <c r="E838" s="247" t="s">
        <v>19</v>
      </c>
      <c r="F838" s="248" t="s">
        <v>163</v>
      </c>
      <c r="G838" s="246"/>
      <c r="H838" s="249">
        <v>26.760000000000002</v>
      </c>
      <c r="I838" s="250"/>
      <c r="J838" s="246"/>
      <c r="K838" s="246"/>
      <c r="L838" s="251"/>
      <c r="M838" s="252"/>
      <c r="N838" s="253"/>
      <c r="O838" s="253"/>
      <c r="P838" s="253"/>
      <c r="Q838" s="253"/>
      <c r="R838" s="253"/>
      <c r="S838" s="253"/>
      <c r="T838" s="254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T838" s="255" t="s">
        <v>156</v>
      </c>
      <c r="AU838" s="255" t="s">
        <v>79</v>
      </c>
      <c r="AV838" s="15" t="s">
        <v>151</v>
      </c>
      <c r="AW838" s="15" t="s">
        <v>31</v>
      </c>
      <c r="AX838" s="15" t="s">
        <v>77</v>
      </c>
      <c r="AY838" s="255" t="s">
        <v>144</v>
      </c>
    </row>
    <row r="839" s="2" customFormat="1" ht="24.15" customHeight="1">
      <c r="A839" s="38"/>
      <c r="B839" s="39"/>
      <c r="C839" s="204" t="s">
        <v>890</v>
      </c>
      <c r="D839" s="204" t="s">
        <v>146</v>
      </c>
      <c r="E839" s="205" t="s">
        <v>2320</v>
      </c>
      <c r="F839" s="206" t="s">
        <v>2321</v>
      </c>
      <c r="G839" s="207" t="s">
        <v>291</v>
      </c>
      <c r="H839" s="208">
        <v>11.279999999999999</v>
      </c>
      <c r="I839" s="209"/>
      <c r="J839" s="210">
        <f>ROUND(I839*H839,2)</f>
        <v>0</v>
      </c>
      <c r="K839" s="206" t="s">
        <v>150</v>
      </c>
      <c r="L839" s="44"/>
      <c r="M839" s="211" t="s">
        <v>19</v>
      </c>
      <c r="N839" s="212" t="s">
        <v>40</v>
      </c>
      <c r="O839" s="84"/>
      <c r="P839" s="213">
        <f>O839*H839</f>
        <v>0</v>
      </c>
      <c r="Q839" s="213">
        <v>0.0028100400000000002</v>
      </c>
      <c r="R839" s="213">
        <f>Q839*H839</f>
        <v>0.031697251199999998</v>
      </c>
      <c r="S839" s="213">
        <v>0</v>
      </c>
      <c r="T839" s="214">
        <f>S839*H839</f>
        <v>0</v>
      </c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R839" s="215" t="s">
        <v>203</v>
      </c>
      <c r="AT839" s="215" t="s">
        <v>146</v>
      </c>
      <c r="AU839" s="215" t="s">
        <v>79</v>
      </c>
      <c r="AY839" s="17" t="s">
        <v>144</v>
      </c>
      <c r="BE839" s="216">
        <f>IF(N839="základní",J839,0)</f>
        <v>0</v>
      </c>
      <c r="BF839" s="216">
        <f>IF(N839="snížená",J839,0)</f>
        <v>0</v>
      </c>
      <c r="BG839" s="216">
        <f>IF(N839="zákl. přenesená",J839,0)</f>
        <v>0</v>
      </c>
      <c r="BH839" s="216">
        <f>IF(N839="sníž. přenesená",J839,0)</f>
        <v>0</v>
      </c>
      <c r="BI839" s="216">
        <f>IF(N839="nulová",J839,0)</f>
        <v>0</v>
      </c>
      <c r="BJ839" s="17" t="s">
        <v>77</v>
      </c>
      <c r="BK839" s="216">
        <f>ROUND(I839*H839,2)</f>
        <v>0</v>
      </c>
      <c r="BL839" s="17" t="s">
        <v>203</v>
      </c>
      <c r="BM839" s="215" t="s">
        <v>893</v>
      </c>
    </row>
    <row r="840" s="2" customFormat="1">
      <c r="A840" s="38"/>
      <c r="B840" s="39"/>
      <c r="C840" s="40"/>
      <c r="D840" s="217" t="s">
        <v>152</v>
      </c>
      <c r="E840" s="40"/>
      <c r="F840" s="218" t="s">
        <v>2322</v>
      </c>
      <c r="G840" s="40"/>
      <c r="H840" s="40"/>
      <c r="I840" s="219"/>
      <c r="J840" s="40"/>
      <c r="K840" s="40"/>
      <c r="L840" s="44"/>
      <c r="M840" s="220"/>
      <c r="N840" s="221"/>
      <c r="O840" s="84"/>
      <c r="P840" s="84"/>
      <c r="Q840" s="84"/>
      <c r="R840" s="84"/>
      <c r="S840" s="84"/>
      <c r="T840" s="85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T840" s="17" t="s">
        <v>152</v>
      </c>
      <c r="AU840" s="17" t="s">
        <v>79</v>
      </c>
    </row>
    <row r="841" s="2" customFormat="1">
      <c r="A841" s="38"/>
      <c r="B841" s="39"/>
      <c r="C841" s="40"/>
      <c r="D841" s="222" t="s">
        <v>154</v>
      </c>
      <c r="E841" s="40"/>
      <c r="F841" s="223" t="s">
        <v>2323</v>
      </c>
      <c r="G841" s="40"/>
      <c r="H841" s="40"/>
      <c r="I841" s="219"/>
      <c r="J841" s="40"/>
      <c r="K841" s="40"/>
      <c r="L841" s="44"/>
      <c r="M841" s="220"/>
      <c r="N841" s="221"/>
      <c r="O841" s="84"/>
      <c r="P841" s="84"/>
      <c r="Q841" s="84"/>
      <c r="R841" s="84"/>
      <c r="S841" s="84"/>
      <c r="T841" s="85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T841" s="17" t="s">
        <v>154</v>
      </c>
      <c r="AU841" s="17" t="s">
        <v>79</v>
      </c>
    </row>
    <row r="842" s="13" customFormat="1">
      <c r="A842" s="13"/>
      <c r="B842" s="224"/>
      <c r="C842" s="225"/>
      <c r="D842" s="217" t="s">
        <v>156</v>
      </c>
      <c r="E842" s="226" t="s">
        <v>19</v>
      </c>
      <c r="F842" s="227" t="s">
        <v>2308</v>
      </c>
      <c r="G842" s="225"/>
      <c r="H842" s="226" t="s">
        <v>19</v>
      </c>
      <c r="I842" s="228"/>
      <c r="J842" s="225"/>
      <c r="K842" s="225"/>
      <c r="L842" s="229"/>
      <c r="M842" s="230"/>
      <c r="N842" s="231"/>
      <c r="O842" s="231"/>
      <c r="P842" s="231"/>
      <c r="Q842" s="231"/>
      <c r="R842" s="231"/>
      <c r="S842" s="231"/>
      <c r="T842" s="232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33" t="s">
        <v>156</v>
      </c>
      <c r="AU842" s="233" t="s">
        <v>79</v>
      </c>
      <c r="AV842" s="13" t="s">
        <v>77</v>
      </c>
      <c r="AW842" s="13" t="s">
        <v>31</v>
      </c>
      <c r="AX842" s="13" t="s">
        <v>69</v>
      </c>
      <c r="AY842" s="233" t="s">
        <v>144</v>
      </c>
    </row>
    <row r="843" s="13" customFormat="1">
      <c r="A843" s="13"/>
      <c r="B843" s="224"/>
      <c r="C843" s="225"/>
      <c r="D843" s="217" t="s">
        <v>156</v>
      </c>
      <c r="E843" s="226" t="s">
        <v>19</v>
      </c>
      <c r="F843" s="227" t="s">
        <v>2309</v>
      </c>
      <c r="G843" s="225"/>
      <c r="H843" s="226" t="s">
        <v>19</v>
      </c>
      <c r="I843" s="228"/>
      <c r="J843" s="225"/>
      <c r="K843" s="225"/>
      <c r="L843" s="229"/>
      <c r="M843" s="230"/>
      <c r="N843" s="231"/>
      <c r="O843" s="231"/>
      <c r="P843" s="231"/>
      <c r="Q843" s="231"/>
      <c r="R843" s="231"/>
      <c r="S843" s="231"/>
      <c r="T843" s="232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33" t="s">
        <v>156</v>
      </c>
      <c r="AU843" s="233" t="s">
        <v>79</v>
      </c>
      <c r="AV843" s="13" t="s">
        <v>77</v>
      </c>
      <c r="AW843" s="13" t="s">
        <v>31</v>
      </c>
      <c r="AX843" s="13" t="s">
        <v>69</v>
      </c>
      <c r="AY843" s="233" t="s">
        <v>144</v>
      </c>
    </row>
    <row r="844" s="14" customFormat="1">
      <c r="A844" s="14"/>
      <c r="B844" s="234"/>
      <c r="C844" s="235"/>
      <c r="D844" s="217" t="s">
        <v>156</v>
      </c>
      <c r="E844" s="236" t="s">
        <v>19</v>
      </c>
      <c r="F844" s="237" t="s">
        <v>2324</v>
      </c>
      <c r="G844" s="235"/>
      <c r="H844" s="238">
        <v>11.279999999999999</v>
      </c>
      <c r="I844" s="239"/>
      <c r="J844" s="235"/>
      <c r="K844" s="235"/>
      <c r="L844" s="240"/>
      <c r="M844" s="241"/>
      <c r="N844" s="242"/>
      <c r="O844" s="242"/>
      <c r="P844" s="242"/>
      <c r="Q844" s="242"/>
      <c r="R844" s="242"/>
      <c r="S844" s="242"/>
      <c r="T844" s="243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44" t="s">
        <v>156</v>
      </c>
      <c r="AU844" s="244" t="s">
        <v>79</v>
      </c>
      <c r="AV844" s="14" t="s">
        <v>79</v>
      </c>
      <c r="AW844" s="14" t="s">
        <v>31</v>
      </c>
      <c r="AX844" s="14" t="s">
        <v>69</v>
      </c>
      <c r="AY844" s="244" t="s">
        <v>144</v>
      </c>
    </row>
    <row r="845" s="15" customFormat="1">
      <c r="A845" s="15"/>
      <c r="B845" s="245"/>
      <c r="C845" s="246"/>
      <c r="D845" s="217" t="s">
        <v>156</v>
      </c>
      <c r="E845" s="247" t="s">
        <v>19</v>
      </c>
      <c r="F845" s="248" t="s">
        <v>163</v>
      </c>
      <c r="G845" s="246"/>
      <c r="H845" s="249">
        <v>11.279999999999999</v>
      </c>
      <c r="I845" s="250"/>
      <c r="J845" s="246"/>
      <c r="K845" s="246"/>
      <c r="L845" s="251"/>
      <c r="M845" s="252"/>
      <c r="N845" s="253"/>
      <c r="O845" s="253"/>
      <c r="P845" s="253"/>
      <c r="Q845" s="253"/>
      <c r="R845" s="253"/>
      <c r="S845" s="253"/>
      <c r="T845" s="254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T845" s="255" t="s">
        <v>156</v>
      </c>
      <c r="AU845" s="255" t="s">
        <v>79</v>
      </c>
      <c r="AV845" s="15" t="s">
        <v>151</v>
      </c>
      <c r="AW845" s="15" t="s">
        <v>31</v>
      </c>
      <c r="AX845" s="15" t="s">
        <v>77</v>
      </c>
      <c r="AY845" s="255" t="s">
        <v>144</v>
      </c>
    </row>
    <row r="846" s="2" customFormat="1" ht="24.15" customHeight="1">
      <c r="A846" s="38"/>
      <c r="B846" s="39"/>
      <c r="C846" s="204" t="s">
        <v>522</v>
      </c>
      <c r="D846" s="204" t="s">
        <v>146</v>
      </c>
      <c r="E846" s="205" t="s">
        <v>2325</v>
      </c>
      <c r="F846" s="206" t="s">
        <v>2326</v>
      </c>
      <c r="G846" s="207" t="s">
        <v>291</v>
      </c>
      <c r="H846" s="208">
        <v>15.24</v>
      </c>
      <c r="I846" s="209"/>
      <c r="J846" s="210">
        <f>ROUND(I846*H846,2)</f>
        <v>0</v>
      </c>
      <c r="K846" s="206" t="s">
        <v>150</v>
      </c>
      <c r="L846" s="44"/>
      <c r="M846" s="211" t="s">
        <v>19</v>
      </c>
      <c r="N846" s="212" t="s">
        <v>40</v>
      </c>
      <c r="O846" s="84"/>
      <c r="P846" s="213">
        <f>O846*H846</f>
        <v>0</v>
      </c>
      <c r="Q846" s="213">
        <v>0.0036178</v>
      </c>
      <c r="R846" s="213">
        <f>Q846*H846</f>
        <v>0.055135271999999999</v>
      </c>
      <c r="S846" s="213">
        <v>0</v>
      </c>
      <c r="T846" s="214">
        <f>S846*H846</f>
        <v>0</v>
      </c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R846" s="215" t="s">
        <v>203</v>
      </c>
      <c r="AT846" s="215" t="s">
        <v>146</v>
      </c>
      <c r="AU846" s="215" t="s">
        <v>79</v>
      </c>
      <c r="AY846" s="17" t="s">
        <v>144</v>
      </c>
      <c r="BE846" s="216">
        <f>IF(N846="základní",J846,0)</f>
        <v>0</v>
      </c>
      <c r="BF846" s="216">
        <f>IF(N846="snížená",J846,0)</f>
        <v>0</v>
      </c>
      <c r="BG846" s="216">
        <f>IF(N846="zákl. přenesená",J846,0)</f>
        <v>0</v>
      </c>
      <c r="BH846" s="216">
        <f>IF(N846="sníž. přenesená",J846,0)</f>
        <v>0</v>
      </c>
      <c r="BI846" s="216">
        <f>IF(N846="nulová",J846,0)</f>
        <v>0</v>
      </c>
      <c r="BJ846" s="17" t="s">
        <v>77</v>
      </c>
      <c r="BK846" s="216">
        <f>ROUND(I846*H846,2)</f>
        <v>0</v>
      </c>
      <c r="BL846" s="17" t="s">
        <v>203</v>
      </c>
      <c r="BM846" s="215" t="s">
        <v>899</v>
      </c>
    </row>
    <row r="847" s="2" customFormat="1">
      <c r="A847" s="38"/>
      <c r="B847" s="39"/>
      <c r="C847" s="40"/>
      <c r="D847" s="217" t="s">
        <v>152</v>
      </c>
      <c r="E847" s="40"/>
      <c r="F847" s="218" t="s">
        <v>2327</v>
      </c>
      <c r="G847" s="40"/>
      <c r="H847" s="40"/>
      <c r="I847" s="219"/>
      <c r="J847" s="40"/>
      <c r="K847" s="40"/>
      <c r="L847" s="44"/>
      <c r="M847" s="220"/>
      <c r="N847" s="221"/>
      <c r="O847" s="84"/>
      <c r="P847" s="84"/>
      <c r="Q847" s="84"/>
      <c r="R847" s="84"/>
      <c r="S847" s="84"/>
      <c r="T847" s="85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T847" s="17" t="s">
        <v>152</v>
      </c>
      <c r="AU847" s="17" t="s">
        <v>79</v>
      </c>
    </row>
    <row r="848" s="2" customFormat="1">
      <c r="A848" s="38"/>
      <c r="B848" s="39"/>
      <c r="C848" s="40"/>
      <c r="D848" s="222" t="s">
        <v>154</v>
      </c>
      <c r="E848" s="40"/>
      <c r="F848" s="223" t="s">
        <v>2328</v>
      </c>
      <c r="G848" s="40"/>
      <c r="H848" s="40"/>
      <c r="I848" s="219"/>
      <c r="J848" s="40"/>
      <c r="K848" s="40"/>
      <c r="L848" s="44"/>
      <c r="M848" s="220"/>
      <c r="N848" s="221"/>
      <c r="O848" s="84"/>
      <c r="P848" s="84"/>
      <c r="Q848" s="84"/>
      <c r="R848" s="84"/>
      <c r="S848" s="84"/>
      <c r="T848" s="85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T848" s="17" t="s">
        <v>154</v>
      </c>
      <c r="AU848" s="17" t="s">
        <v>79</v>
      </c>
    </row>
    <row r="849" s="13" customFormat="1">
      <c r="A849" s="13"/>
      <c r="B849" s="224"/>
      <c r="C849" s="225"/>
      <c r="D849" s="217" t="s">
        <v>156</v>
      </c>
      <c r="E849" s="226" t="s">
        <v>19</v>
      </c>
      <c r="F849" s="227" t="s">
        <v>2308</v>
      </c>
      <c r="G849" s="225"/>
      <c r="H849" s="226" t="s">
        <v>19</v>
      </c>
      <c r="I849" s="228"/>
      <c r="J849" s="225"/>
      <c r="K849" s="225"/>
      <c r="L849" s="229"/>
      <c r="M849" s="230"/>
      <c r="N849" s="231"/>
      <c r="O849" s="231"/>
      <c r="P849" s="231"/>
      <c r="Q849" s="231"/>
      <c r="R849" s="231"/>
      <c r="S849" s="231"/>
      <c r="T849" s="232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33" t="s">
        <v>156</v>
      </c>
      <c r="AU849" s="233" t="s">
        <v>79</v>
      </c>
      <c r="AV849" s="13" t="s">
        <v>77</v>
      </c>
      <c r="AW849" s="13" t="s">
        <v>31</v>
      </c>
      <c r="AX849" s="13" t="s">
        <v>69</v>
      </c>
      <c r="AY849" s="233" t="s">
        <v>144</v>
      </c>
    </row>
    <row r="850" s="13" customFormat="1">
      <c r="A850" s="13"/>
      <c r="B850" s="224"/>
      <c r="C850" s="225"/>
      <c r="D850" s="217" t="s">
        <v>156</v>
      </c>
      <c r="E850" s="226" t="s">
        <v>19</v>
      </c>
      <c r="F850" s="227" t="s">
        <v>2150</v>
      </c>
      <c r="G850" s="225"/>
      <c r="H850" s="226" t="s">
        <v>19</v>
      </c>
      <c r="I850" s="228"/>
      <c r="J850" s="225"/>
      <c r="K850" s="225"/>
      <c r="L850" s="229"/>
      <c r="M850" s="230"/>
      <c r="N850" s="231"/>
      <c r="O850" s="231"/>
      <c r="P850" s="231"/>
      <c r="Q850" s="231"/>
      <c r="R850" s="231"/>
      <c r="S850" s="231"/>
      <c r="T850" s="232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33" t="s">
        <v>156</v>
      </c>
      <c r="AU850" s="233" t="s">
        <v>79</v>
      </c>
      <c r="AV850" s="13" t="s">
        <v>77</v>
      </c>
      <c r="AW850" s="13" t="s">
        <v>31</v>
      </c>
      <c r="AX850" s="13" t="s">
        <v>69</v>
      </c>
      <c r="AY850" s="233" t="s">
        <v>144</v>
      </c>
    </row>
    <row r="851" s="14" customFormat="1">
      <c r="A851" s="14"/>
      <c r="B851" s="234"/>
      <c r="C851" s="235"/>
      <c r="D851" s="217" t="s">
        <v>156</v>
      </c>
      <c r="E851" s="236" t="s">
        <v>19</v>
      </c>
      <c r="F851" s="237" t="s">
        <v>2329</v>
      </c>
      <c r="G851" s="235"/>
      <c r="H851" s="238">
        <v>7.6799999999999997</v>
      </c>
      <c r="I851" s="239"/>
      <c r="J851" s="235"/>
      <c r="K851" s="235"/>
      <c r="L851" s="240"/>
      <c r="M851" s="241"/>
      <c r="N851" s="242"/>
      <c r="O851" s="242"/>
      <c r="P851" s="242"/>
      <c r="Q851" s="242"/>
      <c r="R851" s="242"/>
      <c r="S851" s="242"/>
      <c r="T851" s="243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44" t="s">
        <v>156</v>
      </c>
      <c r="AU851" s="244" t="s">
        <v>79</v>
      </c>
      <c r="AV851" s="14" t="s">
        <v>79</v>
      </c>
      <c r="AW851" s="14" t="s">
        <v>31</v>
      </c>
      <c r="AX851" s="14" t="s">
        <v>69</v>
      </c>
      <c r="AY851" s="244" t="s">
        <v>144</v>
      </c>
    </row>
    <row r="852" s="13" customFormat="1">
      <c r="A852" s="13"/>
      <c r="B852" s="224"/>
      <c r="C852" s="225"/>
      <c r="D852" s="217" t="s">
        <v>156</v>
      </c>
      <c r="E852" s="226" t="s">
        <v>19</v>
      </c>
      <c r="F852" s="227" t="s">
        <v>2152</v>
      </c>
      <c r="G852" s="225"/>
      <c r="H852" s="226" t="s">
        <v>19</v>
      </c>
      <c r="I852" s="228"/>
      <c r="J852" s="225"/>
      <c r="K852" s="225"/>
      <c r="L852" s="229"/>
      <c r="M852" s="230"/>
      <c r="N852" s="231"/>
      <c r="O852" s="231"/>
      <c r="P852" s="231"/>
      <c r="Q852" s="231"/>
      <c r="R852" s="231"/>
      <c r="S852" s="231"/>
      <c r="T852" s="232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33" t="s">
        <v>156</v>
      </c>
      <c r="AU852" s="233" t="s">
        <v>79</v>
      </c>
      <c r="AV852" s="13" t="s">
        <v>77</v>
      </c>
      <c r="AW852" s="13" t="s">
        <v>31</v>
      </c>
      <c r="AX852" s="13" t="s">
        <v>69</v>
      </c>
      <c r="AY852" s="233" t="s">
        <v>144</v>
      </c>
    </row>
    <row r="853" s="14" customFormat="1">
      <c r="A853" s="14"/>
      <c r="B853" s="234"/>
      <c r="C853" s="235"/>
      <c r="D853" s="217" t="s">
        <v>156</v>
      </c>
      <c r="E853" s="236" t="s">
        <v>19</v>
      </c>
      <c r="F853" s="237" t="s">
        <v>2330</v>
      </c>
      <c r="G853" s="235"/>
      <c r="H853" s="238">
        <v>7.5599999999999996</v>
      </c>
      <c r="I853" s="239"/>
      <c r="J853" s="235"/>
      <c r="K853" s="235"/>
      <c r="L853" s="240"/>
      <c r="M853" s="241"/>
      <c r="N853" s="242"/>
      <c r="O853" s="242"/>
      <c r="P853" s="242"/>
      <c r="Q853" s="242"/>
      <c r="R853" s="242"/>
      <c r="S853" s="242"/>
      <c r="T853" s="243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44" t="s">
        <v>156</v>
      </c>
      <c r="AU853" s="244" t="s">
        <v>79</v>
      </c>
      <c r="AV853" s="14" t="s">
        <v>79</v>
      </c>
      <c r="AW853" s="14" t="s">
        <v>31</v>
      </c>
      <c r="AX853" s="14" t="s">
        <v>69</v>
      </c>
      <c r="AY853" s="244" t="s">
        <v>144</v>
      </c>
    </row>
    <row r="854" s="15" customFormat="1">
      <c r="A854" s="15"/>
      <c r="B854" s="245"/>
      <c r="C854" s="246"/>
      <c r="D854" s="217" t="s">
        <v>156</v>
      </c>
      <c r="E854" s="247" t="s">
        <v>19</v>
      </c>
      <c r="F854" s="248" t="s">
        <v>163</v>
      </c>
      <c r="G854" s="246"/>
      <c r="H854" s="249">
        <v>15.239999999999998</v>
      </c>
      <c r="I854" s="250"/>
      <c r="J854" s="246"/>
      <c r="K854" s="246"/>
      <c r="L854" s="251"/>
      <c r="M854" s="252"/>
      <c r="N854" s="253"/>
      <c r="O854" s="253"/>
      <c r="P854" s="253"/>
      <c r="Q854" s="253"/>
      <c r="R854" s="253"/>
      <c r="S854" s="253"/>
      <c r="T854" s="254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T854" s="255" t="s">
        <v>156</v>
      </c>
      <c r="AU854" s="255" t="s">
        <v>79</v>
      </c>
      <c r="AV854" s="15" t="s">
        <v>151</v>
      </c>
      <c r="AW854" s="15" t="s">
        <v>31</v>
      </c>
      <c r="AX854" s="15" t="s">
        <v>77</v>
      </c>
      <c r="AY854" s="255" t="s">
        <v>144</v>
      </c>
    </row>
    <row r="855" s="2" customFormat="1" ht="24.15" customHeight="1">
      <c r="A855" s="38"/>
      <c r="B855" s="39"/>
      <c r="C855" s="204" t="s">
        <v>901</v>
      </c>
      <c r="D855" s="204" t="s">
        <v>146</v>
      </c>
      <c r="E855" s="205" t="s">
        <v>2331</v>
      </c>
      <c r="F855" s="206" t="s">
        <v>2332</v>
      </c>
      <c r="G855" s="207" t="s">
        <v>291</v>
      </c>
      <c r="H855" s="208">
        <v>42.359999999999999</v>
      </c>
      <c r="I855" s="209"/>
      <c r="J855" s="210">
        <f>ROUND(I855*H855,2)</f>
        <v>0</v>
      </c>
      <c r="K855" s="206" t="s">
        <v>150</v>
      </c>
      <c r="L855" s="44"/>
      <c r="M855" s="211" t="s">
        <v>19</v>
      </c>
      <c r="N855" s="212" t="s">
        <v>40</v>
      </c>
      <c r="O855" s="84"/>
      <c r="P855" s="213">
        <f>O855*H855</f>
        <v>0</v>
      </c>
      <c r="Q855" s="213">
        <v>0.0061022400000000001</v>
      </c>
      <c r="R855" s="213">
        <f>Q855*H855</f>
        <v>0.25849088640000001</v>
      </c>
      <c r="S855" s="213">
        <v>0</v>
      </c>
      <c r="T855" s="214">
        <f>S855*H855</f>
        <v>0</v>
      </c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R855" s="215" t="s">
        <v>203</v>
      </c>
      <c r="AT855" s="215" t="s">
        <v>146</v>
      </c>
      <c r="AU855" s="215" t="s">
        <v>79</v>
      </c>
      <c r="AY855" s="17" t="s">
        <v>144</v>
      </c>
      <c r="BE855" s="216">
        <f>IF(N855="základní",J855,0)</f>
        <v>0</v>
      </c>
      <c r="BF855" s="216">
        <f>IF(N855="snížená",J855,0)</f>
        <v>0</v>
      </c>
      <c r="BG855" s="216">
        <f>IF(N855="zákl. přenesená",J855,0)</f>
        <v>0</v>
      </c>
      <c r="BH855" s="216">
        <f>IF(N855="sníž. přenesená",J855,0)</f>
        <v>0</v>
      </c>
      <c r="BI855" s="216">
        <f>IF(N855="nulová",J855,0)</f>
        <v>0</v>
      </c>
      <c r="BJ855" s="17" t="s">
        <v>77</v>
      </c>
      <c r="BK855" s="216">
        <f>ROUND(I855*H855,2)</f>
        <v>0</v>
      </c>
      <c r="BL855" s="17" t="s">
        <v>203</v>
      </c>
      <c r="BM855" s="215" t="s">
        <v>904</v>
      </c>
    </row>
    <row r="856" s="2" customFormat="1">
      <c r="A856" s="38"/>
      <c r="B856" s="39"/>
      <c r="C856" s="40"/>
      <c r="D856" s="217" t="s">
        <v>152</v>
      </c>
      <c r="E856" s="40"/>
      <c r="F856" s="218" t="s">
        <v>2333</v>
      </c>
      <c r="G856" s="40"/>
      <c r="H856" s="40"/>
      <c r="I856" s="219"/>
      <c r="J856" s="40"/>
      <c r="K856" s="40"/>
      <c r="L856" s="44"/>
      <c r="M856" s="220"/>
      <c r="N856" s="221"/>
      <c r="O856" s="84"/>
      <c r="P856" s="84"/>
      <c r="Q856" s="84"/>
      <c r="R856" s="84"/>
      <c r="S856" s="84"/>
      <c r="T856" s="85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T856" s="17" t="s">
        <v>152</v>
      </c>
      <c r="AU856" s="17" t="s">
        <v>79</v>
      </c>
    </row>
    <row r="857" s="2" customFormat="1">
      <c r="A857" s="38"/>
      <c r="B857" s="39"/>
      <c r="C857" s="40"/>
      <c r="D857" s="222" t="s">
        <v>154</v>
      </c>
      <c r="E857" s="40"/>
      <c r="F857" s="223" t="s">
        <v>2334</v>
      </c>
      <c r="G857" s="40"/>
      <c r="H857" s="40"/>
      <c r="I857" s="219"/>
      <c r="J857" s="40"/>
      <c r="K857" s="40"/>
      <c r="L857" s="44"/>
      <c r="M857" s="220"/>
      <c r="N857" s="221"/>
      <c r="O857" s="84"/>
      <c r="P857" s="84"/>
      <c r="Q857" s="84"/>
      <c r="R857" s="84"/>
      <c r="S857" s="84"/>
      <c r="T857" s="85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T857" s="17" t="s">
        <v>154</v>
      </c>
      <c r="AU857" s="17" t="s">
        <v>79</v>
      </c>
    </row>
    <row r="858" s="13" customFormat="1">
      <c r="A858" s="13"/>
      <c r="B858" s="224"/>
      <c r="C858" s="225"/>
      <c r="D858" s="217" t="s">
        <v>156</v>
      </c>
      <c r="E858" s="226" t="s">
        <v>19</v>
      </c>
      <c r="F858" s="227" t="s">
        <v>2308</v>
      </c>
      <c r="G858" s="225"/>
      <c r="H858" s="226" t="s">
        <v>19</v>
      </c>
      <c r="I858" s="228"/>
      <c r="J858" s="225"/>
      <c r="K858" s="225"/>
      <c r="L858" s="229"/>
      <c r="M858" s="230"/>
      <c r="N858" s="231"/>
      <c r="O858" s="231"/>
      <c r="P858" s="231"/>
      <c r="Q858" s="231"/>
      <c r="R858" s="231"/>
      <c r="S858" s="231"/>
      <c r="T858" s="232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33" t="s">
        <v>156</v>
      </c>
      <c r="AU858" s="233" t="s">
        <v>79</v>
      </c>
      <c r="AV858" s="13" t="s">
        <v>77</v>
      </c>
      <c r="AW858" s="13" t="s">
        <v>31</v>
      </c>
      <c r="AX858" s="13" t="s">
        <v>69</v>
      </c>
      <c r="AY858" s="233" t="s">
        <v>144</v>
      </c>
    </row>
    <row r="859" s="13" customFormat="1">
      <c r="A859" s="13"/>
      <c r="B859" s="224"/>
      <c r="C859" s="225"/>
      <c r="D859" s="217" t="s">
        <v>156</v>
      </c>
      <c r="E859" s="226" t="s">
        <v>19</v>
      </c>
      <c r="F859" s="227" t="s">
        <v>2150</v>
      </c>
      <c r="G859" s="225"/>
      <c r="H859" s="226" t="s">
        <v>19</v>
      </c>
      <c r="I859" s="228"/>
      <c r="J859" s="225"/>
      <c r="K859" s="225"/>
      <c r="L859" s="229"/>
      <c r="M859" s="230"/>
      <c r="N859" s="231"/>
      <c r="O859" s="231"/>
      <c r="P859" s="231"/>
      <c r="Q859" s="231"/>
      <c r="R859" s="231"/>
      <c r="S859" s="231"/>
      <c r="T859" s="232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33" t="s">
        <v>156</v>
      </c>
      <c r="AU859" s="233" t="s">
        <v>79</v>
      </c>
      <c r="AV859" s="13" t="s">
        <v>77</v>
      </c>
      <c r="AW859" s="13" t="s">
        <v>31</v>
      </c>
      <c r="AX859" s="13" t="s">
        <v>69</v>
      </c>
      <c r="AY859" s="233" t="s">
        <v>144</v>
      </c>
    </row>
    <row r="860" s="14" customFormat="1">
      <c r="A860" s="14"/>
      <c r="B860" s="234"/>
      <c r="C860" s="235"/>
      <c r="D860" s="217" t="s">
        <v>156</v>
      </c>
      <c r="E860" s="236" t="s">
        <v>19</v>
      </c>
      <c r="F860" s="237" t="s">
        <v>2295</v>
      </c>
      <c r="G860" s="235"/>
      <c r="H860" s="238">
        <v>1.8</v>
      </c>
      <c r="I860" s="239"/>
      <c r="J860" s="235"/>
      <c r="K860" s="235"/>
      <c r="L860" s="240"/>
      <c r="M860" s="241"/>
      <c r="N860" s="242"/>
      <c r="O860" s="242"/>
      <c r="P860" s="242"/>
      <c r="Q860" s="242"/>
      <c r="R860" s="242"/>
      <c r="S860" s="242"/>
      <c r="T860" s="243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44" t="s">
        <v>156</v>
      </c>
      <c r="AU860" s="244" t="s">
        <v>79</v>
      </c>
      <c r="AV860" s="14" t="s">
        <v>79</v>
      </c>
      <c r="AW860" s="14" t="s">
        <v>31</v>
      </c>
      <c r="AX860" s="14" t="s">
        <v>69</v>
      </c>
      <c r="AY860" s="244" t="s">
        <v>144</v>
      </c>
    </row>
    <row r="861" s="13" customFormat="1">
      <c r="A861" s="13"/>
      <c r="B861" s="224"/>
      <c r="C861" s="225"/>
      <c r="D861" s="217" t="s">
        <v>156</v>
      </c>
      <c r="E861" s="226" t="s">
        <v>19</v>
      </c>
      <c r="F861" s="227" t="s">
        <v>2042</v>
      </c>
      <c r="G861" s="225"/>
      <c r="H861" s="226" t="s">
        <v>19</v>
      </c>
      <c r="I861" s="228"/>
      <c r="J861" s="225"/>
      <c r="K861" s="225"/>
      <c r="L861" s="229"/>
      <c r="M861" s="230"/>
      <c r="N861" s="231"/>
      <c r="O861" s="231"/>
      <c r="P861" s="231"/>
      <c r="Q861" s="231"/>
      <c r="R861" s="231"/>
      <c r="S861" s="231"/>
      <c r="T861" s="232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33" t="s">
        <v>156</v>
      </c>
      <c r="AU861" s="233" t="s">
        <v>79</v>
      </c>
      <c r="AV861" s="13" t="s">
        <v>77</v>
      </c>
      <c r="AW861" s="13" t="s">
        <v>31</v>
      </c>
      <c r="AX861" s="13" t="s">
        <v>69</v>
      </c>
      <c r="AY861" s="233" t="s">
        <v>144</v>
      </c>
    </row>
    <row r="862" s="14" customFormat="1">
      <c r="A862" s="14"/>
      <c r="B862" s="234"/>
      <c r="C862" s="235"/>
      <c r="D862" s="217" t="s">
        <v>156</v>
      </c>
      <c r="E862" s="236" t="s">
        <v>19</v>
      </c>
      <c r="F862" s="237" t="s">
        <v>2071</v>
      </c>
      <c r="G862" s="235"/>
      <c r="H862" s="238">
        <v>3.3599999999999999</v>
      </c>
      <c r="I862" s="239"/>
      <c r="J862" s="235"/>
      <c r="K862" s="235"/>
      <c r="L862" s="240"/>
      <c r="M862" s="241"/>
      <c r="N862" s="242"/>
      <c r="O862" s="242"/>
      <c r="P862" s="242"/>
      <c r="Q862" s="242"/>
      <c r="R862" s="242"/>
      <c r="S862" s="242"/>
      <c r="T862" s="243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44" t="s">
        <v>156</v>
      </c>
      <c r="AU862" s="244" t="s">
        <v>79</v>
      </c>
      <c r="AV862" s="14" t="s">
        <v>79</v>
      </c>
      <c r="AW862" s="14" t="s">
        <v>31</v>
      </c>
      <c r="AX862" s="14" t="s">
        <v>69</v>
      </c>
      <c r="AY862" s="244" t="s">
        <v>144</v>
      </c>
    </row>
    <row r="863" s="13" customFormat="1">
      <c r="A863" s="13"/>
      <c r="B863" s="224"/>
      <c r="C863" s="225"/>
      <c r="D863" s="217" t="s">
        <v>156</v>
      </c>
      <c r="E863" s="226" t="s">
        <v>19</v>
      </c>
      <c r="F863" s="227" t="s">
        <v>2152</v>
      </c>
      <c r="G863" s="225"/>
      <c r="H863" s="226" t="s">
        <v>19</v>
      </c>
      <c r="I863" s="228"/>
      <c r="J863" s="225"/>
      <c r="K863" s="225"/>
      <c r="L863" s="229"/>
      <c r="M863" s="230"/>
      <c r="N863" s="231"/>
      <c r="O863" s="231"/>
      <c r="P863" s="231"/>
      <c r="Q863" s="231"/>
      <c r="R863" s="231"/>
      <c r="S863" s="231"/>
      <c r="T863" s="232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33" t="s">
        <v>156</v>
      </c>
      <c r="AU863" s="233" t="s">
        <v>79</v>
      </c>
      <c r="AV863" s="13" t="s">
        <v>77</v>
      </c>
      <c r="AW863" s="13" t="s">
        <v>31</v>
      </c>
      <c r="AX863" s="13" t="s">
        <v>69</v>
      </c>
      <c r="AY863" s="233" t="s">
        <v>144</v>
      </c>
    </row>
    <row r="864" s="14" customFormat="1">
      <c r="A864" s="14"/>
      <c r="B864" s="234"/>
      <c r="C864" s="235"/>
      <c r="D864" s="217" t="s">
        <v>156</v>
      </c>
      <c r="E864" s="236" t="s">
        <v>19</v>
      </c>
      <c r="F864" s="237" t="s">
        <v>2335</v>
      </c>
      <c r="G864" s="235"/>
      <c r="H864" s="238">
        <v>37.200000000000003</v>
      </c>
      <c r="I864" s="239"/>
      <c r="J864" s="235"/>
      <c r="K864" s="235"/>
      <c r="L864" s="240"/>
      <c r="M864" s="241"/>
      <c r="N864" s="242"/>
      <c r="O864" s="242"/>
      <c r="P864" s="242"/>
      <c r="Q864" s="242"/>
      <c r="R864" s="242"/>
      <c r="S864" s="242"/>
      <c r="T864" s="243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44" t="s">
        <v>156</v>
      </c>
      <c r="AU864" s="244" t="s">
        <v>79</v>
      </c>
      <c r="AV864" s="14" t="s">
        <v>79</v>
      </c>
      <c r="AW864" s="14" t="s">
        <v>31</v>
      </c>
      <c r="AX864" s="14" t="s">
        <v>69</v>
      </c>
      <c r="AY864" s="244" t="s">
        <v>144</v>
      </c>
    </row>
    <row r="865" s="15" customFormat="1">
      <c r="A865" s="15"/>
      <c r="B865" s="245"/>
      <c r="C865" s="246"/>
      <c r="D865" s="217" t="s">
        <v>156</v>
      </c>
      <c r="E865" s="247" t="s">
        <v>19</v>
      </c>
      <c r="F865" s="248" t="s">
        <v>163</v>
      </c>
      <c r="G865" s="246"/>
      <c r="H865" s="249">
        <v>42.359999999999999</v>
      </c>
      <c r="I865" s="250"/>
      <c r="J865" s="246"/>
      <c r="K865" s="246"/>
      <c r="L865" s="251"/>
      <c r="M865" s="252"/>
      <c r="N865" s="253"/>
      <c r="O865" s="253"/>
      <c r="P865" s="253"/>
      <c r="Q865" s="253"/>
      <c r="R865" s="253"/>
      <c r="S865" s="253"/>
      <c r="T865" s="254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T865" s="255" t="s">
        <v>156</v>
      </c>
      <c r="AU865" s="255" t="s">
        <v>79</v>
      </c>
      <c r="AV865" s="15" t="s">
        <v>151</v>
      </c>
      <c r="AW865" s="15" t="s">
        <v>31</v>
      </c>
      <c r="AX865" s="15" t="s">
        <v>77</v>
      </c>
      <c r="AY865" s="255" t="s">
        <v>144</v>
      </c>
    </row>
    <row r="866" s="2" customFormat="1" ht="24.15" customHeight="1">
      <c r="A866" s="38"/>
      <c r="B866" s="39"/>
      <c r="C866" s="204" t="s">
        <v>531</v>
      </c>
      <c r="D866" s="204" t="s">
        <v>146</v>
      </c>
      <c r="E866" s="205" t="s">
        <v>2336</v>
      </c>
      <c r="F866" s="206" t="s">
        <v>2337</v>
      </c>
      <c r="G866" s="207" t="s">
        <v>291</v>
      </c>
      <c r="H866" s="208">
        <v>152.28</v>
      </c>
      <c r="I866" s="209"/>
      <c r="J866" s="210">
        <f>ROUND(I866*H866,2)</f>
        <v>0</v>
      </c>
      <c r="K866" s="206" t="s">
        <v>150</v>
      </c>
      <c r="L866" s="44"/>
      <c r="M866" s="211" t="s">
        <v>19</v>
      </c>
      <c r="N866" s="212" t="s">
        <v>40</v>
      </c>
      <c r="O866" s="84"/>
      <c r="P866" s="213">
        <f>O866*H866</f>
        <v>0</v>
      </c>
      <c r="Q866" s="213">
        <v>0.000976972</v>
      </c>
      <c r="R866" s="213">
        <f>Q866*H866</f>
        <v>0.14877329616000001</v>
      </c>
      <c r="S866" s="213">
        <v>0</v>
      </c>
      <c r="T866" s="214">
        <f>S866*H866</f>
        <v>0</v>
      </c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R866" s="215" t="s">
        <v>203</v>
      </c>
      <c r="AT866" s="215" t="s">
        <v>146</v>
      </c>
      <c r="AU866" s="215" t="s">
        <v>79</v>
      </c>
      <c r="AY866" s="17" t="s">
        <v>144</v>
      </c>
      <c r="BE866" s="216">
        <f>IF(N866="základní",J866,0)</f>
        <v>0</v>
      </c>
      <c r="BF866" s="216">
        <f>IF(N866="snížená",J866,0)</f>
        <v>0</v>
      </c>
      <c r="BG866" s="216">
        <f>IF(N866="zákl. přenesená",J866,0)</f>
        <v>0</v>
      </c>
      <c r="BH866" s="216">
        <f>IF(N866="sníž. přenesená",J866,0)</f>
        <v>0</v>
      </c>
      <c r="BI866" s="216">
        <f>IF(N866="nulová",J866,0)</f>
        <v>0</v>
      </c>
      <c r="BJ866" s="17" t="s">
        <v>77</v>
      </c>
      <c r="BK866" s="216">
        <f>ROUND(I866*H866,2)</f>
        <v>0</v>
      </c>
      <c r="BL866" s="17" t="s">
        <v>203</v>
      </c>
      <c r="BM866" s="215" t="s">
        <v>912</v>
      </c>
    </row>
    <row r="867" s="2" customFormat="1">
      <c r="A867" s="38"/>
      <c r="B867" s="39"/>
      <c r="C867" s="40"/>
      <c r="D867" s="217" t="s">
        <v>152</v>
      </c>
      <c r="E867" s="40"/>
      <c r="F867" s="218" t="s">
        <v>2338</v>
      </c>
      <c r="G867" s="40"/>
      <c r="H867" s="40"/>
      <c r="I867" s="219"/>
      <c r="J867" s="40"/>
      <c r="K867" s="40"/>
      <c r="L867" s="44"/>
      <c r="M867" s="220"/>
      <c r="N867" s="221"/>
      <c r="O867" s="84"/>
      <c r="P867" s="84"/>
      <c r="Q867" s="84"/>
      <c r="R867" s="84"/>
      <c r="S867" s="84"/>
      <c r="T867" s="85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T867" s="17" t="s">
        <v>152</v>
      </c>
      <c r="AU867" s="17" t="s">
        <v>79</v>
      </c>
    </row>
    <row r="868" s="2" customFormat="1">
      <c r="A868" s="38"/>
      <c r="B868" s="39"/>
      <c r="C868" s="40"/>
      <c r="D868" s="222" t="s">
        <v>154</v>
      </c>
      <c r="E868" s="40"/>
      <c r="F868" s="223" t="s">
        <v>2339</v>
      </c>
      <c r="G868" s="40"/>
      <c r="H868" s="40"/>
      <c r="I868" s="219"/>
      <c r="J868" s="40"/>
      <c r="K868" s="40"/>
      <c r="L868" s="44"/>
      <c r="M868" s="220"/>
      <c r="N868" s="221"/>
      <c r="O868" s="84"/>
      <c r="P868" s="84"/>
      <c r="Q868" s="84"/>
      <c r="R868" s="84"/>
      <c r="S868" s="84"/>
      <c r="T868" s="85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T868" s="17" t="s">
        <v>154</v>
      </c>
      <c r="AU868" s="17" t="s">
        <v>79</v>
      </c>
    </row>
    <row r="869" s="13" customFormat="1">
      <c r="A869" s="13"/>
      <c r="B869" s="224"/>
      <c r="C869" s="225"/>
      <c r="D869" s="217" t="s">
        <v>156</v>
      </c>
      <c r="E869" s="226" t="s">
        <v>19</v>
      </c>
      <c r="F869" s="227" t="s">
        <v>2340</v>
      </c>
      <c r="G869" s="225"/>
      <c r="H869" s="226" t="s">
        <v>19</v>
      </c>
      <c r="I869" s="228"/>
      <c r="J869" s="225"/>
      <c r="K869" s="225"/>
      <c r="L869" s="229"/>
      <c r="M869" s="230"/>
      <c r="N869" s="231"/>
      <c r="O869" s="231"/>
      <c r="P869" s="231"/>
      <c r="Q869" s="231"/>
      <c r="R869" s="231"/>
      <c r="S869" s="231"/>
      <c r="T869" s="232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33" t="s">
        <v>156</v>
      </c>
      <c r="AU869" s="233" t="s">
        <v>79</v>
      </c>
      <c r="AV869" s="13" t="s">
        <v>77</v>
      </c>
      <c r="AW869" s="13" t="s">
        <v>31</v>
      </c>
      <c r="AX869" s="13" t="s">
        <v>69</v>
      </c>
      <c r="AY869" s="233" t="s">
        <v>144</v>
      </c>
    </row>
    <row r="870" s="13" customFormat="1">
      <c r="A870" s="13"/>
      <c r="B870" s="224"/>
      <c r="C870" s="225"/>
      <c r="D870" s="217" t="s">
        <v>156</v>
      </c>
      <c r="E870" s="226" t="s">
        <v>19</v>
      </c>
      <c r="F870" s="227" t="s">
        <v>2150</v>
      </c>
      <c r="G870" s="225"/>
      <c r="H870" s="226" t="s">
        <v>19</v>
      </c>
      <c r="I870" s="228"/>
      <c r="J870" s="225"/>
      <c r="K870" s="225"/>
      <c r="L870" s="229"/>
      <c r="M870" s="230"/>
      <c r="N870" s="231"/>
      <c r="O870" s="231"/>
      <c r="P870" s="231"/>
      <c r="Q870" s="231"/>
      <c r="R870" s="231"/>
      <c r="S870" s="231"/>
      <c r="T870" s="232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33" t="s">
        <v>156</v>
      </c>
      <c r="AU870" s="233" t="s">
        <v>79</v>
      </c>
      <c r="AV870" s="13" t="s">
        <v>77</v>
      </c>
      <c r="AW870" s="13" t="s">
        <v>31</v>
      </c>
      <c r="AX870" s="13" t="s">
        <v>69</v>
      </c>
      <c r="AY870" s="233" t="s">
        <v>144</v>
      </c>
    </row>
    <row r="871" s="14" customFormat="1">
      <c r="A871" s="14"/>
      <c r="B871" s="234"/>
      <c r="C871" s="235"/>
      <c r="D871" s="217" t="s">
        <v>156</v>
      </c>
      <c r="E871" s="236" t="s">
        <v>19</v>
      </c>
      <c r="F871" s="237" t="s">
        <v>2151</v>
      </c>
      <c r="G871" s="235"/>
      <c r="H871" s="238">
        <v>13.08</v>
      </c>
      <c r="I871" s="239"/>
      <c r="J871" s="235"/>
      <c r="K871" s="235"/>
      <c r="L871" s="240"/>
      <c r="M871" s="241"/>
      <c r="N871" s="242"/>
      <c r="O871" s="242"/>
      <c r="P871" s="242"/>
      <c r="Q871" s="242"/>
      <c r="R871" s="242"/>
      <c r="S871" s="242"/>
      <c r="T871" s="243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44" t="s">
        <v>156</v>
      </c>
      <c r="AU871" s="244" t="s">
        <v>79</v>
      </c>
      <c r="AV871" s="14" t="s">
        <v>79</v>
      </c>
      <c r="AW871" s="14" t="s">
        <v>31</v>
      </c>
      <c r="AX871" s="14" t="s">
        <v>69</v>
      </c>
      <c r="AY871" s="244" t="s">
        <v>144</v>
      </c>
    </row>
    <row r="872" s="13" customFormat="1">
      <c r="A872" s="13"/>
      <c r="B872" s="224"/>
      <c r="C872" s="225"/>
      <c r="D872" s="217" t="s">
        <v>156</v>
      </c>
      <c r="E872" s="226" t="s">
        <v>19</v>
      </c>
      <c r="F872" s="227" t="s">
        <v>2152</v>
      </c>
      <c r="G872" s="225"/>
      <c r="H872" s="226" t="s">
        <v>19</v>
      </c>
      <c r="I872" s="228"/>
      <c r="J872" s="225"/>
      <c r="K872" s="225"/>
      <c r="L872" s="229"/>
      <c r="M872" s="230"/>
      <c r="N872" s="231"/>
      <c r="O872" s="231"/>
      <c r="P872" s="231"/>
      <c r="Q872" s="231"/>
      <c r="R872" s="231"/>
      <c r="S872" s="231"/>
      <c r="T872" s="232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33" t="s">
        <v>156</v>
      </c>
      <c r="AU872" s="233" t="s">
        <v>79</v>
      </c>
      <c r="AV872" s="13" t="s">
        <v>77</v>
      </c>
      <c r="AW872" s="13" t="s">
        <v>31</v>
      </c>
      <c r="AX872" s="13" t="s">
        <v>69</v>
      </c>
      <c r="AY872" s="233" t="s">
        <v>144</v>
      </c>
    </row>
    <row r="873" s="14" customFormat="1">
      <c r="A873" s="14"/>
      <c r="B873" s="234"/>
      <c r="C873" s="235"/>
      <c r="D873" s="217" t="s">
        <v>156</v>
      </c>
      <c r="E873" s="236" t="s">
        <v>19</v>
      </c>
      <c r="F873" s="237" t="s">
        <v>2153</v>
      </c>
      <c r="G873" s="235"/>
      <c r="H873" s="238">
        <v>39.960000000000001</v>
      </c>
      <c r="I873" s="239"/>
      <c r="J873" s="235"/>
      <c r="K873" s="235"/>
      <c r="L873" s="240"/>
      <c r="M873" s="241"/>
      <c r="N873" s="242"/>
      <c r="O873" s="242"/>
      <c r="P873" s="242"/>
      <c r="Q873" s="242"/>
      <c r="R873" s="242"/>
      <c r="S873" s="242"/>
      <c r="T873" s="243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44" t="s">
        <v>156</v>
      </c>
      <c r="AU873" s="244" t="s">
        <v>79</v>
      </c>
      <c r="AV873" s="14" t="s">
        <v>79</v>
      </c>
      <c r="AW873" s="14" t="s">
        <v>31</v>
      </c>
      <c r="AX873" s="14" t="s">
        <v>69</v>
      </c>
      <c r="AY873" s="244" t="s">
        <v>144</v>
      </c>
    </row>
    <row r="874" s="13" customFormat="1">
      <c r="A874" s="13"/>
      <c r="B874" s="224"/>
      <c r="C874" s="225"/>
      <c r="D874" s="217" t="s">
        <v>156</v>
      </c>
      <c r="E874" s="226" t="s">
        <v>19</v>
      </c>
      <c r="F874" s="227" t="s">
        <v>2341</v>
      </c>
      <c r="G874" s="225"/>
      <c r="H874" s="226" t="s">
        <v>19</v>
      </c>
      <c r="I874" s="228"/>
      <c r="J874" s="225"/>
      <c r="K874" s="225"/>
      <c r="L874" s="229"/>
      <c r="M874" s="230"/>
      <c r="N874" s="231"/>
      <c r="O874" s="231"/>
      <c r="P874" s="231"/>
      <c r="Q874" s="231"/>
      <c r="R874" s="231"/>
      <c r="S874" s="231"/>
      <c r="T874" s="232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33" t="s">
        <v>156</v>
      </c>
      <c r="AU874" s="233" t="s">
        <v>79</v>
      </c>
      <c r="AV874" s="13" t="s">
        <v>77</v>
      </c>
      <c r="AW874" s="13" t="s">
        <v>31</v>
      </c>
      <c r="AX874" s="13" t="s">
        <v>69</v>
      </c>
      <c r="AY874" s="233" t="s">
        <v>144</v>
      </c>
    </row>
    <row r="875" s="13" customFormat="1">
      <c r="A875" s="13"/>
      <c r="B875" s="224"/>
      <c r="C875" s="225"/>
      <c r="D875" s="217" t="s">
        <v>156</v>
      </c>
      <c r="E875" s="226" t="s">
        <v>19</v>
      </c>
      <c r="F875" s="227" t="s">
        <v>2154</v>
      </c>
      <c r="G875" s="225"/>
      <c r="H875" s="226" t="s">
        <v>19</v>
      </c>
      <c r="I875" s="228"/>
      <c r="J875" s="225"/>
      <c r="K875" s="225"/>
      <c r="L875" s="229"/>
      <c r="M875" s="230"/>
      <c r="N875" s="231"/>
      <c r="O875" s="231"/>
      <c r="P875" s="231"/>
      <c r="Q875" s="231"/>
      <c r="R875" s="231"/>
      <c r="S875" s="231"/>
      <c r="T875" s="232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33" t="s">
        <v>156</v>
      </c>
      <c r="AU875" s="233" t="s">
        <v>79</v>
      </c>
      <c r="AV875" s="13" t="s">
        <v>77</v>
      </c>
      <c r="AW875" s="13" t="s">
        <v>31</v>
      </c>
      <c r="AX875" s="13" t="s">
        <v>69</v>
      </c>
      <c r="AY875" s="233" t="s">
        <v>144</v>
      </c>
    </row>
    <row r="876" s="14" customFormat="1">
      <c r="A876" s="14"/>
      <c r="B876" s="234"/>
      <c r="C876" s="235"/>
      <c r="D876" s="217" t="s">
        <v>156</v>
      </c>
      <c r="E876" s="236" t="s">
        <v>19</v>
      </c>
      <c r="F876" s="237" t="s">
        <v>2079</v>
      </c>
      <c r="G876" s="235"/>
      <c r="H876" s="238">
        <v>0.59999999999999998</v>
      </c>
      <c r="I876" s="239"/>
      <c r="J876" s="235"/>
      <c r="K876" s="235"/>
      <c r="L876" s="240"/>
      <c r="M876" s="241"/>
      <c r="N876" s="242"/>
      <c r="O876" s="242"/>
      <c r="P876" s="242"/>
      <c r="Q876" s="242"/>
      <c r="R876" s="242"/>
      <c r="S876" s="242"/>
      <c r="T876" s="243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44" t="s">
        <v>156</v>
      </c>
      <c r="AU876" s="244" t="s">
        <v>79</v>
      </c>
      <c r="AV876" s="14" t="s">
        <v>79</v>
      </c>
      <c r="AW876" s="14" t="s">
        <v>31</v>
      </c>
      <c r="AX876" s="14" t="s">
        <v>69</v>
      </c>
      <c r="AY876" s="244" t="s">
        <v>144</v>
      </c>
    </row>
    <row r="877" s="13" customFormat="1">
      <c r="A877" s="13"/>
      <c r="B877" s="224"/>
      <c r="C877" s="225"/>
      <c r="D877" s="217" t="s">
        <v>156</v>
      </c>
      <c r="E877" s="226" t="s">
        <v>19</v>
      </c>
      <c r="F877" s="227" t="s">
        <v>2042</v>
      </c>
      <c r="G877" s="225"/>
      <c r="H877" s="226" t="s">
        <v>19</v>
      </c>
      <c r="I877" s="228"/>
      <c r="J877" s="225"/>
      <c r="K877" s="225"/>
      <c r="L877" s="229"/>
      <c r="M877" s="230"/>
      <c r="N877" s="231"/>
      <c r="O877" s="231"/>
      <c r="P877" s="231"/>
      <c r="Q877" s="231"/>
      <c r="R877" s="231"/>
      <c r="S877" s="231"/>
      <c r="T877" s="232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33" t="s">
        <v>156</v>
      </c>
      <c r="AU877" s="233" t="s">
        <v>79</v>
      </c>
      <c r="AV877" s="13" t="s">
        <v>77</v>
      </c>
      <c r="AW877" s="13" t="s">
        <v>31</v>
      </c>
      <c r="AX877" s="13" t="s">
        <v>69</v>
      </c>
      <c r="AY877" s="233" t="s">
        <v>144</v>
      </c>
    </row>
    <row r="878" s="14" customFormat="1">
      <c r="A878" s="14"/>
      <c r="B878" s="234"/>
      <c r="C878" s="235"/>
      <c r="D878" s="217" t="s">
        <v>156</v>
      </c>
      <c r="E878" s="236" t="s">
        <v>19</v>
      </c>
      <c r="F878" s="237" t="s">
        <v>2047</v>
      </c>
      <c r="G878" s="235"/>
      <c r="H878" s="238">
        <v>22.140000000000001</v>
      </c>
      <c r="I878" s="239"/>
      <c r="J878" s="235"/>
      <c r="K878" s="235"/>
      <c r="L878" s="240"/>
      <c r="M878" s="241"/>
      <c r="N878" s="242"/>
      <c r="O878" s="242"/>
      <c r="P878" s="242"/>
      <c r="Q878" s="242"/>
      <c r="R878" s="242"/>
      <c r="S878" s="242"/>
      <c r="T878" s="243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44" t="s">
        <v>156</v>
      </c>
      <c r="AU878" s="244" t="s">
        <v>79</v>
      </c>
      <c r="AV878" s="14" t="s">
        <v>79</v>
      </c>
      <c r="AW878" s="14" t="s">
        <v>31</v>
      </c>
      <c r="AX878" s="14" t="s">
        <v>69</v>
      </c>
      <c r="AY878" s="244" t="s">
        <v>144</v>
      </c>
    </row>
    <row r="879" s="13" customFormat="1">
      <c r="A879" s="13"/>
      <c r="B879" s="224"/>
      <c r="C879" s="225"/>
      <c r="D879" s="217" t="s">
        <v>156</v>
      </c>
      <c r="E879" s="226" t="s">
        <v>19</v>
      </c>
      <c r="F879" s="227" t="s">
        <v>2152</v>
      </c>
      <c r="G879" s="225"/>
      <c r="H879" s="226" t="s">
        <v>19</v>
      </c>
      <c r="I879" s="228"/>
      <c r="J879" s="225"/>
      <c r="K879" s="225"/>
      <c r="L879" s="229"/>
      <c r="M879" s="230"/>
      <c r="N879" s="231"/>
      <c r="O879" s="231"/>
      <c r="P879" s="231"/>
      <c r="Q879" s="231"/>
      <c r="R879" s="231"/>
      <c r="S879" s="231"/>
      <c r="T879" s="232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33" t="s">
        <v>156</v>
      </c>
      <c r="AU879" s="233" t="s">
        <v>79</v>
      </c>
      <c r="AV879" s="13" t="s">
        <v>77</v>
      </c>
      <c r="AW879" s="13" t="s">
        <v>31</v>
      </c>
      <c r="AX879" s="13" t="s">
        <v>69</v>
      </c>
      <c r="AY879" s="233" t="s">
        <v>144</v>
      </c>
    </row>
    <row r="880" s="14" customFormat="1">
      <c r="A880" s="14"/>
      <c r="B880" s="234"/>
      <c r="C880" s="235"/>
      <c r="D880" s="217" t="s">
        <v>156</v>
      </c>
      <c r="E880" s="236" t="s">
        <v>19</v>
      </c>
      <c r="F880" s="237" t="s">
        <v>2155</v>
      </c>
      <c r="G880" s="235"/>
      <c r="H880" s="238">
        <v>14.16</v>
      </c>
      <c r="I880" s="239"/>
      <c r="J880" s="235"/>
      <c r="K880" s="235"/>
      <c r="L880" s="240"/>
      <c r="M880" s="241"/>
      <c r="N880" s="242"/>
      <c r="O880" s="242"/>
      <c r="P880" s="242"/>
      <c r="Q880" s="242"/>
      <c r="R880" s="242"/>
      <c r="S880" s="242"/>
      <c r="T880" s="243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44" t="s">
        <v>156</v>
      </c>
      <c r="AU880" s="244" t="s">
        <v>79</v>
      </c>
      <c r="AV880" s="14" t="s">
        <v>79</v>
      </c>
      <c r="AW880" s="14" t="s">
        <v>31</v>
      </c>
      <c r="AX880" s="14" t="s">
        <v>69</v>
      </c>
      <c r="AY880" s="244" t="s">
        <v>144</v>
      </c>
    </row>
    <row r="881" s="13" customFormat="1">
      <c r="A881" s="13"/>
      <c r="B881" s="224"/>
      <c r="C881" s="225"/>
      <c r="D881" s="217" t="s">
        <v>156</v>
      </c>
      <c r="E881" s="226" t="s">
        <v>19</v>
      </c>
      <c r="F881" s="227" t="s">
        <v>2342</v>
      </c>
      <c r="G881" s="225"/>
      <c r="H881" s="226" t="s">
        <v>19</v>
      </c>
      <c r="I881" s="228"/>
      <c r="J881" s="225"/>
      <c r="K881" s="225"/>
      <c r="L881" s="229"/>
      <c r="M881" s="230"/>
      <c r="N881" s="231"/>
      <c r="O881" s="231"/>
      <c r="P881" s="231"/>
      <c r="Q881" s="231"/>
      <c r="R881" s="231"/>
      <c r="S881" s="231"/>
      <c r="T881" s="232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33" t="s">
        <v>156</v>
      </c>
      <c r="AU881" s="233" t="s">
        <v>79</v>
      </c>
      <c r="AV881" s="13" t="s">
        <v>77</v>
      </c>
      <c r="AW881" s="13" t="s">
        <v>31</v>
      </c>
      <c r="AX881" s="13" t="s">
        <v>69</v>
      </c>
      <c r="AY881" s="233" t="s">
        <v>144</v>
      </c>
    </row>
    <row r="882" s="13" customFormat="1">
      <c r="A882" s="13"/>
      <c r="B882" s="224"/>
      <c r="C882" s="225"/>
      <c r="D882" s="217" t="s">
        <v>156</v>
      </c>
      <c r="E882" s="226" t="s">
        <v>19</v>
      </c>
      <c r="F882" s="227" t="s">
        <v>2042</v>
      </c>
      <c r="G882" s="225"/>
      <c r="H882" s="226" t="s">
        <v>19</v>
      </c>
      <c r="I882" s="228"/>
      <c r="J882" s="225"/>
      <c r="K882" s="225"/>
      <c r="L882" s="229"/>
      <c r="M882" s="230"/>
      <c r="N882" s="231"/>
      <c r="O882" s="231"/>
      <c r="P882" s="231"/>
      <c r="Q882" s="231"/>
      <c r="R882" s="231"/>
      <c r="S882" s="231"/>
      <c r="T882" s="232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33" t="s">
        <v>156</v>
      </c>
      <c r="AU882" s="233" t="s">
        <v>79</v>
      </c>
      <c r="AV882" s="13" t="s">
        <v>77</v>
      </c>
      <c r="AW882" s="13" t="s">
        <v>31</v>
      </c>
      <c r="AX882" s="13" t="s">
        <v>69</v>
      </c>
      <c r="AY882" s="233" t="s">
        <v>144</v>
      </c>
    </row>
    <row r="883" s="14" customFormat="1">
      <c r="A883" s="14"/>
      <c r="B883" s="234"/>
      <c r="C883" s="235"/>
      <c r="D883" s="217" t="s">
        <v>156</v>
      </c>
      <c r="E883" s="236" t="s">
        <v>19</v>
      </c>
      <c r="F883" s="237" t="s">
        <v>2049</v>
      </c>
      <c r="G883" s="235"/>
      <c r="H883" s="238">
        <v>52.619999999999997</v>
      </c>
      <c r="I883" s="239"/>
      <c r="J883" s="235"/>
      <c r="K883" s="235"/>
      <c r="L883" s="240"/>
      <c r="M883" s="241"/>
      <c r="N883" s="242"/>
      <c r="O883" s="242"/>
      <c r="P883" s="242"/>
      <c r="Q883" s="242"/>
      <c r="R883" s="242"/>
      <c r="S883" s="242"/>
      <c r="T883" s="243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44" t="s">
        <v>156</v>
      </c>
      <c r="AU883" s="244" t="s">
        <v>79</v>
      </c>
      <c r="AV883" s="14" t="s">
        <v>79</v>
      </c>
      <c r="AW883" s="14" t="s">
        <v>31</v>
      </c>
      <c r="AX883" s="14" t="s">
        <v>69</v>
      </c>
      <c r="AY883" s="244" t="s">
        <v>144</v>
      </c>
    </row>
    <row r="884" s="13" customFormat="1">
      <c r="A884" s="13"/>
      <c r="B884" s="224"/>
      <c r="C884" s="225"/>
      <c r="D884" s="217" t="s">
        <v>156</v>
      </c>
      <c r="E884" s="226" t="s">
        <v>19</v>
      </c>
      <c r="F884" s="227" t="s">
        <v>2152</v>
      </c>
      <c r="G884" s="225"/>
      <c r="H884" s="226" t="s">
        <v>19</v>
      </c>
      <c r="I884" s="228"/>
      <c r="J884" s="225"/>
      <c r="K884" s="225"/>
      <c r="L884" s="229"/>
      <c r="M884" s="230"/>
      <c r="N884" s="231"/>
      <c r="O884" s="231"/>
      <c r="P884" s="231"/>
      <c r="Q884" s="231"/>
      <c r="R884" s="231"/>
      <c r="S884" s="231"/>
      <c r="T884" s="232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33" t="s">
        <v>156</v>
      </c>
      <c r="AU884" s="233" t="s">
        <v>79</v>
      </c>
      <c r="AV884" s="13" t="s">
        <v>77</v>
      </c>
      <c r="AW884" s="13" t="s">
        <v>31</v>
      </c>
      <c r="AX884" s="13" t="s">
        <v>69</v>
      </c>
      <c r="AY884" s="233" t="s">
        <v>144</v>
      </c>
    </row>
    <row r="885" s="14" customFormat="1">
      <c r="A885" s="14"/>
      <c r="B885" s="234"/>
      <c r="C885" s="235"/>
      <c r="D885" s="217" t="s">
        <v>156</v>
      </c>
      <c r="E885" s="236" t="s">
        <v>19</v>
      </c>
      <c r="F885" s="237" t="s">
        <v>2156</v>
      </c>
      <c r="G885" s="235"/>
      <c r="H885" s="238">
        <v>9.7200000000000006</v>
      </c>
      <c r="I885" s="239"/>
      <c r="J885" s="235"/>
      <c r="K885" s="235"/>
      <c r="L885" s="240"/>
      <c r="M885" s="241"/>
      <c r="N885" s="242"/>
      <c r="O885" s="242"/>
      <c r="P885" s="242"/>
      <c r="Q885" s="242"/>
      <c r="R885" s="242"/>
      <c r="S885" s="242"/>
      <c r="T885" s="243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44" t="s">
        <v>156</v>
      </c>
      <c r="AU885" s="244" t="s">
        <v>79</v>
      </c>
      <c r="AV885" s="14" t="s">
        <v>79</v>
      </c>
      <c r="AW885" s="14" t="s">
        <v>31</v>
      </c>
      <c r="AX885" s="14" t="s">
        <v>69</v>
      </c>
      <c r="AY885" s="244" t="s">
        <v>144</v>
      </c>
    </row>
    <row r="886" s="15" customFormat="1">
      <c r="A886" s="15"/>
      <c r="B886" s="245"/>
      <c r="C886" s="246"/>
      <c r="D886" s="217" t="s">
        <v>156</v>
      </c>
      <c r="E886" s="247" t="s">
        <v>19</v>
      </c>
      <c r="F886" s="248" t="s">
        <v>163</v>
      </c>
      <c r="G886" s="246"/>
      <c r="H886" s="249">
        <v>152.28</v>
      </c>
      <c r="I886" s="250"/>
      <c r="J886" s="246"/>
      <c r="K886" s="246"/>
      <c r="L886" s="251"/>
      <c r="M886" s="252"/>
      <c r="N886" s="253"/>
      <c r="O886" s="253"/>
      <c r="P886" s="253"/>
      <c r="Q886" s="253"/>
      <c r="R886" s="253"/>
      <c r="S886" s="253"/>
      <c r="T886" s="254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T886" s="255" t="s">
        <v>156</v>
      </c>
      <c r="AU886" s="255" t="s">
        <v>79</v>
      </c>
      <c r="AV886" s="15" t="s">
        <v>151</v>
      </c>
      <c r="AW886" s="15" t="s">
        <v>31</v>
      </c>
      <c r="AX886" s="15" t="s">
        <v>77</v>
      </c>
      <c r="AY886" s="255" t="s">
        <v>144</v>
      </c>
    </row>
    <row r="887" s="2" customFormat="1" ht="24.15" customHeight="1">
      <c r="A887" s="38"/>
      <c r="B887" s="39"/>
      <c r="C887" s="204" t="s">
        <v>917</v>
      </c>
      <c r="D887" s="204" t="s">
        <v>146</v>
      </c>
      <c r="E887" s="205" t="s">
        <v>2343</v>
      </c>
      <c r="F887" s="206" t="s">
        <v>2344</v>
      </c>
      <c r="G887" s="207" t="s">
        <v>291</v>
      </c>
      <c r="H887" s="208">
        <v>34.920000000000002</v>
      </c>
      <c r="I887" s="209"/>
      <c r="J887" s="210">
        <f>ROUND(I887*H887,2)</f>
        <v>0</v>
      </c>
      <c r="K887" s="206" t="s">
        <v>150</v>
      </c>
      <c r="L887" s="44"/>
      <c r="M887" s="211" t="s">
        <v>19</v>
      </c>
      <c r="N887" s="212" t="s">
        <v>40</v>
      </c>
      <c r="O887" s="84"/>
      <c r="P887" s="213">
        <f>O887*H887</f>
        <v>0</v>
      </c>
      <c r="Q887" s="213">
        <v>0.0012616000000000001</v>
      </c>
      <c r="R887" s="213">
        <f>Q887*H887</f>
        <v>0.044055072000000008</v>
      </c>
      <c r="S887" s="213">
        <v>0</v>
      </c>
      <c r="T887" s="214">
        <f>S887*H887</f>
        <v>0</v>
      </c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R887" s="215" t="s">
        <v>203</v>
      </c>
      <c r="AT887" s="215" t="s">
        <v>146</v>
      </c>
      <c r="AU887" s="215" t="s">
        <v>79</v>
      </c>
      <c r="AY887" s="17" t="s">
        <v>144</v>
      </c>
      <c r="BE887" s="216">
        <f>IF(N887="základní",J887,0)</f>
        <v>0</v>
      </c>
      <c r="BF887" s="216">
        <f>IF(N887="snížená",J887,0)</f>
        <v>0</v>
      </c>
      <c r="BG887" s="216">
        <f>IF(N887="zákl. přenesená",J887,0)</f>
        <v>0</v>
      </c>
      <c r="BH887" s="216">
        <f>IF(N887="sníž. přenesená",J887,0)</f>
        <v>0</v>
      </c>
      <c r="BI887" s="216">
        <f>IF(N887="nulová",J887,0)</f>
        <v>0</v>
      </c>
      <c r="BJ887" s="17" t="s">
        <v>77</v>
      </c>
      <c r="BK887" s="216">
        <f>ROUND(I887*H887,2)</f>
        <v>0</v>
      </c>
      <c r="BL887" s="17" t="s">
        <v>203</v>
      </c>
      <c r="BM887" s="215" t="s">
        <v>920</v>
      </c>
    </row>
    <row r="888" s="2" customFormat="1">
      <c r="A888" s="38"/>
      <c r="B888" s="39"/>
      <c r="C888" s="40"/>
      <c r="D888" s="217" t="s">
        <v>152</v>
      </c>
      <c r="E888" s="40"/>
      <c r="F888" s="218" t="s">
        <v>2345</v>
      </c>
      <c r="G888" s="40"/>
      <c r="H888" s="40"/>
      <c r="I888" s="219"/>
      <c r="J888" s="40"/>
      <c r="K888" s="40"/>
      <c r="L888" s="44"/>
      <c r="M888" s="220"/>
      <c r="N888" s="221"/>
      <c r="O888" s="84"/>
      <c r="P888" s="84"/>
      <c r="Q888" s="84"/>
      <c r="R888" s="84"/>
      <c r="S888" s="84"/>
      <c r="T888" s="85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T888" s="17" t="s">
        <v>152</v>
      </c>
      <c r="AU888" s="17" t="s">
        <v>79</v>
      </c>
    </row>
    <row r="889" s="2" customFormat="1">
      <c r="A889" s="38"/>
      <c r="B889" s="39"/>
      <c r="C889" s="40"/>
      <c r="D889" s="222" t="s">
        <v>154</v>
      </c>
      <c r="E889" s="40"/>
      <c r="F889" s="223" t="s">
        <v>2346</v>
      </c>
      <c r="G889" s="40"/>
      <c r="H889" s="40"/>
      <c r="I889" s="219"/>
      <c r="J889" s="40"/>
      <c r="K889" s="40"/>
      <c r="L889" s="44"/>
      <c r="M889" s="220"/>
      <c r="N889" s="221"/>
      <c r="O889" s="84"/>
      <c r="P889" s="84"/>
      <c r="Q889" s="84"/>
      <c r="R889" s="84"/>
      <c r="S889" s="84"/>
      <c r="T889" s="85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T889" s="17" t="s">
        <v>154</v>
      </c>
      <c r="AU889" s="17" t="s">
        <v>79</v>
      </c>
    </row>
    <row r="890" s="13" customFormat="1">
      <c r="A890" s="13"/>
      <c r="B890" s="224"/>
      <c r="C890" s="225"/>
      <c r="D890" s="217" t="s">
        <v>156</v>
      </c>
      <c r="E890" s="226" t="s">
        <v>19</v>
      </c>
      <c r="F890" s="227" t="s">
        <v>2341</v>
      </c>
      <c r="G890" s="225"/>
      <c r="H890" s="226" t="s">
        <v>19</v>
      </c>
      <c r="I890" s="228"/>
      <c r="J890" s="225"/>
      <c r="K890" s="225"/>
      <c r="L890" s="229"/>
      <c r="M890" s="230"/>
      <c r="N890" s="231"/>
      <c r="O890" s="231"/>
      <c r="P890" s="231"/>
      <c r="Q890" s="231"/>
      <c r="R890" s="231"/>
      <c r="S890" s="231"/>
      <c r="T890" s="232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33" t="s">
        <v>156</v>
      </c>
      <c r="AU890" s="233" t="s">
        <v>79</v>
      </c>
      <c r="AV890" s="13" t="s">
        <v>77</v>
      </c>
      <c r="AW890" s="13" t="s">
        <v>31</v>
      </c>
      <c r="AX890" s="13" t="s">
        <v>69</v>
      </c>
      <c r="AY890" s="233" t="s">
        <v>144</v>
      </c>
    </row>
    <row r="891" s="13" customFormat="1">
      <c r="A891" s="13"/>
      <c r="B891" s="224"/>
      <c r="C891" s="225"/>
      <c r="D891" s="217" t="s">
        <v>156</v>
      </c>
      <c r="E891" s="226" t="s">
        <v>19</v>
      </c>
      <c r="F891" s="227" t="s">
        <v>2154</v>
      </c>
      <c r="G891" s="225"/>
      <c r="H891" s="226" t="s">
        <v>19</v>
      </c>
      <c r="I891" s="228"/>
      <c r="J891" s="225"/>
      <c r="K891" s="225"/>
      <c r="L891" s="229"/>
      <c r="M891" s="230"/>
      <c r="N891" s="231"/>
      <c r="O891" s="231"/>
      <c r="P891" s="231"/>
      <c r="Q891" s="231"/>
      <c r="R891" s="231"/>
      <c r="S891" s="231"/>
      <c r="T891" s="232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33" t="s">
        <v>156</v>
      </c>
      <c r="AU891" s="233" t="s">
        <v>79</v>
      </c>
      <c r="AV891" s="13" t="s">
        <v>77</v>
      </c>
      <c r="AW891" s="13" t="s">
        <v>31</v>
      </c>
      <c r="AX891" s="13" t="s">
        <v>69</v>
      </c>
      <c r="AY891" s="233" t="s">
        <v>144</v>
      </c>
    </row>
    <row r="892" s="14" customFormat="1">
      <c r="A892" s="14"/>
      <c r="B892" s="234"/>
      <c r="C892" s="235"/>
      <c r="D892" s="217" t="s">
        <v>156</v>
      </c>
      <c r="E892" s="236" t="s">
        <v>19</v>
      </c>
      <c r="F892" s="237" t="s">
        <v>2159</v>
      </c>
      <c r="G892" s="235"/>
      <c r="H892" s="238">
        <v>3.96</v>
      </c>
      <c r="I892" s="239"/>
      <c r="J892" s="235"/>
      <c r="K892" s="235"/>
      <c r="L892" s="240"/>
      <c r="M892" s="241"/>
      <c r="N892" s="242"/>
      <c r="O892" s="242"/>
      <c r="P892" s="242"/>
      <c r="Q892" s="242"/>
      <c r="R892" s="242"/>
      <c r="S892" s="242"/>
      <c r="T892" s="243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44" t="s">
        <v>156</v>
      </c>
      <c r="AU892" s="244" t="s">
        <v>79</v>
      </c>
      <c r="AV892" s="14" t="s">
        <v>79</v>
      </c>
      <c r="AW892" s="14" t="s">
        <v>31</v>
      </c>
      <c r="AX892" s="14" t="s">
        <v>69</v>
      </c>
      <c r="AY892" s="244" t="s">
        <v>144</v>
      </c>
    </row>
    <row r="893" s="13" customFormat="1">
      <c r="A893" s="13"/>
      <c r="B893" s="224"/>
      <c r="C893" s="225"/>
      <c r="D893" s="217" t="s">
        <v>156</v>
      </c>
      <c r="E893" s="226" t="s">
        <v>19</v>
      </c>
      <c r="F893" s="227" t="s">
        <v>2042</v>
      </c>
      <c r="G893" s="225"/>
      <c r="H893" s="226" t="s">
        <v>19</v>
      </c>
      <c r="I893" s="228"/>
      <c r="J893" s="225"/>
      <c r="K893" s="225"/>
      <c r="L893" s="229"/>
      <c r="M893" s="230"/>
      <c r="N893" s="231"/>
      <c r="O893" s="231"/>
      <c r="P893" s="231"/>
      <c r="Q893" s="231"/>
      <c r="R893" s="231"/>
      <c r="S893" s="231"/>
      <c r="T893" s="232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33" t="s">
        <v>156</v>
      </c>
      <c r="AU893" s="233" t="s">
        <v>79</v>
      </c>
      <c r="AV893" s="13" t="s">
        <v>77</v>
      </c>
      <c r="AW893" s="13" t="s">
        <v>31</v>
      </c>
      <c r="AX893" s="13" t="s">
        <v>69</v>
      </c>
      <c r="AY893" s="233" t="s">
        <v>144</v>
      </c>
    </row>
    <row r="894" s="14" customFormat="1">
      <c r="A894" s="14"/>
      <c r="B894" s="234"/>
      <c r="C894" s="235"/>
      <c r="D894" s="217" t="s">
        <v>156</v>
      </c>
      <c r="E894" s="236" t="s">
        <v>19</v>
      </c>
      <c r="F894" s="237" t="s">
        <v>2061</v>
      </c>
      <c r="G894" s="235"/>
      <c r="H894" s="238">
        <v>4.6799999999999997</v>
      </c>
      <c r="I894" s="239"/>
      <c r="J894" s="235"/>
      <c r="K894" s="235"/>
      <c r="L894" s="240"/>
      <c r="M894" s="241"/>
      <c r="N894" s="242"/>
      <c r="O894" s="242"/>
      <c r="P894" s="242"/>
      <c r="Q894" s="242"/>
      <c r="R894" s="242"/>
      <c r="S894" s="242"/>
      <c r="T894" s="243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44" t="s">
        <v>156</v>
      </c>
      <c r="AU894" s="244" t="s">
        <v>79</v>
      </c>
      <c r="AV894" s="14" t="s">
        <v>79</v>
      </c>
      <c r="AW894" s="14" t="s">
        <v>31</v>
      </c>
      <c r="AX894" s="14" t="s">
        <v>69</v>
      </c>
      <c r="AY894" s="244" t="s">
        <v>144</v>
      </c>
    </row>
    <row r="895" s="13" customFormat="1">
      <c r="A895" s="13"/>
      <c r="B895" s="224"/>
      <c r="C895" s="225"/>
      <c r="D895" s="217" t="s">
        <v>156</v>
      </c>
      <c r="E895" s="226" t="s">
        <v>19</v>
      </c>
      <c r="F895" s="227" t="s">
        <v>2152</v>
      </c>
      <c r="G895" s="225"/>
      <c r="H895" s="226" t="s">
        <v>19</v>
      </c>
      <c r="I895" s="228"/>
      <c r="J895" s="225"/>
      <c r="K895" s="225"/>
      <c r="L895" s="229"/>
      <c r="M895" s="230"/>
      <c r="N895" s="231"/>
      <c r="O895" s="231"/>
      <c r="P895" s="231"/>
      <c r="Q895" s="231"/>
      <c r="R895" s="231"/>
      <c r="S895" s="231"/>
      <c r="T895" s="232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33" t="s">
        <v>156</v>
      </c>
      <c r="AU895" s="233" t="s">
        <v>79</v>
      </c>
      <c r="AV895" s="13" t="s">
        <v>77</v>
      </c>
      <c r="AW895" s="13" t="s">
        <v>31</v>
      </c>
      <c r="AX895" s="13" t="s">
        <v>69</v>
      </c>
      <c r="AY895" s="233" t="s">
        <v>144</v>
      </c>
    </row>
    <row r="896" s="14" customFormat="1">
      <c r="A896" s="14"/>
      <c r="B896" s="234"/>
      <c r="C896" s="235"/>
      <c r="D896" s="217" t="s">
        <v>156</v>
      </c>
      <c r="E896" s="236" t="s">
        <v>19</v>
      </c>
      <c r="F896" s="237" t="s">
        <v>2160</v>
      </c>
      <c r="G896" s="235"/>
      <c r="H896" s="238">
        <v>14.76</v>
      </c>
      <c r="I896" s="239"/>
      <c r="J896" s="235"/>
      <c r="K896" s="235"/>
      <c r="L896" s="240"/>
      <c r="M896" s="241"/>
      <c r="N896" s="242"/>
      <c r="O896" s="242"/>
      <c r="P896" s="242"/>
      <c r="Q896" s="242"/>
      <c r="R896" s="242"/>
      <c r="S896" s="242"/>
      <c r="T896" s="243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44" t="s">
        <v>156</v>
      </c>
      <c r="AU896" s="244" t="s">
        <v>79</v>
      </c>
      <c r="AV896" s="14" t="s">
        <v>79</v>
      </c>
      <c r="AW896" s="14" t="s">
        <v>31</v>
      </c>
      <c r="AX896" s="14" t="s">
        <v>69</v>
      </c>
      <c r="AY896" s="244" t="s">
        <v>144</v>
      </c>
    </row>
    <row r="897" s="13" customFormat="1">
      <c r="A897" s="13"/>
      <c r="B897" s="224"/>
      <c r="C897" s="225"/>
      <c r="D897" s="217" t="s">
        <v>156</v>
      </c>
      <c r="E897" s="226" t="s">
        <v>19</v>
      </c>
      <c r="F897" s="227" t="s">
        <v>2342</v>
      </c>
      <c r="G897" s="225"/>
      <c r="H897" s="226" t="s">
        <v>19</v>
      </c>
      <c r="I897" s="228"/>
      <c r="J897" s="225"/>
      <c r="K897" s="225"/>
      <c r="L897" s="229"/>
      <c r="M897" s="230"/>
      <c r="N897" s="231"/>
      <c r="O897" s="231"/>
      <c r="P897" s="231"/>
      <c r="Q897" s="231"/>
      <c r="R897" s="231"/>
      <c r="S897" s="231"/>
      <c r="T897" s="232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33" t="s">
        <v>156</v>
      </c>
      <c r="AU897" s="233" t="s">
        <v>79</v>
      </c>
      <c r="AV897" s="13" t="s">
        <v>77</v>
      </c>
      <c r="AW897" s="13" t="s">
        <v>31</v>
      </c>
      <c r="AX897" s="13" t="s">
        <v>69</v>
      </c>
      <c r="AY897" s="233" t="s">
        <v>144</v>
      </c>
    </row>
    <row r="898" s="13" customFormat="1">
      <c r="A898" s="13"/>
      <c r="B898" s="224"/>
      <c r="C898" s="225"/>
      <c r="D898" s="217" t="s">
        <v>156</v>
      </c>
      <c r="E898" s="226" t="s">
        <v>19</v>
      </c>
      <c r="F898" s="227" t="s">
        <v>2042</v>
      </c>
      <c r="G898" s="225"/>
      <c r="H898" s="226" t="s">
        <v>19</v>
      </c>
      <c r="I898" s="228"/>
      <c r="J898" s="225"/>
      <c r="K898" s="225"/>
      <c r="L898" s="229"/>
      <c r="M898" s="230"/>
      <c r="N898" s="231"/>
      <c r="O898" s="231"/>
      <c r="P898" s="231"/>
      <c r="Q898" s="231"/>
      <c r="R898" s="231"/>
      <c r="S898" s="231"/>
      <c r="T898" s="232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33" t="s">
        <v>156</v>
      </c>
      <c r="AU898" s="233" t="s">
        <v>79</v>
      </c>
      <c r="AV898" s="13" t="s">
        <v>77</v>
      </c>
      <c r="AW898" s="13" t="s">
        <v>31</v>
      </c>
      <c r="AX898" s="13" t="s">
        <v>69</v>
      </c>
      <c r="AY898" s="233" t="s">
        <v>144</v>
      </c>
    </row>
    <row r="899" s="14" customFormat="1">
      <c r="A899" s="14"/>
      <c r="B899" s="234"/>
      <c r="C899" s="235"/>
      <c r="D899" s="217" t="s">
        <v>156</v>
      </c>
      <c r="E899" s="236" t="s">
        <v>19</v>
      </c>
      <c r="F899" s="237" t="s">
        <v>2063</v>
      </c>
      <c r="G899" s="235"/>
      <c r="H899" s="238">
        <v>3.3599999999999999</v>
      </c>
      <c r="I899" s="239"/>
      <c r="J899" s="235"/>
      <c r="K899" s="235"/>
      <c r="L899" s="240"/>
      <c r="M899" s="241"/>
      <c r="N899" s="242"/>
      <c r="O899" s="242"/>
      <c r="P899" s="242"/>
      <c r="Q899" s="242"/>
      <c r="R899" s="242"/>
      <c r="S899" s="242"/>
      <c r="T899" s="243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44" t="s">
        <v>156</v>
      </c>
      <c r="AU899" s="244" t="s">
        <v>79</v>
      </c>
      <c r="AV899" s="14" t="s">
        <v>79</v>
      </c>
      <c r="AW899" s="14" t="s">
        <v>31</v>
      </c>
      <c r="AX899" s="14" t="s">
        <v>69</v>
      </c>
      <c r="AY899" s="244" t="s">
        <v>144</v>
      </c>
    </row>
    <row r="900" s="13" customFormat="1">
      <c r="A900" s="13"/>
      <c r="B900" s="224"/>
      <c r="C900" s="225"/>
      <c r="D900" s="217" t="s">
        <v>156</v>
      </c>
      <c r="E900" s="226" t="s">
        <v>19</v>
      </c>
      <c r="F900" s="227" t="s">
        <v>2152</v>
      </c>
      <c r="G900" s="225"/>
      <c r="H900" s="226" t="s">
        <v>19</v>
      </c>
      <c r="I900" s="228"/>
      <c r="J900" s="225"/>
      <c r="K900" s="225"/>
      <c r="L900" s="229"/>
      <c r="M900" s="230"/>
      <c r="N900" s="231"/>
      <c r="O900" s="231"/>
      <c r="P900" s="231"/>
      <c r="Q900" s="231"/>
      <c r="R900" s="231"/>
      <c r="S900" s="231"/>
      <c r="T900" s="232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33" t="s">
        <v>156</v>
      </c>
      <c r="AU900" s="233" t="s">
        <v>79</v>
      </c>
      <c r="AV900" s="13" t="s">
        <v>77</v>
      </c>
      <c r="AW900" s="13" t="s">
        <v>31</v>
      </c>
      <c r="AX900" s="13" t="s">
        <v>69</v>
      </c>
      <c r="AY900" s="233" t="s">
        <v>144</v>
      </c>
    </row>
    <row r="901" s="14" customFormat="1">
      <c r="A901" s="14"/>
      <c r="B901" s="234"/>
      <c r="C901" s="235"/>
      <c r="D901" s="217" t="s">
        <v>156</v>
      </c>
      <c r="E901" s="236" t="s">
        <v>19</v>
      </c>
      <c r="F901" s="237" t="s">
        <v>2161</v>
      </c>
      <c r="G901" s="235"/>
      <c r="H901" s="238">
        <v>8.1600000000000001</v>
      </c>
      <c r="I901" s="239"/>
      <c r="J901" s="235"/>
      <c r="K901" s="235"/>
      <c r="L901" s="240"/>
      <c r="M901" s="241"/>
      <c r="N901" s="242"/>
      <c r="O901" s="242"/>
      <c r="P901" s="242"/>
      <c r="Q901" s="242"/>
      <c r="R901" s="242"/>
      <c r="S901" s="242"/>
      <c r="T901" s="243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44" t="s">
        <v>156</v>
      </c>
      <c r="AU901" s="244" t="s">
        <v>79</v>
      </c>
      <c r="AV901" s="14" t="s">
        <v>79</v>
      </c>
      <c r="AW901" s="14" t="s">
        <v>31</v>
      </c>
      <c r="AX901" s="14" t="s">
        <v>69</v>
      </c>
      <c r="AY901" s="244" t="s">
        <v>144</v>
      </c>
    </row>
    <row r="902" s="15" customFormat="1">
      <c r="A902" s="15"/>
      <c r="B902" s="245"/>
      <c r="C902" s="246"/>
      <c r="D902" s="217" t="s">
        <v>156</v>
      </c>
      <c r="E902" s="247" t="s">
        <v>19</v>
      </c>
      <c r="F902" s="248" t="s">
        <v>163</v>
      </c>
      <c r="G902" s="246"/>
      <c r="H902" s="249">
        <v>34.920000000000002</v>
      </c>
      <c r="I902" s="250"/>
      <c r="J902" s="246"/>
      <c r="K902" s="246"/>
      <c r="L902" s="251"/>
      <c r="M902" s="252"/>
      <c r="N902" s="253"/>
      <c r="O902" s="253"/>
      <c r="P902" s="253"/>
      <c r="Q902" s="253"/>
      <c r="R902" s="253"/>
      <c r="S902" s="253"/>
      <c r="T902" s="254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T902" s="255" t="s">
        <v>156</v>
      </c>
      <c r="AU902" s="255" t="s">
        <v>79</v>
      </c>
      <c r="AV902" s="15" t="s">
        <v>151</v>
      </c>
      <c r="AW902" s="15" t="s">
        <v>31</v>
      </c>
      <c r="AX902" s="15" t="s">
        <v>77</v>
      </c>
      <c r="AY902" s="255" t="s">
        <v>144</v>
      </c>
    </row>
    <row r="903" s="2" customFormat="1" ht="24.15" customHeight="1">
      <c r="A903" s="38"/>
      <c r="B903" s="39"/>
      <c r="C903" s="204" t="s">
        <v>542</v>
      </c>
      <c r="D903" s="204" t="s">
        <v>146</v>
      </c>
      <c r="E903" s="205" t="s">
        <v>2347</v>
      </c>
      <c r="F903" s="206" t="s">
        <v>2348</v>
      </c>
      <c r="G903" s="207" t="s">
        <v>291</v>
      </c>
      <c r="H903" s="208">
        <v>10.199999999999999</v>
      </c>
      <c r="I903" s="209"/>
      <c r="J903" s="210">
        <f>ROUND(I903*H903,2)</f>
        <v>0</v>
      </c>
      <c r="K903" s="206" t="s">
        <v>150</v>
      </c>
      <c r="L903" s="44"/>
      <c r="M903" s="211" t="s">
        <v>19</v>
      </c>
      <c r="N903" s="212" t="s">
        <v>40</v>
      </c>
      <c r="O903" s="84"/>
      <c r="P903" s="213">
        <f>O903*H903</f>
        <v>0</v>
      </c>
      <c r="Q903" s="213">
        <v>0.001525808</v>
      </c>
      <c r="R903" s="213">
        <f>Q903*H903</f>
        <v>0.0155632416</v>
      </c>
      <c r="S903" s="213">
        <v>0</v>
      </c>
      <c r="T903" s="214">
        <f>S903*H903</f>
        <v>0</v>
      </c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R903" s="215" t="s">
        <v>203</v>
      </c>
      <c r="AT903" s="215" t="s">
        <v>146</v>
      </c>
      <c r="AU903" s="215" t="s">
        <v>79</v>
      </c>
      <c r="AY903" s="17" t="s">
        <v>144</v>
      </c>
      <c r="BE903" s="216">
        <f>IF(N903="základní",J903,0)</f>
        <v>0</v>
      </c>
      <c r="BF903" s="216">
        <f>IF(N903="snížená",J903,0)</f>
        <v>0</v>
      </c>
      <c r="BG903" s="216">
        <f>IF(N903="zákl. přenesená",J903,0)</f>
        <v>0</v>
      </c>
      <c r="BH903" s="216">
        <f>IF(N903="sníž. přenesená",J903,0)</f>
        <v>0</v>
      </c>
      <c r="BI903" s="216">
        <f>IF(N903="nulová",J903,0)</f>
        <v>0</v>
      </c>
      <c r="BJ903" s="17" t="s">
        <v>77</v>
      </c>
      <c r="BK903" s="216">
        <f>ROUND(I903*H903,2)</f>
        <v>0</v>
      </c>
      <c r="BL903" s="17" t="s">
        <v>203</v>
      </c>
      <c r="BM903" s="215" t="s">
        <v>926</v>
      </c>
    </row>
    <row r="904" s="2" customFormat="1">
      <c r="A904" s="38"/>
      <c r="B904" s="39"/>
      <c r="C904" s="40"/>
      <c r="D904" s="217" t="s">
        <v>152</v>
      </c>
      <c r="E904" s="40"/>
      <c r="F904" s="218" t="s">
        <v>2349</v>
      </c>
      <c r="G904" s="40"/>
      <c r="H904" s="40"/>
      <c r="I904" s="219"/>
      <c r="J904" s="40"/>
      <c r="K904" s="40"/>
      <c r="L904" s="44"/>
      <c r="M904" s="220"/>
      <c r="N904" s="221"/>
      <c r="O904" s="84"/>
      <c r="P904" s="84"/>
      <c r="Q904" s="84"/>
      <c r="R904" s="84"/>
      <c r="S904" s="84"/>
      <c r="T904" s="85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T904" s="17" t="s">
        <v>152</v>
      </c>
      <c r="AU904" s="17" t="s">
        <v>79</v>
      </c>
    </row>
    <row r="905" s="2" customFormat="1">
      <c r="A905" s="38"/>
      <c r="B905" s="39"/>
      <c r="C905" s="40"/>
      <c r="D905" s="222" t="s">
        <v>154</v>
      </c>
      <c r="E905" s="40"/>
      <c r="F905" s="223" t="s">
        <v>2350</v>
      </c>
      <c r="G905" s="40"/>
      <c r="H905" s="40"/>
      <c r="I905" s="219"/>
      <c r="J905" s="40"/>
      <c r="K905" s="40"/>
      <c r="L905" s="44"/>
      <c r="M905" s="220"/>
      <c r="N905" s="221"/>
      <c r="O905" s="84"/>
      <c r="P905" s="84"/>
      <c r="Q905" s="84"/>
      <c r="R905" s="84"/>
      <c r="S905" s="84"/>
      <c r="T905" s="85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T905" s="17" t="s">
        <v>154</v>
      </c>
      <c r="AU905" s="17" t="s">
        <v>79</v>
      </c>
    </row>
    <row r="906" s="13" customFormat="1">
      <c r="A906" s="13"/>
      <c r="B906" s="224"/>
      <c r="C906" s="225"/>
      <c r="D906" s="217" t="s">
        <v>156</v>
      </c>
      <c r="E906" s="226" t="s">
        <v>19</v>
      </c>
      <c r="F906" s="227" t="s">
        <v>2341</v>
      </c>
      <c r="G906" s="225"/>
      <c r="H906" s="226" t="s">
        <v>19</v>
      </c>
      <c r="I906" s="228"/>
      <c r="J906" s="225"/>
      <c r="K906" s="225"/>
      <c r="L906" s="229"/>
      <c r="M906" s="230"/>
      <c r="N906" s="231"/>
      <c r="O906" s="231"/>
      <c r="P906" s="231"/>
      <c r="Q906" s="231"/>
      <c r="R906" s="231"/>
      <c r="S906" s="231"/>
      <c r="T906" s="232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33" t="s">
        <v>156</v>
      </c>
      <c r="AU906" s="233" t="s">
        <v>79</v>
      </c>
      <c r="AV906" s="13" t="s">
        <v>77</v>
      </c>
      <c r="AW906" s="13" t="s">
        <v>31</v>
      </c>
      <c r="AX906" s="13" t="s">
        <v>69</v>
      </c>
      <c r="AY906" s="233" t="s">
        <v>144</v>
      </c>
    </row>
    <row r="907" s="13" customFormat="1">
      <c r="A907" s="13"/>
      <c r="B907" s="224"/>
      <c r="C907" s="225"/>
      <c r="D907" s="217" t="s">
        <v>156</v>
      </c>
      <c r="E907" s="226" t="s">
        <v>19</v>
      </c>
      <c r="F907" s="227" t="s">
        <v>2152</v>
      </c>
      <c r="G907" s="225"/>
      <c r="H907" s="226" t="s">
        <v>19</v>
      </c>
      <c r="I907" s="228"/>
      <c r="J907" s="225"/>
      <c r="K907" s="225"/>
      <c r="L907" s="229"/>
      <c r="M907" s="230"/>
      <c r="N907" s="231"/>
      <c r="O907" s="231"/>
      <c r="P907" s="231"/>
      <c r="Q907" s="231"/>
      <c r="R907" s="231"/>
      <c r="S907" s="231"/>
      <c r="T907" s="232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33" t="s">
        <v>156</v>
      </c>
      <c r="AU907" s="233" t="s">
        <v>79</v>
      </c>
      <c r="AV907" s="13" t="s">
        <v>77</v>
      </c>
      <c r="AW907" s="13" t="s">
        <v>31</v>
      </c>
      <c r="AX907" s="13" t="s">
        <v>69</v>
      </c>
      <c r="AY907" s="233" t="s">
        <v>144</v>
      </c>
    </row>
    <row r="908" s="14" customFormat="1">
      <c r="A908" s="14"/>
      <c r="B908" s="234"/>
      <c r="C908" s="235"/>
      <c r="D908" s="217" t="s">
        <v>156</v>
      </c>
      <c r="E908" s="236" t="s">
        <v>19</v>
      </c>
      <c r="F908" s="237" t="s">
        <v>2165</v>
      </c>
      <c r="G908" s="235"/>
      <c r="H908" s="238">
        <v>2.3999999999999999</v>
      </c>
      <c r="I908" s="239"/>
      <c r="J908" s="235"/>
      <c r="K908" s="235"/>
      <c r="L908" s="240"/>
      <c r="M908" s="241"/>
      <c r="N908" s="242"/>
      <c r="O908" s="242"/>
      <c r="P908" s="242"/>
      <c r="Q908" s="242"/>
      <c r="R908" s="242"/>
      <c r="S908" s="242"/>
      <c r="T908" s="243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44" t="s">
        <v>156</v>
      </c>
      <c r="AU908" s="244" t="s">
        <v>79</v>
      </c>
      <c r="AV908" s="14" t="s">
        <v>79</v>
      </c>
      <c r="AW908" s="14" t="s">
        <v>31</v>
      </c>
      <c r="AX908" s="14" t="s">
        <v>69</v>
      </c>
      <c r="AY908" s="244" t="s">
        <v>144</v>
      </c>
    </row>
    <row r="909" s="13" customFormat="1">
      <c r="A909" s="13"/>
      <c r="B909" s="224"/>
      <c r="C909" s="225"/>
      <c r="D909" s="217" t="s">
        <v>156</v>
      </c>
      <c r="E909" s="226" t="s">
        <v>19</v>
      </c>
      <c r="F909" s="227" t="s">
        <v>2342</v>
      </c>
      <c r="G909" s="225"/>
      <c r="H909" s="226" t="s">
        <v>19</v>
      </c>
      <c r="I909" s="228"/>
      <c r="J909" s="225"/>
      <c r="K909" s="225"/>
      <c r="L909" s="229"/>
      <c r="M909" s="230"/>
      <c r="N909" s="231"/>
      <c r="O909" s="231"/>
      <c r="P909" s="231"/>
      <c r="Q909" s="231"/>
      <c r="R909" s="231"/>
      <c r="S909" s="231"/>
      <c r="T909" s="232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33" t="s">
        <v>156</v>
      </c>
      <c r="AU909" s="233" t="s">
        <v>79</v>
      </c>
      <c r="AV909" s="13" t="s">
        <v>77</v>
      </c>
      <c r="AW909" s="13" t="s">
        <v>31</v>
      </c>
      <c r="AX909" s="13" t="s">
        <v>69</v>
      </c>
      <c r="AY909" s="233" t="s">
        <v>144</v>
      </c>
    </row>
    <row r="910" s="13" customFormat="1">
      <c r="A910" s="13"/>
      <c r="B910" s="224"/>
      <c r="C910" s="225"/>
      <c r="D910" s="217" t="s">
        <v>156</v>
      </c>
      <c r="E910" s="226" t="s">
        <v>19</v>
      </c>
      <c r="F910" s="227" t="s">
        <v>2152</v>
      </c>
      <c r="G910" s="225"/>
      <c r="H910" s="226" t="s">
        <v>19</v>
      </c>
      <c r="I910" s="228"/>
      <c r="J910" s="225"/>
      <c r="K910" s="225"/>
      <c r="L910" s="229"/>
      <c r="M910" s="230"/>
      <c r="N910" s="231"/>
      <c r="O910" s="231"/>
      <c r="P910" s="231"/>
      <c r="Q910" s="231"/>
      <c r="R910" s="231"/>
      <c r="S910" s="231"/>
      <c r="T910" s="232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33" t="s">
        <v>156</v>
      </c>
      <c r="AU910" s="233" t="s">
        <v>79</v>
      </c>
      <c r="AV910" s="13" t="s">
        <v>77</v>
      </c>
      <c r="AW910" s="13" t="s">
        <v>31</v>
      </c>
      <c r="AX910" s="13" t="s">
        <v>69</v>
      </c>
      <c r="AY910" s="233" t="s">
        <v>144</v>
      </c>
    </row>
    <row r="911" s="14" customFormat="1">
      <c r="A911" s="14"/>
      <c r="B911" s="234"/>
      <c r="C911" s="235"/>
      <c r="D911" s="217" t="s">
        <v>156</v>
      </c>
      <c r="E911" s="236" t="s">
        <v>19</v>
      </c>
      <c r="F911" s="237" t="s">
        <v>2167</v>
      </c>
      <c r="G911" s="235"/>
      <c r="H911" s="238">
        <v>7.7999999999999998</v>
      </c>
      <c r="I911" s="239"/>
      <c r="J911" s="235"/>
      <c r="K911" s="235"/>
      <c r="L911" s="240"/>
      <c r="M911" s="241"/>
      <c r="N911" s="242"/>
      <c r="O911" s="242"/>
      <c r="P911" s="242"/>
      <c r="Q911" s="242"/>
      <c r="R911" s="242"/>
      <c r="S911" s="242"/>
      <c r="T911" s="243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44" t="s">
        <v>156</v>
      </c>
      <c r="AU911" s="244" t="s">
        <v>79</v>
      </c>
      <c r="AV911" s="14" t="s">
        <v>79</v>
      </c>
      <c r="AW911" s="14" t="s">
        <v>31</v>
      </c>
      <c r="AX911" s="14" t="s">
        <v>69</v>
      </c>
      <c r="AY911" s="244" t="s">
        <v>144</v>
      </c>
    </row>
    <row r="912" s="15" customFormat="1">
      <c r="A912" s="15"/>
      <c r="B912" s="245"/>
      <c r="C912" s="246"/>
      <c r="D912" s="217" t="s">
        <v>156</v>
      </c>
      <c r="E912" s="247" t="s">
        <v>19</v>
      </c>
      <c r="F912" s="248" t="s">
        <v>163</v>
      </c>
      <c r="G912" s="246"/>
      <c r="H912" s="249">
        <v>10.199999999999999</v>
      </c>
      <c r="I912" s="250"/>
      <c r="J912" s="246"/>
      <c r="K912" s="246"/>
      <c r="L912" s="251"/>
      <c r="M912" s="252"/>
      <c r="N912" s="253"/>
      <c r="O912" s="253"/>
      <c r="P912" s="253"/>
      <c r="Q912" s="253"/>
      <c r="R912" s="253"/>
      <c r="S912" s="253"/>
      <c r="T912" s="254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T912" s="255" t="s">
        <v>156</v>
      </c>
      <c r="AU912" s="255" t="s">
        <v>79</v>
      </c>
      <c r="AV912" s="15" t="s">
        <v>151</v>
      </c>
      <c r="AW912" s="15" t="s">
        <v>31</v>
      </c>
      <c r="AX912" s="15" t="s">
        <v>77</v>
      </c>
      <c r="AY912" s="255" t="s">
        <v>144</v>
      </c>
    </row>
    <row r="913" s="2" customFormat="1" ht="24.15" customHeight="1">
      <c r="A913" s="38"/>
      <c r="B913" s="39"/>
      <c r="C913" s="204" t="s">
        <v>928</v>
      </c>
      <c r="D913" s="204" t="s">
        <v>146</v>
      </c>
      <c r="E913" s="205" t="s">
        <v>2351</v>
      </c>
      <c r="F913" s="206" t="s">
        <v>2352</v>
      </c>
      <c r="G913" s="207" t="s">
        <v>291</v>
      </c>
      <c r="H913" s="208">
        <v>18</v>
      </c>
      <c r="I913" s="209"/>
      <c r="J913" s="210">
        <f>ROUND(I913*H913,2)</f>
        <v>0</v>
      </c>
      <c r="K913" s="206" t="s">
        <v>150</v>
      </c>
      <c r="L913" s="44"/>
      <c r="M913" s="211" t="s">
        <v>19</v>
      </c>
      <c r="N913" s="212" t="s">
        <v>40</v>
      </c>
      <c r="O913" s="84"/>
      <c r="P913" s="213">
        <f>O913*H913</f>
        <v>0</v>
      </c>
      <c r="Q913" s="213">
        <v>0.0028384439999999999</v>
      </c>
      <c r="R913" s="213">
        <f>Q913*H913</f>
        <v>0.051091991999999996</v>
      </c>
      <c r="S913" s="213">
        <v>0</v>
      </c>
      <c r="T913" s="214">
        <f>S913*H913</f>
        <v>0</v>
      </c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R913" s="215" t="s">
        <v>203</v>
      </c>
      <c r="AT913" s="215" t="s">
        <v>146</v>
      </c>
      <c r="AU913" s="215" t="s">
        <v>79</v>
      </c>
      <c r="AY913" s="17" t="s">
        <v>144</v>
      </c>
      <c r="BE913" s="216">
        <f>IF(N913="základní",J913,0)</f>
        <v>0</v>
      </c>
      <c r="BF913" s="216">
        <f>IF(N913="snížená",J913,0)</f>
        <v>0</v>
      </c>
      <c r="BG913" s="216">
        <f>IF(N913="zákl. přenesená",J913,0)</f>
        <v>0</v>
      </c>
      <c r="BH913" s="216">
        <f>IF(N913="sníž. přenesená",J913,0)</f>
        <v>0</v>
      </c>
      <c r="BI913" s="216">
        <f>IF(N913="nulová",J913,0)</f>
        <v>0</v>
      </c>
      <c r="BJ913" s="17" t="s">
        <v>77</v>
      </c>
      <c r="BK913" s="216">
        <f>ROUND(I913*H913,2)</f>
        <v>0</v>
      </c>
      <c r="BL913" s="17" t="s">
        <v>203</v>
      </c>
      <c r="BM913" s="215" t="s">
        <v>931</v>
      </c>
    </row>
    <row r="914" s="2" customFormat="1">
      <c r="A914" s="38"/>
      <c r="B914" s="39"/>
      <c r="C914" s="40"/>
      <c r="D914" s="217" t="s">
        <v>152</v>
      </c>
      <c r="E914" s="40"/>
      <c r="F914" s="218" t="s">
        <v>2353</v>
      </c>
      <c r="G914" s="40"/>
      <c r="H914" s="40"/>
      <c r="I914" s="219"/>
      <c r="J914" s="40"/>
      <c r="K914" s="40"/>
      <c r="L914" s="44"/>
      <c r="M914" s="220"/>
      <c r="N914" s="221"/>
      <c r="O914" s="84"/>
      <c r="P914" s="84"/>
      <c r="Q914" s="84"/>
      <c r="R914" s="84"/>
      <c r="S914" s="84"/>
      <c r="T914" s="85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T914" s="17" t="s">
        <v>152</v>
      </c>
      <c r="AU914" s="17" t="s">
        <v>79</v>
      </c>
    </row>
    <row r="915" s="2" customFormat="1">
      <c r="A915" s="38"/>
      <c r="B915" s="39"/>
      <c r="C915" s="40"/>
      <c r="D915" s="222" t="s">
        <v>154</v>
      </c>
      <c r="E915" s="40"/>
      <c r="F915" s="223" t="s">
        <v>2354</v>
      </c>
      <c r="G915" s="40"/>
      <c r="H915" s="40"/>
      <c r="I915" s="219"/>
      <c r="J915" s="40"/>
      <c r="K915" s="40"/>
      <c r="L915" s="44"/>
      <c r="M915" s="220"/>
      <c r="N915" s="221"/>
      <c r="O915" s="84"/>
      <c r="P915" s="84"/>
      <c r="Q915" s="84"/>
      <c r="R915" s="84"/>
      <c r="S915" s="84"/>
      <c r="T915" s="85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T915" s="17" t="s">
        <v>154</v>
      </c>
      <c r="AU915" s="17" t="s">
        <v>79</v>
      </c>
    </row>
    <row r="916" s="13" customFormat="1">
      <c r="A916" s="13"/>
      <c r="B916" s="224"/>
      <c r="C916" s="225"/>
      <c r="D916" s="217" t="s">
        <v>156</v>
      </c>
      <c r="E916" s="226" t="s">
        <v>19</v>
      </c>
      <c r="F916" s="227" t="s">
        <v>2341</v>
      </c>
      <c r="G916" s="225"/>
      <c r="H916" s="226" t="s">
        <v>19</v>
      </c>
      <c r="I916" s="228"/>
      <c r="J916" s="225"/>
      <c r="K916" s="225"/>
      <c r="L916" s="229"/>
      <c r="M916" s="230"/>
      <c r="N916" s="231"/>
      <c r="O916" s="231"/>
      <c r="P916" s="231"/>
      <c r="Q916" s="231"/>
      <c r="R916" s="231"/>
      <c r="S916" s="231"/>
      <c r="T916" s="232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33" t="s">
        <v>156</v>
      </c>
      <c r="AU916" s="233" t="s">
        <v>79</v>
      </c>
      <c r="AV916" s="13" t="s">
        <v>77</v>
      </c>
      <c r="AW916" s="13" t="s">
        <v>31</v>
      </c>
      <c r="AX916" s="13" t="s">
        <v>69</v>
      </c>
      <c r="AY916" s="233" t="s">
        <v>144</v>
      </c>
    </row>
    <row r="917" s="13" customFormat="1">
      <c r="A917" s="13"/>
      <c r="B917" s="224"/>
      <c r="C917" s="225"/>
      <c r="D917" s="217" t="s">
        <v>156</v>
      </c>
      <c r="E917" s="226" t="s">
        <v>19</v>
      </c>
      <c r="F917" s="227" t="s">
        <v>2152</v>
      </c>
      <c r="G917" s="225"/>
      <c r="H917" s="226" t="s">
        <v>19</v>
      </c>
      <c r="I917" s="228"/>
      <c r="J917" s="225"/>
      <c r="K917" s="225"/>
      <c r="L917" s="229"/>
      <c r="M917" s="230"/>
      <c r="N917" s="231"/>
      <c r="O917" s="231"/>
      <c r="P917" s="231"/>
      <c r="Q917" s="231"/>
      <c r="R917" s="231"/>
      <c r="S917" s="231"/>
      <c r="T917" s="232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33" t="s">
        <v>156</v>
      </c>
      <c r="AU917" s="233" t="s">
        <v>79</v>
      </c>
      <c r="AV917" s="13" t="s">
        <v>77</v>
      </c>
      <c r="AW917" s="13" t="s">
        <v>31</v>
      </c>
      <c r="AX917" s="13" t="s">
        <v>69</v>
      </c>
      <c r="AY917" s="233" t="s">
        <v>144</v>
      </c>
    </row>
    <row r="918" s="14" customFormat="1">
      <c r="A918" s="14"/>
      <c r="B918" s="234"/>
      <c r="C918" s="235"/>
      <c r="D918" s="217" t="s">
        <v>156</v>
      </c>
      <c r="E918" s="236" t="s">
        <v>19</v>
      </c>
      <c r="F918" s="237" t="s">
        <v>2171</v>
      </c>
      <c r="G918" s="235"/>
      <c r="H918" s="238">
        <v>18</v>
      </c>
      <c r="I918" s="239"/>
      <c r="J918" s="235"/>
      <c r="K918" s="235"/>
      <c r="L918" s="240"/>
      <c r="M918" s="241"/>
      <c r="N918" s="242"/>
      <c r="O918" s="242"/>
      <c r="P918" s="242"/>
      <c r="Q918" s="242"/>
      <c r="R918" s="242"/>
      <c r="S918" s="242"/>
      <c r="T918" s="243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44" t="s">
        <v>156</v>
      </c>
      <c r="AU918" s="244" t="s">
        <v>79</v>
      </c>
      <c r="AV918" s="14" t="s">
        <v>79</v>
      </c>
      <c r="AW918" s="14" t="s">
        <v>31</v>
      </c>
      <c r="AX918" s="14" t="s">
        <v>69</v>
      </c>
      <c r="AY918" s="244" t="s">
        <v>144</v>
      </c>
    </row>
    <row r="919" s="15" customFormat="1">
      <c r="A919" s="15"/>
      <c r="B919" s="245"/>
      <c r="C919" s="246"/>
      <c r="D919" s="217" t="s">
        <v>156</v>
      </c>
      <c r="E919" s="247" t="s">
        <v>19</v>
      </c>
      <c r="F919" s="248" t="s">
        <v>163</v>
      </c>
      <c r="G919" s="246"/>
      <c r="H919" s="249">
        <v>18</v>
      </c>
      <c r="I919" s="250"/>
      <c r="J919" s="246"/>
      <c r="K919" s="246"/>
      <c r="L919" s="251"/>
      <c r="M919" s="252"/>
      <c r="N919" s="253"/>
      <c r="O919" s="253"/>
      <c r="P919" s="253"/>
      <c r="Q919" s="253"/>
      <c r="R919" s="253"/>
      <c r="S919" s="253"/>
      <c r="T919" s="254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T919" s="255" t="s">
        <v>156</v>
      </c>
      <c r="AU919" s="255" t="s">
        <v>79</v>
      </c>
      <c r="AV919" s="15" t="s">
        <v>151</v>
      </c>
      <c r="AW919" s="15" t="s">
        <v>31</v>
      </c>
      <c r="AX919" s="15" t="s">
        <v>77</v>
      </c>
      <c r="AY919" s="255" t="s">
        <v>144</v>
      </c>
    </row>
    <row r="920" s="2" customFormat="1" ht="24.15" customHeight="1">
      <c r="A920" s="38"/>
      <c r="B920" s="39"/>
      <c r="C920" s="204" t="s">
        <v>549</v>
      </c>
      <c r="D920" s="204" t="s">
        <v>146</v>
      </c>
      <c r="E920" s="205" t="s">
        <v>2355</v>
      </c>
      <c r="F920" s="206" t="s">
        <v>2356</v>
      </c>
      <c r="G920" s="207" t="s">
        <v>291</v>
      </c>
      <c r="H920" s="208">
        <v>14.52</v>
      </c>
      <c r="I920" s="209"/>
      <c r="J920" s="210">
        <f>ROUND(I920*H920,2)</f>
        <v>0</v>
      </c>
      <c r="K920" s="206" t="s">
        <v>150</v>
      </c>
      <c r="L920" s="44"/>
      <c r="M920" s="211" t="s">
        <v>19</v>
      </c>
      <c r="N920" s="212" t="s">
        <v>40</v>
      </c>
      <c r="O920" s="84"/>
      <c r="P920" s="213">
        <f>O920*H920</f>
        <v>0</v>
      </c>
      <c r="Q920" s="213">
        <v>0.0037349760000000001</v>
      </c>
      <c r="R920" s="213">
        <f>Q920*H920</f>
        <v>0.054231851519999999</v>
      </c>
      <c r="S920" s="213">
        <v>0</v>
      </c>
      <c r="T920" s="214">
        <f>S920*H920</f>
        <v>0</v>
      </c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R920" s="215" t="s">
        <v>203</v>
      </c>
      <c r="AT920" s="215" t="s">
        <v>146</v>
      </c>
      <c r="AU920" s="215" t="s">
        <v>79</v>
      </c>
      <c r="AY920" s="17" t="s">
        <v>144</v>
      </c>
      <c r="BE920" s="216">
        <f>IF(N920="základní",J920,0)</f>
        <v>0</v>
      </c>
      <c r="BF920" s="216">
        <f>IF(N920="snížená",J920,0)</f>
        <v>0</v>
      </c>
      <c r="BG920" s="216">
        <f>IF(N920="zákl. přenesená",J920,0)</f>
        <v>0</v>
      </c>
      <c r="BH920" s="216">
        <f>IF(N920="sníž. přenesená",J920,0)</f>
        <v>0</v>
      </c>
      <c r="BI920" s="216">
        <f>IF(N920="nulová",J920,0)</f>
        <v>0</v>
      </c>
      <c r="BJ920" s="17" t="s">
        <v>77</v>
      </c>
      <c r="BK920" s="216">
        <f>ROUND(I920*H920,2)</f>
        <v>0</v>
      </c>
      <c r="BL920" s="17" t="s">
        <v>203</v>
      </c>
      <c r="BM920" s="215" t="s">
        <v>935</v>
      </c>
    </row>
    <row r="921" s="2" customFormat="1">
      <c r="A921" s="38"/>
      <c r="B921" s="39"/>
      <c r="C921" s="40"/>
      <c r="D921" s="217" t="s">
        <v>152</v>
      </c>
      <c r="E921" s="40"/>
      <c r="F921" s="218" t="s">
        <v>2357</v>
      </c>
      <c r="G921" s="40"/>
      <c r="H921" s="40"/>
      <c r="I921" s="219"/>
      <c r="J921" s="40"/>
      <c r="K921" s="40"/>
      <c r="L921" s="44"/>
      <c r="M921" s="220"/>
      <c r="N921" s="221"/>
      <c r="O921" s="84"/>
      <c r="P921" s="84"/>
      <c r="Q921" s="84"/>
      <c r="R921" s="84"/>
      <c r="S921" s="84"/>
      <c r="T921" s="85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T921" s="17" t="s">
        <v>152</v>
      </c>
      <c r="AU921" s="17" t="s">
        <v>79</v>
      </c>
    </row>
    <row r="922" s="2" customFormat="1">
      <c r="A922" s="38"/>
      <c r="B922" s="39"/>
      <c r="C922" s="40"/>
      <c r="D922" s="222" t="s">
        <v>154</v>
      </c>
      <c r="E922" s="40"/>
      <c r="F922" s="223" t="s">
        <v>2358</v>
      </c>
      <c r="G922" s="40"/>
      <c r="H922" s="40"/>
      <c r="I922" s="219"/>
      <c r="J922" s="40"/>
      <c r="K922" s="40"/>
      <c r="L922" s="44"/>
      <c r="M922" s="220"/>
      <c r="N922" s="221"/>
      <c r="O922" s="84"/>
      <c r="P922" s="84"/>
      <c r="Q922" s="84"/>
      <c r="R922" s="84"/>
      <c r="S922" s="84"/>
      <c r="T922" s="85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T922" s="17" t="s">
        <v>154</v>
      </c>
      <c r="AU922" s="17" t="s">
        <v>79</v>
      </c>
    </row>
    <row r="923" s="13" customFormat="1">
      <c r="A923" s="13"/>
      <c r="B923" s="224"/>
      <c r="C923" s="225"/>
      <c r="D923" s="217" t="s">
        <v>156</v>
      </c>
      <c r="E923" s="226" t="s">
        <v>19</v>
      </c>
      <c r="F923" s="227" t="s">
        <v>2341</v>
      </c>
      <c r="G923" s="225"/>
      <c r="H923" s="226" t="s">
        <v>19</v>
      </c>
      <c r="I923" s="228"/>
      <c r="J923" s="225"/>
      <c r="K923" s="225"/>
      <c r="L923" s="229"/>
      <c r="M923" s="230"/>
      <c r="N923" s="231"/>
      <c r="O923" s="231"/>
      <c r="P923" s="231"/>
      <c r="Q923" s="231"/>
      <c r="R923" s="231"/>
      <c r="S923" s="231"/>
      <c r="T923" s="232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33" t="s">
        <v>156</v>
      </c>
      <c r="AU923" s="233" t="s">
        <v>79</v>
      </c>
      <c r="AV923" s="13" t="s">
        <v>77</v>
      </c>
      <c r="AW923" s="13" t="s">
        <v>31</v>
      </c>
      <c r="AX923" s="13" t="s">
        <v>69</v>
      </c>
      <c r="AY923" s="233" t="s">
        <v>144</v>
      </c>
    </row>
    <row r="924" s="13" customFormat="1">
      <c r="A924" s="13"/>
      <c r="B924" s="224"/>
      <c r="C924" s="225"/>
      <c r="D924" s="217" t="s">
        <v>156</v>
      </c>
      <c r="E924" s="226" t="s">
        <v>19</v>
      </c>
      <c r="F924" s="227" t="s">
        <v>2154</v>
      </c>
      <c r="G924" s="225"/>
      <c r="H924" s="226" t="s">
        <v>19</v>
      </c>
      <c r="I924" s="228"/>
      <c r="J924" s="225"/>
      <c r="K924" s="225"/>
      <c r="L924" s="229"/>
      <c r="M924" s="230"/>
      <c r="N924" s="231"/>
      <c r="O924" s="231"/>
      <c r="P924" s="231"/>
      <c r="Q924" s="231"/>
      <c r="R924" s="231"/>
      <c r="S924" s="231"/>
      <c r="T924" s="232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33" t="s">
        <v>156</v>
      </c>
      <c r="AU924" s="233" t="s">
        <v>79</v>
      </c>
      <c r="AV924" s="13" t="s">
        <v>77</v>
      </c>
      <c r="AW924" s="13" t="s">
        <v>31</v>
      </c>
      <c r="AX924" s="13" t="s">
        <v>69</v>
      </c>
      <c r="AY924" s="233" t="s">
        <v>144</v>
      </c>
    </row>
    <row r="925" s="14" customFormat="1">
      <c r="A925" s="14"/>
      <c r="B925" s="234"/>
      <c r="C925" s="235"/>
      <c r="D925" s="217" t="s">
        <v>156</v>
      </c>
      <c r="E925" s="236" t="s">
        <v>19</v>
      </c>
      <c r="F925" s="237" t="s">
        <v>2179</v>
      </c>
      <c r="G925" s="235"/>
      <c r="H925" s="238">
        <v>7.2000000000000002</v>
      </c>
      <c r="I925" s="239"/>
      <c r="J925" s="235"/>
      <c r="K925" s="235"/>
      <c r="L925" s="240"/>
      <c r="M925" s="241"/>
      <c r="N925" s="242"/>
      <c r="O925" s="242"/>
      <c r="P925" s="242"/>
      <c r="Q925" s="242"/>
      <c r="R925" s="242"/>
      <c r="S925" s="242"/>
      <c r="T925" s="243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44" t="s">
        <v>156</v>
      </c>
      <c r="AU925" s="244" t="s">
        <v>79</v>
      </c>
      <c r="AV925" s="14" t="s">
        <v>79</v>
      </c>
      <c r="AW925" s="14" t="s">
        <v>31</v>
      </c>
      <c r="AX925" s="14" t="s">
        <v>69</v>
      </c>
      <c r="AY925" s="244" t="s">
        <v>144</v>
      </c>
    </row>
    <row r="926" s="13" customFormat="1">
      <c r="A926" s="13"/>
      <c r="B926" s="224"/>
      <c r="C926" s="225"/>
      <c r="D926" s="217" t="s">
        <v>156</v>
      </c>
      <c r="E926" s="226" t="s">
        <v>19</v>
      </c>
      <c r="F926" s="227" t="s">
        <v>2152</v>
      </c>
      <c r="G926" s="225"/>
      <c r="H926" s="226" t="s">
        <v>19</v>
      </c>
      <c r="I926" s="228"/>
      <c r="J926" s="225"/>
      <c r="K926" s="225"/>
      <c r="L926" s="229"/>
      <c r="M926" s="230"/>
      <c r="N926" s="231"/>
      <c r="O926" s="231"/>
      <c r="P926" s="231"/>
      <c r="Q926" s="231"/>
      <c r="R926" s="231"/>
      <c r="S926" s="231"/>
      <c r="T926" s="232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33" t="s">
        <v>156</v>
      </c>
      <c r="AU926" s="233" t="s">
        <v>79</v>
      </c>
      <c r="AV926" s="13" t="s">
        <v>77</v>
      </c>
      <c r="AW926" s="13" t="s">
        <v>31</v>
      </c>
      <c r="AX926" s="13" t="s">
        <v>69</v>
      </c>
      <c r="AY926" s="233" t="s">
        <v>144</v>
      </c>
    </row>
    <row r="927" s="14" customFormat="1">
      <c r="A927" s="14"/>
      <c r="B927" s="234"/>
      <c r="C927" s="235"/>
      <c r="D927" s="217" t="s">
        <v>156</v>
      </c>
      <c r="E927" s="236" t="s">
        <v>19</v>
      </c>
      <c r="F927" s="237" t="s">
        <v>2180</v>
      </c>
      <c r="G927" s="235"/>
      <c r="H927" s="238">
        <v>7.3200000000000003</v>
      </c>
      <c r="I927" s="239"/>
      <c r="J927" s="235"/>
      <c r="K927" s="235"/>
      <c r="L927" s="240"/>
      <c r="M927" s="241"/>
      <c r="N927" s="242"/>
      <c r="O927" s="242"/>
      <c r="P927" s="242"/>
      <c r="Q927" s="242"/>
      <c r="R927" s="242"/>
      <c r="S927" s="242"/>
      <c r="T927" s="243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44" t="s">
        <v>156</v>
      </c>
      <c r="AU927" s="244" t="s">
        <v>79</v>
      </c>
      <c r="AV927" s="14" t="s">
        <v>79</v>
      </c>
      <c r="AW927" s="14" t="s">
        <v>31</v>
      </c>
      <c r="AX927" s="14" t="s">
        <v>69</v>
      </c>
      <c r="AY927" s="244" t="s">
        <v>144</v>
      </c>
    </row>
    <row r="928" s="15" customFormat="1">
      <c r="A928" s="15"/>
      <c r="B928" s="245"/>
      <c r="C928" s="246"/>
      <c r="D928" s="217" t="s">
        <v>156</v>
      </c>
      <c r="E928" s="247" t="s">
        <v>19</v>
      </c>
      <c r="F928" s="248" t="s">
        <v>163</v>
      </c>
      <c r="G928" s="246"/>
      <c r="H928" s="249">
        <v>14.52</v>
      </c>
      <c r="I928" s="250"/>
      <c r="J928" s="246"/>
      <c r="K928" s="246"/>
      <c r="L928" s="251"/>
      <c r="M928" s="252"/>
      <c r="N928" s="253"/>
      <c r="O928" s="253"/>
      <c r="P928" s="253"/>
      <c r="Q928" s="253"/>
      <c r="R928" s="253"/>
      <c r="S928" s="253"/>
      <c r="T928" s="254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T928" s="255" t="s">
        <v>156</v>
      </c>
      <c r="AU928" s="255" t="s">
        <v>79</v>
      </c>
      <c r="AV928" s="15" t="s">
        <v>151</v>
      </c>
      <c r="AW928" s="15" t="s">
        <v>31</v>
      </c>
      <c r="AX928" s="15" t="s">
        <v>77</v>
      </c>
      <c r="AY928" s="255" t="s">
        <v>144</v>
      </c>
    </row>
    <row r="929" s="2" customFormat="1" ht="37.8" customHeight="1">
      <c r="A929" s="38"/>
      <c r="B929" s="39"/>
      <c r="C929" s="204" t="s">
        <v>940</v>
      </c>
      <c r="D929" s="204" t="s">
        <v>146</v>
      </c>
      <c r="E929" s="205" t="s">
        <v>2359</v>
      </c>
      <c r="F929" s="206" t="s">
        <v>2360</v>
      </c>
      <c r="G929" s="207" t="s">
        <v>291</v>
      </c>
      <c r="H929" s="208">
        <v>34.380000000000003</v>
      </c>
      <c r="I929" s="209"/>
      <c r="J929" s="210">
        <f>ROUND(I929*H929,2)</f>
        <v>0</v>
      </c>
      <c r="K929" s="206" t="s">
        <v>150</v>
      </c>
      <c r="L929" s="44"/>
      <c r="M929" s="211" t="s">
        <v>19</v>
      </c>
      <c r="N929" s="212" t="s">
        <v>40</v>
      </c>
      <c r="O929" s="84"/>
      <c r="P929" s="213">
        <f>O929*H929</f>
        <v>0</v>
      </c>
      <c r="Q929" s="213">
        <v>4.206E-05</v>
      </c>
      <c r="R929" s="213">
        <f>Q929*H929</f>
        <v>0.0014460228000000002</v>
      </c>
      <c r="S929" s="213">
        <v>0</v>
      </c>
      <c r="T929" s="214">
        <f>S929*H929</f>
        <v>0</v>
      </c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R929" s="215" t="s">
        <v>203</v>
      </c>
      <c r="AT929" s="215" t="s">
        <v>146</v>
      </c>
      <c r="AU929" s="215" t="s">
        <v>79</v>
      </c>
      <c r="AY929" s="17" t="s">
        <v>144</v>
      </c>
      <c r="BE929" s="216">
        <f>IF(N929="základní",J929,0)</f>
        <v>0</v>
      </c>
      <c r="BF929" s="216">
        <f>IF(N929="snížená",J929,0)</f>
        <v>0</v>
      </c>
      <c r="BG929" s="216">
        <f>IF(N929="zákl. přenesená",J929,0)</f>
        <v>0</v>
      </c>
      <c r="BH929" s="216">
        <f>IF(N929="sníž. přenesená",J929,0)</f>
        <v>0</v>
      </c>
      <c r="BI929" s="216">
        <f>IF(N929="nulová",J929,0)</f>
        <v>0</v>
      </c>
      <c r="BJ929" s="17" t="s">
        <v>77</v>
      </c>
      <c r="BK929" s="216">
        <f>ROUND(I929*H929,2)</f>
        <v>0</v>
      </c>
      <c r="BL929" s="17" t="s">
        <v>203</v>
      </c>
      <c r="BM929" s="215" t="s">
        <v>943</v>
      </c>
    </row>
    <row r="930" s="2" customFormat="1">
      <c r="A930" s="38"/>
      <c r="B930" s="39"/>
      <c r="C930" s="40"/>
      <c r="D930" s="217" t="s">
        <v>152</v>
      </c>
      <c r="E930" s="40"/>
      <c r="F930" s="218" t="s">
        <v>2361</v>
      </c>
      <c r="G930" s="40"/>
      <c r="H930" s="40"/>
      <c r="I930" s="219"/>
      <c r="J930" s="40"/>
      <c r="K930" s="40"/>
      <c r="L930" s="44"/>
      <c r="M930" s="220"/>
      <c r="N930" s="221"/>
      <c r="O930" s="84"/>
      <c r="P930" s="84"/>
      <c r="Q930" s="84"/>
      <c r="R930" s="84"/>
      <c r="S930" s="84"/>
      <c r="T930" s="85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T930" s="17" t="s">
        <v>152</v>
      </c>
      <c r="AU930" s="17" t="s">
        <v>79</v>
      </c>
    </row>
    <row r="931" s="2" customFormat="1">
      <c r="A931" s="38"/>
      <c r="B931" s="39"/>
      <c r="C931" s="40"/>
      <c r="D931" s="222" t="s">
        <v>154</v>
      </c>
      <c r="E931" s="40"/>
      <c r="F931" s="223" t="s">
        <v>2362</v>
      </c>
      <c r="G931" s="40"/>
      <c r="H931" s="40"/>
      <c r="I931" s="219"/>
      <c r="J931" s="40"/>
      <c r="K931" s="40"/>
      <c r="L931" s="44"/>
      <c r="M931" s="220"/>
      <c r="N931" s="221"/>
      <c r="O931" s="84"/>
      <c r="P931" s="84"/>
      <c r="Q931" s="84"/>
      <c r="R931" s="84"/>
      <c r="S931" s="84"/>
      <c r="T931" s="85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T931" s="17" t="s">
        <v>154</v>
      </c>
      <c r="AU931" s="17" t="s">
        <v>79</v>
      </c>
    </row>
    <row r="932" s="13" customFormat="1">
      <c r="A932" s="13"/>
      <c r="B932" s="224"/>
      <c r="C932" s="225"/>
      <c r="D932" s="217" t="s">
        <v>156</v>
      </c>
      <c r="E932" s="226" t="s">
        <v>19</v>
      </c>
      <c r="F932" s="227" t="s">
        <v>2041</v>
      </c>
      <c r="G932" s="225"/>
      <c r="H932" s="226" t="s">
        <v>19</v>
      </c>
      <c r="I932" s="228"/>
      <c r="J932" s="225"/>
      <c r="K932" s="225"/>
      <c r="L932" s="229"/>
      <c r="M932" s="230"/>
      <c r="N932" s="231"/>
      <c r="O932" s="231"/>
      <c r="P932" s="231"/>
      <c r="Q932" s="231"/>
      <c r="R932" s="231"/>
      <c r="S932" s="231"/>
      <c r="T932" s="232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33" t="s">
        <v>156</v>
      </c>
      <c r="AU932" s="233" t="s">
        <v>79</v>
      </c>
      <c r="AV932" s="13" t="s">
        <v>77</v>
      </c>
      <c r="AW932" s="13" t="s">
        <v>31</v>
      </c>
      <c r="AX932" s="13" t="s">
        <v>69</v>
      </c>
      <c r="AY932" s="233" t="s">
        <v>144</v>
      </c>
    </row>
    <row r="933" s="13" customFormat="1">
      <c r="A933" s="13"/>
      <c r="B933" s="224"/>
      <c r="C933" s="225"/>
      <c r="D933" s="217" t="s">
        <v>156</v>
      </c>
      <c r="E933" s="226" t="s">
        <v>19</v>
      </c>
      <c r="F933" s="227" t="s">
        <v>2042</v>
      </c>
      <c r="G933" s="225"/>
      <c r="H933" s="226" t="s">
        <v>19</v>
      </c>
      <c r="I933" s="228"/>
      <c r="J933" s="225"/>
      <c r="K933" s="225"/>
      <c r="L933" s="229"/>
      <c r="M933" s="230"/>
      <c r="N933" s="231"/>
      <c r="O933" s="231"/>
      <c r="P933" s="231"/>
      <c r="Q933" s="231"/>
      <c r="R933" s="231"/>
      <c r="S933" s="231"/>
      <c r="T933" s="232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33" t="s">
        <v>156</v>
      </c>
      <c r="AU933" s="233" t="s">
        <v>79</v>
      </c>
      <c r="AV933" s="13" t="s">
        <v>77</v>
      </c>
      <c r="AW933" s="13" t="s">
        <v>31</v>
      </c>
      <c r="AX933" s="13" t="s">
        <v>69</v>
      </c>
      <c r="AY933" s="233" t="s">
        <v>144</v>
      </c>
    </row>
    <row r="934" s="14" customFormat="1">
      <c r="A934" s="14"/>
      <c r="B934" s="234"/>
      <c r="C934" s="235"/>
      <c r="D934" s="217" t="s">
        <v>156</v>
      </c>
      <c r="E934" s="236" t="s">
        <v>19</v>
      </c>
      <c r="F934" s="237" t="s">
        <v>2043</v>
      </c>
      <c r="G934" s="235"/>
      <c r="H934" s="238">
        <v>34.380000000000003</v>
      </c>
      <c r="I934" s="239"/>
      <c r="J934" s="235"/>
      <c r="K934" s="235"/>
      <c r="L934" s="240"/>
      <c r="M934" s="241"/>
      <c r="N934" s="242"/>
      <c r="O934" s="242"/>
      <c r="P934" s="242"/>
      <c r="Q934" s="242"/>
      <c r="R934" s="242"/>
      <c r="S934" s="242"/>
      <c r="T934" s="243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44" t="s">
        <v>156</v>
      </c>
      <c r="AU934" s="244" t="s">
        <v>79</v>
      </c>
      <c r="AV934" s="14" t="s">
        <v>79</v>
      </c>
      <c r="AW934" s="14" t="s">
        <v>31</v>
      </c>
      <c r="AX934" s="14" t="s">
        <v>69</v>
      </c>
      <c r="AY934" s="244" t="s">
        <v>144</v>
      </c>
    </row>
    <row r="935" s="15" customFormat="1">
      <c r="A935" s="15"/>
      <c r="B935" s="245"/>
      <c r="C935" s="246"/>
      <c r="D935" s="217" t="s">
        <v>156</v>
      </c>
      <c r="E935" s="247" t="s">
        <v>19</v>
      </c>
      <c r="F935" s="248" t="s">
        <v>163</v>
      </c>
      <c r="G935" s="246"/>
      <c r="H935" s="249">
        <v>34.380000000000003</v>
      </c>
      <c r="I935" s="250"/>
      <c r="J935" s="246"/>
      <c r="K935" s="246"/>
      <c r="L935" s="251"/>
      <c r="M935" s="252"/>
      <c r="N935" s="253"/>
      <c r="O935" s="253"/>
      <c r="P935" s="253"/>
      <c r="Q935" s="253"/>
      <c r="R935" s="253"/>
      <c r="S935" s="253"/>
      <c r="T935" s="254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T935" s="255" t="s">
        <v>156</v>
      </c>
      <c r="AU935" s="255" t="s">
        <v>79</v>
      </c>
      <c r="AV935" s="15" t="s">
        <v>151</v>
      </c>
      <c r="AW935" s="15" t="s">
        <v>31</v>
      </c>
      <c r="AX935" s="15" t="s">
        <v>77</v>
      </c>
      <c r="AY935" s="255" t="s">
        <v>144</v>
      </c>
    </row>
    <row r="936" s="2" customFormat="1" ht="37.8" customHeight="1">
      <c r="A936" s="38"/>
      <c r="B936" s="39"/>
      <c r="C936" s="204" t="s">
        <v>558</v>
      </c>
      <c r="D936" s="204" t="s">
        <v>146</v>
      </c>
      <c r="E936" s="205" t="s">
        <v>2363</v>
      </c>
      <c r="F936" s="206" t="s">
        <v>2364</v>
      </c>
      <c r="G936" s="207" t="s">
        <v>291</v>
      </c>
      <c r="H936" s="208">
        <v>3.3599999999999999</v>
      </c>
      <c r="I936" s="209"/>
      <c r="J936" s="210">
        <f>ROUND(I936*H936,2)</f>
        <v>0</v>
      </c>
      <c r="K936" s="206" t="s">
        <v>150</v>
      </c>
      <c r="L936" s="44"/>
      <c r="M936" s="211" t="s">
        <v>19</v>
      </c>
      <c r="N936" s="212" t="s">
        <v>40</v>
      </c>
      <c r="O936" s="84"/>
      <c r="P936" s="213">
        <f>O936*H936</f>
        <v>0</v>
      </c>
      <c r="Q936" s="213">
        <v>4.2249999999999997E-05</v>
      </c>
      <c r="R936" s="213">
        <f>Q936*H936</f>
        <v>0.00014195999999999998</v>
      </c>
      <c r="S936" s="213">
        <v>0</v>
      </c>
      <c r="T936" s="214">
        <f>S936*H936</f>
        <v>0</v>
      </c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R936" s="215" t="s">
        <v>203</v>
      </c>
      <c r="AT936" s="215" t="s">
        <v>146</v>
      </c>
      <c r="AU936" s="215" t="s">
        <v>79</v>
      </c>
      <c r="AY936" s="17" t="s">
        <v>144</v>
      </c>
      <c r="BE936" s="216">
        <f>IF(N936="základní",J936,0)</f>
        <v>0</v>
      </c>
      <c r="BF936" s="216">
        <f>IF(N936="snížená",J936,0)</f>
        <v>0</v>
      </c>
      <c r="BG936" s="216">
        <f>IF(N936="zákl. přenesená",J936,0)</f>
        <v>0</v>
      </c>
      <c r="BH936" s="216">
        <f>IF(N936="sníž. přenesená",J936,0)</f>
        <v>0</v>
      </c>
      <c r="BI936" s="216">
        <f>IF(N936="nulová",J936,0)</f>
        <v>0</v>
      </c>
      <c r="BJ936" s="17" t="s">
        <v>77</v>
      </c>
      <c r="BK936" s="216">
        <f>ROUND(I936*H936,2)</f>
        <v>0</v>
      </c>
      <c r="BL936" s="17" t="s">
        <v>203</v>
      </c>
      <c r="BM936" s="215" t="s">
        <v>952</v>
      </c>
    </row>
    <row r="937" s="2" customFormat="1">
      <c r="A937" s="38"/>
      <c r="B937" s="39"/>
      <c r="C937" s="40"/>
      <c r="D937" s="217" t="s">
        <v>152</v>
      </c>
      <c r="E937" s="40"/>
      <c r="F937" s="218" t="s">
        <v>2365</v>
      </c>
      <c r="G937" s="40"/>
      <c r="H937" s="40"/>
      <c r="I937" s="219"/>
      <c r="J937" s="40"/>
      <c r="K937" s="40"/>
      <c r="L937" s="44"/>
      <c r="M937" s="220"/>
      <c r="N937" s="221"/>
      <c r="O937" s="84"/>
      <c r="P937" s="84"/>
      <c r="Q937" s="84"/>
      <c r="R937" s="84"/>
      <c r="S937" s="84"/>
      <c r="T937" s="85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T937" s="17" t="s">
        <v>152</v>
      </c>
      <c r="AU937" s="17" t="s">
        <v>79</v>
      </c>
    </row>
    <row r="938" s="2" customFormat="1">
      <c r="A938" s="38"/>
      <c r="B938" s="39"/>
      <c r="C938" s="40"/>
      <c r="D938" s="222" t="s">
        <v>154</v>
      </c>
      <c r="E938" s="40"/>
      <c r="F938" s="223" t="s">
        <v>2366</v>
      </c>
      <c r="G938" s="40"/>
      <c r="H938" s="40"/>
      <c r="I938" s="219"/>
      <c r="J938" s="40"/>
      <c r="K938" s="40"/>
      <c r="L938" s="44"/>
      <c r="M938" s="220"/>
      <c r="N938" s="221"/>
      <c r="O938" s="84"/>
      <c r="P938" s="84"/>
      <c r="Q938" s="84"/>
      <c r="R938" s="84"/>
      <c r="S938" s="84"/>
      <c r="T938" s="85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T938" s="17" t="s">
        <v>154</v>
      </c>
      <c r="AU938" s="17" t="s">
        <v>79</v>
      </c>
    </row>
    <row r="939" s="13" customFormat="1">
      <c r="A939" s="13"/>
      <c r="B939" s="224"/>
      <c r="C939" s="225"/>
      <c r="D939" s="217" t="s">
        <v>156</v>
      </c>
      <c r="E939" s="226" t="s">
        <v>19</v>
      </c>
      <c r="F939" s="227" t="s">
        <v>2044</v>
      </c>
      <c r="G939" s="225"/>
      <c r="H939" s="226" t="s">
        <v>19</v>
      </c>
      <c r="I939" s="228"/>
      <c r="J939" s="225"/>
      <c r="K939" s="225"/>
      <c r="L939" s="229"/>
      <c r="M939" s="230"/>
      <c r="N939" s="231"/>
      <c r="O939" s="231"/>
      <c r="P939" s="231"/>
      <c r="Q939" s="231"/>
      <c r="R939" s="231"/>
      <c r="S939" s="231"/>
      <c r="T939" s="232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33" t="s">
        <v>156</v>
      </c>
      <c r="AU939" s="233" t="s">
        <v>79</v>
      </c>
      <c r="AV939" s="13" t="s">
        <v>77</v>
      </c>
      <c r="AW939" s="13" t="s">
        <v>31</v>
      </c>
      <c r="AX939" s="13" t="s">
        <v>69</v>
      </c>
      <c r="AY939" s="233" t="s">
        <v>144</v>
      </c>
    </row>
    <row r="940" s="13" customFormat="1">
      <c r="A940" s="13"/>
      <c r="B940" s="224"/>
      <c r="C940" s="225"/>
      <c r="D940" s="217" t="s">
        <v>156</v>
      </c>
      <c r="E940" s="226" t="s">
        <v>19</v>
      </c>
      <c r="F940" s="227" t="s">
        <v>2042</v>
      </c>
      <c r="G940" s="225"/>
      <c r="H940" s="226" t="s">
        <v>19</v>
      </c>
      <c r="I940" s="228"/>
      <c r="J940" s="225"/>
      <c r="K940" s="225"/>
      <c r="L940" s="229"/>
      <c r="M940" s="230"/>
      <c r="N940" s="231"/>
      <c r="O940" s="231"/>
      <c r="P940" s="231"/>
      <c r="Q940" s="231"/>
      <c r="R940" s="231"/>
      <c r="S940" s="231"/>
      <c r="T940" s="232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33" t="s">
        <v>156</v>
      </c>
      <c r="AU940" s="233" t="s">
        <v>79</v>
      </c>
      <c r="AV940" s="13" t="s">
        <v>77</v>
      </c>
      <c r="AW940" s="13" t="s">
        <v>31</v>
      </c>
      <c r="AX940" s="13" t="s">
        <v>69</v>
      </c>
      <c r="AY940" s="233" t="s">
        <v>144</v>
      </c>
    </row>
    <row r="941" s="14" customFormat="1">
      <c r="A941" s="14"/>
      <c r="B941" s="234"/>
      <c r="C941" s="235"/>
      <c r="D941" s="217" t="s">
        <v>156</v>
      </c>
      <c r="E941" s="236" t="s">
        <v>19</v>
      </c>
      <c r="F941" s="237" t="s">
        <v>2045</v>
      </c>
      <c r="G941" s="235"/>
      <c r="H941" s="238">
        <v>3.3599999999999999</v>
      </c>
      <c r="I941" s="239"/>
      <c r="J941" s="235"/>
      <c r="K941" s="235"/>
      <c r="L941" s="240"/>
      <c r="M941" s="241"/>
      <c r="N941" s="242"/>
      <c r="O941" s="242"/>
      <c r="P941" s="242"/>
      <c r="Q941" s="242"/>
      <c r="R941" s="242"/>
      <c r="S941" s="242"/>
      <c r="T941" s="243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44" t="s">
        <v>156</v>
      </c>
      <c r="AU941" s="244" t="s">
        <v>79</v>
      </c>
      <c r="AV941" s="14" t="s">
        <v>79</v>
      </c>
      <c r="AW941" s="14" t="s">
        <v>31</v>
      </c>
      <c r="AX941" s="14" t="s">
        <v>69</v>
      </c>
      <c r="AY941" s="244" t="s">
        <v>144</v>
      </c>
    </row>
    <row r="942" s="15" customFormat="1">
      <c r="A942" s="15"/>
      <c r="B942" s="245"/>
      <c r="C942" s="246"/>
      <c r="D942" s="217" t="s">
        <v>156</v>
      </c>
      <c r="E942" s="247" t="s">
        <v>19</v>
      </c>
      <c r="F942" s="248" t="s">
        <v>163</v>
      </c>
      <c r="G942" s="246"/>
      <c r="H942" s="249">
        <v>3.3599999999999999</v>
      </c>
      <c r="I942" s="250"/>
      <c r="J942" s="246"/>
      <c r="K942" s="246"/>
      <c r="L942" s="251"/>
      <c r="M942" s="252"/>
      <c r="N942" s="253"/>
      <c r="O942" s="253"/>
      <c r="P942" s="253"/>
      <c r="Q942" s="253"/>
      <c r="R942" s="253"/>
      <c r="S942" s="253"/>
      <c r="T942" s="254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T942" s="255" t="s">
        <v>156</v>
      </c>
      <c r="AU942" s="255" t="s">
        <v>79</v>
      </c>
      <c r="AV942" s="15" t="s">
        <v>151</v>
      </c>
      <c r="AW942" s="15" t="s">
        <v>31</v>
      </c>
      <c r="AX942" s="15" t="s">
        <v>77</v>
      </c>
      <c r="AY942" s="255" t="s">
        <v>144</v>
      </c>
    </row>
    <row r="943" s="2" customFormat="1" ht="37.8" customHeight="1">
      <c r="A943" s="38"/>
      <c r="B943" s="39"/>
      <c r="C943" s="204" t="s">
        <v>954</v>
      </c>
      <c r="D943" s="204" t="s">
        <v>146</v>
      </c>
      <c r="E943" s="205" t="s">
        <v>2367</v>
      </c>
      <c r="F943" s="206" t="s">
        <v>2368</v>
      </c>
      <c r="G943" s="207" t="s">
        <v>291</v>
      </c>
      <c r="H943" s="208">
        <v>93.239999999999995</v>
      </c>
      <c r="I943" s="209"/>
      <c r="J943" s="210">
        <f>ROUND(I943*H943,2)</f>
        <v>0</v>
      </c>
      <c r="K943" s="206" t="s">
        <v>150</v>
      </c>
      <c r="L943" s="44"/>
      <c r="M943" s="211" t="s">
        <v>19</v>
      </c>
      <c r="N943" s="212" t="s">
        <v>40</v>
      </c>
      <c r="O943" s="84"/>
      <c r="P943" s="213">
        <f>O943*H943</f>
        <v>0</v>
      </c>
      <c r="Q943" s="213">
        <v>4.6619999999999997E-05</v>
      </c>
      <c r="R943" s="213">
        <f>Q943*H943</f>
        <v>0.0043468487999999998</v>
      </c>
      <c r="S943" s="213">
        <v>0</v>
      </c>
      <c r="T943" s="214">
        <f>S943*H943</f>
        <v>0</v>
      </c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R943" s="215" t="s">
        <v>203</v>
      </c>
      <c r="AT943" s="215" t="s">
        <v>146</v>
      </c>
      <c r="AU943" s="215" t="s">
        <v>79</v>
      </c>
      <c r="AY943" s="17" t="s">
        <v>144</v>
      </c>
      <c r="BE943" s="216">
        <f>IF(N943="základní",J943,0)</f>
        <v>0</v>
      </c>
      <c r="BF943" s="216">
        <f>IF(N943="snížená",J943,0)</f>
        <v>0</v>
      </c>
      <c r="BG943" s="216">
        <f>IF(N943="zákl. přenesená",J943,0)</f>
        <v>0</v>
      </c>
      <c r="BH943" s="216">
        <f>IF(N943="sníž. přenesená",J943,0)</f>
        <v>0</v>
      </c>
      <c r="BI943" s="216">
        <f>IF(N943="nulová",J943,0)</f>
        <v>0</v>
      </c>
      <c r="BJ943" s="17" t="s">
        <v>77</v>
      </c>
      <c r="BK943" s="216">
        <f>ROUND(I943*H943,2)</f>
        <v>0</v>
      </c>
      <c r="BL943" s="17" t="s">
        <v>203</v>
      </c>
      <c r="BM943" s="215" t="s">
        <v>957</v>
      </c>
    </row>
    <row r="944" s="2" customFormat="1">
      <c r="A944" s="38"/>
      <c r="B944" s="39"/>
      <c r="C944" s="40"/>
      <c r="D944" s="217" t="s">
        <v>152</v>
      </c>
      <c r="E944" s="40"/>
      <c r="F944" s="218" t="s">
        <v>2369</v>
      </c>
      <c r="G944" s="40"/>
      <c r="H944" s="40"/>
      <c r="I944" s="219"/>
      <c r="J944" s="40"/>
      <c r="K944" s="40"/>
      <c r="L944" s="44"/>
      <c r="M944" s="220"/>
      <c r="N944" s="221"/>
      <c r="O944" s="84"/>
      <c r="P944" s="84"/>
      <c r="Q944" s="84"/>
      <c r="R944" s="84"/>
      <c r="S944" s="84"/>
      <c r="T944" s="85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T944" s="17" t="s">
        <v>152</v>
      </c>
      <c r="AU944" s="17" t="s">
        <v>79</v>
      </c>
    </row>
    <row r="945" s="2" customFormat="1">
      <c r="A945" s="38"/>
      <c r="B945" s="39"/>
      <c r="C945" s="40"/>
      <c r="D945" s="222" t="s">
        <v>154</v>
      </c>
      <c r="E945" s="40"/>
      <c r="F945" s="223" t="s">
        <v>2370</v>
      </c>
      <c r="G945" s="40"/>
      <c r="H945" s="40"/>
      <c r="I945" s="219"/>
      <c r="J945" s="40"/>
      <c r="K945" s="40"/>
      <c r="L945" s="44"/>
      <c r="M945" s="220"/>
      <c r="N945" s="221"/>
      <c r="O945" s="84"/>
      <c r="P945" s="84"/>
      <c r="Q945" s="84"/>
      <c r="R945" s="84"/>
      <c r="S945" s="84"/>
      <c r="T945" s="85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T945" s="17" t="s">
        <v>154</v>
      </c>
      <c r="AU945" s="17" t="s">
        <v>79</v>
      </c>
    </row>
    <row r="946" s="13" customFormat="1">
      <c r="A946" s="13"/>
      <c r="B946" s="224"/>
      <c r="C946" s="225"/>
      <c r="D946" s="217" t="s">
        <v>156</v>
      </c>
      <c r="E946" s="226" t="s">
        <v>19</v>
      </c>
      <c r="F946" s="227" t="s">
        <v>2041</v>
      </c>
      <c r="G946" s="225"/>
      <c r="H946" s="226" t="s">
        <v>19</v>
      </c>
      <c r="I946" s="228"/>
      <c r="J946" s="225"/>
      <c r="K946" s="225"/>
      <c r="L946" s="229"/>
      <c r="M946" s="230"/>
      <c r="N946" s="231"/>
      <c r="O946" s="231"/>
      <c r="P946" s="231"/>
      <c r="Q946" s="231"/>
      <c r="R946" s="231"/>
      <c r="S946" s="231"/>
      <c r="T946" s="232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33" t="s">
        <v>156</v>
      </c>
      <c r="AU946" s="233" t="s">
        <v>79</v>
      </c>
      <c r="AV946" s="13" t="s">
        <v>77</v>
      </c>
      <c r="AW946" s="13" t="s">
        <v>31</v>
      </c>
      <c r="AX946" s="13" t="s">
        <v>69</v>
      </c>
      <c r="AY946" s="233" t="s">
        <v>144</v>
      </c>
    </row>
    <row r="947" s="13" customFormat="1">
      <c r="A947" s="13"/>
      <c r="B947" s="224"/>
      <c r="C947" s="225"/>
      <c r="D947" s="217" t="s">
        <v>156</v>
      </c>
      <c r="E947" s="226" t="s">
        <v>19</v>
      </c>
      <c r="F947" s="227" t="s">
        <v>2309</v>
      </c>
      <c r="G947" s="225"/>
      <c r="H947" s="226" t="s">
        <v>19</v>
      </c>
      <c r="I947" s="228"/>
      <c r="J947" s="225"/>
      <c r="K947" s="225"/>
      <c r="L947" s="229"/>
      <c r="M947" s="230"/>
      <c r="N947" s="231"/>
      <c r="O947" s="231"/>
      <c r="P947" s="231"/>
      <c r="Q947" s="231"/>
      <c r="R947" s="231"/>
      <c r="S947" s="231"/>
      <c r="T947" s="232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33" t="s">
        <v>156</v>
      </c>
      <c r="AU947" s="233" t="s">
        <v>79</v>
      </c>
      <c r="AV947" s="13" t="s">
        <v>77</v>
      </c>
      <c r="AW947" s="13" t="s">
        <v>31</v>
      </c>
      <c r="AX947" s="13" t="s">
        <v>69</v>
      </c>
      <c r="AY947" s="233" t="s">
        <v>144</v>
      </c>
    </row>
    <row r="948" s="14" customFormat="1">
      <c r="A948" s="14"/>
      <c r="B948" s="234"/>
      <c r="C948" s="235"/>
      <c r="D948" s="217" t="s">
        <v>156</v>
      </c>
      <c r="E948" s="236" t="s">
        <v>19</v>
      </c>
      <c r="F948" s="237" t="s">
        <v>2310</v>
      </c>
      <c r="G948" s="235"/>
      <c r="H948" s="238">
        <v>18.48</v>
      </c>
      <c r="I948" s="239"/>
      <c r="J948" s="235"/>
      <c r="K948" s="235"/>
      <c r="L948" s="240"/>
      <c r="M948" s="241"/>
      <c r="N948" s="242"/>
      <c r="O948" s="242"/>
      <c r="P948" s="242"/>
      <c r="Q948" s="242"/>
      <c r="R948" s="242"/>
      <c r="S948" s="242"/>
      <c r="T948" s="243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44" t="s">
        <v>156</v>
      </c>
      <c r="AU948" s="244" t="s">
        <v>79</v>
      </c>
      <c r="AV948" s="14" t="s">
        <v>79</v>
      </c>
      <c r="AW948" s="14" t="s">
        <v>31</v>
      </c>
      <c r="AX948" s="14" t="s">
        <v>69</v>
      </c>
      <c r="AY948" s="244" t="s">
        <v>144</v>
      </c>
    </row>
    <row r="949" s="13" customFormat="1">
      <c r="A949" s="13"/>
      <c r="B949" s="224"/>
      <c r="C949" s="225"/>
      <c r="D949" s="217" t="s">
        <v>156</v>
      </c>
      <c r="E949" s="226" t="s">
        <v>19</v>
      </c>
      <c r="F949" s="227" t="s">
        <v>2046</v>
      </c>
      <c r="G949" s="225"/>
      <c r="H949" s="226" t="s">
        <v>19</v>
      </c>
      <c r="I949" s="228"/>
      <c r="J949" s="225"/>
      <c r="K949" s="225"/>
      <c r="L949" s="229"/>
      <c r="M949" s="230"/>
      <c r="N949" s="231"/>
      <c r="O949" s="231"/>
      <c r="P949" s="231"/>
      <c r="Q949" s="231"/>
      <c r="R949" s="231"/>
      <c r="S949" s="231"/>
      <c r="T949" s="232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33" t="s">
        <v>156</v>
      </c>
      <c r="AU949" s="233" t="s">
        <v>79</v>
      </c>
      <c r="AV949" s="13" t="s">
        <v>77</v>
      </c>
      <c r="AW949" s="13" t="s">
        <v>31</v>
      </c>
      <c r="AX949" s="13" t="s">
        <v>69</v>
      </c>
      <c r="AY949" s="233" t="s">
        <v>144</v>
      </c>
    </row>
    <row r="950" s="13" customFormat="1">
      <c r="A950" s="13"/>
      <c r="B950" s="224"/>
      <c r="C950" s="225"/>
      <c r="D950" s="217" t="s">
        <v>156</v>
      </c>
      <c r="E950" s="226" t="s">
        <v>19</v>
      </c>
      <c r="F950" s="227" t="s">
        <v>2042</v>
      </c>
      <c r="G950" s="225"/>
      <c r="H950" s="226" t="s">
        <v>19</v>
      </c>
      <c r="I950" s="228"/>
      <c r="J950" s="225"/>
      <c r="K950" s="225"/>
      <c r="L950" s="229"/>
      <c r="M950" s="230"/>
      <c r="N950" s="231"/>
      <c r="O950" s="231"/>
      <c r="P950" s="231"/>
      <c r="Q950" s="231"/>
      <c r="R950" s="231"/>
      <c r="S950" s="231"/>
      <c r="T950" s="232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33" t="s">
        <v>156</v>
      </c>
      <c r="AU950" s="233" t="s">
        <v>79</v>
      </c>
      <c r="AV950" s="13" t="s">
        <v>77</v>
      </c>
      <c r="AW950" s="13" t="s">
        <v>31</v>
      </c>
      <c r="AX950" s="13" t="s">
        <v>69</v>
      </c>
      <c r="AY950" s="233" t="s">
        <v>144</v>
      </c>
    </row>
    <row r="951" s="14" customFormat="1">
      <c r="A951" s="14"/>
      <c r="B951" s="234"/>
      <c r="C951" s="235"/>
      <c r="D951" s="217" t="s">
        <v>156</v>
      </c>
      <c r="E951" s="236" t="s">
        <v>19</v>
      </c>
      <c r="F951" s="237" t="s">
        <v>2047</v>
      </c>
      <c r="G951" s="235"/>
      <c r="H951" s="238">
        <v>22.140000000000001</v>
      </c>
      <c r="I951" s="239"/>
      <c r="J951" s="235"/>
      <c r="K951" s="235"/>
      <c r="L951" s="240"/>
      <c r="M951" s="241"/>
      <c r="N951" s="242"/>
      <c r="O951" s="242"/>
      <c r="P951" s="242"/>
      <c r="Q951" s="242"/>
      <c r="R951" s="242"/>
      <c r="S951" s="242"/>
      <c r="T951" s="243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44" t="s">
        <v>156</v>
      </c>
      <c r="AU951" s="244" t="s">
        <v>79</v>
      </c>
      <c r="AV951" s="14" t="s">
        <v>79</v>
      </c>
      <c r="AW951" s="14" t="s">
        <v>31</v>
      </c>
      <c r="AX951" s="14" t="s">
        <v>69</v>
      </c>
      <c r="AY951" s="244" t="s">
        <v>144</v>
      </c>
    </row>
    <row r="952" s="13" customFormat="1">
      <c r="A952" s="13"/>
      <c r="B952" s="224"/>
      <c r="C952" s="225"/>
      <c r="D952" s="217" t="s">
        <v>156</v>
      </c>
      <c r="E952" s="226" t="s">
        <v>19</v>
      </c>
      <c r="F952" s="227" t="s">
        <v>2048</v>
      </c>
      <c r="G952" s="225"/>
      <c r="H952" s="226" t="s">
        <v>19</v>
      </c>
      <c r="I952" s="228"/>
      <c r="J952" s="225"/>
      <c r="K952" s="225"/>
      <c r="L952" s="229"/>
      <c r="M952" s="230"/>
      <c r="N952" s="231"/>
      <c r="O952" s="231"/>
      <c r="P952" s="231"/>
      <c r="Q952" s="231"/>
      <c r="R952" s="231"/>
      <c r="S952" s="231"/>
      <c r="T952" s="232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33" t="s">
        <v>156</v>
      </c>
      <c r="AU952" s="233" t="s">
        <v>79</v>
      </c>
      <c r="AV952" s="13" t="s">
        <v>77</v>
      </c>
      <c r="AW952" s="13" t="s">
        <v>31</v>
      </c>
      <c r="AX952" s="13" t="s">
        <v>69</v>
      </c>
      <c r="AY952" s="233" t="s">
        <v>144</v>
      </c>
    </row>
    <row r="953" s="13" customFormat="1">
      <c r="A953" s="13"/>
      <c r="B953" s="224"/>
      <c r="C953" s="225"/>
      <c r="D953" s="217" t="s">
        <v>156</v>
      </c>
      <c r="E953" s="226" t="s">
        <v>19</v>
      </c>
      <c r="F953" s="227" t="s">
        <v>2042</v>
      </c>
      <c r="G953" s="225"/>
      <c r="H953" s="226" t="s">
        <v>19</v>
      </c>
      <c r="I953" s="228"/>
      <c r="J953" s="225"/>
      <c r="K953" s="225"/>
      <c r="L953" s="229"/>
      <c r="M953" s="230"/>
      <c r="N953" s="231"/>
      <c r="O953" s="231"/>
      <c r="P953" s="231"/>
      <c r="Q953" s="231"/>
      <c r="R953" s="231"/>
      <c r="S953" s="231"/>
      <c r="T953" s="232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33" t="s">
        <v>156</v>
      </c>
      <c r="AU953" s="233" t="s">
        <v>79</v>
      </c>
      <c r="AV953" s="13" t="s">
        <v>77</v>
      </c>
      <c r="AW953" s="13" t="s">
        <v>31</v>
      </c>
      <c r="AX953" s="13" t="s">
        <v>69</v>
      </c>
      <c r="AY953" s="233" t="s">
        <v>144</v>
      </c>
    </row>
    <row r="954" s="14" customFormat="1">
      <c r="A954" s="14"/>
      <c r="B954" s="234"/>
      <c r="C954" s="235"/>
      <c r="D954" s="217" t="s">
        <v>156</v>
      </c>
      <c r="E954" s="236" t="s">
        <v>19</v>
      </c>
      <c r="F954" s="237" t="s">
        <v>2049</v>
      </c>
      <c r="G954" s="235"/>
      <c r="H954" s="238">
        <v>52.619999999999997</v>
      </c>
      <c r="I954" s="239"/>
      <c r="J954" s="235"/>
      <c r="K954" s="235"/>
      <c r="L954" s="240"/>
      <c r="M954" s="241"/>
      <c r="N954" s="242"/>
      <c r="O954" s="242"/>
      <c r="P954" s="242"/>
      <c r="Q954" s="242"/>
      <c r="R954" s="242"/>
      <c r="S954" s="242"/>
      <c r="T954" s="243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44" t="s">
        <v>156</v>
      </c>
      <c r="AU954" s="244" t="s">
        <v>79</v>
      </c>
      <c r="AV954" s="14" t="s">
        <v>79</v>
      </c>
      <c r="AW954" s="14" t="s">
        <v>31</v>
      </c>
      <c r="AX954" s="14" t="s">
        <v>69</v>
      </c>
      <c r="AY954" s="244" t="s">
        <v>144</v>
      </c>
    </row>
    <row r="955" s="15" customFormat="1">
      <c r="A955" s="15"/>
      <c r="B955" s="245"/>
      <c r="C955" s="246"/>
      <c r="D955" s="217" t="s">
        <v>156</v>
      </c>
      <c r="E955" s="247" t="s">
        <v>19</v>
      </c>
      <c r="F955" s="248" t="s">
        <v>163</v>
      </c>
      <c r="G955" s="246"/>
      <c r="H955" s="249">
        <v>93.240000000000009</v>
      </c>
      <c r="I955" s="250"/>
      <c r="J955" s="246"/>
      <c r="K955" s="246"/>
      <c r="L955" s="251"/>
      <c r="M955" s="252"/>
      <c r="N955" s="253"/>
      <c r="O955" s="253"/>
      <c r="P955" s="253"/>
      <c r="Q955" s="253"/>
      <c r="R955" s="253"/>
      <c r="S955" s="253"/>
      <c r="T955" s="254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T955" s="255" t="s">
        <v>156</v>
      </c>
      <c r="AU955" s="255" t="s">
        <v>79</v>
      </c>
      <c r="AV955" s="15" t="s">
        <v>151</v>
      </c>
      <c r="AW955" s="15" t="s">
        <v>31</v>
      </c>
      <c r="AX955" s="15" t="s">
        <v>77</v>
      </c>
      <c r="AY955" s="255" t="s">
        <v>144</v>
      </c>
    </row>
    <row r="956" s="2" customFormat="1" ht="37.8" customHeight="1">
      <c r="A956" s="38"/>
      <c r="B956" s="39"/>
      <c r="C956" s="204" t="s">
        <v>564</v>
      </c>
      <c r="D956" s="204" t="s">
        <v>146</v>
      </c>
      <c r="E956" s="205" t="s">
        <v>2371</v>
      </c>
      <c r="F956" s="206" t="s">
        <v>2372</v>
      </c>
      <c r="G956" s="207" t="s">
        <v>291</v>
      </c>
      <c r="H956" s="208">
        <v>3.3599999999999999</v>
      </c>
      <c r="I956" s="209"/>
      <c r="J956" s="210">
        <f>ROUND(I956*H956,2)</f>
        <v>0</v>
      </c>
      <c r="K956" s="206" t="s">
        <v>150</v>
      </c>
      <c r="L956" s="44"/>
      <c r="M956" s="211" t="s">
        <v>19</v>
      </c>
      <c r="N956" s="212" t="s">
        <v>40</v>
      </c>
      <c r="O956" s="84"/>
      <c r="P956" s="213">
        <f>O956*H956</f>
        <v>0</v>
      </c>
      <c r="Q956" s="213">
        <v>6.7399999999999998E-05</v>
      </c>
      <c r="R956" s="213">
        <f>Q956*H956</f>
        <v>0.00022646399999999998</v>
      </c>
      <c r="S956" s="213">
        <v>0</v>
      </c>
      <c r="T956" s="214">
        <f>S956*H956</f>
        <v>0</v>
      </c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R956" s="215" t="s">
        <v>203</v>
      </c>
      <c r="AT956" s="215" t="s">
        <v>146</v>
      </c>
      <c r="AU956" s="215" t="s">
        <v>79</v>
      </c>
      <c r="AY956" s="17" t="s">
        <v>144</v>
      </c>
      <c r="BE956" s="216">
        <f>IF(N956="základní",J956,0)</f>
        <v>0</v>
      </c>
      <c r="BF956" s="216">
        <f>IF(N956="snížená",J956,0)</f>
        <v>0</v>
      </c>
      <c r="BG956" s="216">
        <f>IF(N956="zákl. přenesená",J956,0)</f>
        <v>0</v>
      </c>
      <c r="BH956" s="216">
        <f>IF(N956="sníž. přenesená",J956,0)</f>
        <v>0</v>
      </c>
      <c r="BI956" s="216">
        <f>IF(N956="nulová",J956,0)</f>
        <v>0</v>
      </c>
      <c r="BJ956" s="17" t="s">
        <v>77</v>
      </c>
      <c r="BK956" s="216">
        <f>ROUND(I956*H956,2)</f>
        <v>0</v>
      </c>
      <c r="BL956" s="17" t="s">
        <v>203</v>
      </c>
      <c r="BM956" s="215" t="s">
        <v>965</v>
      </c>
    </row>
    <row r="957" s="2" customFormat="1">
      <c r="A957" s="38"/>
      <c r="B957" s="39"/>
      <c r="C957" s="40"/>
      <c r="D957" s="217" t="s">
        <v>152</v>
      </c>
      <c r="E957" s="40"/>
      <c r="F957" s="218" t="s">
        <v>2373</v>
      </c>
      <c r="G957" s="40"/>
      <c r="H957" s="40"/>
      <c r="I957" s="219"/>
      <c r="J957" s="40"/>
      <c r="K957" s="40"/>
      <c r="L957" s="44"/>
      <c r="M957" s="220"/>
      <c r="N957" s="221"/>
      <c r="O957" s="84"/>
      <c r="P957" s="84"/>
      <c r="Q957" s="84"/>
      <c r="R957" s="84"/>
      <c r="S957" s="84"/>
      <c r="T957" s="85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T957" s="17" t="s">
        <v>152</v>
      </c>
      <c r="AU957" s="17" t="s">
        <v>79</v>
      </c>
    </row>
    <row r="958" s="2" customFormat="1">
      <c r="A958" s="38"/>
      <c r="B958" s="39"/>
      <c r="C958" s="40"/>
      <c r="D958" s="222" t="s">
        <v>154</v>
      </c>
      <c r="E958" s="40"/>
      <c r="F958" s="223" t="s">
        <v>2374</v>
      </c>
      <c r="G958" s="40"/>
      <c r="H958" s="40"/>
      <c r="I958" s="219"/>
      <c r="J958" s="40"/>
      <c r="K958" s="40"/>
      <c r="L958" s="44"/>
      <c r="M958" s="220"/>
      <c r="N958" s="221"/>
      <c r="O958" s="84"/>
      <c r="P958" s="84"/>
      <c r="Q958" s="84"/>
      <c r="R958" s="84"/>
      <c r="S958" s="84"/>
      <c r="T958" s="85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T958" s="17" t="s">
        <v>154</v>
      </c>
      <c r="AU958" s="17" t="s">
        <v>79</v>
      </c>
    </row>
    <row r="959" s="13" customFormat="1">
      <c r="A959" s="13"/>
      <c r="B959" s="224"/>
      <c r="C959" s="225"/>
      <c r="D959" s="217" t="s">
        <v>156</v>
      </c>
      <c r="E959" s="226" t="s">
        <v>19</v>
      </c>
      <c r="F959" s="227" t="s">
        <v>2044</v>
      </c>
      <c r="G959" s="225"/>
      <c r="H959" s="226" t="s">
        <v>19</v>
      </c>
      <c r="I959" s="228"/>
      <c r="J959" s="225"/>
      <c r="K959" s="225"/>
      <c r="L959" s="229"/>
      <c r="M959" s="230"/>
      <c r="N959" s="231"/>
      <c r="O959" s="231"/>
      <c r="P959" s="231"/>
      <c r="Q959" s="231"/>
      <c r="R959" s="231"/>
      <c r="S959" s="231"/>
      <c r="T959" s="232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33" t="s">
        <v>156</v>
      </c>
      <c r="AU959" s="233" t="s">
        <v>79</v>
      </c>
      <c r="AV959" s="13" t="s">
        <v>77</v>
      </c>
      <c r="AW959" s="13" t="s">
        <v>31</v>
      </c>
      <c r="AX959" s="13" t="s">
        <v>69</v>
      </c>
      <c r="AY959" s="233" t="s">
        <v>144</v>
      </c>
    </row>
    <row r="960" s="13" customFormat="1">
      <c r="A960" s="13"/>
      <c r="B960" s="224"/>
      <c r="C960" s="225"/>
      <c r="D960" s="217" t="s">
        <v>156</v>
      </c>
      <c r="E960" s="226" t="s">
        <v>19</v>
      </c>
      <c r="F960" s="227" t="s">
        <v>2150</v>
      </c>
      <c r="G960" s="225"/>
      <c r="H960" s="226" t="s">
        <v>19</v>
      </c>
      <c r="I960" s="228"/>
      <c r="J960" s="225"/>
      <c r="K960" s="225"/>
      <c r="L960" s="229"/>
      <c r="M960" s="230"/>
      <c r="N960" s="231"/>
      <c r="O960" s="231"/>
      <c r="P960" s="231"/>
      <c r="Q960" s="231"/>
      <c r="R960" s="231"/>
      <c r="S960" s="231"/>
      <c r="T960" s="232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33" t="s">
        <v>156</v>
      </c>
      <c r="AU960" s="233" t="s">
        <v>79</v>
      </c>
      <c r="AV960" s="13" t="s">
        <v>77</v>
      </c>
      <c r="AW960" s="13" t="s">
        <v>31</v>
      </c>
      <c r="AX960" s="13" t="s">
        <v>69</v>
      </c>
      <c r="AY960" s="233" t="s">
        <v>144</v>
      </c>
    </row>
    <row r="961" s="14" customFormat="1">
      <c r="A961" s="14"/>
      <c r="B961" s="234"/>
      <c r="C961" s="235"/>
      <c r="D961" s="217" t="s">
        <v>156</v>
      </c>
      <c r="E961" s="236" t="s">
        <v>19</v>
      </c>
      <c r="F961" s="237" t="s">
        <v>2079</v>
      </c>
      <c r="G961" s="235"/>
      <c r="H961" s="238">
        <v>0.59999999999999998</v>
      </c>
      <c r="I961" s="239"/>
      <c r="J961" s="235"/>
      <c r="K961" s="235"/>
      <c r="L961" s="240"/>
      <c r="M961" s="241"/>
      <c r="N961" s="242"/>
      <c r="O961" s="242"/>
      <c r="P961" s="242"/>
      <c r="Q961" s="242"/>
      <c r="R961" s="242"/>
      <c r="S961" s="242"/>
      <c r="T961" s="243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44" t="s">
        <v>156</v>
      </c>
      <c r="AU961" s="244" t="s">
        <v>79</v>
      </c>
      <c r="AV961" s="14" t="s">
        <v>79</v>
      </c>
      <c r="AW961" s="14" t="s">
        <v>31</v>
      </c>
      <c r="AX961" s="14" t="s">
        <v>69</v>
      </c>
      <c r="AY961" s="244" t="s">
        <v>144</v>
      </c>
    </row>
    <row r="962" s="13" customFormat="1">
      <c r="A962" s="13"/>
      <c r="B962" s="224"/>
      <c r="C962" s="225"/>
      <c r="D962" s="217" t="s">
        <v>156</v>
      </c>
      <c r="E962" s="226" t="s">
        <v>19</v>
      </c>
      <c r="F962" s="227" t="s">
        <v>2309</v>
      </c>
      <c r="G962" s="225"/>
      <c r="H962" s="226" t="s">
        <v>19</v>
      </c>
      <c r="I962" s="228"/>
      <c r="J962" s="225"/>
      <c r="K962" s="225"/>
      <c r="L962" s="229"/>
      <c r="M962" s="230"/>
      <c r="N962" s="231"/>
      <c r="O962" s="231"/>
      <c r="P962" s="231"/>
      <c r="Q962" s="231"/>
      <c r="R962" s="231"/>
      <c r="S962" s="231"/>
      <c r="T962" s="232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33" t="s">
        <v>156</v>
      </c>
      <c r="AU962" s="233" t="s">
        <v>79</v>
      </c>
      <c r="AV962" s="13" t="s">
        <v>77</v>
      </c>
      <c r="AW962" s="13" t="s">
        <v>31</v>
      </c>
      <c r="AX962" s="13" t="s">
        <v>69</v>
      </c>
      <c r="AY962" s="233" t="s">
        <v>144</v>
      </c>
    </row>
    <row r="963" s="14" customFormat="1">
      <c r="A963" s="14"/>
      <c r="B963" s="234"/>
      <c r="C963" s="235"/>
      <c r="D963" s="217" t="s">
        <v>156</v>
      </c>
      <c r="E963" s="236" t="s">
        <v>19</v>
      </c>
      <c r="F963" s="237" t="s">
        <v>2079</v>
      </c>
      <c r="G963" s="235"/>
      <c r="H963" s="238">
        <v>0.59999999999999998</v>
      </c>
      <c r="I963" s="239"/>
      <c r="J963" s="235"/>
      <c r="K963" s="235"/>
      <c r="L963" s="240"/>
      <c r="M963" s="241"/>
      <c r="N963" s="242"/>
      <c r="O963" s="242"/>
      <c r="P963" s="242"/>
      <c r="Q963" s="242"/>
      <c r="R963" s="242"/>
      <c r="S963" s="242"/>
      <c r="T963" s="243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44" t="s">
        <v>156</v>
      </c>
      <c r="AU963" s="244" t="s">
        <v>79</v>
      </c>
      <c r="AV963" s="14" t="s">
        <v>79</v>
      </c>
      <c r="AW963" s="14" t="s">
        <v>31</v>
      </c>
      <c r="AX963" s="14" t="s">
        <v>69</v>
      </c>
      <c r="AY963" s="244" t="s">
        <v>144</v>
      </c>
    </row>
    <row r="964" s="13" customFormat="1">
      <c r="A964" s="13"/>
      <c r="B964" s="224"/>
      <c r="C964" s="225"/>
      <c r="D964" s="217" t="s">
        <v>156</v>
      </c>
      <c r="E964" s="226" t="s">
        <v>19</v>
      </c>
      <c r="F964" s="227" t="s">
        <v>2058</v>
      </c>
      <c r="G964" s="225"/>
      <c r="H964" s="226" t="s">
        <v>19</v>
      </c>
      <c r="I964" s="228"/>
      <c r="J964" s="225"/>
      <c r="K964" s="225"/>
      <c r="L964" s="229"/>
      <c r="M964" s="230"/>
      <c r="N964" s="231"/>
      <c r="O964" s="231"/>
      <c r="P964" s="231"/>
      <c r="Q964" s="231"/>
      <c r="R964" s="231"/>
      <c r="S964" s="231"/>
      <c r="T964" s="232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33" t="s">
        <v>156</v>
      </c>
      <c r="AU964" s="233" t="s">
        <v>79</v>
      </c>
      <c r="AV964" s="13" t="s">
        <v>77</v>
      </c>
      <c r="AW964" s="13" t="s">
        <v>31</v>
      </c>
      <c r="AX964" s="13" t="s">
        <v>69</v>
      </c>
      <c r="AY964" s="233" t="s">
        <v>144</v>
      </c>
    </row>
    <row r="965" s="13" customFormat="1">
      <c r="A965" s="13"/>
      <c r="B965" s="224"/>
      <c r="C965" s="225"/>
      <c r="D965" s="217" t="s">
        <v>156</v>
      </c>
      <c r="E965" s="226" t="s">
        <v>19</v>
      </c>
      <c r="F965" s="227" t="s">
        <v>2042</v>
      </c>
      <c r="G965" s="225"/>
      <c r="H965" s="226" t="s">
        <v>19</v>
      </c>
      <c r="I965" s="228"/>
      <c r="J965" s="225"/>
      <c r="K965" s="225"/>
      <c r="L965" s="229"/>
      <c r="M965" s="230"/>
      <c r="N965" s="231"/>
      <c r="O965" s="231"/>
      <c r="P965" s="231"/>
      <c r="Q965" s="231"/>
      <c r="R965" s="231"/>
      <c r="S965" s="231"/>
      <c r="T965" s="232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33" t="s">
        <v>156</v>
      </c>
      <c r="AU965" s="233" t="s">
        <v>79</v>
      </c>
      <c r="AV965" s="13" t="s">
        <v>77</v>
      </c>
      <c r="AW965" s="13" t="s">
        <v>31</v>
      </c>
      <c r="AX965" s="13" t="s">
        <v>69</v>
      </c>
      <c r="AY965" s="233" t="s">
        <v>144</v>
      </c>
    </row>
    <row r="966" s="14" customFormat="1">
      <c r="A966" s="14"/>
      <c r="B966" s="234"/>
      <c r="C966" s="235"/>
      <c r="D966" s="217" t="s">
        <v>156</v>
      </c>
      <c r="E966" s="236" t="s">
        <v>19</v>
      </c>
      <c r="F966" s="237" t="s">
        <v>2059</v>
      </c>
      <c r="G966" s="235"/>
      <c r="H966" s="238">
        <v>2.1600000000000001</v>
      </c>
      <c r="I966" s="239"/>
      <c r="J966" s="235"/>
      <c r="K966" s="235"/>
      <c r="L966" s="240"/>
      <c r="M966" s="241"/>
      <c r="N966" s="242"/>
      <c r="O966" s="242"/>
      <c r="P966" s="242"/>
      <c r="Q966" s="242"/>
      <c r="R966" s="242"/>
      <c r="S966" s="242"/>
      <c r="T966" s="243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44" t="s">
        <v>156</v>
      </c>
      <c r="AU966" s="244" t="s">
        <v>79</v>
      </c>
      <c r="AV966" s="14" t="s">
        <v>79</v>
      </c>
      <c r="AW966" s="14" t="s">
        <v>31</v>
      </c>
      <c r="AX966" s="14" t="s">
        <v>69</v>
      </c>
      <c r="AY966" s="244" t="s">
        <v>144</v>
      </c>
    </row>
    <row r="967" s="15" customFormat="1">
      <c r="A967" s="15"/>
      <c r="B967" s="245"/>
      <c r="C967" s="246"/>
      <c r="D967" s="217" t="s">
        <v>156</v>
      </c>
      <c r="E967" s="247" t="s">
        <v>19</v>
      </c>
      <c r="F967" s="248" t="s">
        <v>163</v>
      </c>
      <c r="G967" s="246"/>
      <c r="H967" s="249">
        <v>3.3600000000000003</v>
      </c>
      <c r="I967" s="250"/>
      <c r="J967" s="246"/>
      <c r="K967" s="246"/>
      <c r="L967" s="251"/>
      <c r="M967" s="252"/>
      <c r="N967" s="253"/>
      <c r="O967" s="253"/>
      <c r="P967" s="253"/>
      <c r="Q967" s="253"/>
      <c r="R967" s="253"/>
      <c r="S967" s="253"/>
      <c r="T967" s="254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T967" s="255" t="s">
        <v>156</v>
      </c>
      <c r="AU967" s="255" t="s">
        <v>79</v>
      </c>
      <c r="AV967" s="15" t="s">
        <v>151</v>
      </c>
      <c r="AW967" s="15" t="s">
        <v>31</v>
      </c>
      <c r="AX967" s="15" t="s">
        <v>77</v>
      </c>
      <c r="AY967" s="255" t="s">
        <v>144</v>
      </c>
    </row>
    <row r="968" s="2" customFormat="1" ht="37.8" customHeight="1">
      <c r="A968" s="38"/>
      <c r="B968" s="39"/>
      <c r="C968" s="204" t="s">
        <v>966</v>
      </c>
      <c r="D968" s="204" t="s">
        <v>146</v>
      </c>
      <c r="E968" s="205" t="s">
        <v>2375</v>
      </c>
      <c r="F968" s="206" t="s">
        <v>2376</v>
      </c>
      <c r="G968" s="207" t="s">
        <v>291</v>
      </c>
      <c r="H968" s="208">
        <v>43.920000000000002</v>
      </c>
      <c r="I968" s="209"/>
      <c r="J968" s="210">
        <f>ROUND(I968*H968,2)</f>
        <v>0</v>
      </c>
      <c r="K968" s="206" t="s">
        <v>150</v>
      </c>
      <c r="L968" s="44"/>
      <c r="M968" s="211" t="s">
        <v>19</v>
      </c>
      <c r="N968" s="212" t="s">
        <v>40</v>
      </c>
      <c r="O968" s="84"/>
      <c r="P968" s="213">
        <f>O968*H968</f>
        <v>0</v>
      </c>
      <c r="Q968" s="213">
        <v>9.4640000000000002E-05</v>
      </c>
      <c r="R968" s="213">
        <f>Q968*H968</f>
        <v>0.0041565888000000004</v>
      </c>
      <c r="S968" s="213">
        <v>0</v>
      </c>
      <c r="T968" s="214">
        <f>S968*H968</f>
        <v>0</v>
      </c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R968" s="215" t="s">
        <v>203</v>
      </c>
      <c r="AT968" s="215" t="s">
        <v>146</v>
      </c>
      <c r="AU968" s="215" t="s">
        <v>79</v>
      </c>
      <c r="AY968" s="17" t="s">
        <v>144</v>
      </c>
      <c r="BE968" s="216">
        <f>IF(N968="základní",J968,0)</f>
        <v>0</v>
      </c>
      <c r="BF968" s="216">
        <f>IF(N968="snížená",J968,0)</f>
        <v>0</v>
      </c>
      <c r="BG968" s="216">
        <f>IF(N968="zákl. přenesená",J968,0)</f>
        <v>0</v>
      </c>
      <c r="BH968" s="216">
        <f>IF(N968="sníž. přenesená",J968,0)</f>
        <v>0</v>
      </c>
      <c r="BI968" s="216">
        <f>IF(N968="nulová",J968,0)</f>
        <v>0</v>
      </c>
      <c r="BJ968" s="17" t="s">
        <v>77</v>
      </c>
      <c r="BK968" s="216">
        <f>ROUND(I968*H968,2)</f>
        <v>0</v>
      </c>
      <c r="BL968" s="17" t="s">
        <v>203</v>
      </c>
      <c r="BM968" s="215" t="s">
        <v>14</v>
      </c>
    </row>
    <row r="969" s="2" customFormat="1">
      <c r="A969" s="38"/>
      <c r="B969" s="39"/>
      <c r="C969" s="40"/>
      <c r="D969" s="217" t="s">
        <v>152</v>
      </c>
      <c r="E969" s="40"/>
      <c r="F969" s="218" t="s">
        <v>2377</v>
      </c>
      <c r="G969" s="40"/>
      <c r="H969" s="40"/>
      <c r="I969" s="219"/>
      <c r="J969" s="40"/>
      <c r="K969" s="40"/>
      <c r="L969" s="44"/>
      <c r="M969" s="220"/>
      <c r="N969" s="221"/>
      <c r="O969" s="84"/>
      <c r="P969" s="84"/>
      <c r="Q969" s="84"/>
      <c r="R969" s="84"/>
      <c r="S969" s="84"/>
      <c r="T969" s="85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T969" s="17" t="s">
        <v>152</v>
      </c>
      <c r="AU969" s="17" t="s">
        <v>79</v>
      </c>
    </row>
    <row r="970" s="2" customFormat="1">
      <c r="A970" s="38"/>
      <c r="B970" s="39"/>
      <c r="C970" s="40"/>
      <c r="D970" s="222" t="s">
        <v>154</v>
      </c>
      <c r="E970" s="40"/>
      <c r="F970" s="223" t="s">
        <v>2378</v>
      </c>
      <c r="G970" s="40"/>
      <c r="H970" s="40"/>
      <c r="I970" s="219"/>
      <c r="J970" s="40"/>
      <c r="K970" s="40"/>
      <c r="L970" s="44"/>
      <c r="M970" s="220"/>
      <c r="N970" s="221"/>
      <c r="O970" s="84"/>
      <c r="P970" s="84"/>
      <c r="Q970" s="84"/>
      <c r="R970" s="84"/>
      <c r="S970" s="84"/>
      <c r="T970" s="85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T970" s="17" t="s">
        <v>154</v>
      </c>
      <c r="AU970" s="17" t="s">
        <v>79</v>
      </c>
    </row>
    <row r="971" s="13" customFormat="1">
      <c r="A971" s="13"/>
      <c r="B971" s="224"/>
      <c r="C971" s="225"/>
      <c r="D971" s="217" t="s">
        <v>156</v>
      </c>
      <c r="E971" s="226" t="s">
        <v>19</v>
      </c>
      <c r="F971" s="227" t="s">
        <v>2058</v>
      </c>
      <c r="G971" s="225"/>
      <c r="H971" s="226" t="s">
        <v>19</v>
      </c>
      <c r="I971" s="228"/>
      <c r="J971" s="225"/>
      <c r="K971" s="225"/>
      <c r="L971" s="229"/>
      <c r="M971" s="230"/>
      <c r="N971" s="231"/>
      <c r="O971" s="231"/>
      <c r="P971" s="231"/>
      <c r="Q971" s="231"/>
      <c r="R971" s="231"/>
      <c r="S971" s="231"/>
      <c r="T971" s="232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33" t="s">
        <v>156</v>
      </c>
      <c r="AU971" s="233" t="s">
        <v>79</v>
      </c>
      <c r="AV971" s="13" t="s">
        <v>77</v>
      </c>
      <c r="AW971" s="13" t="s">
        <v>31</v>
      </c>
      <c r="AX971" s="13" t="s">
        <v>69</v>
      </c>
      <c r="AY971" s="233" t="s">
        <v>144</v>
      </c>
    </row>
    <row r="972" s="13" customFormat="1">
      <c r="A972" s="13"/>
      <c r="B972" s="224"/>
      <c r="C972" s="225"/>
      <c r="D972" s="217" t="s">
        <v>156</v>
      </c>
      <c r="E972" s="226" t="s">
        <v>19</v>
      </c>
      <c r="F972" s="227" t="s">
        <v>2150</v>
      </c>
      <c r="G972" s="225"/>
      <c r="H972" s="226" t="s">
        <v>19</v>
      </c>
      <c r="I972" s="228"/>
      <c r="J972" s="225"/>
      <c r="K972" s="225"/>
      <c r="L972" s="229"/>
      <c r="M972" s="230"/>
      <c r="N972" s="231"/>
      <c r="O972" s="231"/>
      <c r="P972" s="231"/>
      <c r="Q972" s="231"/>
      <c r="R972" s="231"/>
      <c r="S972" s="231"/>
      <c r="T972" s="232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33" t="s">
        <v>156</v>
      </c>
      <c r="AU972" s="233" t="s">
        <v>79</v>
      </c>
      <c r="AV972" s="13" t="s">
        <v>77</v>
      </c>
      <c r="AW972" s="13" t="s">
        <v>31</v>
      </c>
      <c r="AX972" s="13" t="s">
        <v>69</v>
      </c>
      <c r="AY972" s="233" t="s">
        <v>144</v>
      </c>
    </row>
    <row r="973" s="14" customFormat="1">
      <c r="A973" s="14"/>
      <c r="B973" s="234"/>
      <c r="C973" s="235"/>
      <c r="D973" s="217" t="s">
        <v>156</v>
      </c>
      <c r="E973" s="236" t="s">
        <v>19</v>
      </c>
      <c r="F973" s="237" t="s">
        <v>2159</v>
      </c>
      <c r="G973" s="235"/>
      <c r="H973" s="238">
        <v>3.96</v>
      </c>
      <c r="I973" s="239"/>
      <c r="J973" s="235"/>
      <c r="K973" s="235"/>
      <c r="L973" s="240"/>
      <c r="M973" s="241"/>
      <c r="N973" s="242"/>
      <c r="O973" s="242"/>
      <c r="P973" s="242"/>
      <c r="Q973" s="242"/>
      <c r="R973" s="242"/>
      <c r="S973" s="242"/>
      <c r="T973" s="243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44" t="s">
        <v>156</v>
      </c>
      <c r="AU973" s="244" t="s">
        <v>79</v>
      </c>
      <c r="AV973" s="14" t="s">
        <v>79</v>
      </c>
      <c r="AW973" s="14" t="s">
        <v>31</v>
      </c>
      <c r="AX973" s="14" t="s">
        <v>69</v>
      </c>
      <c r="AY973" s="244" t="s">
        <v>144</v>
      </c>
    </row>
    <row r="974" s="13" customFormat="1">
      <c r="A974" s="13"/>
      <c r="B974" s="224"/>
      <c r="C974" s="225"/>
      <c r="D974" s="217" t="s">
        <v>156</v>
      </c>
      <c r="E974" s="226" t="s">
        <v>19</v>
      </c>
      <c r="F974" s="227" t="s">
        <v>2309</v>
      </c>
      <c r="G974" s="225"/>
      <c r="H974" s="226" t="s">
        <v>19</v>
      </c>
      <c r="I974" s="228"/>
      <c r="J974" s="225"/>
      <c r="K974" s="225"/>
      <c r="L974" s="229"/>
      <c r="M974" s="230"/>
      <c r="N974" s="231"/>
      <c r="O974" s="231"/>
      <c r="P974" s="231"/>
      <c r="Q974" s="231"/>
      <c r="R974" s="231"/>
      <c r="S974" s="231"/>
      <c r="T974" s="232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33" t="s">
        <v>156</v>
      </c>
      <c r="AU974" s="233" t="s">
        <v>79</v>
      </c>
      <c r="AV974" s="13" t="s">
        <v>77</v>
      </c>
      <c r="AW974" s="13" t="s">
        <v>31</v>
      </c>
      <c r="AX974" s="13" t="s">
        <v>69</v>
      </c>
      <c r="AY974" s="233" t="s">
        <v>144</v>
      </c>
    </row>
    <row r="975" s="14" customFormat="1">
      <c r="A975" s="14"/>
      <c r="B975" s="234"/>
      <c r="C975" s="235"/>
      <c r="D975" s="217" t="s">
        <v>156</v>
      </c>
      <c r="E975" s="236" t="s">
        <v>19</v>
      </c>
      <c r="F975" s="237" t="s">
        <v>2319</v>
      </c>
      <c r="G975" s="235"/>
      <c r="H975" s="238">
        <v>20.640000000000001</v>
      </c>
      <c r="I975" s="239"/>
      <c r="J975" s="235"/>
      <c r="K975" s="235"/>
      <c r="L975" s="240"/>
      <c r="M975" s="241"/>
      <c r="N975" s="242"/>
      <c r="O975" s="242"/>
      <c r="P975" s="242"/>
      <c r="Q975" s="242"/>
      <c r="R975" s="242"/>
      <c r="S975" s="242"/>
      <c r="T975" s="243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44" t="s">
        <v>156</v>
      </c>
      <c r="AU975" s="244" t="s">
        <v>79</v>
      </c>
      <c r="AV975" s="14" t="s">
        <v>79</v>
      </c>
      <c r="AW975" s="14" t="s">
        <v>31</v>
      </c>
      <c r="AX975" s="14" t="s">
        <v>69</v>
      </c>
      <c r="AY975" s="244" t="s">
        <v>144</v>
      </c>
    </row>
    <row r="976" s="13" customFormat="1">
      <c r="A976" s="13"/>
      <c r="B976" s="224"/>
      <c r="C976" s="225"/>
      <c r="D976" s="217" t="s">
        <v>156</v>
      </c>
      <c r="E976" s="226" t="s">
        <v>19</v>
      </c>
      <c r="F976" s="227" t="s">
        <v>2379</v>
      </c>
      <c r="G976" s="225"/>
      <c r="H976" s="226" t="s">
        <v>19</v>
      </c>
      <c r="I976" s="228"/>
      <c r="J976" s="225"/>
      <c r="K976" s="225"/>
      <c r="L976" s="229"/>
      <c r="M976" s="230"/>
      <c r="N976" s="231"/>
      <c r="O976" s="231"/>
      <c r="P976" s="231"/>
      <c r="Q976" s="231"/>
      <c r="R976" s="231"/>
      <c r="S976" s="231"/>
      <c r="T976" s="232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33" t="s">
        <v>156</v>
      </c>
      <c r="AU976" s="233" t="s">
        <v>79</v>
      </c>
      <c r="AV976" s="13" t="s">
        <v>77</v>
      </c>
      <c r="AW976" s="13" t="s">
        <v>31</v>
      </c>
      <c r="AX976" s="13" t="s">
        <v>69</v>
      </c>
      <c r="AY976" s="233" t="s">
        <v>144</v>
      </c>
    </row>
    <row r="977" s="13" customFormat="1">
      <c r="A977" s="13"/>
      <c r="B977" s="224"/>
      <c r="C977" s="225"/>
      <c r="D977" s="217" t="s">
        <v>156</v>
      </c>
      <c r="E977" s="226" t="s">
        <v>19</v>
      </c>
      <c r="F977" s="227" t="s">
        <v>2309</v>
      </c>
      <c r="G977" s="225"/>
      <c r="H977" s="226" t="s">
        <v>19</v>
      </c>
      <c r="I977" s="228"/>
      <c r="J977" s="225"/>
      <c r="K977" s="225"/>
      <c r="L977" s="229"/>
      <c r="M977" s="230"/>
      <c r="N977" s="231"/>
      <c r="O977" s="231"/>
      <c r="P977" s="231"/>
      <c r="Q977" s="231"/>
      <c r="R977" s="231"/>
      <c r="S977" s="231"/>
      <c r="T977" s="232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33" t="s">
        <v>156</v>
      </c>
      <c r="AU977" s="233" t="s">
        <v>79</v>
      </c>
      <c r="AV977" s="13" t="s">
        <v>77</v>
      </c>
      <c r="AW977" s="13" t="s">
        <v>31</v>
      </c>
      <c r="AX977" s="13" t="s">
        <v>69</v>
      </c>
      <c r="AY977" s="233" t="s">
        <v>144</v>
      </c>
    </row>
    <row r="978" s="14" customFormat="1">
      <c r="A978" s="14"/>
      <c r="B978" s="234"/>
      <c r="C978" s="235"/>
      <c r="D978" s="217" t="s">
        <v>156</v>
      </c>
      <c r="E978" s="236" t="s">
        <v>19</v>
      </c>
      <c r="F978" s="237" t="s">
        <v>2324</v>
      </c>
      <c r="G978" s="235"/>
      <c r="H978" s="238">
        <v>11.279999999999999</v>
      </c>
      <c r="I978" s="239"/>
      <c r="J978" s="235"/>
      <c r="K978" s="235"/>
      <c r="L978" s="240"/>
      <c r="M978" s="241"/>
      <c r="N978" s="242"/>
      <c r="O978" s="242"/>
      <c r="P978" s="242"/>
      <c r="Q978" s="242"/>
      <c r="R978" s="242"/>
      <c r="S978" s="242"/>
      <c r="T978" s="243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44" t="s">
        <v>156</v>
      </c>
      <c r="AU978" s="244" t="s">
        <v>79</v>
      </c>
      <c r="AV978" s="14" t="s">
        <v>79</v>
      </c>
      <c r="AW978" s="14" t="s">
        <v>31</v>
      </c>
      <c r="AX978" s="14" t="s">
        <v>69</v>
      </c>
      <c r="AY978" s="244" t="s">
        <v>144</v>
      </c>
    </row>
    <row r="979" s="13" customFormat="1">
      <c r="A979" s="13"/>
      <c r="B979" s="224"/>
      <c r="C979" s="225"/>
      <c r="D979" s="217" t="s">
        <v>156</v>
      </c>
      <c r="E979" s="226" t="s">
        <v>19</v>
      </c>
      <c r="F979" s="227" t="s">
        <v>2060</v>
      </c>
      <c r="G979" s="225"/>
      <c r="H979" s="226" t="s">
        <v>19</v>
      </c>
      <c r="I979" s="228"/>
      <c r="J979" s="225"/>
      <c r="K979" s="225"/>
      <c r="L979" s="229"/>
      <c r="M979" s="230"/>
      <c r="N979" s="231"/>
      <c r="O979" s="231"/>
      <c r="P979" s="231"/>
      <c r="Q979" s="231"/>
      <c r="R979" s="231"/>
      <c r="S979" s="231"/>
      <c r="T979" s="232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33" t="s">
        <v>156</v>
      </c>
      <c r="AU979" s="233" t="s">
        <v>79</v>
      </c>
      <c r="AV979" s="13" t="s">
        <v>77</v>
      </c>
      <c r="AW979" s="13" t="s">
        <v>31</v>
      </c>
      <c r="AX979" s="13" t="s">
        <v>69</v>
      </c>
      <c r="AY979" s="233" t="s">
        <v>144</v>
      </c>
    </row>
    <row r="980" s="13" customFormat="1">
      <c r="A980" s="13"/>
      <c r="B980" s="224"/>
      <c r="C980" s="225"/>
      <c r="D980" s="217" t="s">
        <v>156</v>
      </c>
      <c r="E980" s="226" t="s">
        <v>19</v>
      </c>
      <c r="F980" s="227" t="s">
        <v>2042</v>
      </c>
      <c r="G980" s="225"/>
      <c r="H980" s="226" t="s">
        <v>19</v>
      </c>
      <c r="I980" s="228"/>
      <c r="J980" s="225"/>
      <c r="K980" s="225"/>
      <c r="L980" s="229"/>
      <c r="M980" s="230"/>
      <c r="N980" s="231"/>
      <c r="O980" s="231"/>
      <c r="P980" s="231"/>
      <c r="Q980" s="231"/>
      <c r="R980" s="231"/>
      <c r="S980" s="231"/>
      <c r="T980" s="232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33" t="s">
        <v>156</v>
      </c>
      <c r="AU980" s="233" t="s">
        <v>79</v>
      </c>
      <c r="AV980" s="13" t="s">
        <v>77</v>
      </c>
      <c r="AW980" s="13" t="s">
        <v>31</v>
      </c>
      <c r="AX980" s="13" t="s">
        <v>69</v>
      </c>
      <c r="AY980" s="233" t="s">
        <v>144</v>
      </c>
    </row>
    <row r="981" s="14" customFormat="1">
      <c r="A981" s="14"/>
      <c r="B981" s="234"/>
      <c r="C981" s="235"/>
      <c r="D981" s="217" t="s">
        <v>156</v>
      </c>
      <c r="E981" s="236" t="s">
        <v>19</v>
      </c>
      <c r="F981" s="237" t="s">
        <v>2061</v>
      </c>
      <c r="G981" s="235"/>
      <c r="H981" s="238">
        <v>4.6799999999999997</v>
      </c>
      <c r="I981" s="239"/>
      <c r="J981" s="235"/>
      <c r="K981" s="235"/>
      <c r="L981" s="240"/>
      <c r="M981" s="241"/>
      <c r="N981" s="242"/>
      <c r="O981" s="242"/>
      <c r="P981" s="242"/>
      <c r="Q981" s="242"/>
      <c r="R981" s="242"/>
      <c r="S981" s="242"/>
      <c r="T981" s="243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44" t="s">
        <v>156</v>
      </c>
      <c r="AU981" s="244" t="s">
        <v>79</v>
      </c>
      <c r="AV981" s="14" t="s">
        <v>79</v>
      </c>
      <c r="AW981" s="14" t="s">
        <v>31</v>
      </c>
      <c r="AX981" s="14" t="s">
        <v>69</v>
      </c>
      <c r="AY981" s="244" t="s">
        <v>144</v>
      </c>
    </row>
    <row r="982" s="13" customFormat="1">
      <c r="A982" s="13"/>
      <c r="B982" s="224"/>
      <c r="C982" s="225"/>
      <c r="D982" s="217" t="s">
        <v>156</v>
      </c>
      <c r="E982" s="226" t="s">
        <v>19</v>
      </c>
      <c r="F982" s="227" t="s">
        <v>2062</v>
      </c>
      <c r="G982" s="225"/>
      <c r="H982" s="226" t="s">
        <v>19</v>
      </c>
      <c r="I982" s="228"/>
      <c r="J982" s="225"/>
      <c r="K982" s="225"/>
      <c r="L982" s="229"/>
      <c r="M982" s="230"/>
      <c r="N982" s="231"/>
      <c r="O982" s="231"/>
      <c r="P982" s="231"/>
      <c r="Q982" s="231"/>
      <c r="R982" s="231"/>
      <c r="S982" s="231"/>
      <c r="T982" s="232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33" t="s">
        <v>156</v>
      </c>
      <c r="AU982" s="233" t="s">
        <v>79</v>
      </c>
      <c r="AV982" s="13" t="s">
        <v>77</v>
      </c>
      <c r="AW982" s="13" t="s">
        <v>31</v>
      </c>
      <c r="AX982" s="13" t="s">
        <v>69</v>
      </c>
      <c r="AY982" s="233" t="s">
        <v>144</v>
      </c>
    </row>
    <row r="983" s="13" customFormat="1">
      <c r="A983" s="13"/>
      <c r="B983" s="224"/>
      <c r="C983" s="225"/>
      <c r="D983" s="217" t="s">
        <v>156</v>
      </c>
      <c r="E983" s="226" t="s">
        <v>19</v>
      </c>
      <c r="F983" s="227" t="s">
        <v>2042</v>
      </c>
      <c r="G983" s="225"/>
      <c r="H983" s="226" t="s">
        <v>19</v>
      </c>
      <c r="I983" s="228"/>
      <c r="J983" s="225"/>
      <c r="K983" s="225"/>
      <c r="L983" s="229"/>
      <c r="M983" s="230"/>
      <c r="N983" s="231"/>
      <c r="O983" s="231"/>
      <c r="P983" s="231"/>
      <c r="Q983" s="231"/>
      <c r="R983" s="231"/>
      <c r="S983" s="231"/>
      <c r="T983" s="232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33" t="s">
        <v>156</v>
      </c>
      <c r="AU983" s="233" t="s">
        <v>79</v>
      </c>
      <c r="AV983" s="13" t="s">
        <v>77</v>
      </c>
      <c r="AW983" s="13" t="s">
        <v>31</v>
      </c>
      <c r="AX983" s="13" t="s">
        <v>69</v>
      </c>
      <c r="AY983" s="233" t="s">
        <v>144</v>
      </c>
    </row>
    <row r="984" s="14" customFormat="1">
      <c r="A984" s="14"/>
      <c r="B984" s="234"/>
      <c r="C984" s="235"/>
      <c r="D984" s="217" t="s">
        <v>156</v>
      </c>
      <c r="E984" s="236" t="s">
        <v>19</v>
      </c>
      <c r="F984" s="237" t="s">
        <v>2063</v>
      </c>
      <c r="G984" s="235"/>
      <c r="H984" s="238">
        <v>3.3599999999999999</v>
      </c>
      <c r="I984" s="239"/>
      <c r="J984" s="235"/>
      <c r="K984" s="235"/>
      <c r="L984" s="240"/>
      <c r="M984" s="241"/>
      <c r="N984" s="242"/>
      <c r="O984" s="242"/>
      <c r="P984" s="242"/>
      <c r="Q984" s="242"/>
      <c r="R984" s="242"/>
      <c r="S984" s="242"/>
      <c r="T984" s="243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44" t="s">
        <v>156</v>
      </c>
      <c r="AU984" s="244" t="s">
        <v>79</v>
      </c>
      <c r="AV984" s="14" t="s">
        <v>79</v>
      </c>
      <c r="AW984" s="14" t="s">
        <v>31</v>
      </c>
      <c r="AX984" s="14" t="s">
        <v>69</v>
      </c>
      <c r="AY984" s="244" t="s">
        <v>144</v>
      </c>
    </row>
    <row r="985" s="15" customFormat="1">
      <c r="A985" s="15"/>
      <c r="B985" s="245"/>
      <c r="C985" s="246"/>
      <c r="D985" s="217" t="s">
        <v>156</v>
      </c>
      <c r="E985" s="247" t="s">
        <v>19</v>
      </c>
      <c r="F985" s="248" t="s">
        <v>163</v>
      </c>
      <c r="G985" s="246"/>
      <c r="H985" s="249">
        <v>43.920000000000002</v>
      </c>
      <c r="I985" s="250"/>
      <c r="J985" s="246"/>
      <c r="K985" s="246"/>
      <c r="L985" s="251"/>
      <c r="M985" s="252"/>
      <c r="N985" s="253"/>
      <c r="O985" s="253"/>
      <c r="P985" s="253"/>
      <c r="Q985" s="253"/>
      <c r="R985" s="253"/>
      <c r="S985" s="253"/>
      <c r="T985" s="254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T985" s="255" t="s">
        <v>156</v>
      </c>
      <c r="AU985" s="255" t="s">
        <v>79</v>
      </c>
      <c r="AV985" s="15" t="s">
        <v>151</v>
      </c>
      <c r="AW985" s="15" t="s">
        <v>31</v>
      </c>
      <c r="AX985" s="15" t="s">
        <v>77</v>
      </c>
      <c r="AY985" s="255" t="s">
        <v>144</v>
      </c>
    </row>
    <row r="986" s="2" customFormat="1" ht="37.8" customHeight="1">
      <c r="A986" s="38"/>
      <c r="B986" s="39"/>
      <c r="C986" s="204" t="s">
        <v>570</v>
      </c>
      <c r="D986" s="204" t="s">
        <v>146</v>
      </c>
      <c r="E986" s="205" t="s">
        <v>2380</v>
      </c>
      <c r="F986" s="206" t="s">
        <v>2381</v>
      </c>
      <c r="G986" s="207" t="s">
        <v>291</v>
      </c>
      <c r="H986" s="208">
        <v>57.600000000000001</v>
      </c>
      <c r="I986" s="209"/>
      <c r="J986" s="210">
        <f>ROUND(I986*H986,2)</f>
        <v>0</v>
      </c>
      <c r="K986" s="206" t="s">
        <v>150</v>
      </c>
      <c r="L986" s="44"/>
      <c r="M986" s="211" t="s">
        <v>19</v>
      </c>
      <c r="N986" s="212" t="s">
        <v>40</v>
      </c>
      <c r="O986" s="84"/>
      <c r="P986" s="213">
        <f>O986*H986</f>
        <v>0</v>
      </c>
      <c r="Q986" s="213">
        <v>0.00011523000000000001</v>
      </c>
      <c r="R986" s="213">
        <f>Q986*H986</f>
        <v>0.0066372480000000001</v>
      </c>
      <c r="S986" s="213">
        <v>0</v>
      </c>
      <c r="T986" s="214">
        <f>S986*H986</f>
        <v>0</v>
      </c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R986" s="215" t="s">
        <v>203</v>
      </c>
      <c r="AT986" s="215" t="s">
        <v>146</v>
      </c>
      <c r="AU986" s="215" t="s">
        <v>79</v>
      </c>
      <c r="AY986" s="17" t="s">
        <v>144</v>
      </c>
      <c r="BE986" s="216">
        <f>IF(N986="základní",J986,0)</f>
        <v>0</v>
      </c>
      <c r="BF986" s="216">
        <f>IF(N986="snížená",J986,0)</f>
        <v>0</v>
      </c>
      <c r="BG986" s="216">
        <f>IF(N986="zákl. přenesená",J986,0)</f>
        <v>0</v>
      </c>
      <c r="BH986" s="216">
        <f>IF(N986="sníž. přenesená",J986,0)</f>
        <v>0</v>
      </c>
      <c r="BI986" s="216">
        <f>IF(N986="nulová",J986,0)</f>
        <v>0</v>
      </c>
      <c r="BJ986" s="17" t="s">
        <v>77</v>
      </c>
      <c r="BK986" s="216">
        <f>ROUND(I986*H986,2)</f>
        <v>0</v>
      </c>
      <c r="BL986" s="17" t="s">
        <v>203</v>
      </c>
      <c r="BM986" s="215" t="s">
        <v>971</v>
      </c>
    </row>
    <row r="987" s="2" customFormat="1">
      <c r="A987" s="38"/>
      <c r="B987" s="39"/>
      <c r="C987" s="40"/>
      <c r="D987" s="217" t="s">
        <v>152</v>
      </c>
      <c r="E987" s="40"/>
      <c r="F987" s="218" t="s">
        <v>2382</v>
      </c>
      <c r="G987" s="40"/>
      <c r="H987" s="40"/>
      <c r="I987" s="219"/>
      <c r="J987" s="40"/>
      <c r="K987" s="40"/>
      <c r="L987" s="44"/>
      <c r="M987" s="220"/>
      <c r="N987" s="221"/>
      <c r="O987" s="84"/>
      <c r="P987" s="84"/>
      <c r="Q987" s="84"/>
      <c r="R987" s="84"/>
      <c r="S987" s="84"/>
      <c r="T987" s="85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T987" s="17" t="s">
        <v>152</v>
      </c>
      <c r="AU987" s="17" t="s">
        <v>79</v>
      </c>
    </row>
    <row r="988" s="2" customFormat="1">
      <c r="A988" s="38"/>
      <c r="B988" s="39"/>
      <c r="C988" s="40"/>
      <c r="D988" s="222" t="s">
        <v>154</v>
      </c>
      <c r="E988" s="40"/>
      <c r="F988" s="223" t="s">
        <v>2383</v>
      </c>
      <c r="G988" s="40"/>
      <c r="H988" s="40"/>
      <c r="I988" s="219"/>
      <c r="J988" s="40"/>
      <c r="K988" s="40"/>
      <c r="L988" s="44"/>
      <c r="M988" s="220"/>
      <c r="N988" s="221"/>
      <c r="O988" s="84"/>
      <c r="P988" s="84"/>
      <c r="Q988" s="84"/>
      <c r="R988" s="84"/>
      <c r="S988" s="84"/>
      <c r="T988" s="85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T988" s="17" t="s">
        <v>154</v>
      </c>
      <c r="AU988" s="17" t="s">
        <v>79</v>
      </c>
    </row>
    <row r="989" s="13" customFormat="1">
      <c r="A989" s="13"/>
      <c r="B989" s="224"/>
      <c r="C989" s="225"/>
      <c r="D989" s="217" t="s">
        <v>156</v>
      </c>
      <c r="E989" s="226" t="s">
        <v>19</v>
      </c>
      <c r="F989" s="227" t="s">
        <v>2384</v>
      </c>
      <c r="G989" s="225"/>
      <c r="H989" s="226" t="s">
        <v>19</v>
      </c>
      <c r="I989" s="228"/>
      <c r="J989" s="225"/>
      <c r="K989" s="225"/>
      <c r="L989" s="229"/>
      <c r="M989" s="230"/>
      <c r="N989" s="231"/>
      <c r="O989" s="231"/>
      <c r="P989" s="231"/>
      <c r="Q989" s="231"/>
      <c r="R989" s="231"/>
      <c r="S989" s="231"/>
      <c r="T989" s="232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33" t="s">
        <v>156</v>
      </c>
      <c r="AU989" s="233" t="s">
        <v>79</v>
      </c>
      <c r="AV989" s="13" t="s">
        <v>77</v>
      </c>
      <c r="AW989" s="13" t="s">
        <v>31</v>
      </c>
      <c r="AX989" s="13" t="s">
        <v>69</v>
      </c>
      <c r="AY989" s="233" t="s">
        <v>144</v>
      </c>
    </row>
    <row r="990" s="13" customFormat="1">
      <c r="A990" s="13"/>
      <c r="B990" s="224"/>
      <c r="C990" s="225"/>
      <c r="D990" s="217" t="s">
        <v>156</v>
      </c>
      <c r="E990" s="226" t="s">
        <v>19</v>
      </c>
      <c r="F990" s="227" t="s">
        <v>2150</v>
      </c>
      <c r="G990" s="225"/>
      <c r="H990" s="226" t="s">
        <v>19</v>
      </c>
      <c r="I990" s="228"/>
      <c r="J990" s="225"/>
      <c r="K990" s="225"/>
      <c r="L990" s="229"/>
      <c r="M990" s="230"/>
      <c r="N990" s="231"/>
      <c r="O990" s="231"/>
      <c r="P990" s="231"/>
      <c r="Q990" s="231"/>
      <c r="R990" s="231"/>
      <c r="S990" s="231"/>
      <c r="T990" s="232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33" t="s">
        <v>156</v>
      </c>
      <c r="AU990" s="233" t="s">
        <v>79</v>
      </c>
      <c r="AV990" s="13" t="s">
        <v>77</v>
      </c>
      <c r="AW990" s="13" t="s">
        <v>31</v>
      </c>
      <c r="AX990" s="13" t="s">
        <v>69</v>
      </c>
      <c r="AY990" s="233" t="s">
        <v>144</v>
      </c>
    </row>
    <row r="991" s="14" customFormat="1">
      <c r="A991" s="14"/>
      <c r="B991" s="234"/>
      <c r="C991" s="235"/>
      <c r="D991" s="217" t="s">
        <v>156</v>
      </c>
      <c r="E991" s="236" t="s">
        <v>19</v>
      </c>
      <c r="F991" s="237" t="s">
        <v>2329</v>
      </c>
      <c r="G991" s="235"/>
      <c r="H991" s="238">
        <v>7.6799999999999997</v>
      </c>
      <c r="I991" s="239"/>
      <c r="J991" s="235"/>
      <c r="K991" s="235"/>
      <c r="L991" s="240"/>
      <c r="M991" s="241"/>
      <c r="N991" s="242"/>
      <c r="O991" s="242"/>
      <c r="P991" s="242"/>
      <c r="Q991" s="242"/>
      <c r="R991" s="242"/>
      <c r="S991" s="242"/>
      <c r="T991" s="243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44" t="s">
        <v>156</v>
      </c>
      <c r="AU991" s="244" t="s">
        <v>79</v>
      </c>
      <c r="AV991" s="14" t="s">
        <v>79</v>
      </c>
      <c r="AW991" s="14" t="s">
        <v>31</v>
      </c>
      <c r="AX991" s="14" t="s">
        <v>69</v>
      </c>
      <c r="AY991" s="244" t="s">
        <v>144</v>
      </c>
    </row>
    <row r="992" s="13" customFormat="1">
      <c r="A992" s="13"/>
      <c r="B992" s="224"/>
      <c r="C992" s="225"/>
      <c r="D992" s="217" t="s">
        <v>156</v>
      </c>
      <c r="E992" s="226" t="s">
        <v>19</v>
      </c>
      <c r="F992" s="227" t="s">
        <v>2152</v>
      </c>
      <c r="G992" s="225"/>
      <c r="H992" s="226" t="s">
        <v>19</v>
      </c>
      <c r="I992" s="228"/>
      <c r="J992" s="225"/>
      <c r="K992" s="225"/>
      <c r="L992" s="229"/>
      <c r="M992" s="230"/>
      <c r="N992" s="231"/>
      <c r="O992" s="231"/>
      <c r="P992" s="231"/>
      <c r="Q992" s="231"/>
      <c r="R992" s="231"/>
      <c r="S992" s="231"/>
      <c r="T992" s="232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33" t="s">
        <v>156</v>
      </c>
      <c r="AU992" s="233" t="s">
        <v>79</v>
      </c>
      <c r="AV992" s="13" t="s">
        <v>77</v>
      </c>
      <c r="AW992" s="13" t="s">
        <v>31</v>
      </c>
      <c r="AX992" s="13" t="s">
        <v>69</v>
      </c>
      <c r="AY992" s="233" t="s">
        <v>144</v>
      </c>
    </row>
    <row r="993" s="14" customFormat="1">
      <c r="A993" s="14"/>
      <c r="B993" s="234"/>
      <c r="C993" s="235"/>
      <c r="D993" s="217" t="s">
        <v>156</v>
      </c>
      <c r="E993" s="236" t="s">
        <v>19</v>
      </c>
      <c r="F993" s="237" t="s">
        <v>2330</v>
      </c>
      <c r="G993" s="235"/>
      <c r="H993" s="238">
        <v>7.5599999999999996</v>
      </c>
      <c r="I993" s="239"/>
      <c r="J993" s="235"/>
      <c r="K993" s="235"/>
      <c r="L993" s="240"/>
      <c r="M993" s="241"/>
      <c r="N993" s="242"/>
      <c r="O993" s="242"/>
      <c r="P993" s="242"/>
      <c r="Q993" s="242"/>
      <c r="R993" s="242"/>
      <c r="S993" s="242"/>
      <c r="T993" s="243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44" t="s">
        <v>156</v>
      </c>
      <c r="AU993" s="244" t="s">
        <v>79</v>
      </c>
      <c r="AV993" s="14" t="s">
        <v>79</v>
      </c>
      <c r="AW993" s="14" t="s">
        <v>31</v>
      </c>
      <c r="AX993" s="14" t="s">
        <v>69</v>
      </c>
      <c r="AY993" s="244" t="s">
        <v>144</v>
      </c>
    </row>
    <row r="994" s="13" customFormat="1">
      <c r="A994" s="13"/>
      <c r="B994" s="224"/>
      <c r="C994" s="225"/>
      <c r="D994" s="217" t="s">
        <v>156</v>
      </c>
      <c r="E994" s="226" t="s">
        <v>19</v>
      </c>
      <c r="F994" s="227" t="s">
        <v>2070</v>
      </c>
      <c r="G994" s="225"/>
      <c r="H994" s="226" t="s">
        <v>19</v>
      </c>
      <c r="I994" s="228"/>
      <c r="J994" s="225"/>
      <c r="K994" s="225"/>
      <c r="L994" s="229"/>
      <c r="M994" s="230"/>
      <c r="N994" s="231"/>
      <c r="O994" s="231"/>
      <c r="P994" s="231"/>
      <c r="Q994" s="231"/>
      <c r="R994" s="231"/>
      <c r="S994" s="231"/>
      <c r="T994" s="232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33" t="s">
        <v>156</v>
      </c>
      <c r="AU994" s="233" t="s">
        <v>79</v>
      </c>
      <c r="AV994" s="13" t="s">
        <v>77</v>
      </c>
      <c r="AW994" s="13" t="s">
        <v>31</v>
      </c>
      <c r="AX994" s="13" t="s">
        <v>69</v>
      </c>
      <c r="AY994" s="233" t="s">
        <v>144</v>
      </c>
    </row>
    <row r="995" s="13" customFormat="1">
      <c r="A995" s="13"/>
      <c r="B995" s="224"/>
      <c r="C995" s="225"/>
      <c r="D995" s="217" t="s">
        <v>156</v>
      </c>
      <c r="E995" s="226" t="s">
        <v>19</v>
      </c>
      <c r="F995" s="227" t="s">
        <v>2150</v>
      </c>
      <c r="G995" s="225"/>
      <c r="H995" s="226" t="s">
        <v>19</v>
      </c>
      <c r="I995" s="228"/>
      <c r="J995" s="225"/>
      <c r="K995" s="225"/>
      <c r="L995" s="229"/>
      <c r="M995" s="230"/>
      <c r="N995" s="231"/>
      <c r="O995" s="231"/>
      <c r="P995" s="231"/>
      <c r="Q995" s="231"/>
      <c r="R995" s="231"/>
      <c r="S995" s="231"/>
      <c r="T995" s="232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33" t="s">
        <v>156</v>
      </c>
      <c r="AU995" s="233" t="s">
        <v>79</v>
      </c>
      <c r="AV995" s="13" t="s">
        <v>77</v>
      </c>
      <c r="AW995" s="13" t="s">
        <v>31</v>
      </c>
      <c r="AX995" s="13" t="s">
        <v>69</v>
      </c>
      <c r="AY995" s="233" t="s">
        <v>144</v>
      </c>
    </row>
    <row r="996" s="14" customFormat="1">
      <c r="A996" s="14"/>
      <c r="B996" s="234"/>
      <c r="C996" s="235"/>
      <c r="D996" s="217" t="s">
        <v>156</v>
      </c>
      <c r="E996" s="236" t="s">
        <v>19</v>
      </c>
      <c r="F996" s="237" t="s">
        <v>2295</v>
      </c>
      <c r="G996" s="235"/>
      <c r="H996" s="238">
        <v>1.8</v>
      </c>
      <c r="I996" s="239"/>
      <c r="J996" s="235"/>
      <c r="K996" s="235"/>
      <c r="L996" s="240"/>
      <c r="M996" s="241"/>
      <c r="N996" s="242"/>
      <c r="O996" s="242"/>
      <c r="P996" s="242"/>
      <c r="Q996" s="242"/>
      <c r="R996" s="242"/>
      <c r="S996" s="242"/>
      <c r="T996" s="243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44" t="s">
        <v>156</v>
      </c>
      <c r="AU996" s="244" t="s">
        <v>79</v>
      </c>
      <c r="AV996" s="14" t="s">
        <v>79</v>
      </c>
      <c r="AW996" s="14" t="s">
        <v>31</v>
      </c>
      <c r="AX996" s="14" t="s">
        <v>69</v>
      </c>
      <c r="AY996" s="244" t="s">
        <v>144</v>
      </c>
    </row>
    <row r="997" s="13" customFormat="1">
      <c r="A997" s="13"/>
      <c r="B997" s="224"/>
      <c r="C997" s="225"/>
      <c r="D997" s="217" t="s">
        <v>156</v>
      </c>
      <c r="E997" s="226" t="s">
        <v>19</v>
      </c>
      <c r="F997" s="227" t="s">
        <v>2042</v>
      </c>
      <c r="G997" s="225"/>
      <c r="H997" s="226" t="s">
        <v>19</v>
      </c>
      <c r="I997" s="228"/>
      <c r="J997" s="225"/>
      <c r="K997" s="225"/>
      <c r="L997" s="229"/>
      <c r="M997" s="230"/>
      <c r="N997" s="231"/>
      <c r="O997" s="231"/>
      <c r="P997" s="231"/>
      <c r="Q997" s="231"/>
      <c r="R997" s="231"/>
      <c r="S997" s="231"/>
      <c r="T997" s="232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33" t="s">
        <v>156</v>
      </c>
      <c r="AU997" s="233" t="s">
        <v>79</v>
      </c>
      <c r="AV997" s="13" t="s">
        <v>77</v>
      </c>
      <c r="AW997" s="13" t="s">
        <v>31</v>
      </c>
      <c r="AX997" s="13" t="s">
        <v>69</v>
      </c>
      <c r="AY997" s="233" t="s">
        <v>144</v>
      </c>
    </row>
    <row r="998" s="14" customFormat="1">
      <c r="A998" s="14"/>
      <c r="B998" s="234"/>
      <c r="C998" s="235"/>
      <c r="D998" s="217" t="s">
        <v>156</v>
      </c>
      <c r="E998" s="236" t="s">
        <v>19</v>
      </c>
      <c r="F998" s="237" t="s">
        <v>2071</v>
      </c>
      <c r="G998" s="235"/>
      <c r="H998" s="238">
        <v>3.3599999999999999</v>
      </c>
      <c r="I998" s="239"/>
      <c r="J998" s="235"/>
      <c r="K998" s="235"/>
      <c r="L998" s="240"/>
      <c r="M998" s="241"/>
      <c r="N998" s="242"/>
      <c r="O998" s="242"/>
      <c r="P998" s="242"/>
      <c r="Q998" s="242"/>
      <c r="R998" s="242"/>
      <c r="S998" s="242"/>
      <c r="T998" s="243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44" t="s">
        <v>156</v>
      </c>
      <c r="AU998" s="244" t="s">
        <v>79</v>
      </c>
      <c r="AV998" s="14" t="s">
        <v>79</v>
      </c>
      <c r="AW998" s="14" t="s">
        <v>31</v>
      </c>
      <c r="AX998" s="14" t="s">
        <v>69</v>
      </c>
      <c r="AY998" s="244" t="s">
        <v>144</v>
      </c>
    </row>
    <row r="999" s="13" customFormat="1">
      <c r="A999" s="13"/>
      <c r="B999" s="224"/>
      <c r="C999" s="225"/>
      <c r="D999" s="217" t="s">
        <v>156</v>
      </c>
      <c r="E999" s="226" t="s">
        <v>19</v>
      </c>
      <c r="F999" s="227" t="s">
        <v>2152</v>
      </c>
      <c r="G999" s="225"/>
      <c r="H999" s="226" t="s">
        <v>19</v>
      </c>
      <c r="I999" s="228"/>
      <c r="J999" s="225"/>
      <c r="K999" s="225"/>
      <c r="L999" s="229"/>
      <c r="M999" s="230"/>
      <c r="N999" s="231"/>
      <c r="O999" s="231"/>
      <c r="P999" s="231"/>
      <c r="Q999" s="231"/>
      <c r="R999" s="231"/>
      <c r="S999" s="231"/>
      <c r="T999" s="232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33" t="s">
        <v>156</v>
      </c>
      <c r="AU999" s="233" t="s">
        <v>79</v>
      </c>
      <c r="AV999" s="13" t="s">
        <v>77</v>
      </c>
      <c r="AW999" s="13" t="s">
        <v>31</v>
      </c>
      <c r="AX999" s="13" t="s">
        <v>69</v>
      </c>
      <c r="AY999" s="233" t="s">
        <v>144</v>
      </c>
    </row>
    <row r="1000" s="14" customFormat="1">
      <c r="A1000" s="14"/>
      <c r="B1000" s="234"/>
      <c r="C1000" s="235"/>
      <c r="D1000" s="217" t="s">
        <v>156</v>
      </c>
      <c r="E1000" s="236" t="s">
        <v>19</v>
      </c>
      <c r="F1000" s="237" t="s">
        <v>2335</v>
      </c>
      <c r="G1000" s="235"/>
      <c r="H1000" s="238">
        <v>37.200000000000003</v>
      </c>
      <c r="I1000" s="239"/>
      <c r="J1000" s="235"/>
      <c r="K1000" s="235"/>
      <c r="L1000" s="240"/>
      <c r="M1000" s="241"/>
      <c r="N1000" s="242"/>
      <c r="O1000" s="242"/>
      <c r="P1000" s="242"/>
      <c r="Q1000" s="242"/>
      <c r="R1000" s="242"/>
      <c r="S1000" s="242"/>
      <c r="T1000" s="243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44" t="s">
        <v>156</v>
      </c>
      <c r="AU1000" s="244" t="s">
        <v>79</v>
      </c>
      <c r="AV1000" s="14" t="s">
        <v>79</v>
      </c>
      <c r="AW1000" s="14" t="s">
        <v>31</v>
      </c>
      <c r="AX1000" s="14" t="s">
        <v>69</v>
      </c>
      <c r="AY1000" s="244" t="s">
        <v>144</v>
      </c>
    </row>
    <row r="1001" s="15" customFormat="1">
      <c r="A1001" s="15"/>
      <c r="B1001" s="245"/>
      <c r="C1001" s="246"/>
      <c r="D1001" s="217" t="s">
        <v>156</v>
      </c>
      <c r="E1001" s="247" t="s">
        <v>19</v>
      </c>
      <c r="F1001" s="248" t="s">
        <v>163</v>
      </c>
      <c r="G1001" s="246"/>
      <c r="H1001" s="249">
        <v>57.600000000000001</v>
      </c>
      <c r="I1001" s="250"/>
      <c r="J1001" s="246"/>
      <c r="K1001" s="246"/>
      <c r="L1001" s="251"/>
      <c r="M1001" s="252"/>
      <c r="N1001" s="253"/>
      <c r="O1001" s="253"/>
      <c r="P1001" s="253"/>
      <c r="Q1001" s="253"/>
      <c r="R1001" s="253"/>
      <c r="S1001" s="253"/>
      <c r="T1001" s="254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T1001" s="255" t="s">
        <v>156</v>
      </c>
      <c r="AU1001" s="255" t="s">
        <v>79</v>
      </c>
      <c r="AV1001" s="15" t="s">
        <v>151</v>
      </c>
      <c r="AW1001" s="15" t="s">
        <v>31</v>
      </c>
      <c r="AX1001" s="15" t="s">
        <v>77</v>
      </c>
      <c r="AY1001" s="255" t="s">
        <v>144</v>
      </c>
    </row>
    <row r="1002" s="2" customFormat="1" ht="24.15" customHeight="1">
      <c r="A1002" s="38"/>
      <c r="B1002" s="39"/>
      <c r="C1002" s="204" t="s">
        <v>974</v>
      </c>
      <c r="D1002" s="204" t="s">
        <v>146</v>
      </c>
      <c r="E1002" s="205" t="s">
        <v>2385</v>
      </c>
      <c r="F1002" s="206" t="s">
        <v>2386</v>
      </c>
      <c r="G1002" s="207" t="s">
        <v>305</v>
      </c>
      <c r="H1002" s="208">
        <v>2</v>
      </c>
      <c r="I1002" s="209"/>
      <c r="J1002" s="210">
        <f>ROUND(I1002*H1002,2)</f>
        <v>0</v>
      </c>
      <c r="K1002" s="206" t="s">
        <v>150</v>
      </c>
      <c r="L1002" s="44"/>
      <c r="M1002" s="211" t="s">
        <v>19</v>
      </c>
      <c r="N1002" s="212" t="s">
        <v>40</v>
      </c>
      <c r="O1002" s="84"/>
      <c r="P1002" s="213">
        <f>O1002*H1002</f>
        <v>0</v>
      </c>
      <c r="Q1002" s="213">
        <v>0</v>
      </c>
      <c r="R1002" s="213">
        <f>Q1002*H1002</f>
        <v>0</v>
      </c>
      <c r="S1002" s="213">
        <v>0</v>
      </c>
      <c r="T1002" s="214">
        <f>S1002*H1002</f>
        <v>0</v>
      </c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R1002" s="215" t="s">
        <v>203</v>
      </c>
      <c r="AT1002" s="215" t="s">
        <v>146</v>
      </c>
      <c r="AU1002" s="215" t="s">
        <v>79</v>
      </c>
      <c r="AY1002" s="17" t="s">
        <v>144</v>
      </c>
      <c r="BE1002" s="216">
        <f>IF(N1002="základní",J1002,0)</f>
        <v>0</v>
      </c>
      <c r="BF1002" s="216">
        <f>IF(N1002="snížená",J1002,0)</f>
        <v>0</v>
      </c>
      <c r="BG1002" s="216">
        <f>IF(N1002="zákl. přenesená",J1002,0)</f>
        <v>0</v>
      </c>
      <c r="BH1002" s="216">
        <f>IF(N1002="sníž. přenesená",J1002,0)</f>
        <v>0</v>
      </c>
      <c r="BI1002" s="216">
        <f>IF(N1002="nulová",J1002,0)</f>
        <v>0</v>
      </c>
      <c r="BJ1002" s="17" t="s">
        <v>77</v>
      </c>
      <c r="BK1002" s="216">
        <f>ROUND(I1002*H1002,2)</f>
        <v>0</v>
      </c>
      <c r="BL1002" s="17" t="s">
        <v>203</v>
      </c>
      <c r="BM1002" s="215" t="s">
        <v>977</v>
      </c>
    </row>
    <row r="1003" s="2" customFormat="1">
      <c r="A1003" s="38"/>
      <c r="B1003" s="39"/>
      <c r="C1003" s="40"/>
      <c r="D1003" s="217" t="s">
        <v>152</v>
      </c>
      <c r="E1003" s="40"/>
      <c r="F1003" s="218" t="s">
        <v>2387</v>
      </c>
      <c r="G1003" s="40"/>
      <c r="H1003" s="40"/>
      <c r="I1003" s="219"/>
      <c r="J1003" s="40"/>
      <c r="K1003" s="40"/>
      <c r="L1003" s="44"/>
      <c r="M1003" s="220"/>
      <c r="N1003" s="221"/>
      <c r="O1003" s="84"/>
      <c r="P1003" s="84"/>
      <c r="Q1003" s="84"/>
      <c r="R1003" s="84"/>
      <c r="S1003" s="84"/>
      <c r="T1003" s="85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T1003" s="17" t="s">
        <v>152</v>
      </c>
      <c r="AU1003" s="17" t="s">
        <v>79</v>
      </c>
    </row>
    <row r="1004" s="2" customFormat="1">
      <c r="A1004" s="38"/>
      <c r="B1004" s="39"/>
      <c r="C1004" s="40"/>
      <c r="D1004" s="222" t="s">
        <v>154</v>
      </c>
      <c r="E1004" s="40"/>
      <c r="F1004" s="223" t="s">
        <v>2388</v>
      </c>
      <c r="G1004" s="40"/>
      <c r="H1004" s="40"/>
      <c r="I1004" s="219"/>
      <c r="J1004" s="40"/>
      <c r="K1004" s="40"/>
      <c r="L1004" s="44"/>
      <c r="M1004" s="220"/>
      <c r="N1004" s="221"/>
      <c r="O1004" s="84"/>
      <c r="P1004" s="84"/>
      <c r="Q1004" s="84"/>
      <c r="R1004" s="84"/>
      <c r="S1004" s="84"/>
      <c r="T1004" s="85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T1004" s="17" t="s">
        <v>154</v>
      </c>
      <c r="AU1004" s="17" t="s">
        <v>79</v>
      </c>
    </row>
    <row r="1005" s="2" customFormat="1" ht="24.15" customHeight="1">
      <c r="A1005" s="38"/>
      <c r="B1005" s="39"/>
      <c r="C1005" s="204" t="s">
        <v>578</v>
      </c>
      <c r="D1005" s="204" t="s">
        <v>146</v>
      </c>
      <c r="E1005" s="205" t="s">
        <v>2389</v>
      </c>
      <c r="F1005" s="206" t="s">
        <v>2390</v>
      </c>
      <c r="G1005" s="207" t="s">
        <v>305</v>
      </c>
      <c r="H1005" s="208">
        <v>26</v>
      </c>
      <c r="I1005" s="209"/>
      <c r="J1005" s="210">
        <f>ROUND(I1005*H1005,2)</f>
        <v>0</v>
      </c>
      <c r="K1005" s="206" t="s">
        <v>150</v>
      </c>
      <c r="L1005" s="44"/>
      <c r="M1005" s="211" t="s">
        <v>19</v>
      </c>
      <c r="N1005" s="212" t="s">
        <v>40</v>
      </c>
      <c r="O1005" s="84"/>
      <c r="P1005" s="213">
        <f>O1005*H1005</f>
        <v>0</v>
      </c>
      <c r="Q1005" s="213">
        <v>0</v>
      </c>
      <c r="R1005" s="213">
        <f>Q1005*H1005</f>
        <v>0</v>
      </c>
      <c r="S1005" s="213">
        <v>0.00123</v>
      </c>
      <c r="T1005" s="214">
        <f>S1005*H1005</f>
        <v>0.031980000000000001</v>
      </c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R1005" s="215" t="s">
        <v>203</v>
      </c>
      <c r="AT1005" s="215" t="s">
        <v>146</v>
      </c>
      <c r="AU1005" s="215" t="s">
        <v>79</v>
      </c>
      <c r="AY1005" s="17" t="s">
        <v>144</v>
      </c>
      <c r="BE1005" s="216">
        <f>IF(N1005="základní",J1005,0)</f>
        <v>0</v>
      </c>
      <c r="BF1005" s="216">
        <f>IF(N1005="snížená",J1005,0)</f>
        <v>0</v>
      </c>
      <c r="BG1005" s="216">
        <f>IF(N1005="zákl. přenesená",J1005,0)</f>
        <v>0</v>
      </c>
      <c r="BH1005" s="216">
        <f>IF(N1005="sníž. přenesená",J1005,0)</f>
        <v>0</v>
      </c>
      <c r="BI1005" s="216">
        <f>IF(N1005="nulová",J1005,0)</f>
        <v>0</v>
      </c>
      <c r="BJ1005" s="17" t="s">
        <v>77</v>
      </c>
      <c r="BK1005" s="216">
        <f>ROUND(I1005*H1005,2)</f>
        <v>0</v>
      </c>
      <c r="BL1005" s="17" t="s">
        <v>203</v>
      </c>
      <c r="BM1005" s="215" t="s">
        <v>981</v>
      </c>
    </row>
    <row r="1006" s="2" customFormat="1">
      <c r="A1006" s="38"/>
      <c r="B1006" s="39"/>
      <c r="C1006" s="40"/>
      <c r="D1006" s="217" t="s">
        <v>152</v>
      </c>
      <c r="E1006" s="40"/>
      <c r="F1006" s="218" t="s">
        <v>2391</v>
      </c>
      <c r="G1006" s="40"/>
      <c r="H1006" s="40"/>
      <c r="I1006" s="219"/>
      <c r="J1006" s="40"/>
      <c r="K1006" s="40"/>
      <c r="L1006" s="44"/>
      <c r="M1006" s="220"/>
      <c r="N1006" s="221"/>
      <c r="O1006" s="84"/>
      <c r="P1006" s="84"/>
      <c r="Q1006" s="84"/>
      <c r="R1006" s="84"/>
      <c r="S1006" s="84"/>
      <c r="T1006" s="85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T1006" s="17" t="s">
        <v>152</v>
      </c>
      <c r="AU1006" s="17" t="s">
        <v>79</v>
      </c>
    </row>
    <row r="1007" s="2" customFormat="1">
      <c r="A1007" s="38"/>
      <c r="B1007" s="39"/>
      <c r="C1007" s="40"/>
      <c r="D1007" s="222" t="s">
        <v>154</v>
      </c>
      <c r="E1007" s="40"/>
      <c r="F1007" s="223" t="s">
        <v>2392</v>
      </c>
      <c r="G1007" s="40"/>
      <c r="H1007" s="40"/>
      <c r="I1007" s="219"/>
      <c r="J1007" s="40"/>
      <c r="K1007" s="40"/>
      <c r="L1007" s="44"/>
      <c r="M1007" s="220"/>
      <c r="N1007" s="221"/>
      <c r="O1007" s="84"/>
      <c r="P1007" s="84"/>
      <c r="Q1007" s="84"/>
      <c r="R1007" s="84"/>
      <c r="S1007" s="84"/>
      <c r="T1007" s="85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T1007" s="17" t="s">
        <v>154</v>
      </c>
      <c r="AU1007" s="17" t="s">
        <v>79</v>
      </c>
    </row>
    <row r="1008" s="13" customFormat="1">
      <c r="A1008" s="13"/>
      <c r="B1008" s="224"/>
      <c r="C1008" s="225"/>
      <c r="D1008" s="217" t="s">
        <v>156</v>
      </c>
      <c r="E1008" s="226" t="s">
        <v>19</v>
      </c>
      <c r="F1008" s="227" t="s">
        <v>2393</v>
      </c>
      <c r="G1008" s="225"/>
      <c r="H1008" s="226" t="s">
        <v>19</v>
      </c>
      <c r="I1008" s="228"/>
      <c r="J1008" s="225"/>
      <c r="K1008" s="225"/>
      <c r="L1008" s="229"/>
      <c r="M1008" s="230"/>
      <c r="N1008" s="231"/>
      <c r="O1008" s="231"/>
      <c r="P1008" s="231"/>
      <c r="Q1008" s="231"/>
      <c r="R1008" s="231"/>
      <c r="S1008" s="231"/>
      <c r="T1008" s="232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33" t="s">
        <v>156</v>
      </c>
      <c r="AU1008" s="233" t="s">
        <v>79</v>
      </c>
      <c r="AV1008" s="13" t="s">
        <v>77</v>
      </c>
      <c r="AW1008" s="13" t="s">
        <v>31</v>
      </c>
      <c r="AX1008" s="13" t="s">
        <v>69</v>
      </c>
      <c r="AY1008" s="233" t="s">
        <v>144</v>
      </c>
    </row>
    <row r="1009" s="14" customFormat="1">
      <c r="A1009" s="14"/>
      <c r="B1009" s="234"/>
      <c r="C1009" s="235"/>
      <c r="D1009" s="217" t="s">
        <v>156</v>
      </c>
      <c r="E1009" s="236" t="s">
        <v>19</v>
      </c>
      <c r="F1009" s="237" t="s">
        <v>2394</v>
      </c>
      <c r="G1009" s="235"/>
      <c r="H1009" s="238">
        <v>8</v>
      </c>
      <c r="I1009" s="239"/>
      <c r="J1009" s="235"/>
      <c r="K1009" s="235"/>
      <c r="L1009" s="240"/>
      <c r="M1009" s="241"/>
      <c r="N1009" s="242"/>
      <c r="O1009" s="242"/>
      <c r="P1009" s="242"/>
      <c r="Q1009" s="242"/>
      <c r="R1009" s="242"/>
      <c r="S1009" s="242"/>
      <c r="T1009" s="243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44" t="s">
        <v>156</v>
      </c>
      <c r="AU1009" s="244" t="s">
        <v>79</v>
      </c>
      <c r="AV1009" s="14" t="s">
        <v>79</v>
      </c>
      <c r="AW1009" s="14" t="s">
        <v>31</v>
      </c>
      <c r="AX1009" s="14" t="s">
        <v>69</v>
      </c>
      <c r="AY1009" s="244" t="s">
        <v>144</v>
      </c>
    </row>
    <row r="1010" s="13" customFormat="1">
      <c r="A1010" s="13"/>
      <c r="B1010" s="224"/>
      <c r="C1010" s="225"/>
      <c r="D1010" s="217" t="s">
        <v>156</v>
      </c>
      <c r="E1010" s="226" t="s">
        <v>19</v>
      </c>
      <c r="F1010" s="227" t="s">
        <v>2395</v>
      </c>
      <c r="G1010" s="225"/>
      <c r="H1010" s="226" t="s">
        <v>19</v>
      </c>
      <c r="I1010" s="228"/>
      <c r="J1010" s="225"/>
      <c r="K1010" s="225"/>
      <c r="L1010" s="229"/>
      <c r="M1010" s="230"/>
      <c r="N1010" s="231"/>
      <c r="O1010" s="231"/>
      <c r="P1010" s="231"/>
      <c r="Q1010" s="231"/>
      <c r="R1010" s="231"/>
      <c r="S1010" s="231"/>
      <c r="T1010" s="232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33" t="s">
        <v>156</v>
      </c>
      <c r="AU1010" s="233" t="s">
        <v>79</v>
      </c>
      <c r="AV1010" s="13" t="s">
        <v>77</v>
      </c>
      <c r="AW1010" s="13" t="s">
        <v>31</v>
      </c>
      <c r="AX1010" s="13" t="s">
        <v>69</v>
      </c>
      <c r="AY1010" s="233" t="s">
        <v>144</v>
      </c>
    </row>
    <row r="1011" s="14" customFormat="1">
      <c r="A1011" s="14"/>
      <c r="B1011" s="234"/>
      <c r="C1011" s="235"/>
      <c r="D1011" s="217" t="s">
        <v>156</v>
      </c>
      <c r="E1011" s="236" t="s">
        <v>19</v>
      </c>
      <c r="F1011" s="237" t="s">
        <v>151</v>
      </c>
      <c r="G1011" s="235"/>
      <c r="H1011" s="238">
        <v>4</v>
      </c>
      <c r="I1011" s="239"/>
      <c r="J1011" s="235"/>
      <c r="K1011" s="235"/>
      <c r="L1011" s="240"/>
      <c r="M1011" s="241"/>
      <c r="N1011" s="242"/>
      <c r="O1011" s="242"/>
      <c r="P1011" s="242"/>
      <c r="Q1011" s="242"/>
      <c r="R1011" s="242"/>
      <c r="S1011" s="242"/>
      <c r="T1011" s="243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44" t="s">
        <v>156</v>
      </c>
      <c r="AU1011" s="244" t="s">
        <v>79</v>
      </c>
      <c r="AV1011" s="14" t="s">
        <v>79</v>
      </c>
      <c r="AW1011" s="14" t="s">
        <v>31</v>
      </c>
      <c r="AX1011" s="14" t="s">
        <v>69</v>
      </c>
      <c r="AY1011" s="244" t="s">
        <v>144</v>
      </c>
    </row>
    <row r="1012" s="13" customFormat="1">
      <c r="A1012" s="13"/>
      <c r="B1012" s="224"/>
      <c r="C1012" s="225"/>
      <c r="D1012" s="217" t="s">
        <v>156</v>
      </c>
      <c r="E1012" s="226" t="s">
        <v>19</v>
      </c>
      <c r="F1012" s="227" t="s">
        <v>2396</v>
      </c>
      <c r="G1012" s="225"/>
      <c r="H1012" s="226" t="s">
        <v>19</v>
      </c>
      <c r="I1012" s="228"/>
      <c r="J1012" s="225"/>
      <c r="K1012" s="225"/>
      <c r="L1012" s="229"/>
      <c r="M1012" s="230"/>
      <c r="N1012" s="231"/>
      <c r="O1012" s="231"/>
      <c r="P1012" s="231"/>
      <c r="Q1012" s="231"/>
      <c r="R1012" s="231"/>
      <c r="S1012" s="231"/>
      <c r="T1012" s="232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33" t="s">
        <v>156</v>
      </c>
      <c r="AU1012" s="233" t="s">
        <v>79</v>
      </c>
      <c r="AV1012" s="13" t="s">
        <v>77</v>
      </c>
      <c r="AW1012" s="13" t="s">
        <v>31</v>
      </c>
      <c r="AX1012" s="13" t="s">
        <v>69</v>
      </c>
      <c r="AY1012" s="233" t="s">
        <v>144</v>
      </c>
    </row>
    <row r="1013" s="14" customFormat="1">
      <c r="A1013" s="14"/>
      <c r="B1013" s="234"/>
      <c r="C1013" s="235"/>
      <c r="D1013" s="217" t="s">
        <v>156</v>
      </c>
      <c r="E1013" s="236" t="s">
        <v>19</v>
      </c>
      <c r="F1013" s="237" t="s">
        <v>151</v>
      </c>
      <c r="G1013" s="235"/>
      <c r="H1013" s="238">
        <v>4</v>
      </c>
      <c r="I1013" s="239"/>
      <c r="J1013" s="235"/>
      <c r="K1013" s="235"/>
      <c r="L1013" s="240"/>
      <c r="M1013" s="241"/>
      <c r="N1013" s="242"/>
      <c r="O1013" s="242"/>
      <c r="P1013" s="242"/>
      <c r="Q1013" s="242"/>
      <c r="R1013" s="242"/>
      <c r="S1013" s="242"/>
      <c r="T1013" s="243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44" t="s">
        <v>156</v>
      </c>
      <c r="AU1013" s="244" t="s">
        <v>79</v>
      </c>
      <c r="AV1013" s="14" t="s">
        <v>79</v>
      </c>
      <c r="AW1013" s="14" t="s">
        <v>31</v>
      </c>
      <c r="AX1013" s="14" t="s">
        <v>69</v>
      </c>
      <c r="AY1013" s="244" t="s">
        <v>144</v>
      </c>
    </row>
    <row r="1014" s="13" customFormat="1">
      <c r="A1014" s="13"/>
      <c r="B1014" s="224"/>
      <c r="C1014" s="225"/>
      <c r="D1014" s="217" t="s">
        <v>156</v>
      </c>
      <c r="E1014" s="226" t="s">
        <v>19</v>
      </c>
      <c r="F1014" s="227" t="s">
        <v>2397</v>
      </c>
      <c r="G1014" s="225"/>
      <c r="H1014" s="226" t="s">
        <v>19</v>
      </c>
      <c r="I1014" s="228"/>
      <c r="J1014" s="225"/>
      <c r="K1014" s="225"/>
      <c r="L1014" s="229"/>
      <c r="M1014" s="230"/>
      <c r="N1014" s="231"/>
      <c r="O1014" s="231"/>
      <c r="P1014" s="231"/>
      <c r="Q1014" s="231"/>
      <c r="R1014" s="231"/>
      <c r="S1014" s="231"/>
      <c r="T1014" s="232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33" t="s">
        <v>156</v>
      </c>
      <c r="AU1014" s="233" t="s">
        <v>79</v>
      </c>
      <c r="AV1014" s="13" t="s">
        <v>77</v>
      </c>
      <c r="AW1014" s="13" t="s">
        <v>31</v>
      </c>
      <c r="AX1014" s="13" t="s">
        <v>69</v>
      </c>
      <c r="AY1014" s="233" t="s">
        <v>144</v>
      </c>
    </row>
    <row r="1015" s="14" customFormat="1">
      <c r="A1015" s="14"/>
      <c r="B1015" s="234"/>
      <c r="C1015" s="235"/>
      <c r="D1015" s="217" t="s">
        <v>156</v>
      </c>
      <c r="E1015" s="236" t="s">
        <v>19</v>
      </c>
      <c r="F1015" s="237" t="s">
        <v>185</v>
      </c>
      <c r="G1015" s="235"/>
      <c r="H1015" s="238">
        <v>10</v>
      </c>
      <c r="I1015" s="239"/>
      <c r="J1015" s="235"/>
      <c r="K1015" s="235"/>
      <c r="L1015" s="240"/>
      <c r="M1015" s="241"/>
      <c r="N1015" s="242"/>
      <c r="O1015" s="242"/>
      <c r="P1015" s="242"/>
      <c r="Q1015" s="242"/>
      <c r="R1015" s="242"/>
      <c r="S1015" s="242"/>
      <c r="T1015" s="243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44" t="s">
        <v>156</v>
      </c>
      <c r="AU1015" s="244" t="s">
        <v>79</v>
      </c>
      <c r="AV1015" s="14" t="s">
        <v>79</v>
      </c>
      <c r="AW1015" s="14" t="s">
        <v>31</v>
      </c>
      <c r="AX1015" s="14" t="s">
        <v>69</v>
      </c>
      <c r="AY1015" s="244" t="s">
        <v>144</v>
      </c>
    </row>
    <row r="1016" s="15" customFormat="1">
      <c r="A1016" s="15"/>
      <c r="B1016" s="245"/>
      <c r="C1016" s="246"/>
      <c r="D1016" s="217" t="s">
        <v>156</v>
      </c>
      <c r="E1016" s="247" t="s">
        <v>19</v>
      </c>
      <c r="F1016" s="248" t="s">
        <v>163</v>
      </c>
      <c r="G1016" s="246"/>
      <c r="H1016" s="249">
        <v>26</v>
      </c>
      <c r="I1016" s="250"/>
      <c r="J1016" s="246"/>
      <c r="K1016" s="246"/>
      <c r="L1016" s="251"/>
      <c r="M1016" s="252"/>
      <c r="N1016" s="253"/>
      <c r="O1016" s="253"/>
      <c r="P1016" s="253"/>
      <c r="Q1016" s="253"/>
      <c r="R1016" s="253"/>
      <c r="S1016" s="253"/>
      <c r="T1016" s="254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T1016" s="255" t="s">
        <v>156</v>
      </c>
      <c r="AU1016" s="255" t="s">
        <v>79</v>
      </c>
      <c r="AV1016" s="15" t="s">
        <v>151</v>
      </c>
      <c r="AW1016" s="15" t="s">
        <v>31</v>
      </c>
      <c r="AX1016" s="15" t="s">
        <v>77</v>
      </c>
      <c r="AY1016" s="255" t="s">
        <v>144</v>
      </c>
    </row>
    <row r="1017" s="2" customFormat="1" ht="16.5" customHeight="1">
      <c r="A1017" s="38"/>
      <c r="B1017" s="39"/>
      <c r="C1017" s="204" t="s">
        <v>984</v>
      </c>
      <c r="D1017" s="204" t="s">
        <v>146</v>
      </c>
      <c r="E1017" s="205" t="s">
        <v>2398</v>
      </c>
      <c r="F1017" s="206" t="s">
        <v>2399</v>
      </c>
      <c r="G1017" s="207" t="s">
        <v>305</v>
      </c>
      <c r="H1017" s="208">
        <v>18</v>
      </c>
      <c r="I1017" s="209"/>
      <c r="J1017" s="210">
        <f>ROUND(I1017*H1017,2)</f>
        <v>0</v>
      </c>
      <c r="K1017" s="206" t="s">
        <v>150</v>
      </c>
      <c r="L1017" s="44"/>
      <c r="M1017" s="211" t="s">
        <v>19</v>
      </c>
      <c r="N1017" s="212" t="s">
        <v>40</v>
      </c>
      <c r="O1017" s="84"/>
      <c r="P1017" s="213">
        <f>O1017*H1017</f>
        <v>0</v>
      </c>
      <c r="Q1017" s="213">
        <v>0.00034957</v>
      </c>
      <c r="R1017" s="213">
        <f>Q1017*H1017</f>
        <v>0.00629226</v>
      </c>
      <c r="S1017" s="213">
        <v>0</v>
      </c>
      <c r="T1017" s="214">
        <f>S1017*H1017</f>
        <v>0</v>
      </c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R1017" s="215" t="s">
        <v>203</v>
      </c>
      <c r="AT1017" s="215" t="s">
        <v>146</v>
      </c>
      <c r="AU1017" s="215" t="s">
        <v>79</v>
      </c>
      <c r="AY1017" s="17" t="s">
        <v>144</v>
      </c>
      <c r="BE1017" s="216">
        <f>IF(N1017="základní",J1017,0)</f>
        <v>0</v>
      </c>
      <c r="BF1017" s="216">
        <f>IF(N1017="snížená",J1017,0)</f>
        <v>0</v>
      </c>
      <c r="BG1017" s="216">
        <f>IF(N1017="zákl. přenesená",J1017,0)</f>
        <v>0</v>
      </c>
      <c r="BH1017" s="216">
        <f>IF(N1017="sníž. přenesená",J1017,0)</f>
        <v>0</v>
      </c>
      <c r="BI1017" s="216">
        <f>IF(N1017="nulová",J1017,0)</f>
        <v>0</v>
      </c>
      <c r="BJ1017" s="17" t="s">
        <v>77</v>
      </c>
      <c r="BK1017" s="216">
        <f>ROUND(I1017*H1017,2)</f>
        <v>0</v>
      </c>
      <c r="BL1017" s="17" t="s">
        <v>203</v>
      </c>
      <c r="BM1017" s="215" t="s">
        <v>987</v>
      </c>
    </row>
    <row r="1018" s="2" customFormat="1">
      <c r="A1018" s="38"/>
      <c r="B1018" s="39"/>
      <c r="C1018" s="40"/>
      <c r="D1018" s="217" t="s">
        <v>152</v>
      </c>
      <c r="E1018" s="40"/>
      <c r="F1018" s="218" t="s">
        <v>2400</v>
      </c>
      <c r="G1018" s="40"/>
      <c r="H1018" s="40"/>
      <c r="I1018" s="219"/>
      <c r="J1018" s="40"/>
      <c r="K1018" s="40"/>
      <c r="L1018" s="44"/>
      <c r="M1018" s="220"/>
      <c r="N1018" s="221"/>
      <c r="O1018" s="84"/>
      <c r="P1018" s="84"/>
      <c r="Q1018" s="84"/>
      <c r="R1018" s="84"/>
      <c r="S1018" s="84"/>
      <c r="T1018" s="85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T1018" s="17" t="s">
        <v>152</v>
      </c>
      <c r="AU1018" s="17" t="s">
        <v>79</v>
      </c>
    </row>
    <row r="1019" s="2" customFormat="1">
      <c r="A1019" s="38"/>
      <c r="B1019" s="39"/>
      <c r="C1019" s="40"/>
      <c r="D1019" s="222" t="s">
        <v>154</v>
      </c>
      <c r="E1019" s="40"/>
      <c r="F1019" s="223" t="s">
        <v>2401</v>
      </c>
      <c r="G1019" s="40"/>
      <c r="H1019" s="40"/>
      <c r="I1019" s="219"/>
      <c r="J1019" s="40"/>
      <c r="K1019" s="40"/>
      <c r="L1019" s="44"/>
      <c r="M1019" s="220"/>
      <c r="N1019" s="221"/>
      <c r="O1019" s="84"/>
      <c r="P1019" s="84"/>
      <c r="Q1019" s="84"/>
      <c r="R1019" s="84"/>
      <c r="S1019" s="84"/>
      <c r="T1019" s="85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T1019" s="17" t="s">
        <v>154</v>
      </c>
      <c r="AU1019" s="17" t="s">
        <v>79</v>
      </c>
    </row>
    <row r="1020" s="13" customFormat="1">
      <c r="A1020" s="13"/>
      <c r="B1020" s="224"/>
      <c r="C1020" s="225"/>
      <c r="D1020" s="217" t="s">
        <v>156</v>
      </c>
      <c r="E1020" s="226" t="s">
        <v>19</v>
      </c>
      <c r="F1020" s="227" t="s">
        <v>2402</v>
      </c>
      <c r="G1020" s="225"/>
      <c r="H1020" s="226" t="s">
        <v>19</v>
      </c>
      <c r="I1020" s="228"/>
      <c r="J1020" s="225"/>
      <c r="K1020" s="225"/>
      <c r="L1020" s="229"/>
      <c r="M1020" s="230"/>
      <c r="N1020" s="231"/>
      <c r="O1020" s="231"/>
      <c r="P1020" s="231"/>
      <c r="Q1020" s="231"/>
      <c r="R1020" s="231"/>
      <c r="S1020" s="231"/>
      <c r="T1020" s="232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33" t="s">
        <v>156</v>
      </c>
      <c r="AU1020" s="233" t="s">
        <v>79</v>
      </c>
      <c r="AV1020" s="13" t="s">
        <v>77</v>
      </c>
      <c r="AW1020" s="13" t="s">
        <v>31</v>
      </c>
      <c r="AX1020" s="13" t="s">
        <v>69</v>
      </c>
      <c r="AY1020" s="233" t="s">
        <v>144</v>
      </c>
    </row>
    <row r="1021" s="14" customFormat="1">
      <c r="A1021" s="14"/>
      <c r="B1021" s="234"/>
      <c r="C1021" s="235"/>
      <c r="D1021" s="217" t="s">
        <v>156</v>
      </c>
      <c r="E1021" s="236" t="s">
        <v>19</v>
      </c>
      <c r="F1021" s="237" t="s">
        <v>79</v>
      </c>
      <c r="G1021" s="235"/>
      <c r="H1021" s="238">
        <v>2</v>
      </c>
      <c r="I1021" s="239"/>
      <c r="J1021" s="235"/>
      <c r="K1021" s="235"/>
      <c r="L1021" s="240"/>
      <c r="M1021" s="241"/>
      <c r="N1021" s="242"/>
      <c r="O1021" s="242"/>
      <c r="P1021" s="242"/>
      <c r="Q1021" s="242"/>
      <c r="R1021" s="242"/>
      <c r="S1021" s="242"/>
      <c r="T1021" s="243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44" t="s">
        <v>156</v>
      </c>
      <c r="AU1021" s="244" t="s">
        <v>79</v>
      </c>
      <c r="AV1021" s="14" t="s">
        <v>79</v>
      </c>
      <c r="AW1021" s="14" t="s">
        <v>31</v>
      </c>
      <c r="AX1021" s="14" t="s">
        <v>69</v>
      </c>
      <c r="AY1021" s="244" t="s">
        <v>144</v>
      </c>
    </row>
    <row r="1022" s="13" customFormat="1">
      <c r="A1022" s="13"/>
      <c r="B1022" s="224"/>
      <c r="C1022" s="225"/>
      <c r="D1022" s="217" t="s">
        <v>156</v>
      </c>
      <c r="E1022" s="226" t="s">
        <v>19</v>
      </c>
      <c r="F1022" s="227" t="s">
        <v>2403</v>
      </c>
      <c r="G1022" s="225"/>
      <c r="H1022" s="226" t="s">
        <v>19</v>
      </c>
      <c r="I1022" s="228"/>
      <c r="J1022" s="225"/>
      <c r="K1022" s="225"/>
      <c r="L1022" s="229"/>
      <c r="M1022" s="230"/>
      <c r="N1022" s="231"/>
      <c r="O1022" s="231"/>
      <c r="P1022" s="231"/>
      <c r="Q1022" s="231"/>
      <c r="R1022" s="231"/>
      <c r="S1022" s="231"/>
      <c r="T1022" s="232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33" t="s">
        <v>156</v>
      </c>
      <c r="AU1022" s="233" t="s">
        <v>79</v>
      </c>
      <c r="AV1022" s="13" t="s">
        <v>77</v>
      </c>
      <c r="AW1022" s="13" t="s">
        <v>31</v>
      </c>
      <c r="AX1022" s="13" t="s">
        <v>69</v>
      </c>
      <c r="AY1022" s="233" t="s">
        <v>144</v>
      </c>
    </row>
    <row r="1023" s="14" customFormat="1">
      <c r="A1023" s="14"/>
      <c r="B1023" s="234"/>
      <c r="C1023" s="235"/>
      <c r="D1023" s="217" t="s">
        <v>156</v>
      </c>
      <c r="E1023" s="236" t="s">
        <v>19</v>
      </c>
      <c r="F1023" s="237" t="s">
        <v>79</v>
      </c>
      <c r="G1023" s="235"/>
      <c r="H1023" s="238">
        <v>2</v>
      </c>
      <c r="I1023" s="239"/>
      <c r="J1023" s="235"/>
      <c r="K1023" s="235"/>
      <c r="L1023" s="240"/>
      <c r="M1023" s="241"/>
      <c r="N1023" s="242"/>
      <c r="O1023" s="242"/>
      <c r="P1023" s="242"/>
      <c r="Q1023" s="242"/>
      <c r="R1023" s="242"/>
      <c r="S1023" s="242"/>
      <c r="T1023" s="243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44" t="s">
        <v>156</v>
      </c>
      <c r="AU1023" s="244" t="s">
        <v>79</v>
      </c>
      <c r="AV1023" s="14" t="s">
        <v>79</v>
      </c>
      <c r="AW1023" s="14" t="s">
        <v>31</v>
      </c>
      <c r="AX1023" s="14" t="s">
        <v>69</v>
      </c>
      <c r="AY1023" s="244" t="s">
        <v>144</v>
      </c>
    </row>
    <row r="1024" s="13" customFormat="1">
      <c r="A1024" s="13"/>
      <c r="B1024" s="224"/>
      <c r="C1024" s="225"/>
      <c r="D1024" s="217" t="s">
        <v>156</v>
      </c>
      <c r="E1024" s="226" t="s">
        <v>19</v>
      </c>
      <c r="F1024" s="227" t="s">
        <v>2404</v>
      </c>
      <c r="G1024" s="225"/>
      <c r="H1024" s="226" t="s">
        <v>19</v>
      </c>
      <c r="I1024" s="228"/>
      <c r="J1024" s="225"/>
      <c r="K1024" s="225"/>
      <c r="L1024" s="229"/>
      <c r="M1024" s="230"/>
      <c r="N1024" s="231"/>
      <c r="O1024" s="231"/>
      <c r="P1024" s="231"/>
      <c r="Q1024" s="231"/>
      <c r="R1024" s="231"/>
      <c r="S1024" s="231"/>
      <c r="T1024" s="232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33" t="s">
        <v>156</v>
      </c>
      <c r="AU1024" s="233" t="s">
        <v>79</v>
      </c>
      <c r="AV1024" s="13" t="s">
        <v>77</v>
      </c>
      <c r="AW1024" s="13" t="s">
        <v>31</v>
      </c>
      <c r="AX1024" s="13" t="s">
        <v>69</v>
      </c>
      <c r="AY1024" s="233" t="s">
        <v>144</v>
      </c>
    </row>
    <row r="1025" s="14" customFormat="1">
      <c r="A1025" s="14"/>
      <c r="B1025" s="234"/>
      <c r="C1025" s="235"/>
      <c r="D1025" s="217" t="s">
        <v>156</v>
      </c>
      <c r="E1025" s="236" t="s">
        <v>19</v>
      </c>
      <c r="F1025" s="237" t="s">
        <v>77</v>
      </c>
      <c r="G1025" s="235"/>
      <c r="H1025" s="238">
        <v>1</v>
      </c>
      <c r="I1025" s="239"/>
      <c r="J1025" s="235"/>
      <c r="K1025" s="235"/>
      <c r="L1025" s="240"/>
      <c r="M1025" s="241"/>
      <c r="N1025" s="242"/>
      <c r="O1025" s="242"/>
      <c r="P1025" s="242"/>
      <c r="Q1025" s="242"/>
      <c r="R1025" s="242"/>
      <c r="S1025" s="242"/>
      <c r="T1025" s="243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44" t="s">
        <v>156</v>
      </c>
      <c r="AU1025" s="244" t="s">
        <v>79</v>
      </c>
      <c r="AV1025" s="14" t="s">
        <v>79</v>
      </c>
      <c r="AW1025" s="14" t="s">
        <v>31</v>
      </c>
      <c r="AX1025" s="14" t="s">
        <v>69</v>
      </c>
      <c r="AY1025" s="244" t="s">
        <v>144</v>
      </c>
    </row>
    <row r="1026" s="13" customFormat="1">
      <c r="A1026" s="13"/>
      <c r="B1026" s="224"/>
      <c r="C1026" s="225"/>
      <c r="D1026" s="217" t="s">
        <v>156</v>
      </c>
      <c r="E1026" s="226" t="s">
        <v>19</v>
      </c>
      <c r="F1026" s="227" t="s">
        <v>2405</v>
      </c>
      <c r="G1026" s="225"/>
      <c r="H1026" s="226" t="s">
        <v>19</v>
      </c>
      <c r="I1026" s="228"/>
      <c r="J1026" s="225"/>
      <c r="K1026" s="225"/>
      <c r="L1026" s="229"/>
      <c r="M1026" s="230"/>
      <c r="N1026" s="231"/>
      <c r="O1026" s="231"/>
      <c r="P1026" s="231"/>
      <c r="Q1026" s="231"/>
      <c r="R1026" s="231"/>
      <c r="S1026" s="231"/>
      <c r="T1026" s="232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33" t="s">
        <v>156</v>
      </c>
      <c r="AU1026" s="233" t="s">
        <v>79</v>
      </c>
      <c r="AV1026" s="13" t="s">
        <v>77</v>
      </c>
      <c r="AW1026" s="13" t="s">
        <v>31</v>
      </c>
      <c r="AX1026" s="13" t="s">
        <v>69</v>
      </c>
      <c r="AY1026" s="233" t="s">
        <v>144</v>
      </c>
    </row>
    <row r="1027" s="14" customFormat="1">
      <c r="A1027" s="14"/>
      <c r="B1027" s="234"/>
      <c r="C1027" s="235"/>
      <c r="D1027" s="217" t="s">
        <v>156</v>
      </c>
      <c r="E1027" s="236" t="s">
        <v>19</v>
      </c>
      <c r="F1027" s="237" t="s">
        <v>2025</v>
      </c>
      <c r="G1027" s="235"/>
      <c r="H1027" s="238">
        <v>2</v>
      </c>
      <c r="I1027" s="239"/>
      <c r="J1027" s="235"/>
      <c r="K1027" s="235"/>
      <c r="L1027" s="240"/>
      <c r="M1027" s="241"/>
      <c r="N1027" s="242"/>
      <c r="O1027" s="242"/>
      <c r="P1027" s="242"/>
      <c r="Q1027" s="242"/>
      <c r="R1027" s="242"/>
      <c r="S1027" s="242"/>
      <c r="T1027" s="243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44" t="s">
        <v>156</v>
      </c>
      <c r="AU1027" s="244" t="s">
        <v>79</v>
      </c>
      <c r="AV1027" s="14" t="s">
        <v>79</v>
      </c>
      <c r="AW1027" s="14" t="s">
        <v>31</v>
      </c>
      <c r="AX1027" s="14" t="s">
        <v>69</v>
      </c>
      <c r="AY1027" s="244" t="s">
        <v>144</v>
      </c>
    </row>
    <row r="1028" s="13" customFormat="1">
      <c r="A1028" s="13"/>
      <c r="B1028" s="224"/>
      <c r="C1028" s="225"/>
      <c r="D1028" s="217" t="s">
        <v>156</v>
      </c>
      <c r="E1028" s="226" t="s">
        <v>19</v>
      </c>
      <c r="F1028" s="227" t="s">
        <v>2406</v>
      </c>
      <c r="G1028" s="225"/>
      <c r="H1028" s="226" t="s">
        <v>19</v>
      </c>
      <c r="I1028" s="228"/>
      <c r="J1028" s="225"/>
      <c r="K1028" s="225"/>
      <c r="L1028" s="229"/>
      <c r="M1028" s="230"/>
      <c r="N1028" s="231"/>
      <c r="O1028" s="231"/>
      <c r="P1028" s="231"/>
      <c r="Q1028" s="231"/>
      <c r="R1028" s="231"/>
      <c r="S1028" s="231"/>
      <c r="T1028" s="232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33" t="s">
        <v>156</v>
      </c>
      <c r="AU1028" s="233" t="s">
        <v>79</v>
      </c>
      <c r="AV1028" s="13" t="s">
        <v>77</v>
      </c>
      <c r="AW1028" s="13" t="s">
        <v>31</v>
      </c>
      <c r="AX1028" s="13" t="s">
        <v>69</v>
      </c>
      <c r="AY1028" s="233" t="s">
        <v>144</v>
      </c>
    </row>
    <row r="1029" s="14" customFormat="1">
      <c r="A1029" s="14"/>
      <c r="B1029" s="234"/>
      <c r="C1029" s="235"/>
      <c r="D1029" s="217" t="s">
        <v>156</v>
      </c>
      <c r="E1029" s="236" t="s">
        <v>19</v>
      </c>
      <c r="F1029" s="237" t="s">
        <v>2407</v>
      </c>
      <c r="G1029" s="235"/>
      <c r="H1029" s="238">
        <v>6</v>
      </c>
      <c r="I1029" s="239"/>
      <c r="J1029" s="235"/>
      <c r="K1029" s="235"/>
      <c r="L1029" s="240"/>
      <c r="M1029" s="241"/>
      <c r="N1029" s="242"/>
      <c r="O1029" s="242"/>
      <c r="P1029" s="242"/>
      <c r="Q1029" s="242"/>
      <c r="R1029" s="242"/>
      <c r="S1029" s="242"/>
      <c r="T1029" s="243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44" t="s">
        <v>156</v>
      </c>
      <c r="AU1029" s="244" t="s">
        <v>79</v>
      </c>
      <c r="AV1029" s="14" t="s">
        <v>79</v>
      </c>
      <c r="AW1029" s="14" t="s">
        <v>31</v>
      </c>
      <c r="AX1029" s="14" t="s">
        <v>69</v>
      </c>
      <c r="AY1029" s="244" t="s">
        <v>144</v>
      </c>
    </row>
    <row r="1030" s="13" customFormat="1">
      <c r="A1030" s="13"/>
      <c r="B1030" s="224"/>
      <c r="C1030" s="225"/>
      <c r="D1030" s="217" t="s">
        <v>156</v>
      </c>
      <c r="E1030" s="226" t="s">
        <v>19</v>
      </c>
      <c r="F1030" s="227" t="s">
        <v>2408</v>
      </c>
      <c r="G1030" s="225"/>
      <c r="H1030" s="226" t="s">
        <v>19</v>
      </c>
      <c r="I1030" s="228"/>
      <c r="J1030" s="225"/>
      <c r="K1030" s="225"/>
      <c r="L1030" s="229"/>
      <c r="M1030" s="230"/>
      <c r="N1030" s="231"/>
      <c r="O1030" s="231"/>
      <c r="P1030" s="231"/>
      <c r="Q1030" s="231"/>
      <c r="R1030" s="231"/>
      <c r="S1030" s="231"/>
      <c r="T1030" s="232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33" t="s">
        <v>156</v>
      </c>
      <c r="AU1030" s="233" t="s">
        <v>79</v>
      </c>
      <c r="AV1030" s="13" t="s">
        <v>77</v>
      </c>
      <c r="AW1030" s="13" t="s">
        <v>31</v>
      </c>
      <c r="AX1030" s="13" t="s">
        <v>69</v>
      </c>
      <c r="AY1030" s="233" t="s">
        <v>144</v>
      </c>
    </row>
    <row r="1031" s="14" customFormat="1">
      <c r="A1031" s="14"/>
      <c r="B1031" s="234"/>
      <c r="C1031" s="235"/>
      <c r="D1031" s="217" t="s">
        <v>156</v>
      </c>
      <c r="E1031" s="236" t="s">
        <v>19</v>
      </c>
      <c r="F1031" s="237" t="s">
        <v>2409</v>
      </c>
      <c r="G1031" s="235"/>
      <c r="H1031" s="238">
        <v>5</v>
      </c>
      <c r="I1031" s="239"/>
      <c r="J1031" s="235"/>
      <c r="K1031" s="235"/>
      <c r="L1031" s="240"/>
      <c r="M1031" s="241"/>
      <c r="N1031" s="242"/>
      <c r="O1031" s="242"/>
      <c r="P1031" s="242"/>
      <c r="Q1031" s="242"/>
      <c r="R1031" s="242"/>
      <c r="S1031" s="242"/>
      <c r="T1031" s="243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44" t="s">
        <v>156</v>
      </c>
      <c r="AU1031" s="244" t="s">
        <v>79</v>
      </c>
      <c r="AV1031" s="14" t="s">
        <v>79</v>
      </c>
      <c r="AW1031" s="14" t="s">
        <v>31</v>
      </c>
      <c r="AX1031" s="14" t="s">
        <v>69</v>
      </c>
      <c r="AY1031" s="244" t="s">
        <v>144</v>
      </c>
    </row>
    <row r="1032" s="15" customFormat="1">
      <c r="A1032" s="15"/>
      <c r="B1032" s="245"/>
      <c r="C1032" s="246"/>
      <c r="D1032" s="217" t="s">
        <v>156</v>
      </c>
      <c r="E1032" s="247" t="s">
        <v>19</v>
      </c>
      <c r="F1032" s="248" t="s">
        <v>163</v>
      </c>
      <c r="G1032" s="246"/>
      <c r="H1032" s="249">
        <v>18</v>
      </c>
      <c r="I1032" s="250"/>
      <c r="J1032" s="246"/>
      <c r="K1032" s="246"/>
      <c r="L1032" s="251"/>
      <c r="M1032" s="252"/>
      <c r="N1032" s="253"/>
      <c r="O1032" s="253"/>
      <c r="P1032" s="253"/>
      <c r="Q1032" s="253"/>
      <c r="R1032" s="253"/>
      <c r="S1032" s="253"/>
      <c r="T1032" s="254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T1032" s="255" t="s">
        <v>156</v>
      </c>
      <c r="AU1032" s="255" t="s">
        <v>79</v>
      </c>
      <c r="AV1032" s="15" t="s">
        <v>151</v>
      </c>
      <c r="AW1032" s="15" t="s">
        <v>31</v>
      </c>
      <c r="AX1032" s="15" t="s">
        <v>77</v>
      </c>
      <c r="AY1032" s="255" t="s">
        <v>144</v>
      </c>
    </row>
    <row r="1033" s="2" customFormat="1" ht="16.5" customHeight="1">
      <c r="A1033" s="38"/>
      <c r="B1033" s="39"/>
      <c r="C1033" s="204" t="s">
        <v>581</v>
      </c>
      <c r="D1033" s="204" t="s">
        <v>146</v>
      </c>
      <c r="E1033" s="205" t="s">
        <v>2410</v>
      </c>
      <c r="F1033" s="206" t="s">
        <v>2411</v>
      </c>
      <c r="G1033" s="207" t="s">
        <v>305</v>
      </c>
      <c r="H1033" s="208">
        <v>6</v>
      </c>
      <c r="I1033" s="209"/>
      <c r="J1033" s="210">
        <f>ROUND(I1033*H1033,2)</f>
        <v>0</v>
      </c>
      <c r="K1033" s="206" t="s">
        <v>150</v>
      </c>
      <c r="L1033" s="44"/>
      <c r="M1033" s="211" t="s">
        <v>19</v>
      </c>
      <c r="N1033" s="212" t="s">
        <v>40</v>
      </c>
      <c r="O1033" s="84"/>
      <c r="P1033" s="213">
        <f>O1033*H1033</f>
        <v>0</v>
      </c>
      <c r="Q1033" s="213">
        <v>0.00056957000000000004</v>
      </c>
      <c r="R1033" s="213">
        <f>Q1033*H1033</f>
        <v>0.00341742</v>
      </c>
      <c r="S1033" s="213">
        <v>0</v>
      </c>
      <c r="T1033" s="214">
        <f>S1033*H1033</f>
        <v>0</v>
      </c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R1033" s="215" t="s">
        <v>203</v>
      </c>
      <c r="AT1033" s="215" t="s">
        <v>146</v>
      </c>
      <c r="AU1033" s="215" t="s">
        <v>79</v>
      </c>
      <c r="AY1033" s="17" t="s">
        <v>144</v>
      </c>
      <c r="BE1033" s="216">
        <f>IF(N1033="základní",J1033,0)</f>
        <v>0</v>
      </c>
      <c r="BF1033" s="216">
        <f>IF(N1033="snížená",J1033,0)</f>
        <v>0</v>
      </c>
      <c r="BG1033" s="216">
        <f>IF(N1033="zákl. přenesená",J1033,0)</f>
        <v>0</v>
      </c>
      <c r="BH1033" s="216">
        <f>IF(N1033="sníž. přenesená",J1033,0)</f>
        <v>0</v>
      </c>
      <c r="BI1033" s="216">
        <f>IF(N1033="nulová",J1033,0)</f>
        <v>0</v>
      </c>
      <c r="BJ1033" s="17" t="s">
        <v>77</v>
      </c>
      <c r="BK1033" s="216">
        <f>ROUND(I1033*H1033,2)</f>
        <v>0</v>
      </c>
      <c r="BL1033" s="17" t="s">
        <v>203</v>
      </c>
      <c r="BM1033" s="215" t="s">
        <v>994</v>
      </c>
    </row>
    <row r="1034" s="2" customFormat="1">
      <c r="A1034" s="38"/>
      <c r="B1034" s="39"/>
      <c r="C1034" s="40"/>
      <c r="D1034" s="217" t="s">
        <v>152</v>
      </c>
      <c r="E1034" s="40"/>
      <c r="F1034" s="218" t="s">
        <v>2412</v>
      </c>
      <c r="G1034" s="40"/>
      <c r="H1034" s="40"/>
      <c r="I1034" s="219"/>
      <c r="J1034" s="40"/>
      <c r="K1034" s="40"/>
      <c r="L1034" s="44"/>
      <c r="M1034" s="220"/>
      <c r="N1034" s="221"/>
      <c r="O1034" s="84"/>
      <c r="P1034" s="84"/>
      <c r="Q1034" s="84"/>
      <c r="R1034" s="84"/>
      <c r="S1034" s="84"/>
      <c r="T1034" s="85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T1034" s="17" t="s">
        <v>152</v>
      </c>
      <c r="AU1034" s="17" t="s">
        <v>79</v>
      </c>
    </row>
    <row r="1035" s="2" customFormat="1">
      <c r="A1035" s="38"/>
      <c r="B1035" s="39"/>
      <c r="C1035" s="40"/>
      <c r="D1035" s="222" t="s">
        <v>154</v>
      </c>
      <c r="E1035" s="40"/>
      <c r="F1035" s="223" t="s">
        <v>2413</v>
      </c>
      <c r="G1035" s="40"/>
      <c r="H1035" s="40"/>
      <c r="I1035" s="219"/>
      <c r="J1035" s="40"/>
      <c r="K1035" s="40"/>
      <c r="L1035" s="44"/>
      <c r="M1035" s="220"/>
      <c r="N1035" s="221"/>
      <c r="O1035" s="84"/>
      <c r="P1035" s="84"/>
      <c r="Q1035" s="84"/>
      <c r="R1035" s="84"/>
      <c r="S1035" s="84"/>
      <c r="T1035" s="85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T1035" s="17" t="s">
        <v>154</v>
      </c>
      <c r="AU1035" s="17" t="s">
        <v>79</v>
      </c>
    </row>
    <row r="1036" s="13" customFormat="1">
      <c r="A1036" s="13"/>
      <c r="B1036" s="224"/>
      <c r="C1036" s="225"/>
      <c r="D1036" s="217" t="s">
        <v>156</v>
      </c>
      <c r="E1036" s="226" t="s">
        <v>19</v>
      </c>
      <c r="F1036" s="227" t="s">
        <v>2402</v>
      </c>
      <c r="G1036" s="225"/>
      <c r="H1036" s="226" t="s">
        <v>19</v>
      </c>
      <c r="I1036" s="228"/>
      <c r="J1036" s="225"/>
      <c r="K1036" s="225"/>
      <c r="L1036" s="229"/>
      <c r="M1036" s="230"/>
      <c r="N1036" s="231"/>
      <c r="O1036" s="231"/>
      <c r="P1036" s="231"/>
      <c r="Q1036" s="231"/>
      <c r="R1036" s="231"/>
      <c r="S1036" s="231"/>
      <c r="T1036" s="232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33" t="s">
        <v>156</v>
      </c>
      <c r="AU1036" s="233" t="s">
        <v>79</v>
      </c>
      <c r="AV1036" s="13" t="s">
        <v>77</v>
      </c>
      <c r="AW1036" s="13" t="s">
        <v>31</v>
      </c>
      <c r="AX1036" s="13" t="s">
        <v>69</v>
      </c>
      <c r="AY1036" s="233" t="s">
        <v>144</v>
      </c>
    </row>
    <row r="1037" s="14" customFormat="1">
      <c r="A1037" s="14"/>
      <c r="B1037" s="234"/>
      <c r="C1037" s="235"/>
      <c r="D1037" s="217" t="s">
        <v>156</v>
      </c>
      <c r="E1037" s="236" t="s">
        <v>19</v>
      </c>
      <c r="F1037" s="237" t="s">
        <v>79</v>
      </c>
      <c r="G1037" s="235"/>
      <c r="H1037" s="238">
        <v>2</v>
      </c>
      <c r="I1037" s="239"/>
      <c r="J1037" s="235"/>
      <c r="K1037" s="235"/>
      <c r="L1037" s="240"/>
      <c r="M1037" s="241"/>
      <c r="N1037" s="242"/>
      <c r="O1037" s="242"/>
      <c r="P1037" s="242"/>
      <c r="Q1037" s="242"/>
      <c r="R1037" s="242"/>
      <c r="S1037" s="242"/>
      <c r="T1037" s="243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44" t="s">
        <v>156</v>
      </c>
      <c r="AU1037" s="244" t="s">
        <v>79</v>
      </c>
      <c r="AV1037" s="14" t="s">
        <v>79</v>
      </c>
      <c r="AW1037" s="14" t="s">
        <v>31</v>
      </c>
      <c r="AX1037" s="14" t="s">
        <v>69</v>
      </c>
      <c r="AY1037" s="244" t="s">
        <v>144</v>
      </c>
    </row>
    <row r="1038" s="13" customFormat="1">
      <c r="A1038" s="13"/>
      <c r="B1038" s="224"/>
      <c r="C1038" s="225"/>
      <c r="D1038" s="217" t="s">
        <v>156</v>
      </c>
      <c r="E1038" s="226" t="s">
        <v>19</v>
      </c>
      <c r="F1038" s="227" t="s">
        <v>2414</v>
      </c>
      <c r="G1038" s="225"/>
      <c r="H1038" s="226" t="s">
        <v>19</v>
      </c>
      <c r="I1038" s="228"/>
      <c r="J1038" s="225"/>
      <c r="K1038" s="225"/>
      <c r="L1038" s="229"/>
      <c r="M1038" s="230"/>
      <c r="N1038" s="231"/>
      <c r="O1038" s="231"/>
      <c r="P1038" s="231"/>
      <c r="Q1038" s="231"/>
      <c r="R1038" s="231"/>
      <c r="S1038" s="231"/>
      <c r="T1038" s="232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33" t="s">
        <v>156</v>
      </c>
      <c r="AU1038" s="233" t="s">
        <v>79</v>
      </c>
      <c r="AV1038" s="13" t="s">
        <v>77</v>
      </c>
      <c r="AW1038" s="13" t="s">
        <v>31</v>
      </c>
      <c r="AX1038" s="13" t="s">
        <v>69</v>
      </c>
      <c r="AY1038" s="233" t="s">
        <v>144</v>
      </c>
    </row>
    <row r="1039" s="14" customFormat="1">
      <c r="A1039" s="14"/>
      <c r="B1039" s="234"/>
      <c r="C1039" s="235"/>
      <c r="D1039" s="217" t="s">
        <v>156</v>
      </c>
      <c r="E1039" s="236" t="s">
        <v>19</v>
      </c>
      <c r="F1039" s="237" t="s">
        <v>77</v>
      </c>
      <c r="G1039" s="235"/>
      <c r="H1039" s="238">
        <v>1</v>
      </c>
      <c r="I1039" s="239"/>
      <c r="J1039" s="235"/>
      <c r="K1039" s="235"/>
      <c r="L1039" s="240"/>
      <c r="M1039" s="241"/>
      <c r="N1039" s="242"/>
      <c r="O1039" s="242"/>
      <c r="P1039" s="242"/>
      <c r="Q1039" s="242"/>
      <c r="R1039" s="242"/>
      <c r="S1039" s="242"/>
      <c r="T1039" s="243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44" t="s">
        <v>156</v>
      </c>
      <c r="AU1039" s="244" t="s">
        <v>79</v>
      </c>
      <c r="AV1039" s="14" t="s">
        <v>79</v>
      </c>
      <c r="AW1039" s="14" t="s">
        <v>31</v>
      </c>
      <c r="AX1039" s="14" t="s">
        <v>69</v>
      </c>
      <c r="AY1039" s="244" t="s">
        <v>144</v>
      </c>
    </row>
    <row r="1040" s="13" customFormat="1">
      <c r="A1040" s="13"/>
      <c r="B1040" s="224"/>
      <c r="C1040" s="225"/>
      <c r="D1040" s="217" t="s">
        <v>156</v>
      </c>
      <c r="E1040" s="226" t="s">
        <v>19</v>
      </c>
      <c r="F1040" s="227" t="s">
        <v>2415</v>
      </c>
      <c r="G1040" s="225"/>
      <c r="H1040" s="226" t="s">
        <v>19</v>
      </c>
      <c r="I1040" s="228"/>
      <c r="J1040" s="225"/>
      <c r="K1040" s="225"/>
      <c r="L1040" s="229"/>
      <c r="M1040" s="230"/>
      <c r="N1040" s="231"/>
      <c r="O1040" s="231"/>
      <c r="P1040" s="231"/>
      <c r="Q1040" s="231"/>
      <c r="R1040" s="231"/>
      <c r="S1040" s="231"/>
      <c r="T1040" s="232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33" t="s">
        <v>156</v>
      </c>
      <c r="AU1040" s="233" t="s">
        <v>79</v>
      </c>
      <c r="AV1040" s="13" t="s">
        <v>77</v>
      </c>
      <c r="AW1040" s="13" t="s">
        <v>31</v>
      </c>
      <c r="AX1040" s="13" t="s">
        <v>69</v>
      </c>
      <c r="AY1040" s="233" t="s">
        <v>144</v>
      </c>
    </row>
    <row r="1041" s="14" customFormat="1">
      <c r="A1041" s="14"/>
      <c r="B1041" s="234"/>
      <c r="C1041" s="235"/>
      <c r="D1041" s="217" t="s">
        <v>156</v>
      </c>
      <c r="E1041" s="236" t="s">
        <v>19</v>
      </c>
      <c r="F1041" s="237" t="s">
        <v>79</v>
      </c>
      <c r="G1041" s="235"/>
      <c r="H1041" s="238">
        <v>2</v>
      </c>
      <c r="I1041" s="239"/>
      <c r="J1041" s="235"/>
      <c r="K1041" s="235"/>
      <c r="L1041" s="240"/>
      <c r="M1041" s="241"/>
      <c r="N1041" s="242"/>
      <c r="O1041" s="242"/>
      <c r="P1041" s="242"/>
      <c r="Q1041" s="242"/>
      <c r="R1041" s="242"/>
      <c r="S1041" s="242"/>
      <c r="T1041" s="243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44" t="s">
        <v>156</v>
      </c>
      <c r="AU1041" s="244" t="s">
        <v>79</v>
      </c>
      <c r="AV1041" s="14" t="s">
        <v>79</v>
      </c>
      <c r="AW1041" s="14" t="s">
        <v>31</v>
      </c>
      <c r="AX1041" s="14" t="s">
        <v>69</v>
      </c>
      <c r="AY1041" s="244" t="s">
        <v>144</v>
      </c>
    </row>
    <row r="1042" s="13" customFormat="1">
      <c r="A1042" s="13"/>
      <c r="B1042" s="224"/>
      <c r="C1042" s="225"/>
      <c r="D1042" s="217" t="s">
        <v>156</v>
      </c>
      <c r="E1042" s="226" t="s">
        <v>19</v>
      </c>
      <c r="F1042" s="227" t="s">
        <v>2408</v>
      </c>
      <c r="G1042" s="225"/>
      <c r="H1042" s="226" t="s">
        <v>19</v>
      </c>
      <c r="I1042" s="228"/>
      <c r="J1042" s="225"/>
      <c r="K1042" s="225"/>
      <c r="L1042" s="229"/>
      <c r="M1042" s="230"/>
      <c r="N1042" s="231"/>
      <c r="O1042" s="231"/>
      <c r="P1042" s="231"/>
      <c r="Q1042" s="231"/>
      <c r="R1042" s="231"/>
      <c r="S1042" s="231"/>
      <c r="T1042" s="232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33" t="s">
        <v>156</v>
      </c>
      <c r="AU1042" s="233" t="s">
        <v>79</v>
      </c>
      <c r="AV1042" s="13" t="s">
        <v>77</v>
      </c>
      <c r="AW1042" s="13" t="s">
        <v>31</v>
      </c>
      <c r="AX1042" s="13" t="s">
        <v>69</v>
      </c>
      <c r="AY1042" s="233" t="s">
        <v>144</v>
      </c>
    </row>
    <row r="1043" s="14" customFormat="1">
      <c r="A1043" s="14"/>
      <c r="B1043" s="234"/>
      <c r="C1043" s="235"/>
      <c r="D1043" s="217" t="s">
        <v>156</v>
      </c>
      <c r="E1043" s="236" t="s">
        <v>19</v>
      </c>
      <c r="F1043" s="237" t="s">
        <v>77</v>
      </c>
      <c r="G1043" s="235"/>
      <c r="H1043" s="238">
        <v>1</v>
      </c>
      <c r="I1043" s="239"/>
      <c r="J1043" s="235"/>
      <c r="K1043" s="235"/>
      <c r="L1043" s="240"/>
      <c r="M1043" s="241"/>
      <c r="N1043" s="242"/>
      <c r="O1043" s="242"/>
      <c r="P1043" s="242"/>
      <c r="Q1043" s="242"/>
      <c r="R1043" s="242"/>
      <c r="S1043" s="242"/>
      <c r="T1043" s="243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44" t="s">
        <v>156</v>
      </c>
      <c r="AU1043" s="244" t="s">
        <v>79</v>
      </c>
      <c r="AV1043" s="14" t="s">
        <v>79</v>
      </c>
      <c r="AW1043" s="14" t="s">
        <v>31</v>
      </c>
      <c r="AX1043" s="14" t="s">
        <v>69</v>
      </c>
      <c r="AY1043" s="244" t="s">
        <v>144</v>
      </c>
    </row>
    <row r="1044" s="15" customFormat="1">
      <c r="A1044" s="15"/>
      <c r="B1044" s="245"/>
      <c r="C1044" s="246"/>
      <c r="D1044" s="217" t="s">
        <v>156</v>
      </c>
      <c r="E1044" s="247" t="s">
        <v>19</v>
      </c>
      <c r="F1044" s="248" t="s">
        <v>163</v>
      </c>
      <c r="G1044" s="246"/>
      <c r="H1044" s="249">
        <v>6</v>
      </c>
      <c r="I1044" s="250"/>
      <c r="J1044" s="246"/>
      <c r="K1044" s="246"/>
      <c r="L1044" s="251"/>
      <c r="M1044" s="252"/>
      <c r="N1044" s="253"/>
      <c r="O1044" s="253"/>
      <c r="P1044" s="253"/>
      <c r="Q1044" s="253"/>
      <c r="R1044" s="253"/>
      <c r="S1044" s="253"/>
      <c r="T1044" s="254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T1044" s="255" t="s">
        <v>156</v>
      </c>
      <c r="AU1044" s="255" t="s">
        <v>79</v>
      </c>
      <c r="AV1044" s="15" t="s">
        <v>151</v>
      </c>
      <c r="AW1044" s="15" t="s">
        <v>31</v>
      </c>
      <c r="AX1044" s="15" t="s">
        <v>77</v>
      </c>
      <c r="AY1044" s="255" t="s">
        <v>144</v>
      </c>
    </row>
    <row r="1045" s="2" customFormat="1" ht="16.5" customHeight="1">
      <c r="A1045" s="38"/>
      <c r="B1045" s="39"/>
      <c r="C1045" s="204" t="s">
        <v>1001</v>
      </c>
      <c r="D1045" s="204" t="s">
        <v>146</v>
      </c>
      <c r="E1045" s="205" t="s">
        <v>2416</v>
      </c>
      <c r="F1045" s="206" t="s">
        <v>2417</v>
      </c>
      <c r="G1045" s="207" t="s">
        <v>305</v>
      </c>
      <c r="H1045" s="208">
        <v>10</v>
      </c>
      <c r="I1045" s="209"/>
      <c r="J1045" s="210">
        <f>ROUND(I1045*H1045,2)</f>
        <v>0</v>
      </c>
      <c r="K1045" s="206" t="s">
        <v>150</v>
      </c>
      <c r="L1045" s="44"/>
      <c r="M1045" s="211" t="s">
        <v>19</v>
      </c>
      <c r="N1045" s="212" t="s">
        <v>40</v>
      </c>
      <c r="O1045" s="84"/>
      <c r="P1045" s="213">
        <f>O1045*H1045</f>
        <v>0</v>
      </c>
      <c r="Q1045" s="213">
        <v>0.00071957</v>
      </c>
      <c r="R1045" s="213">
        <f>Q1045*H1045</f>
        <v>0.0071957000000000002</v>
      </c>
      <c r="S1045" s="213">
        <v>0</v>
      </c>
      <c r="T1045" s="214">
        <f>S1045*H1045</f>
        <v>0</v>
      </c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R1045" s="215" t="s">
        <v>203</v>
      </c>
      <c r="AT1045" s="215" t="s">
        <v>146</v>
      </c>
      <c r="AU1045" s="215" t="s">
        <v>79</v>
      </c>
      <c r="AY1045" s="17" t="s">
        <v>144</v>
      </c>
      <c r="BE1045" s="216">
        <f>IF(N1045="základní",J1045,0)</f>
        <v>0</v>
      </c>
      <c r="BF1045" s="216">
        <f>IF(N1045="snížená",J1045,0)</f>
        <v>0</v>
      </c>
      <c r="BG1045" s="216">
        <f>IF(N1045="zákl. přenesená",J1045,0)</f>
        <v>0</v>
      </c>
      <c r="BH1045" s="216">
        <f>IF(N1045="sníž. přenesená",J1045,0)</f>
        <v>0</v>
      </c>
      <c r="BI1045" s="216">
        <f>IF(N1045="nulová",J1045,0)</f>
        <v>0</v>
      </c>
      <c r="BJ1045" s="17" t="s">
        <v>77</v>
      </c>
      <c r="BK1045" s="216">
        <f>ROUND(I1045*H1045,2)</f>
        <v>0</v>
      </c>
      <c r="BL1045" s="17" t="s">
        <v>203</v>
      </c>
      <c r="BM1045" s="215" t="s">
        <v>1004</v>
      </c>
    </row>
    <row r="1046" s="2" customFormat="1">
      <c r="A1046" s="38"/>
      <c r="B1046" s="39"/>
      <c r="C1046" s="40"/>
      <c r="D1046" s="217" t="s">
        <v>152</v>
      </c>
      <c r="E1046" s="40"/>
      <c r="F1046" s="218" t="s">
        <v>2418</v>
      </c>
      <c r="G1046" s="40"/>
      <c r="H1046" s="40"/>
      <c r="I1046" s="219"/>
      <c r="J1046" s="40"/>
      <c r="K1046" s="40"/>
      <c r="L1046" s="44"/>
      <c r="M1046" s="220"/>
      <c r="N1046" s="221"/>
      <c r="O1046" s="84"/>
      <c r="P1046" s="84"/>
      <c r="Q1046" s="84"/>
      <c r="R1046" s="84"/>
      <c r="S1046" s="84"/>
      <c r="T1046" s="85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T1046" s="17" t="s">
        <v>152</v>
      </c>
      <c r="AU1046" s="17" t="s">
        <v>79</v>
      </c>
    </row>
    <row r="1047" s="2" customFormat="1">
      <c r="A1047" s="38"/>
      <c r="B1047" s="39"/>
      <c r="C1047" s="40"/>
      <c r="D1047" s="222" t="s">
        <v>154</v>
      </c>
      <c r="E1047" s="40"/>
      <c r="F1047" s="223" t="s">
        <v>2419</v>
      </c>
      <c r="G1047" s="40"/>
      <c r="H1047" s="40"/>
      <c r="I1047" s="219"/>
      <c r="J1047" s="40"/>
      <c r="K1047" s="40"/>
      <c r="L1047" s="44"/>
      <c r="M1047" s="220"/>
      <c r="N1047" s="221"/>
      <c r="O1047" s="84"/>
      <c r="P1047" s="84"/>
      <c r="Q1047" s="84"/>
      <c r="R1047" s="84"/>
      <c r="S1047" s="84"/>
      <c r="T1047" s="85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T1047" s="17" t="s">
        <v>154</v>
      </c>
      <c r="AU1047" s="17" t="s">
        <v>79</v>
      </c>
    </row>
    <row r="1048" s="13" customFormat="1">
      <c r="A1048" s="13"/>
      <c r="B1048" s="224"/>
      <c r="C1048" s="225"/>
      <c r="D1048" s="217" t="s">
        <v>156</v>
      </c>
      <c r="E1048" s="226" t="s">
        <v>19</v>
      </c>
      <c r="F1048" s="227" t="s">
        <v>2404</v>
      </c>
      <c r="G1048" s="225"/>
      <c r="H1048" s="226" t="s">
        <v>19</v>
      </c>
      <c r="I1048" s="228"/>
      <c r="J1048" s="225"/>
      <c r="K1048" s="225"/>
      <c r="L1048" s="229"/>
      <c r="M1048" s="230"/>
      <c r="N1048" s="231"/>
      <c r="O1048" s="231"/>
      <c r="P1048" s="231"/>
      <c r="Q1048" s="231"/>
      <c r="R1048" s="231"/>
      <c r="S1048" s="231"/>
      <c r="T1048" s="232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33" t="s">
        <v>156</v>
      </c>
      <c r="AU1048" s="233" t="s">
        <v>79</v>
      </c>
      <c r="AV1048" s="13" t="s">
        <v>77</v>
      </c>
      <c r="AW1048" s="13" t="s">
        <v>31</v>
      </c>
      <c r="AX1048" s="13" t="s">
        <v>69</v>
      </c>
      <c r="AY1048" s="233" t="s">
        <v>144</v>
      </c>
    </row>
    <row r="1049" s="14" customFormat="1">
      <c r="A1049" s="14"/>
      <c r="B1049" s="234"/>
      <c r="C1049" s="235"/>
      <c r="D1049" s="217" t="s">
        <v>156</v>
      </c>
      <c r="E1049" s="236" t="s">
        <v>19</v>
      </c>
      <c r="F1049" s="237" t="s">
        <v>77</v>
      </c>
      <c r="G1049" s="235"/>
      <c r="H1049" s="238">
        <v>1</v>
      </c>
      <c r="I1049" s="239"/>
      <c r="J1049" s="235"/>
      <c r="K1049" s="235"/>
      <c r="L1049" s="240"/>
      <c r="M1049" s="241"/>
      <c r="N1049" s="242"/>
      <c r="O1049" s="242"/>
      <c r="P1049" s="242"/>
      <c r="Q1049" s="242"/>
      <c r="R1049" s="242"/>
      <c r="S1049" s="242"/>
      <c r="T1049" s="243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44" t="s">
        <v>156</v>
      </c>
      <c r="AU1049" s="244" t="s">
        <v>79</v>
      </c>
      <c r="AV1049" s="14" t="s">
        <v>79</v>
      </c>
      <c r="AW1049" s="14" t="s">
        <v>31</v>
      </c>
      <c r="AX1049" s="14" t="s">
        <v>69</v>
      </c>
      <c r="AY1049" s="244" t="s">
        <v>144</v>
      </c>
    </row>
    <row r="1050" s="13" customFormat="1">
      <c r="A1050" s="13"/>
      <c r="B1050" s="224"/>
      <c r="C1050" s="225"/>
      <c r="D1050" s="217" t="s">
        <v>156</v>
      </c>
      <c r="E1050" s="226" t="s">
        <v>19</v>
      </c>
      <c r="F1050" s="227" t="s">
        <v>2402</v>
      </c>
      <c r="G1050" s="225"/>
      <c r="H1050" s="226" t="s">
        <v>19</v>
      </c>
      <c r="I1050" s="228"/>
      <c r="J1050" s="225"/>
      <c r="K1050" s="225"/>
      <c r="L1050" s="229"/>
      <c r="M1050" s="230"/>
      <c r="N1050" s="231"/>
      <c r="O1050" s="231"/>
      <c r="P1050" s="231"/>
      <c r="Q1050" s="231"/>
      <c r="R1050" s="231"/>
      <c r="S1050" s="231"/>
      <c r="T1050" s="232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33" t="s">
        <v>156</v>
      </c>
      <c r="AU1050" s="233" t="s">
        <v>79</v>
      </c>
      <c r="AV1050" s="13" t="s">
        <v>77</v>
      </c>
      <c r="AW1050" s="13" t="s">
        <v>31</v>
      </c>
      <c r="AX1050" s="13" t="s">
        <v>69</v>
      </c>
      <c r="AY1050" s="233" t="s">
        <v>144</v>
      </c>
    </row>
    <row r="1051" s="14" customFormat="1">
      <c r="A1051" s="14"/>
      <c r="B1051" s="234"/>
      <c r="C1051" s="235"/>
      <c r="D1051" s="217" t="s">
        <v>156</v>
      </c>
      <c r="E1051" s="236" t="s">
        <v>19</v>
      </c>
      <c r="F1051" s="237" t="s">
        <v>77</v>
      </c>
      <c r="G1051" s="235"/>
      <c r="H1051" s="238">
        <v>1</v>
      </c>
      <c r="I1051" s="239"/>
      <c r="J1051" s="235"/>
      <c r="K1051" s="235"/>
      <c r="L1051" s="240"/>
      <c r="M1051" s="241"/>
      <c r="N1051" s="242"/>
      <c r="O1051" s="242"/>
      <c r="P1051" s="242"/>
      <c r="Q1051" s="242"/>
      <c r="R1051" s="242"/>
      <c r="S1051" s="242"/>
      <c r="T1051" s="243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44" t="s">
        <v>156</v>
      </c>
      <c r="AU1051" s="244" t="s">
        <v>79</v>
      </c>
      <c r="AV1051" s="14" t="s">
        <v>79</v>
      </c>
      <c r="AW1051" s="14" t="s">
        <v>31</v>
      </c>
      <c r="AX1051" s="14" t="s">
        <v>69</v>
      </c>
      <c r="AY1051" s="244" t="s">
        <v>144</v>
      </c>
    </row>
    <row r="1052" s="13" customFormat="1">
      <c r="A1052" s="13"/>
      <c r="B1052" s="224"/>
      <c r="C1052" s="225"/>
      <c r="D1052" s="217" t="s">
        <v>156</v>
      </c>
      <c r="E1052" s="226" t="s">
        <v>19</v>
      </c>
      <c r="F1052" s="227" t="s">
        <v>2420</v>
      </c>
      <c r="G1052" s="225"/>
      <c r="H1052" s="226" t="s">
        <v>19</v>
      </c>
      <c r="I1052" s="228"/>
      <c r="J1052" s="225"/>
      <c r="K1052" s="225"/>
      <c r="L1052" s="229"/>
      <c r="M1052" s="230"/>
      <c r="N1052" s="231"/>
      <c r="O1052" s="231"/>
      <c r="P1052" s="231"/>
      <c r="Q1052" s="231"/>
      <c r="R1052" s="231"/>
      <c r="S1052" s="231"/>
      <c r="T1052" s="232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33" t="s">
        <v>156</v>
      </c>
      <c r="AU1052" s="233" t="s">
        <v>79</v>
      </c>
      <c r="AV1052" s="13" t="s">
        <v>77</v>
      </c>
      <c r="AW1052" s="13" t="s">
        <v>31</v>
      </c>
      <c r="AX1052" s="13" t="s">
        <v>69</v>
      </c>
      <c r="AY1052" s="233" t="s">
        <v>144</v>
      </c>
    </row>
    <row r="1053" s="14" customFormat="1">
      <c r="A1053" s="14"/>
      <c r="B1053" s="234"/>
      <c r="C1053" s="235"/>
      <c r="D1053" s="217" t="s">
        <v>156</v>
      </c>
      <c r="E1053" s="236" t="s">
        <v>19</v>
      </c>
      <c r="F1053" s="237" t="s">
        <v>2421</v>
      </c>
      <c r="G1053" s="235"/>
      <c r="H1053" s="238">
        <v>8</v>
      </c>
      <c r="I1053" s="239"/>
      <c r="J1053" s="235"/>
      <c r="K1053" s="235"/>
      <c r="L1053" s="240"/>
      <c r="M1053" s="241"/>
      <c r="N1053" s="242"/>
      <c r="O1053" s="242"/>
      <c r="P1053" s="242"/>
      <c r="Q1053" s="242"/>
      <c r="R1053" s="242"/>
      <c r="S1053" s="242"/>
      <c r="T1053" s="243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44" t="s">
        <v>156</v>
      </c>
      <c r="AU1053" s="244" t="s">
        <v>79</v>
      </c>
      <c r="AV1053" s="14" t="s">
        <v>79</v>
      </c>
      <c r="AW1053" s="14" t="s">
        <v>31</v>
      </c>
      <c r="AX1053" s="14" t="s">
        <v>69</v>
      </c>
      <c r="AY1053" s="244" t="s">
        <v>144</v>
      </c>
    </row>
    <row r="1054" s="15" customFormat="1">
      <c r="A1054" s="15"/>
      <c r="B1054" s="245"/>
      <c r="C1054" s="246"/>
      <c r="D1054" s="217" t="s">
        <v>156</v>
      </c>
      <c r="E1054" s="247" t="s">
        <v>19</v>
      </c>
      <c r="F1054" s="248" t="s">
        <v>163</v>
      </c>
      <c r="G1054" s="246"/>
      <c r="H1054" s="249">
        <v>10</v>
      </c>
      <c r="I1054" s="250"/>
      <c r="J1054" s="246"/>
      <c r="K1054" s="246"/>
      <c r="L1054" s="251"/>
      <c r="M1054" s="252"/>
      <c r="N1054" s="253"/>
      <c r="O1054" s="253"/>
      <c r="P1054" s="253"/>
      <c r="Q1054" s="253"/>
      <c r="R1054" s="253"/>
      <c r="S1054" s="253"/>
      <c r="T1054" s="254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T1054" s="255" t="s">
        <v>156</v>
      </c>
      <c r="AU1054" s="255" t="s">
        <v>79</v>
      </c>
      <c r="AV1054" s="15" t="s">
        <v>151</v>
      </c>
      <c r="AW1054" s="15" t="s">
        <v>31</v>
      </c>
      <c r="AX1054" s="15" t="s">
        <v>77</v>
      </c>
      <c r="AY1054" s="255" t="s">
        <v>144</v>
      </c>
    </row>
    <row r="1055" s="2" customFormat="1" ht="16.5" customHeight="1">
      <c r="A1055" s="38"/>
      <c r="B1055" s="39"/>
      <c r="C1055" s="204" t="s">
        <v>585</v>
      </c>
      <c r="D1055" s="204" t="s">
        <v>146</v>
      </c>
      <c r="E1055" s="205" t="s">
        <v>2422</v>
      </c>
      <c r="F1055" s="206" t="s">
        <v>2423</v>
      </c>
      <c r="G1055" s="207" t="s">
        <v>305</v>
      </c>
      <c r="H1055" s="208">
        <v>4</v>
      </c>
      <c r="I1055" s="209"/>
      <c r="J1055" s="210">
        <f>ROUND(I1055*H1055,2)</f>
        <v>0</v>
      </c>
      <c r="K1055" s="206" t="s">
        <v>150</v>
      </c>
      <c r="L1055" s="44"/>
      <c r="M1055" s="211" t="s">
        <v>19</v>
      </c>
      <c r="N1055" s="212" t="s">
        <v>40</v>
      </c>
      <c r="O1055" s="84"/>
      <c r="P1055" s="213">
        <f>O1055*H1055</f>
        <v>0</v>
      </c>
      <c r="Q1055" s="213">
        <v>0.0013195699999999999</v>
      </c>
      <c r="R1055" s="213">
        <f>Q1055*H1055</f>
        <v>0.0052782799999999998</v>
      </c>
      <c r="S1055" s="213">
        <v>0</v>
      </c>
      <c r="T1055" s="214">
        <f>S1055*H1055</f>
        <v>0</v>
      </c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R1055" s="215" t="s">
        <v>203</v>
      </c>
      <c r="AT1055" s="215" t="s">
        <v>146</v>
      </c>
      <c r="AU1055" s="215" t="s">
        <v>79</v>
      </c>
      <c r="AY1055" s="17" t="s">
        <v>144</v>
      </c>
      <c r="BE1055" s="216">
        <f>IF(N1055="základní",J1055,0)</f>
        <v>0</v>
      </c>
      <c r="BF1055" s="216">
        <f>IF(N1055="snížená",J1055,0)</f>
        <v>0</v>
      </c>
      <c r="BG1055" s="216">
        <f>IF(N1055="zákl. přenesená",J1055,0)</f>
        <v>0</v>
      </c>
      <c r="BH1055" s="216">
        <f>IF(N1055="sníž. přenesená",J1055,0)</f>
        <v>0</v>
      </c>
      <c r="BI1055" s="216">
        <f>IF(N1055="nulová",J1055,0)</f>
        <v>0</v>
      </c>
      <c r="BJ1055" s="17" t="s">
        <v>77</v>
      </c>
      <c r="BK1055" s="216">
        <f>ROUND(I1055*H1055,2)</f>
        <v>0</v>
      </c>
      <c r="BL1055" s="17" t="s">
        <v>203</v>
      </c>
      <c r="BM1055" s="215" t="s">
        <v>1012</v>
      </c>
    </row>
    <row r="1056" s="2" customFormat="1">
      <c r="A1056" s="38"/>
      <c r="B1056" s="39"/>
      <c r="C1056" s="40"/>
      <c r="D1056" s="217" t="s">
        <v>152</v>
      </c>
      <c r="E1056" s="40"/>
      <c r="F1056" s="218" t="s">
        <v>2424</v>
      </c>
      <c r="G1056" s="40"/>
      <c r="H1056" s="40"/>
      <c r="I1056" s="219"/>
      <c r="J1056" s="40"/>
      <c r="K1056" s="40"/>
      <c r="L1056" s="44"/>
      <c r="M1056" s="220"/>
      <c r="N1056" s="221"/>
      <c r="O1056" s="84"/>
      <c r="P1056" s="84"/>
      <c r="Q1056" s="84"/>
      <c r="R1056" s="84"/>
      <c r="S1056" s="84"/>
      <c r="T1056" s="85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T1056" s="17" t="s">
        <v>152</v>
      </c>
      <c r="AU1056" s="17" t="s">
        <v>79</v>
      </c>
    </row>
    <row r="1057" s="2" customFormat="1">
      <c r="A1057" s="38"/>
      <c r="B1057" s="39"/>
      <c r="C1057" s="40"/>
      <c r="D1057" s="222" t="s">
        <v>154</v>
      </c>
      <c r="E1057" s="40"/>
      <c r="F1057" s="223" t="s">
        <v>2425</v>
      </c>
      <c r="G1057" s="40"/>
      <c r="H1057" s="40"/>
      <c r="I1057" s="219"/>
      <c r="J1057" s="40"/>
      <c r="K1057" s="40"/>
      <c r="L1057" s="44"/>
      <c r="M1057" s="220"/>
      <c r="N1057" s="221"/>
      <c r="O1057" s="84"/>
      <c r="P1057" s="84"/>
      <c r="Q1057" s="84"/>
      <c r="R1057" s="84"/>
      <c r="S1057" s="84"/>
      <c r="T1057" s="85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T1057" s="17" t="s">
        <v>154</v>
      </c>
      <c r="AU1057" s="17" t="s">
        <v>79</v>
      </c>
    </row>
    <row r="1058" s="13" customFormat="1">
      <c r="A1058" s="13"/>
      <c r="B1058" s="224"/>
      <c r="C1058" s="225"/>
      <c r="D1058" s="217" t="s">
        <v>156</v>
      </c>
      <c r="E1058" s="226" t="s">
        <v>19</v>
      </c>
      <c r="F1058" s="227" t="s">
        <v>2405</v>
      </c>
      <c r="G1058" s="225"/>
      <c r="H1058" s="226" t="s">
        <v>19</v>
      </c>
      <c r="I1058" s="228"/>
      <c r="J1058" s="225"/>
      <c r="K1058" s="225"/>
      <c r="L1058" s="229"/>
      <c r="M1058" s="230"/>
      <c r="N1058" s="231"/>
      <c r="O1058" s="231"/>
      <c r="P1058" s="231"/>
      <c r="Q1058" s="231"/>
      <c r="R1058" s="231"/>
      <c r="S1058" s="231"/>
      <c r="T1058" s="232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33" t="s">
        <v>156</v>
      </c>
      <c r="AU1058" s="233" t="s">
        <v>79</v>
      </c>
      <c r="AV1058" s="13" t="s">
        <v>77</v>
      </c>
      <c r="AW1058" s="13" t="s">
        <v>31</v>
      </c>
      <c r="AX1058" s="13" t="s">
        <v>69</v>
      </c>
      <c r="AY1058" s="233" t="s">
        <v>144</v>
      </c>
    </row>
    <row r="1059" s="14" customFormat="1">
      <c r="A1059" s="14"/>
      <c r="B1059" s="234"/>
      <c r="C1059" s="235"/>
      <c r="D1059" s="217" t="s">
        <v>156</v>
      </c>
      <c r="E1059" s="236" t="s">
        <v>19</v>
      </c>
      <c r="F1059" s="237" t="s">
        <v>1633</v>
      </c>
      <c r="G1059" s="235"/>
      <c r="H1059" s="238">
        <v>4</v>
      </c>
      <c r="I1059" s="239"/>
      <c r="J1059" s="235"/>
      <c r="K1059" s="235"/>
      <c r="L1059" s="240"/>
      <c r="M1059" s="241"/>
      <c r="N1059" s="242"/>
      <c r="O1059" s="242"/>
      <c r="P1059" s="242"/>
      <c r="Q1059" s="242"/>
      <c r="R1059" s="242"/>
      <c r="S1059" s="242"/>
      <c r="T1059" s="243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44" t="s">
        <v>156</v>
      </c>
      <c r="AU1059" s="244" t="s">
        <v>79</v>
      </c>
      <c r="AV1059" s="14" t="s">
        <v>79</v>
      </c>
      <c r="AW1059" s="14" t="s">
        <v>31</v>
      </c>
      <c r="AX1059" s="14" t="s">
        <v>69</v>
      </c>
      <c r="AY1059" s="244" t="s">
        <v>144</v>
      </c>
    </row>
    <row r="1060" s="15" customFormat="1">
      <c r="A1060" s="15"/>
      <c r="B1060" s="245"/>
      <c r="C1060" s="246"/>
      <c r="D1060" s="217" t="s">
        <v>156</v>
      </c>
      <c r="E1060" s="247" t="s">
        <v>19</v>
      </c>
      <c r="F1060" s="248" t="s">
        <v>163</v>
      </c>
      <c r="G1060" s="246"/>
      <c r="H1060" s="249">
        <v>4</v>
      </c>
      <c r="I1060" s="250"/>
      <c r="J1060" s="246"/>
      <c r="K1060" s="246"/>
      <c r="L1060" s="251"/>
      <c r="M1060" s="252"/>
      <c r="N1060" s="253"/>
      <c r="O1060" s="253"/>
      <c r="P1060" s="253"/>
      <c r="Q1060" s="253"/>
      <c r="R1060" s="253"/>
      <c r="S1060" s="253"/>
      <c r="T1060" s="254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T1060" s="255" t="s">
        <v>156</v>
      </c>
      <c r="AU1060" s="255" t="s">
        <v>79</v>
      </c>
      <c r="AV1060" s="15" t="s">
        <v>151</v>
      </c>
      <c r="AW1060" s="15" t="s">
        <v>31</v>
      </c>
      <c r="AX1060" s="15" t="s">
        <v>77</v>
      </c>
      <c r="AY1060" s="255" t="s">
        <v>144</v>
      </c>
    </row>
    <row r="1061" s="2" customFormat="1" ht="16.5" customHeight="1">
      <c r="A1061" s="38"/>
      <c r="B1061" s="39"/>
      <c r="C1061" s="204" t="s">
        <v>1017</v>
      </c>
      <c r="D1061" s="204" t="s">
        <v>146</v>
      </c>
      <c r="E1061" s="205" t="s">
        <v>2426</v>
      </c>
      <c r="F1061" s="206" t="s">
        <v>2427</v>
      </c>
      <c r="G1061" s="207" t="s">
        <v>305</v>
      </c>
      <c r="H1061" s="208">
        <v>2</v>
      </c>
      <c r="I1061" s="209"/>
      <c r="J1061" s="210">
        <f>ROUND(I1061*H1061,2)</f>
        <v>0</v>
      </c>
      <c r="K1061" s="206" t="s">
        <v>150</v>
      </c>
      <c r="L1061" s="44"/>
      <c r="M1061" s="211" t="s">
        <v>19</v>
      </c>
      <c r="N1061" s="212" t="s">
        <v>40</v>
      </c>
      <c r="O1061" s="84"/>
      <c r="P1061" s="213">
        <f>O1061*H1061</f>
        <v>0</v>
      </c>
      <c r="Q1061" s="213">
        <v>0.00151957</v>
      </c>
      <c r="R1061" s="213">
        <f>Q1061*H1061</f>
        <v>0.0030391400000000001</v>
      </c>
      <c r="S1061" s="213">
        <v>0</v>
      </c>
      <c r="T1061" s="214">
        <f>S1061*H1061</f>
        <v>0</v>
      </c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R1061" s="215" t="s">
        <v>203</v>
      </c>
      <c r="AT1061" s="215" t="s">
        <v>146</v>
      </c>
      <c r="AU1061" s="215" t="s">
        <v>79</v>
      </c>
      <c r="AY1061" s="17" t="s">
        <v>144</v>
      </c>
      <c r="BE1061" s="216">
        <f>IF(N1061="základní",J1061,0)</f>
        <v>0</v>
      </c>
      <c r="BF1061" s="216">
        <f>IF(N1061="snížená",J1061,0)</f>
        <v>0</v>
      </c>
      <c r="BG1061" s="216">
        <f>IF(N1061="zákl. přenesená",J1061,0)</f>
        <v>0</v>
      </c>
      <c r="BH1061" s="216">
        <f>IF(N1061="sníž. přenesená",J1061,0)</f>
        <v>0</v>
      </c>
      <c r="BI1061" s="216">
        <f>IF(N1061="nulová",J1061,0)</f>
        <v>0</v>
      </c>
      <c r="BJ1061" s="17" t="s">
        <v>77</v>
      </c>
      <c r="BK1061" s="216">
        <f>ROUND(I1061*H1061,2)</f>
        <v>0</v>
      </c>
      <c r="BL1061" s="17" t="s">
        <v>203</v>
      </c>
      <c r="BM1061" s="215" t="s">
        <v>1020</v>
      </c>
    </row>
    <row r="1062" s="2" customFormat="1">
      <c r="A1062" s="38"/>
      <c r="B1062" s="39"/>
      <c r="C1062" s="40"/>
      <c r="D1062" s="217" t="s">
        <v>152</v>
      </c>
      <c r="E1062" s="40"/>
      <c r="F1062" s="218" t="s">
        <v>2428</v>
      </c>
      <c r="G1062" s="40"/>
      <c r="H1062" s="40"/>
      <c r="I1062" s="219"/>
      <c r="J1062" s="40"/>
      <c r="K1062" s="40"/>
      <c r="L1062" s="44"/>
      <c r="M1062" s="220"/>
      <c r="N1062" s="221"/>
      <c r="O1062" s="84"/>
      <c r="P1062" s="84"/>
      <c r="Q1062" s="84"/>
      <c r="R1062" s="84"/>
      <c r="S1062" s="84"/>
      <c r="T1062" s="85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T1062" s="17" t="s">
        <v>152</v>
      </c>
      <c r="AU1062" s="17" t="s">
        <v>79</v>
      </c>
    </row>
    <row r="1063" s="2" customFormat="1">
      <c r="A1063" s="38"/>
      <c r="B1063" s="39"/>
      <c r="C1063" s="40"/>
      <c r="D1063" s="222" t="s">
        <v>154</v>
      </c>
      <c r="E1063" s="40"/>
      <c r="F1063" s="223" t="s">
        <v>2429</v>
      </c>
      <c r="G1063" s="40"/>
      <c r="H1063" s="40"/>
      <c r="I1063" s="219"/>
      <c r="J1063" s="40"/>
      <c r="K1063" s="40"/>
      <c r="L1063" s="44"/>
      <c r="M1063" s="220"/>
      <c r="N1063" s="221"/>
      <c r="O1063" s="84"/>
      <c r="P1063" s="84"/>
      <c r="Q1063" s="84"/>
      <c r="R1063" s="84"/>
      <c r="S1063" s="84"/>
      <c r="T1063" s="85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T1063" s="17" t="s">
        <v>154</v>
      </c>
      <c r="AU1063" s="17" t="s">
        <v>79</v>
      </c>
    </row>
    <row r="1064" s="13" customFormat="1">
      <c r="A1064" s="13"/>
      <c r="B1064" s="224"/>
      <c r="C1064" s="225"/>
      <c r="D1064" s="217" t="s">
        <v>156</v>
      </c>
      <c r="E1064" s="226" t="s">
        <v>19</v>
      </c>
      <c r="F1064" s="227" t="s">
        <v>2403</v>
      </c>
      <c r="G1064" s="225"/>
      <c r="H1064" s="226" t="s">
        <v>19</v>
      </c>
      <c r="I1064" s="228"/>
      <c r="J1064" s="225"/>
      <c r="K1064" s="225"/>
      <c r="L1064" s="229"/>
      <c r="M1064" s="230"/>
      <c r="N1064" s="231"/>
      <c r="O1064" s="231"/>
      <c r="P1064" s="231"/>
      <c r="Q1064" s="231"/>
      <c r="R1064" s="231"/>
      <c r="S1064" s="231"/>
      <c r="T1064" s="232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33" t="s">
        <v>156</v>
      </c>
      <c r="AU1064" s="233" t="s">
        <v>79</v>
      </c>
      <c r="AV1064" s="13" t="s">
        <v>77</v>
      </c>
      <c r="AW1064" s="13" t="s">
        <v>31</v>
      </c>
      <c r="AX1064" s="13" t="s">
        <v>69</v>
      </c>
      <c r="AY1064" s="233" t="s">
        <v>144</v>
      </c>
    </row>
    <row r="1065" s="14" customFormat="1">
      <c r="A1065" s="14"/>
      <c r="B1065" s="234"/>
      <c r="C1065" s="235"/>
      <c r="D1065" s="217" t="s">
        <v>156</v>
      </c>
      <c r="E1065" s="236" t="s">
        <v>19</v>
      </c>
      <c r="F1065" s="237" t="s">
        <v>2025</v>
      </c>
      <c r="G1065" s="235"/>
      <c r="H1065" s="238">
        <v>2</v>
      </c>
      <c r="I1065" s="239"/>
      <c r="J1065" s="235"/>
      <c r="K1065" s="235"/>
      <c r="L1065" s="240"/>
      <c r="M1065" s="241"/>
      <c r="N1065" s="242"/>
      <c r="O1065" s="242"/>
      <c r="P1065" s="242"/>
      <c r="Q1065" s="242"/>
      <c r="R1065" s="242"/>
      <c r="S1065" s="242"/>
      <c r="T1065" s="243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44" t="s">
        <v>156</v>
      </c>
      <c r="AU1065" s="244" t="s">
        <v>79</v>
      </c>
      <c r="AV1065" s="14" t="s">
        <v>79</v>
      </c>
      <c r="AW1065" s="14" t="s">
        <v>31</v>
      </c>
      <c r="AX1065" s="14" t="s">
        <v>69</v>
      </c>
      <c r="AY1065" s="244" t="s">
        <v>144</v>
      </c>
    </row>
    <row r="1066" s="15" customFormat="1">
      <c r="A1066" s="15"/>
      <c r="B1066" s="245"/>
      <c r="C1066" s="246"/>
      <c r="D1066" s="217" t="s">
        <v>156</v>
      </c>
      <c r="E1066" s="247" t="s">
        <v>19</v>
      </c>
      <c r="F1066" s="248" t="s">
        <v>163</v>
      </c>
      <c r="G1066" s="246"/>
      <c r="H1066" s="249">
        <v>2</v>
      </c>
      <c r="I1066" s="250"/>
      <c r="J1066" s="246"/>
      <c r="K1066" s="246"/>
      <c r="L1066" s="251"/>
      <c r="M1066" s="252"/>
      <c r="N1066" s="253"/>
      <c r="O1066" s="253"/>
      <c r="P1066" s="253"/>
      <c r="Q1066" s="253"/>
      <c r="R1066" s="253"/>
      <c r="S1066" s="253"/>
      <c r="T1066" s="254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T1066" s="255" t="s">
        <v>156</v>
      </c>
      <c r="AU1066" s="255" t="s">
        <v>79</v>
      </c>
      <c r="AV1066" s="15" t="s">
        <v>151</v>
      </c>
      <c r="AW1066" s="15" t="s">
        <v>31</v>
      </c>
      <c r="AX1066" s="15" t="s">
        <v>77</v>
      </c>
      <c r="AY1066" s="255" t="s">
        <v>144</v>
      </c>
    </row>
    <row r="1067" s="2" customFormat="1" ht="16.5" customHeight="1">
      <c r="A1067" s="38"/>
      <c r="B1067" s="39"/>
      <c r="C1067" s="204" t="s">
        <v>588</v>
      </c>
      <c r="D1067" s="204" t="s">
        <v>146</v>
      </c>
      <c r="E1067" s="205" t="s">
        <v>2430</v>
      </c>
      <c r="F1067" s="206" t="s">
        <v>2431</v>
      </c>
      <c r="G1067" s="207" t="s">
        <v>305</v>
      </c>
      <c r="H1067" s="208">
        <v>1</v>
      </c>
      <c r="I1067" s="209"/>
      <c r="J1067" s="210">
        <f>ROUND(I1067*H1067,2)</f>
        <v>0</v>
      </c>
      <c r="K1067" s="206" t="s">
        <v>150</v>
      </c>
      <c r="L1067" s="44"/>
      <c r="M1067" s="211" t="s">
        <v>19</v>
      </c>
      <c r="N1067" s="212" t="s">
        <v>40</v>
      </c>
      <c r="O1067" s="84"/>
      <c r="P1067" s="213">
        <f>O1067*H1067</f>
        <v>0</v>
      </c>
      <c r="Q1067" s="213">
        <v>0.0026195699999999999</v>
      </c>
      <c r="R1067" s="213">
        <f>Q1067*H1067</f>
        <v>0.0026195699999999999</v>
      </c>
      <c r="S1067" s="213">
        <v>0</v>
      </c>
      <c r="T1067" s="214">
        <f>S1067*H1067</f>
        <v>0</v>
      </c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R1067" s="215" t="s">
        <v>203</v>
      </c>
      <c r="AT1067" s="215" t="s">
        <v>146</v>
      </c>
      <c r="AU1067" s="215" t="s">
        <v>79</v>
      </c>
      <c r="AY1067" s="17" t="s">
        <v>144</v>
      </c>
      <c r="BE1067" s="216">
        <f>IF(N1067="základní",J1067,0)</f>
        <v>0</v>
      </c>
      <c r="BF1067" s="216">
        <f>IF(N1067="snížená",J1067,0)</f>
        <v>0</v>
      </c>
      <c r="BG1067" s="216">
        <f>IF(N1067="zákl. přenesená",J1067,0)</f>
        <v>0</v>
      </c>
      <c r="BH1067" s="216">
        <f>IF(N1067="sníž. přenesená",J1067,0)</f>
        <v>0</v>
      </c>
      <c r="BI1067" s="216">
        <f>IF(N1067="nulová",J1067,0)</f>
        <v>0</v>
      </c>
      <c r="BJ1067" s="17" t="s">
        <v>77</v>
      </c>
      <c r="BK1067" s="216">
        <f>ROUND(I1067*H1067,2)</f>
        <v>0</v>
      </c>
      <c r="BL1067" s="17" t="s">
        <v>203</v>
      </c>
      <c r="BM1067" s="215" t="s">
        <v>1027</v>
      </c>
    </row>
    <row r="1068" s="2" customFormat="1">
      <c r="A1068" s="38"/>
      <c r="B1068" s="39"/>
      <c r="C1068" s="40"/>
      <c r="D1068" s="217" t="s">
        <v>152</v>
      </c>
      <c r="E1068" s="40"/>
      <c r="F1068" s="218" t="s">
        <v>2432</v>
      </c>
      <c r="G1068" s="40"/>
      <c r="H1068" s="40"/>
      <c r="I1068" s="219"/>
      <c r="J1068" s="40"/>
      <c r="K1068" s="40"/>
      <c r="L1068" s="44"/>
      <c r="M1068" s="220"/>
      <c r="N1068" s="221"/>
      <c r="O1068" s="84"/>
      <c r="P1068" s="84"/>
      <c r="Q1068" s="84"/>
      <c r="R1068" s="84"/>
      <c r="S1068" s="84"/>
      <c r="T1068" s="85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T1068" s="17" t="s">
        <v>152</v>
      </c>
      <c r="AU1068" s="17" t="s">
        <v>79</v>
      </c>
    </row>
    <row r="1069" s="2" customFormat="1">
      <c r="A1069" s="38"/>
      <c r="B1069" s="39"/>
      <c r="C1069" s="40"/>
      <c r="D1069" s="222" t="s">
        <v>154</v>
      </c>
      <c r="E1069" s="40"/>
      <c r="F1069" s="223" t="s">
        <v>2433</v>
      </c>
      <c r="G1069" s="40"/>
      <c r="H1069" s="40"/>
      <c r="I1069" s="219"/>
      <c r="J1069" s="40"/>
      <c r="K1069" s="40"/>
      <c r="L1069" s="44"/>
      <c r="M1069" s="220"/>
      <c r="N1069" s="221"/>
      <c r="O1069" s="84"/>
      <c r="P1069" s="84"/>
      <c r="Q1069" s="84"/>
      <c r="R1069" s="84"/>
      <c r="S1069" s="84"/>
      <c r="T1069" s="85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T1069" s="17" t="s">
        <v>154</v>
      </c>
      <c r="AU1069" s="17" t="s">
        <v>79</v>
      </c>
    </row>
    <row r="1070" s="13" customFormat="1">
      <c r="A1070" s="13"/>
      <c r="B1070" s="224"/>
      <c r="C1070" s="225"/>
      <c r="D1070" s="217" t="s">
        <v>156</v>
      </c>
      <c r="E1070" s="226" t="s">
        <v>19</v>
      </c>
      <c r="F1070" s="227" t="s">
        <v>2434</v>
      </c>
      <c r="G1070" s="225"/>
      <c r="H1070" s="226" t="s">
        <v>19</v>
      </c>
      <c r="I1070" s="228"/>
      <c r="J1070" s="225"/>
      <c r="K1070" s="225"/>
      <c r="L1070" s="229"/>
      <c r="M1070" s="230"/>
      <c r="N1070" s="231"/>
      <c r="O1070" s="231"/>
      <c r="P1070" s="231"/>
      <c r="Q1070" s="231"/>
      <c r="R1070" s="231"/>
      <c r="S1070" s="231"/>
      <c r="T1070" s="232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33" t="s">
        <v>156</v>
      </c>
      <c r="AU1070" s="233" t="s">
        <v>79</v>
      </c>
      <c r="AV1070" s="13" t="s">
        <v>77</v>
      </c>
      <c r="AW1070" s="13" t="s">
        <v>31</v>
      </c>
      <c r="AX1070" s="13" t="s">
        <v>69</v>
      </c>
      <c r="AY1070" s="233" t="s">
        <v>144</v>
      </c>
    </row>
    <row r="1071" s="14" customFormat="1">
      <c r="A1071" s="14"/>
      <c r="B1071" s="234"/>
      <c r="C1071" s="235"/>
      <c r="D1071" s="217" t="s">
        <v>156</v>
      </c>
      <c r="E1071" s="236" t="s">
        <v>19</v>
      </c>
      <c r="F1071" s="237" t="s">
        <v>77</v>
      </c>
      <c r="G1071" s="235"/>
      <c r="H1071" s="238">
        <v>1</v>
      </c>
      <c r="I1071" s="239"/>
      <c r="J1071" s="235"/>
      <c r="K1071" s="235"/>
      <c r="L1071" s="240"/>
      <c r="M1071" s="241"/>
      <c r="N1071" s="242"/>
      <c r="O1071" s="242"/>
      <c r="P1071" s="242"/>
      <c r="Q1071" s="242"/>
      <c r="R1071" s="242"/>
      <c r="S1071" s="242"/>
      <c r="T1071" s="243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44" t="s">
        <v>156</v>
      </c>
      <c r="AU1071" s="244" t="s">
        <v>79</v>
      </c>
      <c r="AV1071" s="14" t="s">
        <v>79</v>
      </c>
      <c r="AW1071" s="14" t="s">
        <v>31</v>
      </c>
      <c r="AX1071" s="14" t="s">
        <v>69</v>
      </c>
      <c r="AY1071" s="244" t="s">
        <v>144</v>
      </c>
    </row>
    <row r="1072" s="15" customFormat="1">
      <c r="A1072" s="15"/>
      <c r="B1072" s="245"/>
      <c r="C1072" s="246"/>
      <c r="D1072" s="217" t="s">
        <v>156</v>
      </c>
      <c r="E1072" s="247" t="s">
        <v>19</v>
      </c>
      <c r="F1072" s="248" t="s">
        <v>163</v>
      </c>
      <c r="G1072" s="246"/>
      <c r="H1072" s="249">
        <v>1</v>
      </c>
      <c r="I1072" s="250"/>
      <c r="J1072" s="246"/>
      <c r="K1072" s="246"/>
      <c r="L1072" s="251"/>
      <c r="M1072" s="252"/>
      <c r="N1072" s="253"/>
      <c r="O1072" s="253"/>
      <c r="P1072" s="253"/>
      <c r="Q1072" s="253"/>
      <c r="R1072" s="253"/>
      <c r="S1072" s="253"/>
      <c r="T1072" s="254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T1072" s="255" t="s">
        <v>156</v>
      </c>
      <c r="AU1072" s="255" t="s">
        <v>79</v>
      </c>
      <c r="AV1072" s="15" t="s">
        <v>151</v>
      </c>
      <c r="AW1072" s="15" t="s">
        <v>31</v>
      </c>
      <c r="AX1072" s="15" t="s">
        <v>77</v>
      </c>
      <c r="AY1072" s="255" t="s">
        <v>144</v>
      </c>
    </row>
    <row r="1073" s="2" customFormat="1" ht="24.15" customHeight="1">
      <c r="A1073" s="38"/>
      <c r="B1073" s="39"/>
      <c r="C1073" s="204" t="s">
        <v>1032</v>
      </c>
      <c r="D1073" s="204" t="s">
        <v>146</v>
      </c>
      <c r="E1073" s="205" t="s">
        <v>2435</v>
      </c>
      <c r="F1073" s="206" t="s">
        <v>2436</v>
      </c>
      <c r="G1073" s="207" t="s">
        <v>305</v>
      </c>
      <c r="H1073" s="208">
        <v>10</v>
      </c>
      <c r="I1073" s="209"/>
      <c r="J1073" s="210">
        <f>ROUND(I1073*H1073,2)</f>
        <v>0</v>
      </c>
      <c r="K1073" s="206" t="s">
        <v>150</v>
      </c>
      <c r="L1073" s="44"/>
      <c r="M1073" s="211" t="s">
        <v>19</v>
      </c>
      <c r="N1073" s="212" t="s">
        <v>40</v>
      </c>
      <c r="O1073" s="84"/>
      <c r="P1073" s="213">
        <f>O1073*H1073</f>
        <v>0</v>
      </c>
      <c r="Q1073" s="213">
        <v>0.00011957</v>
      </c>
      <c r="R1073" s="213">
        <f>Q1073*H1073</f>
        <v>0.0011957000000000001</v>
      </c>
      <c r="S1073" s="213">
        <v>0</v>
      </c>
      <c r="T1073" s="214">
        <f>S1073*H1073</f>
        <v>0</v>
      </c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R1073" s="215" t="s">
        <v>203</v>
      </c>
      <c r="AT1073" s="215" t="s">
        <v>146</v>
      </c>
      <c r="AU1073" s="215" t="s">
        <v>79</v>
      </c>
      <c r="AY1073" s="17" t="s">
        <v>144</v>
      </c>
      <c r="BE1073" s="216">
        <f>IF(N1073="základní",J1073,0)</f>
        <v>0</v>
      </c>
      <c r="BF1073" s="216">
        <f>IF(N1073="snížená",J1073,0)</f>
        <v>0</v>
      </c>
      <c r="BG1073" s="216">
        <f>IF(N1073="zákl. přenesená",J1073,0)</f>
        <v>0</v>
      </c>
      <c r="BH1073" s="216">
        <f>IF(N1073="sníž. přenesená",J1073,0)</f>
        <v>0</v>
      </c>
      <c r="BI1073" s="216">
        <f>IF(N1073="nulová",J1073,0)</f>
        <v>0</v>
      </c>
      <c r="BJ1073" s="17" t="s">
        <v>77</v>
      </c>
      <c r="BK1073" s="216">
        <f>ROUND(I1073*H1073,2)</f>
        <v>0</v>
      </c>
      <c r="BL1073" s="17" t="s">
        <v>203</v>
      </c>
      <c r="BM1073" s="215" t="s">
        <v>1035</v>
      </c>
    </row>
    <row r="1074" s="2" customFormat="1">
      <c r="A1074" s="38"/>
      <c r="B1074" s="39"/>
      <c r="C1074" s="40"/>
      <c r="D1074" s="217" t="s">
        <v>152</v>
      </c>
      <c r="E1074" s="40"/>
      <c r="F1074" s="218" t="s">
        <v>2437</v>
      </c>
      <c r="G1074" s="40"/>
      <c r="H1074" s="40"/>
      <c r="I1074" s="219"/>
      <c r="J1074" s="40"/>
      <c r="K1074" s="40"/>
      <c r="L1074" s="44"/>
      <c r="M1074" s="220"/>
      <c r="N1074" s="221"/>
      <c r="O1074" s="84"/>
      <c r="P1074" s="84"/>
      <c r="Q1074" s="84"/>
      <c r="R1074" s="84"/>
      <c r="S1074" s="84"/>
      <c r="T1074" s="85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T1074" s="17" t="s">
        <v>152</v>
      </c>
      <c r="AU1074" s="17" t="s">
        <v>79</v>
      </c>
    </row>
    <row r="1075" s="2" customFormat="1">
      <c r="A1075" s="38"/>
      <c r="B1075" s="39"/>
      <c r="C1075" s="40"/>
      <c r="D1075" s="222" t="s">
        <v>154</v>
      </c>
      <c r="E1075" s="40"/>
      <c r="F1075" s="223" t="s">
        <v>2438</v>
      </c>
      <c r="G1075" s="40"/>
      <c r="H1075" s="40"/>
      <c r="I1075" s="219"/>
      <c r="J1075" s="40"/>
      <c r="K1075" s="40"/>
      <c r="L1075" s="44"/>
      <c r="M1075" s="220"/>
      <c r="N1075" s="221"/>
      <c r="O1075" s="84"/>
      <c r="P1075" s="84"/>
      <c r="Q1075" s="84"/>
      <c r="R1075" s="84"/>
      <c r="S1075" s="84"/>
      <c r="T1075" s="85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T1075" s="17" t="s">
        <v>154</v>
      </c>
      <c r="AU1075" s="17" t="s">
        <v>79</v>
      </c>
    </row>
    <row r="1076" s="13" customFormat="1">
      <c r="A1076" s="13"/>
      <c r="B1076" s="224"/>
      <c r="C1076" s="225"/>
      <c r="D1076" s="217" t="s">
        <v>156</v>
      </c>
      <c r="E1076" s="226" t="s">
        <v>19</v>
      </c>
      <c r="F1076" s="227" t="s">
        <v>2402</v>
      </c>
      <c r="G1076" s="225"/>
      <c r="H1076" s="226" t="s">
        <v>19</v>
      </c>
      <c r="I1076" s="228"/>
      <c r="J1076" s="225"/>
      <c r="K1076" s="225"/>
      <c r="L1076" s="229"/>
      <c r="M1076" s="230"/>
      <c r="N1076" s="231"/>
      <c r="O1076" s="231"/>
      <c r="P1076" s="231"/>
      <c r="Q1076" s="231"/>
      <c r="R1076" s="231"/>
      <c r="S1076" s="231"/>
      <c r="T1076" s="232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33" t="s">
        <v>156</v>
      </c>
      <c r="AU1076" s="233" t="s">
        <v>79</v>
      </c>
      <c r="AV1076" s="13" t="s">
        <v>77</v>
      </c>
      <c r="AW1076" s="13" t="s">
        <v>31</v>
      </c>
      <c r="AX1076" s="13" t="s">
        <v>69</v>
      </c>
      <c r="AY1076" s="233" t="s">
        <v>144</v>
      </c>
    </row>
    <row r="1077" s="14" customFormat="1">
      <c r="A1077" s="14"/>
      <c r="B1077" s="234"/>
      <c r="C1077" s="235"/>
      <c r="D1077" s="217" t="s">
        <v>156</v>
      </c>
      <c r="E1077" s="236" t="s">
        <v>19</v>
      </c>
      <c r="F1077" s="237" t="s">
        <v>77</v>
      </c>
      <c r="G1077" s="235"/>
      <c r="H1077" s="238">
        <v>1</v>
      </c>
      <c r="I1077" s="239"/>
      <c r="J1077" s="235"/>
      <c r="K1077" s="235"/>
      <c r="L1077" s="240"/>
      <c r="M1077" s="241"/>
      <c r="N1077" s="242"/>
      <c r="O1077" s="242"/>
      <c r="P1077" s="242"/>
      <c r="Q1077" s="242"/>
      <c r="R1077" s="242"/>
      <c r="S1077" s="242"/>
      <c r="T1077" s="243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44" t="s">
        <v>156</v>
      </c>
      <c r="AU1077" s="244" t="s">
        <v>79</v>
      </c>
      <c r="AV1077" s="14" t="s">
        <v>79</v>
      </c>
      <c r="AW1077" s="14" t="s">
        <v>31</v>
      </c>
      <c r="AX1077" s="14" t="s">
        <v>69</v>
      </c>
      <c r="AY1077" s="244" t="s">
        <v>144</v>
      </c>
    </row>
    <row r="1078" s="13" customFormat="1">
      <c r="A1078" s="13"/>
      <c r="B1078" s="224"/>
      <c r="C1078" s="225"/>
      <c r="D1078" s="217" t="s">
        <v>156</v>
      </c>
      <c r="E1078" s="226" t="s">
        <v>19</v>
      </c>
      <c r="F1078" s="227" t="s">
        <v>2403</v>
      </c>
      <c r="G1078" s="225"/>
      <c r="H1078" s="226" t="s">
        <v>19</v>
      </c>
      <c r="I1078" s="228"/>
      <c r="J1078" s="225"/>
      <c r="K1078" s="225"/>
      <c r="L1078" s="229"/>
      <c r="M1078" s="230"/>
      <c r="N1078" s="231"/>
      <c r="O1078" s="231"/>
      <c r="P1078" s="231"/>
      <c r="Q1078" s="231"/>
      <c r="R1078" s="231"/>
      <c r="S1078" s="231"/>
      <c r="T1078" s="232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33" t="s">
        <v>156</v>
      </c>
      <c r="AU1078" s="233" t="s">
        <v>79</v>
      </c>
      <c r="AV1078" s="13" t="s">
        <v>77</v>
      </c>
      <c r="AW1078" s="13" t="s">
        <v>31</v>
      </c>
      <c r="AX1078" s="13" t="s">
        <v>69</v>
      </c>
      <c r="AY1078" s="233" t="s">
        <v>144</v>
      </c>
    </row>
    <row r="1079" s="14" customFormat="1">
      <c r="A1079" s="14"/>
      <c r="B1079" s="234"/>
      <c r="C1079" s="235"/>
      <c r="D1079" s="217" t="s">
        <v>156</v>
      </c>
      <c r="E1079" s="236" t="s">
        <v>19</v>
      </c>
      <c r="F1079" s="237" t="s">
        <v>77</v>
      </c>
      <c r="G1079" s="235"/>
      <c r="H1079" s="238">
        <v>1</v>
      </c>
      <c r="I1079" s="239"/>
      <c r="J1079" s="235"/>
      <c r="K1079" s="235"/>
      <c r="L1079" s="240"/>
      <c r="M1079" s="241"/>
      <c r="N1079" s="242"/>
      <c r="O1079" s="242"/>
      <c r="P1079" s="242"/>
      <c r="Q1079" s="242"/>
      <c r="R1079" s="242"/>
      <c r="S1079" s="242"/>
      <c r="T1079" s="243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44" t="s">
        <v>156</v>
      </c>
      <c r="AU1079" s="244" t="s">
        <v>79</v>
      </c>
      <c r="AV1079" s="14" t="s">
        <v>79</v>
      </c>
      <c r="AW1079" s="14" t="s">
        <v>31</v>
      </c>
      <c r="AX1079" s="14" t="s">
        <v>69</v>
      </c>
      <c r="AY1079" s="244" t="s">
        <v>144</v>
      </c>
    </row>
    <row r="1080" s="13" customFormat="1">
      <c r="A1080" s="13"/>
      <c r="B1080" s="224"/>
      <c r="C1080" s="225"/>
      <c r="D1080" s="217" t="s">
        <v>156</v>
      </c>
      <c r="E1080" s="226" t="s">
        <v>19</v>
      </c>
      <c r="F1080" s="227" t="s">
        <v>2406</v>
      </c>
      <c r="G1080" s="225"/>
      <c r="H1080" s="226" t="s">
        <v>19</v>
      </c>
      <c r="I1080" s="228"/>
      <c r="J1080" s="225"/>
      <c r="K1080" s="225"/>
      <c r="L1080" s="229"/>
      <c r="M1080" s="230"/>
      <c r="N1080" s="231"/>
      <c r="O1080" s="231"/>
      <c r="P1080" s="231"/>
      <c r="Q1080" s="231"/>
      <c r="R1080" s="231"/>
      <c r="S1080" s="231"/>
      <c r="T1080" s="232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33" t="s">
        <v>156</v>
      </c>
      <c r="AU1080" s="233" t="s">
        <v>79</v>
      </c>
      <c r="AV1080" s="13" t="s">
        <v>77</v>
      </c>
      <c r="AW1080" s="13" t="s">
        <v>31</v>
      </c>
      <c r="AX1080" s="13" t="s">
        <v>69</v>
      </c>
      <c r="AY1080" s="233" t="s">
        <v>144</v>
      </c>
    </row>
    <row r="1081" s="14" customFormat="1">
      <c r="A1081" s="14"/>
      <c r="B1081" s="234"/>
      <c r="C1081" s="235"/>
      <c r="D1081" s="217" t="s">
        <v>156</v>
      </c>
      <c r="E1081" s="236" t="s">
        <v>19</v>
      </c>
      <c r="F1081" s="237" t="s">
        <v>2421</v>
      </c>
      <c r="G1081" s="235"/>
      <c r="H1081" s="238">
        <v>8</v>
      </c>
      <c r="I1081" s="239"/>
      <c r="J1081" s="235"/>
      <c r="K1081" s="235"/>
      <c r="L1081" s="240"/>
      <c r="M1081" s="241"/>
      <c r="N1081" s="242"/>
      <c r="O1081" s="242"/>
      <c r="P1081" s="242"/>
      <c r="Q1081" s="242"/>
      <c r="R1081" s="242"/>
      <c r="S1081" s="242"/>
      <c r="T1081" s="243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44" t="s">
        <v>156</v>
      </c>
      <c r="AU1081" s="244" t="s">
        <v>79</v>
      </c>
      <c r="AV1081" s="14" t="s">
        <v>79</v>
      </c>
      <c r="AW1081" s="14" t="s">
        <v>31</v>
      </c>
      <c r="AX1081" s="14" t="s">
        <v>69</v>
      </c>
      <c r="AY1081" s="244" t="s">
        <v>144</v>
      </c>
    </row>
    <row r="1082" s="15" customFormat="1">
      <c r="A1082" s="15"/>
      <c r="B1082" s="245"/>
      <c r="C1082" s="246"/>
      <c r="D1082" s="217" t="s">
        <v>156</v>
      </c>
      <c r="E1082" s="247" t="s">
        <v>19</v>
      </c>
      <c r="F1082" s="248" t="s">
        <v>163</v>
      </c>
      <c r="G1082" s="246"/>
      <c r="H1082" s="249">
        <v>10</v>
      </c>
      <c r="I1082" s="250"/>
      <c r="J1082" s="246"/>
      <c r="K1082" s="246"/>
      <c r="L1082" s="251"/>
      <c r="M1082" s="252"/>
      <c r="N1082" s="253"/>
      <c r="O1082" s="253"/>
      <c r="P1082" s="253"/>
      <c r="Q1082" s="253"/>
      <c r="R1082" s="253"/>
      <c r="S1082" s="253"/>
      <c r="T1082" s="254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T1082" s="255" t="s">
        <v>156</v>
      </c>
      <c r="AU1082" s="255" t="s">
        <v>79</v>
      </c>
      <c r="AV1082" s="15" t="s">
        <v>151</v>
      </c>
      <c r="AW1082" s="15" t="s">
        <v>31</v>
      </c>
      <c r="AX1082" s="15" t="s">
        <v>77</v>
      </c>
      <c r="AY1082" s="255" t="s">
        <v>144</v>
      </c>
    </row>
    <row r="1083" s="2" customFormat="1" ht="24.15" customHeight="1">
      <c r="A1083" s="38"/>
      <c r="B1083" s="39"/>
      <c r="C1083" s="204" t="s">
        <v>592</v>
      </c>
      <c r="D1083" s="204" t="s">
        <v>146</v>
      </c>
      <c r="E1083" s="205" t="s">
        <v>2439</v>
      </c>
      <c r="F1083" s="206" t="s">
        <v>2440</v>
      </c>
      <c r="G1083" s="207" t="s">
        <v>305</v>
      </c>
      <c r="H1083" s="208">
        <v>4</v>
      </c>
      <c r="I1083" s="209"/>
      <c r="J1083" s="210">
        <f>ROUND(I1083*H1083,2)</f>
        <v>0</v>
      </c>
      <c r="K1083" s="206" t="s">
        <v>150</v>
      </c>
      <c r="L1083" s="44"/>
      <c r="M1083" s="211" t="s">
        <v>19</v>
      </c>
      <c r="N1083" s="212" t="s">
        <v>40</v>
      </c>
      <c r="O1083" s="84"/>
      <c r="P1083" s="213">
        <f>O1083*H1083</f>
        <v>0</v>
      </c>
      <c r="Q1083" s="213">
        <v>0.00016956999999999999</v>
      </c>
      <c r="R1083" s="213">
        <f>Q1083*H1083</f>
        <v>0.00067827999999999996</v>
      </c>
      <c r="S1083" s="213">
        <v>0</v>
      </c>
      <c r="T1083" s="214">
        <f>S1083*H1083</f>
        <v>0</v>
      </c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R1083" s="215" t="s">
        <v>203</v>
      </c>
      <c r="AT1083" s="215" t="s">
        <v>146</v>
      </c>
      <c r="AU1083" s="215" t="s">
        <v>79</v>
      </c>
      <c r="AY1083" s="17" t="s">
        <v>144</v>
      </c>
      <c r="BE1083" s="216">
        <f>IF(N1083="základní",J1083,0)</f>
        <v>0</v>
      </c>
      <c r="BF1083" s="216">
        <f>IF(N1083="snížená",J1083,0)</f>
        <v>0</v>
      </c>
      <c r="BG1083" s="216">
        <f>IF(N1083="zákl. přenesená",J1083,0)</f>
        <v>0</v>
      </c>
      <c r="BH1083" s="216">
        <f>IF(N1083="sníž. přenesená",J1083,0)</f>
        <v>0</v>
      </c>
      <c r="BI1083" s="216">
        <f>IF(N1083="nulová",J1083,0)</f>
        <v>0</v>
      </c>
      <c r="BJ1083" s="17" t="s">
        <v>77</v>
      </c>
      <c r="BK1083" s="216">
        <f>ROUND(I1083*H1083,2)</f>
        <v>0</v>
      </c>
      <c r="BL1083" s="17" t="s">
        <v>203</v>
      </c>
      <c r="BM1083" s="215" t="s">
        <v>1042</v>
      </c>
    </row>
    <row r="1084" s="2" customFormat="1">
      <c r="A1084" s="38"/>
      <c r="B1084" s="39"/>
      <c r="C1084" s="40"/>
      <c r="D1084" s="217" t="s">
        <v>152</v>
      </c>
      <c r="E1084" s="40"/>
      <c r="F1084" s="218" t="s">
        <v>2441</v>
      </c>
      <c r="G1084" s="40"/>
      <c r="H1084" s="40"/>
      <c r="I1084" s="219"/>
      <c r="J1084" s="40"/>
      <c r="K1084" s="40"/>
      <c r="L1084" s="44"/>
      <c r="M1084" s="220"/>
      <c r="N1084" s="221"/>
      <c r="O1084" s="84"/>
      <c r="P1084" s="84"/>
      <c r="Q1084" s="84"/>
      <c r="R1084" s="84"/>
      <c r="S1084" s="84"/>
      <c r="T1084" s="85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T1084" s="17" t="s">
        <v>152</v>
      </c>
      <c r="AU1084" s="17" t="s">
        <v>79</v>
      </c>
    </row>
    <row r="1085" s="2" customFormat="1">
      <c r="A1085" s="38"/>
      <c r="B1085" s="39"/>
      <c r="C1085" s="40"/>
      <c r="D1085" s="222" t="s">
        <v>154</v>
      </c>
      <c r="E1085" s="40"/>
      <c r="F1085" s="223" t="s">
        <v>2442</v>
      </c>
      <c r="G1085" s="40"/>
      <c r="H1085" s="40"/>
      <c r="I1085" s="219"/>
      <c r="J1085" s="40"/>
      <c r="K1085" s="40"/>
      <c r="L1085" s="44"/>
      <c r="M1085" s="220"/>
      <c r="N1085" s="221"/>
      <c r="O1085" s="84"/>
      <c r="P1085" s="84"/>
      <c r="Q1085" s="84"/>
      <c r="R1085" s="84"/>
      <c r="S1085" s="84"/>
      <c r="T1085" s="85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T1085" s="17" t="s">
        <v>154</v>
      </c>
      <c r="AU1085" s="17" t="s">
        <v>79</v>
      </c>
    </row>
    <row r="1086" s="13" customFormat="1">
      <c r="A1086" s="13"/>
      <c r="B1086" s="224"/>
      <c r="C1086" s="225"/>
      <c r="D1086" s="217" t="s">
        <v>156</v>
      </c>
      <c r="E1086" s="226" t="s">
        <v>19</v>
      </c>
      <c r="F1086" s="227" t="s">
        <v>2402</v>
      </c>
      <c r="G1086" s="225"/>
      <c r="H1086" s="226" t="s">
        <v>19</v>
      </c>
      <c r="I1086" s="228"/>
      <c r="J1086" s="225"/>
      <c r="K1086" s="225"/>
      <c r="L1086" s="229"/>
      <c r="M1086" s="230"/>
      <c r="N1086" s="231"/>
      <c r="O1086" s="231"/>
      <c r="P1086" s="231"/>
      <c r="Q1086" s="231"/>
      <c r="R1086" s="231"/>
      <c r="S1086" s="231"/>
      <c r="T1086" s="232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33" t="s">
        <v>156</v>
      </c>
      <c r="AU1086" s="233" t="s">
        <v>79</v>
      </c>
      <c r="AV1086" s="13" t="s">
        <v>77</v>
      </c>
      <c r="AW1086" s="13" t="s">
        <v>31</v>
      </c>
      <c r="AX1086" s="13" t="s">
        <v>69</v>
      </c>
      <c r="AY1086" s="233" t="s">
        <v>144</v>
      </c>
    </row>
    <row r="1087" s="14" customFormat="1">
      <c r="A1087" s="14"/>
      <c r="B1087" s="234"/>
      <c r="C1087" s="235"/>
      <c r="D1087" s="217" t="s">
        <v>156</v>
      </c>
      <c r="E1087" s="236" t="s">
        <v>19</v>
      </c>
      <c r="F1087" s="237" t="s">
        <v>77</v>
      </c>
      <c r="G1087" s="235"/>
      <c r="H1087" s="238">
        <v>1</v>
      </c>
      <c r="I1087" s="239"/>
      <c r="J1087" s="235"/>
      <c r="K1087" s="235"/>
      <c r="L1087" s="240"/>
      <c r="M1087" s="241"/>
      <c r="N1087" s="242"/>
      <c r="O1087" s="242"/>
      <c r="P1087" s="242"/>
      <c r="Q1087" s="242"/>
      <c r="R1087" s="242"/>
      <c r="S1087" s="242"/>
      <c r="T1087" s="243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44" t="s">
        <v>156</v>
      </c>
      <c r="AU1087" s="244" t="s">
        <v>79</v>
      </c>
      <c r="AV1087" s="14" t="s">
        <v>79</v>
      </c>
      <c r="AW1087" s="14" t="s">
        <v>31</v>
      </c>
      <c r="AX1087" s="14" t="s">
        <v>69</v>
      </c>
      <c r="AY1087" s="244" t="s">
        <v>144</v>
      </c>
    </row>
    <row r="1088" s="13" customFormat="1">
      <c r="A1088" s="13"/>
      <c r="B1088" s="224"/>
      <c r="C1088" s="225"/>
      <c r="D1088" s="217" t="s">
        <v>156</v>
      </c>
      <c r="E1088" s="226" t="s">
        <v>19</v>
      </c>
      <c r="F1088" s="227" t="s">
        <v>2414</v>
      </c>
      <c r="G1088" s="225"/>
      <c r="H1088" s="226" t="s">
        <v>19</v>
      </c>
      <c r="I1088" s="228"/>
      <c r="J1088" s="225"/>
      <c r="K1088" s="225"/>
      <c r="L1088" s="229"/>
      <c r="M1088" s="230"/>
      <c r="N1088" s="231"/>
      <c r="O1088" s="231"/>
      <c r="P1088" s="231"/>
      <c r="Q1088" s="231"/>
      <c r="R1088" s="231"/>
      <c r="S1088" s="231"/>
      <c r="T1088" s="232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33" t="s">
        <v>156</v>
      </c>
      <c r="AU1088" s="233" t="s">
        <v>79</v>
      </c>
      <c r="AV1088" s="13" t="s">
        <v>77</v>
      </c>
      <c r="AW1088" s="13" t="s">
        <v>31</v>
      </c>
      <c r="AX1088" s="13" t="s">
        <v>69</v>
      </c>
      <c r="AY1088" s="233" t="s">
        <v>144</v>
      </c>
    </row>
    <row r="1089" s="14" customFormat="1">
      <c r="A1089" s="14"/>
      <c r="B1089" s="234"/>
      <c r="C1089" s="235"/>
      <c r="D1089" s="217" t="s">
        <v>156</v>
      </c>
      <c r="E1089" s="236" t="s">
        <v>19</v>
      </c>
      <c r="F1089" s="237" t="s">
        <v>77</v>
      </c>
      <c r="G1089" s="235"/>
      <c r="H1089" s="238">
        <v>1</v>
      </c>
      <c r="I1089" s="239"/>
      <c r="J1089" s="235"/>
      <c r="K1089" s="235"/>
      <c r="L1089" s="240"/>
      <c r="M1089" s="241"/>
      <c r="N1089" s="242"/>
      <c r="O1089" s="242"/>
      <c r="P1089" s="242"/>
      <c r="Q1089" s="242"/>
      <c r="R1089" s="242"/>
      <c r="S1089" s="242"/>
      <c r="T1089" s="243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44" t="s">
        <v>156</v>
      </c>
      <c r="AU1089" s="244" t="s">
        <v>79</v>
      </c>
      <c r="AV1089" s="14" t="s">
        <v>79</v>
      </c>
      <c r="AW1089" s="14" t="s">
        <v>31</v>
      </c>
      <c r="AX1089" s="14" t="s">
        <v>69</v>
      </c>
      <c r="AY1089" s="244" t="s">
        <v>144</v>
      </c>
    </row>
    <row r="1090" s="13" customFormat="1">
      <c r="A1090" s="13"/>
      <c r="B1090" s="224"/>
      <c r="C1090" s="225"/>
      <c r="D1090" s="217" t="s">
        <v>156</v>
      </c>
      <c r="E1090" s="226" t="s">
        <v>19</v>
      </c>
      <c r="F1090" s="227" t="s">
        <v>2443</v>
      </c>
      <c r="G1090" s="225"/>
      <c r="H1090" s="226" t="s">
        <v>19</v>
      </c>
      <c r="I1090" s="228"/>
      <c r="J1090" s="225"/>
      <c r="K1090" s="225"/>
      <c r="L1090" s="229"/>
      <c r="M1090" s="230"/>
      <c r="N1090" s="231"/>
      <c r="O1090" s="231"/>
      <c r="P1090" s="231"/>
      <c r="Q1090" s="231"/>
      <c r="R1090" s="231"/>
      <c r="S1090" s="231"/>
      <c r="T1090" s="232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33" t="s">
        <v>156</v>
      </c>
      <c r="AU1090" s="233" t="s">
        <v>79</v>
      </c>
      <c r="AV1090" s="13" t="s">
        <v>77</v>
      </c>
      <c r="AW1090" s="13" t="s">
        <v>31</v>
      </c>
      <c r="AX1090" s="13" t="s">
        <v>69</v>
      </c>
      <c r="AY1090" s="233" t="s">
        <v>144</v>
      </c>
    </row>
    <row r="1091" s="14" customFormat="1">
      <c r="A1091" s="14"/>
      <c r="B1091" s="234"/>
      <c r="C1091" s="235"/>
      <c r="D1091" s="217" t="s">
        <v>156</v>
      </c>
      <c r="E1091" s="236" t="s">
        <v>19</v>
      </c>
      <c r="F1091" s="237" t="s">
        <v>79</v>
      </c>
      <c r="G1091" s="235"/>
      <c r="H1091" s="238">
        <v>2</v>
      </c>
      <c r="I1091" s="239"/>
      <c r="J1091" s="235"/>
      <c r="K1091" s="235"/>
      <c r="L1091" s="240"/>
      <c r="M1091" s="241"/>
      <c r="N1091" s="242"/>
      <c r="O1091" s="242"/>
      <c r="P1091" s="242"/>
      <c r="Q1091" s="242"/>
      <c r="R1091" s="242"/>
      <c r="S1091" s="242"/>
      <c r="T1091" s="243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44" t="s">
        <v>156</v>
      </c>
      <c r="AU1091" s="244" t="s">
        <v>79</v>
      </c>
      <c r="AV1091" s="14" t="s">
        <v>79</v>
      </c>
      <c r="AW1091" s="14" t="s">
        <v>31</v>
      </c>
      <c r="AX1091" s="14" t="s">
        <v>69</v>
      </c>
      <c r="AY1091" s="244" t="s">
        <v>144</v>
      </c>
    </row>
    <row r="1092" s="15" customFormat="1">
      <c r="A1092" s="15"/>
      <c r="B1092" s="245"/>
      <c r="C1092" s="246"/>
      <c r="D1092" s="217" t="s">
        <v>156</v>
      </c>
      <c r="E1092" s="247" t="s">
        <v>19</v>
      </c>
      <c r="F1092" s="248" t="s">
        <v>163</v>
      </c>
      <c r="G1092" s="246"/>
      <c r="H1092" s="249">
        <v>4</v>
      </c>
      <c r="I1092" s="250"/>
      <c r="J1092" s="246"/>
      <c r="K1092" s="246"/>
      <c r="L1092" s="251"/>
      <c r="M1092" s="252"/>
      <c r="N1092" s="253"/>
      <c r="O1092" s="253"/>
      <c r="P1092" s="253"/>
      <c r="Q1092" s="253"/>
      <c r="R1092" s="253"/>
      <c r="S1092" s="253"/>
      <c r="T1092" s="254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T1092" s="255" t="s">
        <v>156</v>
      </c>
      <c r="AU1092" s="255" t="s">
        <v>79</v>
      </c>
      <c r="AV1092" s="15" t="s">
        <v>151</v>
      </c>
      <c r="AW1092" s="15" t="s">
        <v>31</v>
      </c>
      <c r="AX1092" s="15" t="s">
        <v>77</v>
      </c>
      <c r="AY1092" s="255" t="s">
        <v>144</v>
      </c>
    </row>
    <row r="1093" s="2" customFormat="1" ht="24.15" customHeight="1">
      <c r="A1093" s="38"/>
      <c r="B1093" s="39"/>
      <c r="C1093" s="204" t="s">
        <v>1047</v>
      </c>
      <c r="D1093" s="204" t="s">
        <v>146</v>
      </c>
      <c r="E1093" s="205" t="s">
        <v>2444</v>
      </c>
      <c r="F1093" s="206" t="s">
        <v>2445</v>
      </c>
      <c r="G1093" s="207" t="s">
        <v>305</v>
      </c>
      <c r="H1093" s="208">
        <v>8</v>
      </c>
      <c r="I1093" s="209"/>
      <c r="J1093" s="210">
        <f>ROUND(I1093*H1093,2)</f>
        <v>0</v>
      </c>
      <c r="K1093" s="206" t="s">
        <v>150</v>
      </c>
      <c r="L1093" s="44"/>
      <c r="M1093" s="211" t="s">
        <v>19</v>
      </c>
      <c r="N1093" s="212" t="s">
        <v>40</v>
      </c>
      <c r="O1093" s="84"/>
      <c r="P1093" s="213">
        <f>O1093*H1093</f>
        <v>0</v>
      </c>
      <c r="Q1093" s="213">
        <v>0.00051957000000000001</v>
      </c>
      <c r="R1093" s="213">
        <f>Q1093*H1093</f>
        <v>0.0041565600000000001</v>
      </c>
      <c r="S1093" s="213">
        <v>0</v>
      </c>
      <c r="T1093" s="214">
        <f>S1093*H1093</f>
        <v>0</v>
      </c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R1093" s="215" t="s">
        <v>203</v>
      </c>
      <c r="AT1093" s="215" t="s">
        <v>146</v>
      </c>
      <c r="AU1093" s="215" t="s">
        <v>79</v>
      </c>
      <c r="AY1093" s="17" t="s">
        <v>144</v>
      </c>
      <c r="BE1093" s="216">
        <f>IF(N1093="základní",J1093,0)</f>
        <v>0</v>
      </c>
      <c r="BF1093" s="216">
        <f>IF(N1093="snížená",J1093,0)</f>
        <v>0</v>
      </c>
      <c r="BG1093" s="216">
        <f>IF(N1093="zákl. přenesená",J1093,0)</f>
        <v>0</v>
      </c>
      <c r="BH1093" s="216">
        <f>IF(N1093="sníž. přenesená",J1093,0)</f>
        <v>0</v>
      </c>
      <c r="BI1093" s="216">
        <f>IF(N1093="nulová",J1093,0)</f>
        <v>0</v>
      </c>
      <c r="BJ1093" s="17" t="s">
        <v>77</v>
      </c>
      <c r="BK1093" s="216">
        <f>ROUND(I1093*H1093,2)</f>
        <v>0</v>
      </c>
      <c r="BL1093" s="17" t="s">
        <v>203</v>
      </c>
      <c r="BM1093" s="215" t="s">
        <v>1050</v>
      </c>
    </row>
    <row r="1094" s="2" customFormat="1">
      <c r="A1094" s="38"/>
      <c r="B1094" s="39"/>
      <c r="C1094" s="40"/>
      <c r="D1094" s="217" t="s">
        <v>152</v>
      </c>
      <c r="E1094" s="40"/>
      <c r="F1094" s="218" t="s">
        <v>2446</v>
      </c>
      <c r="G1094" s="40"/>
      <c r="H1094" s="40"/>
      <c r="I1094" s="219"/>
      <c r="J1094" s="40"/>
      <c r="K1094" s="40"/>
      <c r="L1094" s="44"/>
      <c r="M1094" s="220"/>
      <c r="N1094" s="221"/>
      <c r="O1094" s="84"/>
      <c r="P1094" s="84"/>
      <c r="Q1094" s="84"/>
      <c r="R1094" s="84"/>
      <c r="S1094" s="84"/>
      <c r="T1094" s="85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T1094" s="17" t="s">
        <v>152</v>
      </c>
      <c r="AU1094" s="17" t="s">
        <v>79</v>
      </c>
    </row>
    <row r="1095" s="2" customFormat="1">
      <c r="A1095" s="38"/>
      <c r="B1095" s="39"/>
      <c r="C1095" s="40"/>
      <c r="D1095" s="222" t="s">
        <v>154</v>
      </c>
      <c r="E1095" s="40"/>
      <c r="F1095" s="223" t="s">
        <v>2447</v>
      </c>
      <c r="G1095" s="40"/>
      <c r="H1095" s="40"/>
      <c r="I1095" s="219"/>
      <c r="J1095" s="40"/>
      <c r="K1095" s="40"/>
      <c r="L1095" s="44"/>
      <c r="M1095" s="220"/>
      <c r="N1095" s="221"/>
      <c r="O1095" s="84"/>
      <c r="P1095" s="84"/>
      <c r="Q1095" s="84"/>
      <c r="R1095" s="84"/>
      <c r="S1095" s="84"/>
      <c r="T1095" s="85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T1095" s="17" t="s">
        <v>154</v>
      </c>
      <c r="AU1095" s="17" t="s">
        <v>79</v>
      </c>
    </row>
    <row r="1096" s="13" customFormat="1">
      <c r="A1096" s="13"/>
      <c r="B1096" s="224"/>
      <c r="C1096" s="225"/>
      <c r="D1096" s="217" t="s">
        <v>156</v>
      </c>
      <c r="E1096" s="226" t="s">
        <v>19</v>
      </c>
      <c r="F1096" s="227" t="s">
        <v>2420</v>
      </c>
      <c r="G1096" s="225"/>
      <c r="H1096" s="226" t="s">
        <v>19</v>
      </c>
      <c r="I1096" s="228"/>
      <c r="J1096" s="225"/>
      <c r="K1096" s="225"/>
      <c r="L1096" s="229"/>
      <c r="M1096" s="230"/>
      <c r="N1096" s="231"/>
      <c r="O1096" s="231"/>
      <c r="P1096" s="231"/>
      <c r="Q1096" s="231"/>
      <c r="R1096" s="231"/>
      <c r="S1096" s="231"/>
      <c r="T1096" s="232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33" t="s">
        <v>156</v>
      </c>
      <c r="AU1096" s="233" t="s">
        <v>79</v>
      </c>
      <c r="AV1096" s="13" t="s">
        <v>77</v>
      </c>
      <c r="AW1096" s="13" t="s">
        <v>31</v>
      </c>
      <c r="AX1096" s="13" t="s">
        <v>69</v>
      </c>
      <c r="AY1096" s="233" t="s">
        <v>144</v>
      </c>
    </row>
    <row r="1097" s="14" customFormat="1">
      <c r="A1097" s="14"/>
      <c r="B1097" s="234"/>
      <c r="C1097" s="235"/>
      <c r="D1097" s="217" t="s">
        <v>156</v>
      </c>
      <c r="E1097" s="236" t="s">
        <v>19</v>
      </c>
      <c r="F1097" s="237" t="s">
        <v>2421</v>
      </c>
      <c r="G1097" s="235"/>
      <c r="H1097" s="238">
        <v>8</v>
      </c>
      <c r="I1097" s="239"/>
      <c r="J1097" s="235"/>
      <c r="K1097" s="235"/>
      <c r="L1097" s="240"/>
      <c r="M1097" s="241"/>
      <c r="N1097" s="242"/>
      <c r="O1097" s="242"/>
      <c r="P1097" s="242"/>
      <c r="Q1097" s="242"/>
      <c r="R1097" s="242"/>
      <c r="S1097" s="242"/>
      <c r="T1097" s="243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44" t="s">
        <v>156</v>
      </c>
      <c r="AU1097" s="244" t="s">
        <v>79</v>
      </c>
      <c r="AV1097" s="14" t="s">
        <v>79</v>
      </c>
      <c r="AW1097" s="14" t="s">
        <v>31</v>
      </c>
      <c r="AX1097" s="14" t="s">
        <v>69</v>
      </c>
      <c r="AY1097" s="244" t="s">
        <v>144</v>
      </c>
    </row>
    <row r="1098" s="15" customFormat="1">
      <c r="A1098" s="15"/>
      <c r="B1098" s="245"/>
      <c r="C1098" s="246"/>
      <c r="D1098" s="217" t="s">
        <v>156</v>
      </c>
      <c r="E1098" s="247" t="s">
        <v>19</v>
      </c>
      <c r="F1098" s="248" t="s">
        <v>163</v>
      </c>
      <c r="G1098" s="246"/>
      <c r="H1098" s="249">
        <v>8</v>
      </c>
      <c r="I1098" s="250"/>
      <c r="J1098" s="246"/>
      <c r="K1098" s="246"/>
      <c r="L1098" s="251"/>
      <c r="M1098" s="252"/>
      <c r="N1098" s="253"/>
      <c r="O1098" s="253"/>
      <c r="P1098" s="253"/>
      <c r="Q1098" s="253"/>
      <c r="R1098" s="253"/>
      <c r="S1098" s="253"/>
      <c r="T1098" s="254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T1098" s="255" t="s">
        <v>156</v>
      </c>
      <c r="AU1098" s="255" t="s">
        <v>79</v>
      </c>
      <c r="AV1098" s="15" t="s">
        <v>151</v>
      </c>
      <c r="AW1098" s="15" t="s">
        <v>31</v>
      </c>
      <c r="AX1098" s="15" t="s">
        <v>77</v>
      </c>
      <c r="AY1098" s="255" t="s">
        <v>144</v>
      </c>
    </row>
    <row r="1099" s="2" customFormat="1" ht="24.15" customHeight="1">
      <c r="A1099" s="38"/>
      <c r="B1099" s="39"/>
      <c r="C1099" s="204" t="s">
        <v>598</v>
      </c>
      <c r="D1099" s="204" t="s">
        <v>146</v>
      </c>
      <c r="E1099" s="205" t="s">
        <v>2448</v>
      </c>
      <c r="F1099" s="206" t="s">
        <v>2449</v>
      </c>
      <c r="G1099" s="207" t="s">
        <v>305</v>
      </c>
      <c r="H1099" s="208">
        <v>1</v>
      </c>
      <c r="I1099" s="209"/>
      <c r="J1099" s="210">
        <f>ROUND(I1099*H1099,2)</f>
        <v>0</v>
      </c>
      <c r="K1099" s="206" t="s">
        <v>150</v>
      </c>
      <c r="L1099" s="44"/>
      <c r="M1099" s="211" t="s">
        <v>19</v>
      </c>
      <c r="N1099" s="212" t="s">
        <v>40</v>
      </c>
      <c r="O1099" s="84"/>
      <c r="P1099" s="213">
        <f>O1099*H1099</f>
        <v>0</v>
      </c>
      <c r="Q1099" s="213">
        <v>0.00049956999999999996</v>
      </c>
      <c r="R1099" s="213">
        <f>Q1099*H1099</f>
        <v>0.00049956999999999996</v>
      </c>
      <c r="S1099" s="213">
        <v>0</v>
      </c>
      <c r="T1099" s="214">
        <f>S1099*H1099</f>
        <v>0</v>
      </c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R1099" s="215" t="s">
        <v>203</v>
      </c>
      <c r="AT1099" s="215" t="s">
        <v>146</v>
      </c>
      <c r="AU1099" s="215" t="s">
        <v>79</v>
      </c>
      <c r="AY1099" s="17" t="s">
        <v>144</v>
      </c>
      <c r="BE1099" s="216">
        <f>IF(N1099="základní",J1099,0)</f>
        <v>0</v>
      </c>
      <c r="BF1099" s="216">
        <f>IF(N1099="snížená",J1099,0)</f>
        <v>0</v>
      </c>
      <c r="BG1099" s="216">
        <f>IF(N1099="zákl. přenesená",J1099,0)</f>
        <v>0</v>
      </c>
      <c r="BH1099" s="216">
        <f>IF(N1099="sníž. přenesená",J1099,0)</f>
        <v>0</v>
      </c>
      <c r="BI1099" s="216">
        <f>IF(N1099="nulová",J1099,0)</f>
        <v>0</v>
      </c>
      <c r="BJ1099" s="17" t="s">
        <v>77</v>
      </c>
      <c r="BK1099" s="216">
        <f>ROUND(I1099*H1099,2)</f>
        <v>0</v>
      </c>
      <c r="BL1099" s="17" t="s">
        <v>203</v>
      </c>
      <c r="BM1099" s="215" t="s">
        <v>1056</v>
      </c>
    </row>
    <row r="1100" s="2" customFormat="1">
      <c r="A1100" s="38"/>
      <c r="B1100" s="39"/>
      <c r="C1100" s="40"/>
      <c r="D1100" s="217" t="s">
        <v>152</v>
      </c>
      <c r="E1100" s="40"/>
      <c r="F1100" s="218" t="s">
        <v>2450</v>
      </c>
      <c r="G1100" s="40"/>
      <c r="H1100" s="40"/>
      <c r="I1100" s="219"/>
      <c r="J1100" s="40"/>
      <c r="K1100" s="40"/>
      <c r="L1100" s="44"/>
      <c r="M1100" s="220"/>
      <c r="N1100" s="221"/>
      <c r="O1100" s="84"/>
      <c r="P1100" s="84"/>
      <c r="Q1100" s="84"/>
      <c r="R1100" s="84"/>
      <c r="S1100" s="84"/>
      <c r="T1100" s="85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T1100" s="17" t="s">
        <v>152</v>
      </c>
      <c r="AU1100" s="17" t="s">
        <v>79</v>
      </c>
    </row>
    <row r="1101" s="2" customFormat="1">
      <c r="A1101" s="38"/>
      <c r="B1101" s="39"/>
      <c r="C1101" s="40"/>
      <c r="D1101" s="222" t="s">
        <v>154</v>
      </c>
      <c r="E1101" s="40"/>
      <c r="F1101" s="223" t="s">
        <v>2451</v>
      </c>
      <c r="G1101" s="40"/>
      <c r="H1101" s="40"/>
      <c r="I1101" s="219"/>
      <c r="J1101" s="40"/>
      <c r="K1101" s="40"/>
      <c r="L1101" s="44"/>
      <c r="M1101" s="220"/>
      <c r="N1101" s="221"/>
      <c r="O1101" s="84"/>
      <c r="P1101" s="84"/>
      <c r="Q1101" s="84"/>
      <c r="R1101" s="84"/>
      <c r="S1101" s="84"/>
      <c r="T1101" s="85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T1101" s="17" t="s">
        <v>154</v>
      </c>
      <c r="AU1101" s="17" t="s">
        <v>79</v>
      </c>
    </row>
    <row r="1102" s="13" customFormat="1">
      <c r="A1102" s="13"/>
      <c r="B1102" s="224"/>
      <c r="C1102" s="225"/>
      <c r="D1102" s="217" t="s">
        <v>156</v>
      </c>
      <c r="E1102" s="226" t="s">
        <v>19</v>
      </c>
      <c r="F1102" s="227" t="s">
        <v>2403</v>
      </c>
      <c r="G1102" s="225"/>
      <c r="H1102" s="226" t="s">
        <v>19</v>
      </c>
      <c r="I1102" s="228"/>
      <c r="J1102" s="225"/>
      <c r="K1102" s="225"/>
      <c r="L1102" s="229"/>
      <c r="M1102" s="230"/>
      <c r="N1102" s="231"/>
      <c r="O1102" s="231"/>
      <c r="P1102" s="231"/>
      <c r="Q1102" s="231"/>
      <c r="R1102" s="231"/>
      <c r="S1102" s="231"/>
      <c r="T1102" s="232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33" t="s">
        <v>156</v>
      </c>
      <c r="AU1102" s="233" t="s">
        <v>79</v>
      </c>
      <c r="AV1102" s="13" t="s">
        <v>77</v>
      </c>
      <c r="AW1102" s="13" t="s">
        <v>31</v>
      </c>
      <c r="AX1102" s="13" t="s">
        <v>69</v>
      </c>
      <c r="AY1102" s="233" t="s">
        <v>144</v>
      </c>
    </row>
    <row r="1103" s="14" customFormat="1">
      <c r="A1103" s="14"/>
      <c r="B1103" s="234"/>
      <c r="C1103" s="235"/>
      <c r="D1103" s="217" t="s">
        <v>156</v>
      </c>
      <c r="E1103" s="236" t="s">
        <v>19</v>
      </c>
      <c r="F1103" s="237" t="s">
        <v>77</v>
      </c>
      <c r="G1103" s="235"/>
      <c r="H1103" s="238">
        <v>1</v>
      </c>
      <c r="I1103" s="239"/>
      <c r="J1103" s="235"/>
      <c r="K1103" s="235"/>
      <c r="L1103" s="240"/>
      <c r="M1103" s="241"/>
      <c r="N1103" s="242"/>
      <c r="O1103" s="242"/>
      <c r="P1103" s="242"/>
      <c r="Q1103" s="242"/>
      <c r="R1103" s="242"/>
      <c r="S1103" s="242"/>
      <c r="T1103" s="243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44" t="s">
        <v>156</v>
      </c>
      <c r="AU1103" s="244" t="s">
        <v>79</v>
      </c>
      <c r="AV1103" s="14" t="s">
        <v>79</v>
      </c>
      <c r="AW1103" s="14" t="s">
        <v>31</v>
      </c>
      <c r="AX1103" s="14" t="s">
        <v>69</v>
      </c>
      <c r="AY1103" s="244" t="s">
        <v>144</v>
      </c>
    </row>
    <row r="1104" s="15" customFormat="1">
      <c r="A1104" s="15"/>
      <c r="B1104" s="245"/>
      <c r="C1104" s="246"/>
      <c r="D1104" s="217" t="s">
        <v>156</v>
      </c>
      <c r="E1104" s="247" t="s">
        <v>19</v>
      </c>
      <c r="F1104" s="248" t="s">
        <v>163</v>
      </c>
      <c r="G1104" s="246"/>
      <c r="H1104" s="249">
        <v>1</v>
      </c>
      <c r="I1104" s="250"/>
      <c r="J1104" s="246"/>
      <c r="K1104" s="246"/>
      <c r="L1104" s="251"/>
      <c r="M1104" s="252"/>
      <c r="N1104" s="253"/>
      <c r="O1104" s="253"/>
      <c r="P1104" s="253"/>
      <c r="Q1104" s="253"/>
      <c r="R1104" s="253"/>
      <c r="S1104" s="253"/>
      <c r="T1104" s="254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T1104" s="255" t="s">
        <v>156</v>
      </c>
      <c r="AU1104" s="255" t="s">
        <v>79</v>
      </c>
      <c r="AV1104" s="15" t="s">
        <v>151</v>
      </c>
      <c r="AW1104" s="15" t="s">
        <v>31</v>
      </c>
      <c r="AX1104" s="15" t="s">
        <v>77</v>
      </c>
      <c r="AY1104" s="255" t="s">
        <v>144</v>
      </c>
    </row>
    <row r="1105" s="2" customFormat="1" ht="24.15" customHeight="1">
      <c r="A1105" s="38"/>
      <c r="B1105" s="39"/>
      <c r="C1105" s="204" t="s">
        <v>1061</v>
      </c>
      <c r="D1105" s="204" t="s">
        <v>146</v>
      </c>
      <c r="E1105" s="205" t="s">
        <v>2452</v>
      </c>
      <c r="F1105" s="206" t="s">
        <v>2453</v>
      </c>
      <c r="G1105" s="207" t="s">
        <v>305</v>
      </c>
      <c r="H1105" s="208">
        <v>1</v>
      </c>
      <c r="I1105" s="209"/>
      <c r="J1105" s="210">
        <f>ROUND(I1105*H1105,2)</f>
        <v>0</v>
      </c>
      <c r="K1105" s="206" t="s">
        <v>150</v>
      </c>
      <c r="L1105" s="44"/>
      <c r="M1105" s="211" t="s">
        <v>19</v>
      </c>
      <c r="N1105" s="212" t="s">
        <v>40</v>
      </c>
      <c r="O1105" s="84"/>
      <c r="P1105" s="213">
        <f>O1105*H1105</f>
        <v>0</v>
      </c>
      <c r="Q1105" s="213">
        <v>0.00011957</v>
      </c>
      <c r="R1105" s="213">
        <f>Q1105*H1105</f>
        <v>0.00011957</v>
      </c>
      <c r="S1105" s="213">
        <v>0</v>
      </c>
      <c r="T1105" s="214">
        <f>S1105*H1105</f>
        <v>0</v>
      </c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R1105" s="215" t="s">
        <v>203</v>
      </c>
      <c r="AT1105" s="215" t="s">
        <v>146</v>
      </c>
      <c r="AU1105" s="215" t="s">
        <v>79</v>
      </c>
      <c r="AY1105" s="17" t="s">
        <v>144</v>
      </c>
      <c r="BE1105" s="216">
        <f>IF(N1105="základní",J1105,0)</f>
        <v>0</v>
      </c>
      <c r="BF1105" s="216">
        <f>IF(N1105="snížená",J1105,0)</f>
        <v>0</v>
      </c>
      <c r="BG1105" s="216">
        <f>IF(N1105="zákl. přenesená",J1105,0)</f>
        <v>0</v>
      </c>
      <c r="BH1105" s="216">
        <f>IF(N1105="sníž. přenesená",J1105,0)</f>
        <v>0</v>
      </c>
      <c r="BI1105" s="216">
        <f>IF(N1105="nulová",J1105,0)</f>
        <v>0</v>
      </c>
      <c r="BJ1105" s="17" t="s">
        <v>77</v>
      </c>
      <c r="BK1105" s="216">
        <f>ROUND(I1105*H1105,2)</f>
        <v>0</v>
      </c>
      <c r="BL1105" s="17" t="s">
        <v>203</v>
      </c>
      <c r="BM1105" s="215" t="s">
        <v>1064</v>
      </c>
    </row>
    <row r="1106" s="2" customFormat="1">
      <c r="A1106" s="38"/>
      <c r="B1106" s="39"/>
      <c r="C1106" s="40"/>
      <c r="D1106" s="217" t="s">
        <v>152</v>
      </c>
      <c r="E1106" s="40"/>
      <c r="F1106" s="218" t="s">
        <v>2454</v>
      </c>
      <c r="G1106" s="40"/>
      <c r="H1106" s="40"/>
      <c r="I1106" s="219"/>
      <c r="J1106" s="40"/>
      <c r="K1106" s="40"/>
      <c r="L1106" s="44"/>
      <c r="M1106" s="220"/>
      <c r="N1106" s="221"/>
      <c r="O1106" s="84"/>
      <c r="P1106" s="84"/>
      <c r="Q1106" s="84"/>
      <c r="R1106" s="84"/>
      <c r="S1106" s="84"/>
      <c r="T1106" s="85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T1106" s="17" t="s">
        <v>152</v>
      </c>
      <c r="AU1106" s="17" t="s">
        <v>79</v>
      </c>
    </row>
    <row r="1107" s="2" customFormat="1">
      <c r="A1107" s="38"/>
      <c r="B1107" s="39"/>
      <c r="C1107" s="40"/>
      <c r="D1107" s="222" t="s">
        <v>154</v>
      </c>
      <c r="E1107" s="40"/>
      <c r="F1107" s="223" t="s">
        <v>2455</v>
      </c>
      <c r="G1107" s="40"/>
      <c r="H1107" s="40"/>
      <c r="I1107" s="219"/>
      <c r="J1107" s="40"/>
      <c r="K1107" s="40"/>
      <c r="L1107" s="44"/>
      <c r="M1107" s="220"/>
      <c r="N1107" s="221"/>
      <c r="O1107" s="84"/>
      <c r="P1107" s="84"/>
      <c r="Q1107" s="84"/>
      <c r="R1107" s="84"/>
      <c r="S1107" s="84"/>
      <c r="T1107" s="85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T1107" s="17" t="s">
        <v>154</v>
      </c>
      <c r="AU1107" s="17" t="s">
        <v>79</v>
      </c>
    </row>
    <row r="1108" s="13" customFormat="1">
      <c r="A1108" s="13"/>
      <c r="B1108" s="224"/>
      <c r="C1108" s="225"/>
      <c r="D1108" s="217" t="s">
        <v>156</v>
      </c>
      <c r="E1108" s="226" t="s">
        <v>19</v>
      </c>
      <c r="F1108" s="227" t="s">
        <v>2402</v>
      </c>
      <c r="G1108" s="225"/>
      <c r="H1108" s="226" t="s">
        <v>19</v>
      </c>
      <c r="I1108" s="228"/>
      <c r="J1108" s="225"/>
      <c r="K1108" s="225"/>
      <c r="L1108" s="229"/>
      <c r="M1108" s="230"/>
      <c r="N1108" s="231"/>
      <c r="O1108" s="231"/>
      <c r="P1108" s="231"/>
      <c r="Q1108" s="231"/>
      <c r="R1108" s="231"/>
      <c r="S1108" s="231"/>
      <c r="T1108" s="232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33" t="s">
        <v>156</v>
      </c>
      <c r="AU1108" s="233" t="s">
        <v>79</v>
      </c>
      <c r="AV1108" s="13" t="s">
        <v>77</v>
      </c>
      <c r="AW1108" s="13" t="s">
        <v>31</v>
      </c>
      <c r="AX1108" s="13" t="s">
        <v>69</v>
      </c>
      <c r="AY1108" s="233" t="s">
        <v>144</v>
      </c>
    </row>
    <row r="1109" s="14" customFormat="1">
      <c r="A1109" s="14"/>
      <c r="B1109" s="234"/>
      <c r="C1109" s="235"/>
      <c r="D1109" s="217" t="s">
        <v>156</v>
      </c>
      <c r="E1109" s="236" t="s">
        <v>19</v>
      </c>
      <c r="F1109" s="237" t="s">
        <v>77</v>
      </c>
      <c r="G1109" s="235"/>
      <c r="H1109" s="238">
        <v>1</v>
      </c>
      <c r="I1109" s="239"/>
      <c r="J1109" s="235"/>
      <c r="K1109" s="235"/>
      <c r="L1109" s="240"/>
      <c r="M1109" s="241"/>
      <c r="N1109" s="242"/>
      <c r="O1109" s="242"/>
      <c r="P1109" s="242"/>
      <c r="Q1109" s="242"/>
      <c r="R1109" s="242"/>
      <c r="S1109" s="242"/>
      <c r="T1109" s="243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44" t="s">
        <v>156</v>
      </c>
      <c r="AU1109" s="244" t="s">
        <v>79</v>
      </c>
      <c r="AV1109" s="14" t="s">
        <v>79</v>
      </c>
      <c r="AW1109" s="14" t="s">
        <v>31</v>
      </c>
      <c r="AX1109" s="14" t="s">
        <v>69</v>
      </c>
      <c r="AY1109" s="244" t="s">
        <v>144</v>
      </c>
    </row>
    <row r="1110" s="15" customFormat="1">
      <c r="A1110" s="15"/>
      <c r="B1110" s="245"/>
      <c r="C1110" s="246"/>
      <c r="D1110" s="217" t="s">
        <v>156</v>
      </c>
      <c r="E1110" s="247" t="s">
        <v>19</v>
      </c>
      <c r="F1110" s="248" t="s">
        <v>163</v>
      </c>
      <c r="G1110" s="246"/>
      <c r="H1110" s="249">
        <v>1</v>
      </c>
      <c r="I1110" s="250"/>
      <c r="J1110" s="246"/>
      <c r="K1110" s="246"/>
      <c r="L1110" s="251"/>
      <c r="M1110" s="252"/>
      <c r="N1110" s="253"/>
      <c r="O1110" s="253"/>
      <c r="P1110" s="253"/>
      <c r="Q1110" s="253"/>
      <c r="R1110" s="253"/>
      <c r="S1110" s="253"/>
      <c r="T1110" s="254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T1110" s="255" t="s">
        <v>156</v>
      </c>
      <c r="AU1110" s="255" t="s">
        <v>79</v>
      </c>
      <c r="AV1110" s="15" t="s">
        <v>151</v>
      </c>
      <c r="AW1110" s="15" t="s">
        <v>31</v>
      </c>
      <c r="AX1110" s="15" t="s">
        <v>77</v>
      </c>
      <c r="AY1110" s="255" t="s">
        <v>144</v>
      </c>
    </row>
    <row r="1111" s="2" customFormat="1" ht="24.15" customHeight="1">
      <c r="A1111" s="38"/>
      <c r="B1111" s="39"/>
      <c r="C1111" s="204" t="s">
        <v>603</v>
      </c>
      <c r="D1111" s="204" t="s">
        <v>146</v>
      </c>
      <c r="E1111" s="205" t="s">
        <v>2456</v>
      </c>
      <c r="F1111" s="206" t="s">
        <v>2457</v>
      </c>
      <c r="G1111" s="207" t="s">
        <v>305</v>
      </c>
      <c r="H1111" s="208">
        <v>1</v>
      </c>
      <c r="I1111" s="209"/>
      <c r="J1111" s="210">
        <f>ROUND(I1111*H1111,2)</f>
        <v>0</v>
      </c>
      <c r="K1111" s="206" t="s">
        <v>150</v>
      </c>
      <c r="L1111" s="44"/>
      <c r="M1111" s="211" t="s">
        <v>19</v>
      </c>
      <c r="N1111" s="212" t="s">
        <v>40</v>
      </c>
      <c r="O1111" s="84"/>
      <c r="P1111" s="213">
        <f>O1111*H1111</f>
        <v>0</v>
      </c>
      <c r="Q1111" s="213">
        <v>0.00011957</v>
      </c>
      <c r="R1111" s="213">
        <f>Q1111*H1111</f>
        <v>0.00011957</v>
      </c>
      <c r="S1111" s="213">
        <v>0</v>
      </c>
      <c r="T1111" s="214">
        <f>S1111*H1111</f>
        <v>0</v>
      </c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R1111" s="215" t="s">
        <v>203</v>
      </c>
      <c r="AT1111" s="215" t="s">
        <v>146</v>
      </c>
      <c r="AU1111" s="215" t="s">
        <v>79</v>
      </c>
      <c r="AY1111" s="17" t="s">
        <v>144</v>
      </c>
      <c r="BE1111" s="216">
        <f>IF(N1111="základní",J1111,0)</f>
        <v>0</v>
      </c>
      <c r="BF1111" s="216">
        <f>IF(N1111="snížená",J1111,0)</f>
        <v>0</v>
      </c>
      <c r="BG1111" s="216">
        <f>IF(N1111="zákl. přenesená",J1111,0)</f>
        <v>0</v>
      </c>
      <c r="BH1111" s="216">
        <f>IF(N1111="sníž. přenesená",J1111,0)</f>
        <v>0</v>
      </c>
      <c r="BI1111" s="216">
        <f>IF(N1111="nulová",J1111,0)</f>
        <v>0</v>
      </c>
      <c r="BJ1111" s="17" t="s">
        <v>77</v>
      </c>
      <c r="BK1111" s="216">
        <f>ROUND(I1111*H1111,2)</f>
        <v>0</v>
      </c>
      <c r="BL1111" s="17" t="s">
        <v>203</v>
      </c>
      <c r="BM1111" s="215" t="s">
        <v>1069</v>
      </c>
    </row>
    <row r="1112" s="2" customFormat="1">
      <c r="A1112" s="38"/>
      <c r="B1112" s="39"/>
      <c r="C1112" s="40"/>
      <c r="D1112" s="217" t="s">
        <v>152</v>
      </c>
      <c r="E1112" s="40"/>
      <c r="F1112" s="218" t="s">
        <v>2458</v>
      </c>
      <c r="G1112" s="40"/>
      <c r="H1112" s="40"/>
      <c r="I1112" s="219"/>
      <c r="J1112" s="40"/>
      <c r="K1112" s="40"/>
      <c r="L1112" s="44"/>
      <c r="M1112" s="220"/>
      <c r="N1112" s="221"/>
      <c r="O1112" s="84"/>
      <c r="P1112" s="84"/>
      <c r="Q1112" s="84"/>
      <c r="R1112" s="84"/>
      <c r="S1112" s="84"/>
      <c r="T1112" s="85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T1112" s="17" t="s">
        <v>152</v>
      </c>
      <c r="AU1112" s="17" t="s">
        <v>79</v>
      </c>
    </row>
    <row r="1113" s="2" customFormat="1">
      <c r="A1113" s="38"/>
      <c r="B1113" s="39"/>
      <c r="C1113" s="40"/>
      <c r="D1113" s="222" t="s">
        <v>154</v>
      </c>
      <c r="E1113" s="40"/>
      <c r="F1113" s="223" t="s">
        <v>2459</v>
      </c>
      <c r="G1113" s="40"/>
      <c r="H1113" s="40"/>
      <c r="I1113" s="219"/>
      <c r="J1113" s="40"/>
      <c r="K1113" s="40"/>
      <c r="L1113" s="44"/>
      <c r="M1113" s="220"/>
      <c r="N1113" s="221"/>
      <c r="O1113" s="84"/>
      <c r="P1113" s="84"/>
      <c r="Q1113" s="84"/>
      <c r="R1113" s="84"/>
      <c r="S1113" s="84"/>
      <c r="T1113" s="85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T1113" s="17" t="s">
        <v>154</v>
      </c>
      <c r="AU1113" s="17" t="s">
        <v>79</v>
      </c>
    </row>
    <row r="1114" s="13" customFormat="1">
      <c r="A1114" s="13"/>
      <c r="B1114" s="224"/>
      <c r="C1114" s="225"/>
      <c r="D1114" s="217" t="s">
        <v>156</v>
      </c>
      <c r="E1114" s="226" t="s">
        <v>19</v>
      </c>
      <c r="F1114" s="227" t="s">
        <v>2403</v>
      </c>
      <c r="G1114" s="225"/>
      <c r="H1114" s="226" t="s">
        <v>19</v>
      </c>
      <c r="I1114" s="228"/>
      <c r="J1114" s="225"/>
      <c r="K1114" s="225"/>
      <c r="L1114" s="229"/>
      <c r="M1114" s="230"/>
      <c r="N1114" s="231"/>
      <c r="O1114" s="231"/>
      <c r="P1114" s="231"/>
      <c r="Q1114" s="231"/>
      <c r="R1114" s="231"/>
      <c r="S1114" s="231"/>
      <c r="T1114" s="232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33" t="s">
        <v>156</v>
      </c>
      <c r="AU1114" s="233" t="s">
        <v>79</v>
      </c>
      <c r="AV1114" s="13" t="s">
        <v>77</v>
      </c>
      <c r="AW1114" s="13" t="s">
        <v>31</v>
      </c>
      <c r="AX1114" s="13" t="s">
        <v>69</v>
      </c>
      <c r="AY1114" s="233" t="s">
        <v>144</v>
      </c>
    </row>
    <row r="1115" s="14" customFormat="1">
      <c r="A1115" s="14"/>
      <c r="B1115" s="234"/>
      <c r="C1115" s="235"/>
      <c r="D1115" s="217" t="s">
        <v>156</v>
      </c>
      <c r="E1115" s="236" t="s">
        <v>19</v>
      </c>
      <c r="F1115" s="237" t="s">
        <v>77</v>
      </c>
      <c r="G1115" s="235"/>
      <c r="H1115" s="238">
        <v>1</v>
      </c>
      <c r="I1115" s="239"/>
      <c r="J1115" s="235"/>
      <c r="K1115" s="235"/>
      <c r="L1115" s="240"/>
      <c r="M1115" s="241"/>
      <c r="N1115" s="242"/>
      <c r="O1115" s="242"/>
      <c r="P1115" s="242"/>
      <c r="Q1115" s="242"/>
      <c r="R1115" s="242"/>
      <c r="S1115" s="242"/>
      <c r="T1115" s="243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44" t="s">
        <v>156</v>
      </c>
      <c r="AU1115" s="244" t="s">
        <v>79</v>
      </c>
      <c r="AV1115" s="14" t="s">
        <v>79</v>
      </c>
      <c r="AW1115" s="14" t="s">
        <v>31</v>
      </c>
      <c r="AX1115" s="14" t="s">
        <v>69</v>
      </c>
      <c r="AY1115" s="244" t="s">
        <v>144</v>
      </c>
    </row>
    <row r="1116" s="15" customFormat="1">
      <c r="A1116" s="15"/>
      <c r="B1116" s="245"/>
      <c r="C1116" s="246"/>
      <c r="D1116" s="217" t="s">
        <v>156</v>
      </c>
      <c r="E1116" s="247" t="s">
        <v>19</v>
      </c>
      <c r="F1116" s="248" t="s">
        <v>163</v>
      </c>
      <c r="G1116" s="246"/>
      <c r="H1116" s="249">
        <v>1</v>
      </c>
      <c r="I1116" s="250"/>
      <c r="J1116" s="246"/>
      <c r="K1116" s="246"/>
      <c r="L1116" s="251"/>
      <c r="M1116" s="252"/>
      <c r="N1116" s="253"/>
      <c r="O1116" s="253"/>
      <c r="P1116" s="253"/>
      <c r="Q1116" s="253"/>
      <c r="R1116" s="253"/>
      <c r="S1116" s="253"/>
      <c r="T1116" s="254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T1116" s="255" t="s">
        <v>156</v>
      </c>
      <c r="AU1116" s="255" t="s">
        <v>79</v>
      </c>
      <c r="AV1116" s="15" t="s">
        <v>151</v>
      </c>
      <c r="AW1116" s="15" t="s">
        <v>31</v>
      </c>
      <c r="AX1116" s="15" t="s">
        <v>77</v>
      </c>
      <c r="AY1116" s="255" t="s">
        <v>144</v>
      </c>
    </row>
    <row r="1117" s="2" customFormat="1" ht="24.15" customHeight="1">
      <c r="A1117" s="38"/>
      <c r="B1117" s="39"/>
      <c r="C1117" s="204" t="s">
        <v>1072</v>
      </c>
      <c r="D1117" s="204" t="s">
        <v>146</v>
      </c>
      <c r="E1117" s="205" t="s">
        <v>2460</v>
      </c>
      <c r="F1117" s="206" t="s">
        <v>2461</v>
      </c>
      <c r="G1117" s="207" t="s">
        <v>305</v>
      </c>
      <c r="H1117" s="208">
        <v>2</v>
      </c>
      <c r="I1117" s="209"/>
      <c r="J1117" s="210">
        <f>ROUND(I1117*H1117,2)</f>
        <v>0</v>
      </c>
      <c r="K1117" s="206" t="s">
        <v>150</v>
      </c>
      <c r="L1117" s="44"/>
      <c r="M1117" s="211" t="s">
        <v>19</v>
      </c>
      <c r="N1117" s="212" t="s">
        <v>40</v>
      </c>
      <c r="O1117" s="84"/>
      <c r="P1117" s="213">
        <f>O1117*H1117</f>
        <v>0</v>
      </c>
      <c r="Q1117" s="213">
        <v>0.00014956999999999999</v>
      </c>
      <c r="R1117" s="213">
        <f>Q1117*H1117</f>
        <v>0.00029913999999999999</v>
      </c>
      <c r="S1117" s="213">
        <v>0</v>
      </c>
      <c r="T1117" s="214">
        <f>S1117*H1117</f>
        <v>0</v>
      </c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R1117" s="215" t="s">
        <v>203</v>
      </c>
      <c r="AT1117" s="215" t="s">
        <v>146</v>
      </c>
      <c r="AU1117" s="215" t="s">
        <v>79</v>
      </c>
      <c r="AY1117" s="17" t="s">
        <v>144</v>
      </c>
      <c r="BE1117" s="216">
        <f>IF(N1117="základní",J1117,0)</f>
        <v>0</v>
      </c>
      <c r="BF1117" s="216">
        <f>IF(N1117="snížená",J1117,0)</f>
        <v>0</v>
      </c>
      <c r="BG1117" s="216">
        <f>IF(N1117="zákl. přenesená",J1117,0)</f>
        <v>0</v>
      </c>
      <c r="BH1117" s="216">
        <f>IF(N1117="sníž. přenesená",J1117,0)</f>
        <v>0</v>
      </c>
      <c r="BI1117" s="216">
        <f>IF(N1117="nulová",J1117,0)</f>
        <v>0</v>
      </c>
      <c r="BJ1117" s="17" t="s">
        <v>77</v>
      </c>
      <c r="BK1117" s="216">
        <f>ROUND(I1117*H1117,2)</f>
        <v>0</v>
      </c>
      <c r="BL1117" s="17" t="s">
        <v>203</v>
      </c>
      <c r="BM1117" s="215" t="s">
        <v>1075</v>
      </c>
    </row>
    <row r="1118" s="2" customFormat="1">
      <c r="A1118" s="38"/>
      <c r="B1118" s="39"/>
      <c r="C1118" s="40"/>
      <c r="D1118" s="217" t="s">
        <v>152</v>
      </c>
      <c r="E1118" s="40"/>
      <c r="F1118" s="218" t="s">
        <v>2462</v>
      </c>
      <c r="G1118" s="40"/>
      <c r="H1118" s="40"/>
      <c r="I1118" s="219"/>
      <c r="J1118" s="40"/>
      <c r="K1118" s="40"/>
      <c r="L1118" s="44"/>
      <c r="M1118" s="220"/>
      <c r="N1118" s="221"/>
      <c r="O1118" s="84"/>
      <c r="P1118" s="84"/>
      <c r="Q1118" s="84"/>
      <c r="R1118" s="84"/>
      <c r="S1118" s="84"/>
      <c r="T1118" s="85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T1118" s="17" t="s">
        <v>152</v>
      </c>
      <c r="AU1118" s="17" t="s">
        <v>79</v>
      </c>
    </row>
    <row r="1119" s="2" customFormat="1">
      <c r="A1119" s="38"/>
      <c r="B1119" s="39"/>
      <c r="C1119" s="40"/>
      <c r="D1119" s="222" t="s">
        <v>154</v>
      </c>
      <c r="E1119" s="40"/>
      <c r="F1119" s="223" t="s">
        <v>2463</v>
      </c>
      <c r="G1119" s="40"/>
      <c r="H1119" s="40"/>
      <c r="I1119" s="219"/>
      <c r="J1119" s="40"/>
      <c r="K1119" s="40"/>
      <c r="L1119" s="44"/>
      <c r="M1119" s="220"/>
      <c r="N1119" s="221"/>
      <c r="O1119" s="84"/>
      <c r="P1119" s="84"/>
      <c r="Q1119" s="84"/>
      <c r="R1119" s="84"/>
      <c r="S1119" s="84"/>
      <c r="T1119" s="85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T1119" s="17" t="s">
        <v>154</v>
      </c>
      <c r="AU1119" s="17" t="s">
        <v>79</v>
      </c>
    </row>
    <row r="1120" s="13" customFormat="1">
      <c r="A1120" s="13"/>
      <c r="B1120" s="224"/>
      <c r="C1120" s="225"/>
      <c r="D1120" s="217" t="s">
        <v>156</v>
      </c>
      <c r="E1120" s="226" t="s">
        <v>19</v>
      </c>
      <c r="F1120" s="227" t="s">
        <v>2402</v>
      </c>
      <c r="G1120" s="225"/>
      <c r="H1120" s="226" t="s">
        <v>19</v>
      </c>
      <c r="I1120" s="228"/>
      <c r="J1120" s="225"/>
      <c r="K1120" s="225"/>
      <c r="L1120" s="229"/>
      <c r="M1120" s="230"/>
      <c r="N1120" s="231"/>
      <c r="O1120" s="231"/>
      <c r="P1120" s="231"/>
      <c r="Q1120" s="231"/>
      <c r="R1120" s="231"/>
      <c r="S1120" s="231"/>
      <c r="T1120" s="232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33" t="s">
        <v>156</v>
      </c>
      <c r="AU1120" s="233" t="s">
        <v>79</v>
      </c>
      <c r="AV1120" s="13" t="s">
        <v>77</v>
      </c>
      <c r="AW1120" s="13" t="s">
        <v>31</v>
      </c>
      <c r="AX1120" s="13" t="s">
        <v>69</v>
      </c>
      <c r="AY1120" s="233" t="s">
        <v>144</v>
      </c>
    </row>
    <row r="1121" s="14" customFormat="1">
      <c r="A1121" s="14"/>
      <c r="B1121" s="234"/>
      <c r="C1121" s="235"/>
      <c r="D1121" s="217" t="s">
        <v>156</v>
      </c>
      <c r="E1121" s="236" t="s">
        <v>19</v>
      </c>
      <c r="F1121" s="237" t="s">
        <v>77</v>
      </c>
      <c r="G1121" s="235"/>
      <c r="H1121" s="238">
        <v>1</v>
      </c>
      <c r="I1121" s="239"/>
      <c r="J1121" s="235"/>
      <c r="K1121" s="235"/>
      <c r="L1121" s="240"/>
      <c r="M1121" s="241"/>
      <c r="N1121" s="242"/>
      <c r="O1121" s="242"/>
      <c r="P1121" s="242"/>
      <c r="Q1121" s="242"/>
      <c r="R1121" s="242"/>
      <c r="S1121" s="242"/>
      <c r="T1121" s="243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44" t="s">
        <v>156</v>
      </c>
      <c r="AU1121" s="244" t="s">
        <v>79</v>
      </c>
      <c r="AV1121" s="14" t="s">
        <v>79</v>
      </c>
      <c r="AW1121" s="14" t="s">
        <v>31</v>
      </c>
      <c r="AX1121" s="14" t="s">
        <v>69</v>
      </c>
      <c r="AY1121" s="244" t="s">
        <v>144</v>
      </c>
    </row>
    <row r="1122" s="13" customFormat="1">
      <c r="A1122" s="13"/>
      <c r="B1122" s="224"/>
      <c r="C1122" s="225"/>
      <c r="D1122" s="217" t="s">
        <v>156</v>
      </c>
      <c r="E1122" s="226" t="s">
        <v>19</v>
      </c>
      <c r="F1122" s="227" t="s">
        <v>2403</v>
      </c>
      <c r="G1122" s="225"/>
      <c r="H1122" s="226" t="s">
        <v>19</v>
      </c>
      <c r="I1122" s="228"/>
      <c r="J1122" s="225"/>
      <c r="K1122" s="225"/>
      <c r="L1122" s="229"/>
      <c r="M1122" s="230"/>
      <c r="N1122" s="231"/>
      <c r="O1122" s="231"/>
      <c r="P1122" s="231"/>
      <c r="Q1122" s="231"/>
      <c r="R1122" s="231"/>
      <c r="S1122" s="231"/>
      <c r="T1122" s="232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33" t="s">
        <v>156</v>
      </c>
      <c r="AU1122" s="233" t="s">
        <v>79</v>
      </c>
      <c r="AV1122" s="13" t="s">
        <v>77</v>
      </c>
      <c r="AW1122" s="13" t="s">
        <v>31</v>
      </c>
      <c r="AX1122" s="13" t="s">
        <v>69</v>
      </c>
      <c r="AY1122" s="233" t="s">
        <v>144</v>
      </c>
    </row>
    <row r="1123" s="14" customFormat="1">
      <c r="A1123" s="14"/>
      <c r="B1123" s="234"/>
      <c r="C1123" s="235"/>
      <c r="D1123" s="217" t="s">
        <v>156</v>
      </c>
      <c r="E1123" s="236" t="s">
        <v>19</v>
      </c>
      <c r="F1123" s="237" t="s">
        <v>77</v>
      </c>
      <c r="G1123" s="235"/>
      <c r="H1123" s="238">
        <v>1</v>
      </c>
      <c r="I1123" s="239"/>
      <c r="J1123" s="235"/>
      <c r="K1123" s="235"/>
      <c r="L1123" s="240"/>
      <c r="M1123" s="241"/>
      <c r="N1123" s="242"/>
      <c r="O1123" s="242"/>
      <c r="P1123" s="242"/>
      <c r="Q1123" s="242"/>
      <c r="R1123" s="242"/>
      <c r="S1123" s="242"/>
      <c r="T1123" s="243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44" t="s">
        <v>156</v>
      </c>
      <c r="AU1123" s="244" t="s">
        <v>79</v>
      </c>
      <c r="AV1123" s="14" t="s">
        <v>79</v>
      </c>
      <c r="AW1123" s="14" t="s">
        <v>31</v>
      </c>
      <c r="AX1123" s="14" t="s">
        <v>69</v>
      </c>
      <c r="AY1123" s="244" t="s">
        <v>144</v>
      </c>
    </row>
    <row r="1124" s="15" customFormat="1">
      <c r="A1124" s="15"/>
      <c r="B1124" s="245"/>
      <c r="C1124" s="246"/>
      <c r="D1124" s="217" t="s">
        <v>156</v>
      </c>
      <c r="E1124" s="247" t="s">
        <v>19</v>
      </c>
      <c r="F1124" s="248" t="s">
        <v>163</v>
      </c>
      <c r="G1124" s="246"/>
      <c r="H1124" s="249">
        <v>2</v>
      </c>
      <c r="I1124" s="250"/>
      <c r="J1124" s="246"/>
      <c r="K1124" s="246"/>
      <c r="L1124" s="251"/>
      <c r="M1124" s="252"/>
      <c r="N1124" s="253"/>
      <c r="O1124" s="253"/>
      <c r="P1124" s="253"/>
      <c r="Q1124" s="253"/>
      <c r="R1124" s="253"/>
      <c r="S1124" s="253"/>
      <c r="T1124" s="254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T1124" s="255" t="s">
        <v>156</v>
      </c>
      <c r="AU1124" s="255" t="s">
        <v>79</v>
      </c>
      <c r="AV1124" s="15" t="s">
        <v>151</v>
      </c>
      <c r="AW1124" s="15" t="s">
        <v>31</v>
      </c>
      <c r="AX1124" s="15" t="s">
        <v>77</v>
      </c>
      <c r="AY1124" s="255" t="s">
        <v>144</v>
      </c>
    </row>
    <row r="1125" s="2" customFormat="1" ht="24.15" customHeight="1">
      <c r="A1125" s="38"/>
      <c r="B1125" s="39"/>
      <c r="C1125" s="204" t="s">
        <v>609</v>
      </c>
      <c r="D1125" s="204" t="s">
        <v>146</v>
      </c>
      <c r="E1125" s="205" t="s">
        <v>2464</v>
      </c>
      <c r="F1125" s="206" t="s">
        <v>2465</v>
      </c>
      <c r="G1125" s="207" t="s">
        <v>305</v>
      </c>
      <c r="H1125" s="208">
        <v>1</v>
      </c>
      <c r="I1125" s="209"/>
      <c r="J1125" s="210">
        <f>ROUND(I1125*H1125,2)</f>
        <v>0</v>
      </c>
      <c r="K1125" s="206" t="s">
        <v>150</v>
      </c>
      <c r="L1125" s="44"/>
      <c r="M1125" s="211" t="s">
        <v>19</v>
      </c>
      <c r="N1125" s="212" t="s">
        <v>40</v>
      </c>
      <c r="O1125" s="84"/>
      <c r="P1125" s="213">
        <f>O1125*H1125</f>
        <v>0</v>
      </c>
      <c r="Q1125" s="213">
        <v>0.00021956999999999999</v>
      </c>
      <c r="R1125" s="213">
        <f>Q1125*H1125</f>
        <v>0.00021956999999999999</v>
      </c>
      <c r="S1125" s="213">
        <v>0</v>
      </c>
      <c r="T1125" s="214">
        <f>S1125*H1125</f>
        <v>0</v>
      </c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R1125" s="215" t="s">
        <v>203</v>
      </c>
      <c r="AT1125" s="215" t="s">
        <v>146</v>
      </c>
      <c r="AU1125" s="215" t="s">
        <v>79</v>
      </c>
      <c r="AY1125" s="17" t="s">
        <v>144</v>
      </c>
      <c r="BE1125" s="216">
        <f>IF(N1125="základní",J1125,0)</f>
        <v>0</v>
      </c>
      <c r="BF1125" s="216">
        <f>IF(N1125="snížená",J1125,0)</f>
        <v>0</v>
      </c>
      <c r="BG1125" s="216">
        <f>IF(N1125="zákl. přenesená",J1125,0)</f>
        <v>0</v>
      </c>
      <c r="BH1125" s="216">
        <f>IF(N1125="sníž. přenesená",J1125,0)</f>
        <v>0</v>
      </c>
      <c r="BI1125" s="216">
        <f>IF(N1125="nulová",J1125,0)</f>
        <v>0</v>
      </c>
      <c r="BJ1125" s="17" t="s">
        <v>77</v>
      </c>
      <c r="BK1125" s="216">
        <f>ROUND(I1125*H1125,2)</f>
        <v>0</v>
      </c>
      <c r="BL1125" s="17" t="s">
        <v>203</v>
      </c>
      <c r="BM1125" s="215" t="s">
        <v>1080</v>
      </c>
    </row>
    <row r="1126" s="2" customFormat="1">
      <c r="A1126" s="38"/>
      <c r="B1126" s="39"/>
      <c r="C1126" s="40"/>
      <c r="D1126" s="217" t="s">
        <v>152</v>
      </c>
      <c r="E1126" s="40"/>
      <c r="F1126" s="218" t="s">
        <v>2466</v>
      </c>
      <c r="G1126" s="40"/>
      <c r="H1126" s="40"/>
      <c r="I1126" s="219"/>
      <c r="J1126" s="40"/>
      <c r="K1126" s="40"/>
      <c r="L1126" s="44"/>
      <c r="M1126" s="220"/>
      <c r="N1126" s="221"/>
      <c r="O1126" s="84"/>
      <c r="P1126" s="84"/>
      <c r="Q1126" s="84"/>
      <c r="R1126" s="84"/>
      <c r="S1126" s="84"/>
      <c r="T1126" s="85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T1126" s="17" t="s">
        <v>152</v>
      </c>
      <c r="AU1126" s="17" t="s">
        <v>79</v>
      </c>
    </row>
    <row r="1127" s="2" customFormat="1">
      <c r="A1127" s="38"/>
      <c r="B1127" s="39"/>
      <c r="C1127" s="40"/>
      <c r="D1127" s="222" t="s">
        <v>154</v>
      </c>
      <c r="E1127" s="40"/>
      <c r="F1127" s="223" t="s">
        <v>2467</v>
      </c>
      <c r="G1127" s="40"/>
      <c r="H1127" s="40"/>
      <c r="I1127" s="219"/>
      <c r="J1127" s="40"/>
      <c r="K1127" s="40"/>
      <c r="L1127" s="44"/>
      <c r="M1127" s="220"/>
      <c r="N1127" s="221"/>
      <c r="O1127" s="84"/>
      <c r="P1127" s="84"/>
      <c r="Q1127" s="84"/>
      <c r="R1127" s="84"/>
      <c r="S1127" s="84"/>
      <c r="T1127" s="85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T1127" s="17" t="s">
        <v>154</v>
      </c>
      <c r="AU1127" s="17" t="s">
        <v>79</v>
      </c>
    </row>
    <row r="1128" s="13" customFormat="1">
      <c r="A1128" s="13"/>
      <c r="B1128" s="224"/>
      <c r="C1128" s="225"/>
      <c r="D1128" s="217" t="s">
        <v>156</v>
      </c>
      <c r="E1128" s="226" t="s">
        <v>19</v>
      </c>
      <c r="F1128" s="227" t="s">
        <v>2414</v>
      </c>
      <c r="G1128" s="225"/>
      <c r="H1128" s="226" t="s">
        <v>19</v>
      </c>
      <c r="I1128" s="228"/>
      <c r="J1128" s="225"/>
      <c r="K1128" s="225"/>
      <c r="L1128" s="229"/>
      <c r="M1128" s="230"/>
      <c r="N1128" s="231"/>
      <c r="O1128" s="231"/>
      <c r="P1128" s="231"/>
      <c r="Q1128" s="231"/>
      <c r="R1128" s="231"/>
      <c r="S1128" s="231"/>
      <c r="T1128" s="232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33" t="s">
        <v>156</v>
      </c>
      <c r="AU1128" s="233" t="s">
        <v>79</v>
      </c>
      <c r="AV1128" s="13" t="s">
        <v>77</v>
      </c>
      <c r="AW1128" s="13" t="s">
        <v>31</v>
      </c>
      <c r="AX1128" s="13" t="s">
        <v>69</v>
      </c>
      <c r="AY1128" s="233" t="s">
        <v>144</v>
      </c>
    </row>
    <row r="1129" s="14" customFormat="1">
      <c r="A1129" s="14"/>
      <c r="B1129" s="234"/>
      <c r="C1129" s="235"/>
      <c r="D1129" s="217" t="s">
        <v>156</v>
      </c>
      <c r="E1129" s="236" t="s">
        <v>19</v>
      </c>
      <c r="F1129" s="237" t="s">
        <v>77</v>
      </c>
      <c r="G1129" s="235"/>
      <c r="H1129" s="238">
        <v>1</v>
      </c>
      <c r="I1129" s="239"/>
      <c r="J1129" s="235"/>
      <c r="K1129" s="235"/>
      <c r="L1129" s="240"/>
      <c r="M1129" s="241"/>
      <c r="N1129" s="242"/>
      <c r="O1129" s="242"/>
      <c r="P1129" s="242"/>
      <c r="Q1129" s="242"/>
      <c r="R1129" s="242"/>
      <c r="S1129" s="242"/>
      <c r="T1129" s="243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44" t="s">
        <v>156</v>
      </c>
      <c r="AU1129" s="244" t="s">
        <v>79</v>
      </c>
      <c r="AV1129" s="14" t="s">
        <v>79</v>
      </c>
      <c r="AW1129" s="14" t="s">
        <v>31</v>
      </c>
      <c r="AX1129" s="14" t="s">
        <v>69</v>
      </c>
      <c r="AY1129" s="244" t="s">
        <v>144</v>
      </c>
    </row>
    <row r="1130" s="15" customFormat="1">
      <c r="A1130" s="15"/>
      <c r="B1130" s="245"/>
      <c r="C1130" s="246"/>
      <c r="D1130" s="217" t="s">
        <v>156</v>
      </c>
      <c r="E1130" s="247" t="s">
        <v>19</v>
      </c>
      <c r="F1130" s="248" t="s">
        <v>163</v>
      </c>
      <c r="G1130" s="246"/>
      <c r="H1130" s="249">
        <v>1</v>
      </c>
      <c r="I1130" s="250"/>
      <c r="J1130" s="246"/>
      <c r="K1130" s="246"/>
      <c r="L1130" s="251"/>
      <c r="M1130" s="252"/>
      <c r="N1130" s="253"/>
      <c r="O1130" s="253"/>
      <c r="P1130" s="253"/>
      <c r="Q1130" s="253"/>
      <c r="R1130" s="253"/>
      <c r="S1130" s="253"/>
      <c r="T1130" s="254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T1130" s="255" t="s">
        <v>156</v>
      </c>
      <c r="AU1130" s="255" t="s">
        <v>79</v>
      </c>
      <c r="AV1130" s="15" t="s">
        <v>151</v>
      </c>
      <c r="AW1130" s="15" t="s">
        <v>31</v>
      </c>
      <c r="AX1130" s="15" t="s">
        <v>77</v>
      </c>
      <c r="AY1130" s="255" t="s">
        <v>144</v>
      </c>
    </row>
    <row r="1131" s="2" customFormat="1" ht="21.75" customHeight="1">
      <c r="A1131" s="38"/>
      <c r="B1131" s="39"/>
      <c r="C1131" s="204" t="s">
        <v>1081</v>
      </c>
      <c r="D1131" s="204" t="s">
        <v>146</v>
      </c>
      <c r="E1131" s="205" t="s">
        <v>2468</v>
      </c>
      <c r="F1131" s="206" t="s">
        <v>2469</v>
      </c>
      <c r="G1131" s="207" t="s">
        <v>305</v>
      </c>
      <c r="H1131" s="208">
        <v>2</v>
      </c>
      <c r="I1131" s="209"/>
      <c r="J1131" s="210">
        <f>ROUND(I1131*H1131,2)</f>
        <v>0</v>
      </c>
      <c r="K1131" s="206" t="s">
        <v>150</v>
      </c>
      <c r="L1131" s="44"/>
      <c r="M1131" s="211" t="s">
        <v>19</v>
      </c>
      <c r="N1131" s="212" t="s">
        <v>40</v>
      </c>
      <c r="O1131" s="84"/>
      <c r="P1131" s="213">
        <f>O1131*H1131</f>
        <v>0</v>
      </c>
      <c r="Q1131" s="213">
        <v>1.9570000000000001E-05</v>
      </c>
      <c r="R1131" s="213">
        <f>Q1131*H1131</f>
        <v>3.9140000000000001E-05</v>
      </c>
      <c r="S1131" s="213">
        <v>0</v>
      </c>
      <c r="T1131" s="214">
        <f>S1131*H1131</f>
        <v>0</v>
      </c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R1131" s="215" t="s">
        <v>203</v>
      </c>
      <c r="AT1131" s="215" t="s">
        <v>146</v>
      </c>
      <c r="AU1131" s="215" t="s">
        <v>79</v>
      </c>
      <c r="AY1131" s="17" t="s">
        <v>144</v>
      </c>
      <c r="BE1131" s="216">
        <f>IF(N1131="základní",J1131,0)</f>
        <v>0</v>
      </c>
      <c r="BF1131" s="216">
        <f>IF(N1131="snížená",J1131,0)</f>
        <v>0</v>
      </c>
      <c r="BG1131" s="216">
        <f>IF(N1131="zákl. přenesená",J1131,0)</f>
        <v>0</v>
      </c>
      <c r="BH1131" s="216">
        <f>IF(N1131="sníž. přenesená",J1131,0)</f>
        <v>0</v>
      </c>
      <c r="BI1131" s="216">
        <f>IF(N1131="nulová",J1131,0)</f>
        <v>0</v>
      </c>
      <c r="BJ1131" s="17" t="s">
        <v>77</v>
      </c>
      <c r="BK1131" s="216">
        <f>ROUND(I1131*H1131,2)</f>
        <v>0</v>
      </c>
      <c r="BL1131" s="17" t="s">
        <v>203</v>
      </c>
      <c r="BM1131" s="215" t="s">
        <v>1084</v>
      </c>
    </row>
    <row r="1132" s="2" customFormat="1">
      <c r="A1132" s="38"/>
      <c r="B1132" s="39"/>
      <c r="C1132" s="40"/>
      <c r="D1132" s="217" t="s">
        <v>152</v>
      </c>
      <c r="E1132" s="40"/>
      <c r="F1132" s="218" t="s">
        <v>2470</v>
      </c>
      <c r="G1132" s="40"/>
      <c r="H1132" s="40"/>
      <c r="I1132" s="219"/>
      <c r="J1132" s="40"/>
      <c r="K1132" s="40"/>
      <c r="L1132" s="44"/>
      <c r="M1132" s="220"/>
      <c r="N1132" s="221"/>
      <c r="O1132" s="84"/>
      <c r="P1132" s="84"/>
      <c r="Q1132" s="84"/>
      <c r="R1132" s="84"/>
      <c r="S1132" s="84"/>
      <c r="T1132" s="85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T1132" s="17" t="s">
        <v>152</v>
      </c>
      <c r="AU1132" s="17" t="s">
        <v>79</v>
      </c>
    </row>
    <row r="1133" s="2" customFormat="1">
      <c r="A1133" s="38"/>
      <c r="B1133" s="39"/>
      <c r="C1133" s="40"/>
      <c r="D1133" s="222" t="s">
        <v>154</v>
      </c>
      <c r="E1133" s="40"/>
      <c r="F1133" s="223" t="s">
        <v>2471</v>
      </c>
      <c r="G1133" s="40"/>
      <c r="H1133" s="40"/>
      <c r="I1133" s="219"/>
      <c r="J1133" s="40"/>
      <c r="K1133" s="40"/>
      <c r="L1133" s="44"/>
      <c r="M1133" s="220"/>
      <c r="N1133" s="221"/>
      <c r="O1133" s="84"/>
      <c r="P1133" s="84"/>
      <c r="Q1133" s="84"/>
      <c r="R1133" s="84"/>
      <c r="S1133" s="84"/>
      <c r="T1133" s="85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T1133" s="17" t="s">
        <v>154</v>
      </c>
      <c r="AU1133" s="17" t="s">
        <v>79</v>
      </c>
    </row>
    <row r="1134" s="13" customFormat="1">
      <c r="A1134" s="13"/>
      <c r="B1134" s="224"/>
      <c r="C1134" s="225"/>
      <c r="D1134" s="217" t="s">
        <v>156</v>
      </c>
      <c r="E1134" s="226" t="s">
        <v>19</v>
      </c>
      <c r="F1134" s="227" t="s">
        <v>2472</v>
      </c>
      <c r="G1134" s="225"/>
      <c r="H1134" s="226" t="s">
        <v>19</v>
      </c>
      <c r="I1134" s="228"/>
      <c r="J1134" s="225"/>
      <c r="K1134" s="225"/>
      <c r="L1134" s="229"/>
      <c r="M1134" s="230"/>
      <c r="N1134" s="231"/>
      <c r="O1134" s="231"/>
      <c r="P1134" s="231"/>
      <c r="Q1134" s="231"/>
      <c r="R1134" s="231"/>
      <c r="S1134" s="231"/>
      <c r="T1134" s="232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33" t="s">
        <v>156</v>
      </c>
      <c r="AU1134" s="233" t="s">
        <v>79</v>
      </c>
      <c r="AV1134" s="13" t="s">
        <v>77</v>
      </c>
      <c r="AW1134" s="13" t="s">
        <v>31</v>
      </c>
      <c r="AX1134" s="13" t="s">
        <v>69</v>
      </c>
      <c r="AY1134" s="233" t="s">
        <v>144</v>
      </c>
    </row>
    <row r="1135" s="14" customFormat="1">
      <c r="A1135" s="14"/>
      <c r="B1135" s="234"/>
      <c r="C1135" s="235"/>
      <c r="D1135" s="217" t="s">
        <v>156</v>
      </c>
      <c r="E1135" s="236" t="s">
        <v>19</v>
      </c>
      <c r="F1135" s="237" t="s">
        <v>2025</v>
      </c>
      <c r="G1135" s="235"/>
      <c r="H1135" s="238">
        <v>2</v>
      </c>
      <c r="I1135" s="239"/>
      <c r="J1135" s="235"/>
      <c r="K1135" s="235"/>
      <c r="L1135" s="240"/>
      <c r="M1135" s="241"/>
      <c r="N1135" s="242"/>
      <c r="O1135" s="242"/>
      <c r="P1135" s="242"/>
      <c r="Q1135" s="242"/>
      <c r="R1135" s="242"/>
      <c r="S1135" s="242"/>
      <c r="T1135" s="243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44" t="s">
        <v>156</v>
      </c>
      <c r="AU1135" s="244" t="s">
        <v>79</v>
      </c>
      <c r="AV1135" s="14" t="s">
        <v>79</v>
      </c>
      <c r="AW1135" s="14" t="s">
        <v>31</v>
      </c>
      <c r="AX1135" s="14" t="s">
        <v>69</v>
      </c>
      <c r="AY1135" s="244" t="s">
        <v>144</v>
      </c>
    </row>
    <row r="1136" s="15" customFormat="1">
      <c r="A1136" s="15"/>
      <c r="B1136" s="245"/>
      <c r="C1136" s="246"/>
      <c r="D1136" s="217" t="s">
        <v>156</v>
      </c>
      <c r="E1136" s="247" t="s">
        <v>19</v>
      </c>
      <c r="F1136" s="248" t="s">
        <v>163</v>
      </c>
      <c r="G1136" s="246"/>
      <c r="H1136" s="249">
        <v>2</v>
      </c>
      <c r="I1136" s="250"/>
      <c r="J1136" s="246"/>
      <c r="K1136" s="246"/>
      <c r="L1136" s="251"/>
      <c r="M1136" s="252"/>
      <c r="N1136" s="253"/>
      <c r="O1136" s="253"/>
      <c r="P1136" s="253"/>
      <c r="Q1136" s="253"/>
      <c r="R1136" s="253"/>
      <c r="S1136" s="253"/>
      <c r="T1136" s="254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T1136" s="255" t="s">
        <v>156</v>
      </c>
      <c r="AU1136" s="255" t="s">
        <v>79</v>
      </c>
      <c r="AV1136" s="15" t="s">
        <v>151</v>
      </c>
      <c r="AW1136" s="15" t="s">
        <v>31</v>
      </c>
      <c r="AX1136" s="15" t="s">
        <v>77</v>
      </c>
      <c r="AY1136" s="255" t="s">
        <v>144</v>
      </c>
    </row>
    <row r="1137" s="2" customFormat="1" ht="24.15" customHeight="1">
      <c r="A1137" s="38"/>
      <c r="B1137" s="39"/>
      <c r="C1137" s="256" t="s">
        <v>618</v>
      </c>
      <c r="D1137" s="256" t="s">
        <v>229</v>
      </c>
      <c r="E1137" s="257" t="s">
        <v>2473</v>
      </c>
      <c r="F1137" s="258" t="s">
        <v>2474</v>
      </c>
      <c r="G1137" s="259" t="s">
        <v>305</v>
      </c>
      <c r="H1137" s="260">
        <v>2</v>
      </c>
      <c r="I1137" s="261"/>
      <c r="J1137" s="262">
        <f>ROUND(I1137*H1137,2)</f>
        <v>0</v>
      </c>
      <c r="K1137" s="258" t="s">
        <v>19</v>
      </c>
      <c r="L1137" s="263"/>
      <c r="M1137" s="264" t="s">
        <v>19</v>
      </c>
      <c r="N1137" s="265" t="s">
        <v>40</v>
      </c>
      <c r="O1137" s="84"/>
      <c r="P1137" s="213">
        <f>O1137*H1137</f>
        <v>0</v>
      </c>
      <c r="Q1137" s="213">
        <v>0</v>
      </c>
      <c r="R1137" s="213">
        <f>Q1137*H1137</f>
        <v>0</v>
      </c>
      <c r="S1137" s="213">
        <v>0</v>
      </c>
      <c r="T1137" s="214">
        <f>S1137*H1137</f>
        <v>0</v>
      </c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R1137" s="215" t="s">
        <v>260</v>
      </c>
      <c r="AT1137" s="215" t="s">
        <v>229</v>
      </c>
      <c r="AU1137" s="215" t="s">
        <v>79</v>
      </c>
      <c r="AY1137" s="17" t="s">
        <v>144</v>
      </c>
      <c r="BE1137" s="216">
        <f>IF(N1137="základní",J1137,0)</f>
        <v>0</v>
      </c>
      <c r="BF1137" s="216">
        <f>IF(N1137="snížená",J1137,0)</f>
        <v>0</v>
      </c>
      <c r="BG1137" s="216">
        <f>IF(N1137="zákl. přenesená",J1137,0)</f>
        <v>0</v>
      </c>
      <c r="BH1137" s="216">
        <f>IF(N1137="sníž. přenesená",J1137,0)</f>
        <v>0</v>
      </c>
      <c r="BI1137" s="216">
        <f>IF(N1137="nulová",J1137,0)</f>
        <v>0</v>
      </c>
      <c r="BJ1137" s="17" t="s">
        <v>77</v>
      </c>
      <c r="BK1137" s="216">
        <f>ROUND(I1137*H1137,2)</f>
        <v>0</v>
      </c>
      <c r="BL1137" s="17" t="s">
        <v>203</v>
      </c>
      <c r="BM1137" s="215" t="s">
        <v>1087</v>
      </c>
    </row>
    <row r="1138" s="2" customFormat="1">
      <c r="A1138" s="38"/>
      <c r="B1138" s="39"/>
      <c r="C1138" s="40"/>
      <c r="D1138" s="217" t="s">
        <v>152</v>
      </c>
      <c r="E1138" s="40"/>
      <c r="F1138" s="218" t="s">
        <v>2474</v>
      </c>
      <c r="G1138" s="40"/>
      <c r="H1138" s="40"/>
      <c r="I1138" s="219"/>
      <c r="J1138" s="40"/>
      <c r="K1138" s="40"/>
      <c r="L1138" s="44"/>
      <c r="M1138" s="220"/>
      <c r="N1138" s="221"/>
      <c r="O1138" s="84"/>
      <c r="P1138" s="84"/>
      <c r="Q1138" s="84"/>
      <c r="R1138" s="84"/>
      <c r="S1138" s="84"/>
      <c r="T1138" s="85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T1138" s="17" t="s">
        <v>152</v>
      </c>
      <c r="AU1138" s="17" t="s">
        <v>79</v>
      </c>
    </row>
    <row r="1139" s="13" customFormat="1">
      <c r="A1139" s="13"/>
      <c r="B1139" s="224"/>
      <c r="C1139" s="225"/>
      <c r="D1139" s="217" t="s">
        <v>156</v>
      </c>
      <c r="E1139" s="226" t="s">
        <v>19</v>
      </c>
      <c r="F1139" s="227" t="s">
        <v>2408</v>
      </c>
      <c r="G1139" s="225"/>
      <c r="H1139" s="226" t="s">
        <v>19</v>
      </c>
      <c r="I1139" s="228"/>
      <c r="J1139" s="225"/>
      <c r="K1139" s="225"/>
      <c r="L1139" s="229"/>
      <c r="M1139" s="230"/>
      <c r="N1139" s="231"/>
      <c r="O1139" s="231"/>
      <c r="P1139" s="231"/>
      <c r="Q1139" s="231"/>
      <c r="R1139" s="231"/>
      <c r="S1139" s="231"/>
      <c r="T1139" s="232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33" t="s">
        <v>156</v>
      </c>
      <c r="AU1139" s="233" t="s">
        <v>79</v>
      </c>
      <c r="AV1139" s="13" t="s">
        <v>77</v>
      </c>
      <c r="AW1139" s="13" t="s">
        <v>31</v>
      </c>
      <c r="AX1139" s="13" t="s">
        <v>69</v>
      </c>
      <c r="AY1139" s="233" t="s">
        <v>144</v>
      </c>
    </row>
    <row r="1140" s="14" customFormat="1">
      <c r="A1140" s="14"/>
      <c r="B1140" s="234"/>
      <c r="C1140" s="235"/>
      <c r="D1140" s="217" t="s">
        <v>156</v>
      </c>
      <c r="E1140" s="236" t="s">
        <v>19</v>
      </c>
      <c r="F1140" s="237" t="s">
        <v>2025</v>
      </c>
      <c r="G1140" s="235"/>
      <c r="H1140" s="238">
        <v>2</v>
      </c>
      <c r="I1140" s="239"/>
      <c r="J1140" s="235"/>
      <c r="K1140" s="235"/>
      <c r="L1140" s="240"/>
      <c r="M1140" s="241"/>
      <c r="N1140" s="242"/>
      <c r="O1140" s="242"/>
      <c r="P1140" s="242"/>
      <c r="Q1140" s="242"/>
      <c r="R1140" s="242"/>
      <c r="S1140" s="242"/>
      <c r="T1140" s="243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44" t="s">
        <v>156</v>
      </c>
      <c r="AU1140" s="244" t="s">
        <v>79</v>
      </c>
      <c r="AV1140" s="14" t="s">
        <v>79</v>
      </c>
      <c r="AW1140" s="14" t="s">
        <v>31</v>
      </c>
      <c r="AX1140" s="14" t="s">
        <v>69</v>
      </c>
      <c r="AY1140" s="244" t="s">
        <v>144</v>
      </c>
    </row>
    <row r="1141" s="15" customFormat="1">
      <c r="A1141" s="15"/>
      <c r="B1141" s="245"/>
      <c r="C1141" s="246"/>
      <c r="D1141" s="217" t="s">
        <v>156</v>
      </c>
      <c r="E1141" s="247" t="s">
        <v>19</v>
      </c>
      <c r="F1141" s="248" t="s">
        <v>163</v>
      </c>
      <c r="G1141" s="246"/>
      <c r="H1141" s="249">
        <v>2</v>
      </c>
      <c r="I1141" s="250"/>
      <c r="J1141" s="246"/>
      <c r="K1141" s="246"/>
      <c r="L1141" s="251"/>
      <c r="M1141" s="252"/>
      <c r="N1141" s="253"/>
      <c r="O1141" s="253"/>
      <c r="P1141" s="253"/>
      <c r="Q1141" s="253"/>
      <c r="R1141" s="253"/>
      <c r="S1141" s="253"/>
      <c r="T1141" s="254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T1141" s="255" t="s">
        <v>156</v>
      </c>
      <c r="AU1141" s="255" t="s">
        <v>79</v>
      </c>
      <c r="AV1141" s="15" t="s">
        <v>151</v>
      </c>
      <c r="AW1141" s="15" t="s">
        <v>31</v>
      </c>
      <c r="AX1141" s="15" t="s">
        <v>77</v>
      </c>
      <c r="AY1141" s="255" t="s">
        <v>144</v>
      </c>
    </row>
    <row r="1142" s="2" customFormat="1" ht="24.15" customHeight="1">
      <c r="A1142" s="38"/>
      <c r="B1142" s="39"/>
      <c r="C1142" s="204" t="s">
        <v>1090</v>
      </c>
      <c r="D1142" s="204" t="s">
        <v>146</v>
      </c>
      <c r="E1142" s="205" t="s">
        <v>2475</v>
      </c>
      <c r="F1142" s="206" t="s">
        <v>2476</v>
      </c>
      <c r="G1142" s="207" t="s">
        <v>291</v>
      </c>
      <c r="H1142" s="208">
        <v>413.70800000000003</v>
      </c>
      <c r="I1142" s="209"/>
      <c r="J1142" s="210">
        <f>ROUND(I1142*H1142,2)</f>
        <v>0</v>
      </c>
      <c r="K1142" s="206" t="s">
        <v>150</v>
      </c>
      <c r="L1142" s="44"/>
      <c r="M1142" s="211" t="s">
        <v>19</v>
      </c>
      <c r="N1142" s="212" t="s">
        <v>40</v>
      </c>
      <c r="O1142" s="84"/>
      <c r="P1142" s="213">
        <f>O1142*H1142</f>
        <v>0</v>
      </c>
      <c r="Q1142" s="213">
        <v>0.00018972349999999999</v>
      </c>
      <c r="R1142" s="213">
        <f>Q1142*H1142</f>
        <v>0.078490129738</v>
      </c>
      <c r="S1142" s="213">
        <v>0</v>
      </c>
      <c r="T1142" s="214">
        <f>S1142*H1142</f>
        <v>0</v>
      </c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R1142" s="215" t="s">
        <v>203</v>
      </c>
      <c r="AT1142" s="215" t="s">
        <v>146</v>
      </c>
      <c r="AU1142" s="215" t="s">
        <v>79</v>
      </c>
      <c r="AY1142" s="17" t="s">
        <v>144</v>
      </c>
      <c r="BE1142" s="216">
        <f>IF(N1142="základní",J1142,0)</f>
        <v>0</v>
      </c>
      <c r="BF1142" s="216">
        <f>IF(N1142="snížená",J1142,0)</f>
        <v>0</v>
      </c>
      <c r="BG1142" s="216">
        <f>IF(N1142="zákl. přenesená",J1142,0)</f>
        <v>0</v>
      </c>
      <c r="BH1142" s="216">
        <f>IF(N1142="sníž. přenesená",J1142,0)</f>
        <v>0</v>
      </c>
      <c r="BI1142" s="216">
        <f>IF(N1142="nulová",J1142,0)</f>
        <v>0</v>
      </c>
      <c r="BJ1142" s="17" t="s">
        <v>77</v>
      </c>
      <c r="BK1142" s="216">
        <f>ROUND(I1142*H1142,2)</f>
        <v>0</v>
      </c>
      <c r="BL1142" s="17" t="s">
        <v>203</v>
      </c>
      <c r="BM1142" s="215" t="s">
        <v>1093</v>
      </c>
    </row>
    <row r="1143" s="2" customFormat="1">
      <c r="A1143" s="38"/>
      <c r="B1143" s="39"/>
      <c r="C1143" s="40"/>
      <c r="D1143" s="217" t="s">
        <v>152</v>
      </c>
      <c r="E1143" s="40"/>
      <c r="F1143" s="218" t="s">
        <v>2477</v>
      </c>
      <c r="G1143" s="40"/>
      <c r="H1143" s="40"/>
      <c r="I1143" s="219"/>
      <c r="J1143" s="40"/>
      <c r="K1143" s="40"/>
      <c r="L1143" s="44"/>
      <c r="M1143" s="220"/>
      <c r="N1143" s="221"/>
      <c r="O1143" s="84"/>
      <c r="P1143" s="84"/>
      <c r="Q1143" s="84"/>
      <c r="R1143" s="84"/>
      <c r="S1143" s="84"/>
      <c r="T1143" s="85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T1143" s="17" t="s">
        <v>152</v>
      </c>
      <c r="AU1143" s="17" t="s">
        <v>79</v>
      </c>
    </row>
    <row r="1144" s="2" customFormat="1">
      <c r="A1144" s="38"/>
      <c r="B1144" s="39"/>
      <c r="C1144" s="40"/>
      <c r="D1144" s="222" t="s">
        <v>154</v>
      </c>
      <c r="E1144" s="40"/>
      <c r="F1144" s="223" t="s">
        <v>2478</v>
      </c>
      <c r="G1144" s="40"/>
      <c r="H1144" s="40"/>
      <c r="I1144" s="219"/>
      <c r="J1144" s="40"/>
      <c r="K1144" s="40"/>
      <c r="L1144" s="44"/>
      <c r="M1144" s="220"/>
      <c r="N1144" s="221"/>
      <c r="O1144" s="84"/>
      <c r="P1144" s="84"/>
      <c r="Q1144" s="84"/>
      <c r="R1144" s="84"/>
      <c r="S1144" s="84"/>
      <c r="T1144" s="85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T1144" s="17" t="s">
        <v>154</v>
      </c>
      <c r="AU1144" s="17" t="s">
        <v>79</v>
      </c>
    </row>
    <row r="1145" s="13" customFormat="1">
      <c r="A1145" s="13"/>
      <c r="B1145" s="224"/>
      <c r="C1145" s="225"/>
      <c r="D1145" s="217" t="s">
        <v>156</v>
      </c>
      <c r="E1145" s="226" t="s">
        <v>19</v>
      </c>
      <c r="F1145" s="227" t="s">
        <v>2479</v>
      </c>
      <c r="G1145" s="225"/>
      <c r="H1145" s="226" t="s">
        <v>19</v>
      </c>
      <c r="I1145" s="228"/>
      <c r="J1145" s="225"/>
      <c r="K1145" s="225"/>
      <c r="L1145" s="229"/>
      <c r="M1145" s="230"/>
      <c r="N1145" s="231"/>
      <c r="O1145" s="231"/>
      <c r="P1145" s="231"/>
      <c r="Q1145" s="231"/>
      <c r="R1145" s="231"/>
      <c r="S1145" s="231"/>
      <c r="T1145" s="232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33" t="s">
        <v>156</v>
      </c>
      <c r="AU1145" s="233" t="s">
        <v>79</v>
      </c>
      <c r="AV1145" s="13" t="s">
        <v>77</v>
      </c>
      <c r="AW1145" s="13" t="s">
        <v>31</v>
      </c>
      <c r="AX1145" s="13" t="s">
        <v>69</v>
      </c>
      <c r="AY1145" s="233" t="s">
        <v>144</v>
      </c>
    </row>
    <row r="1146" s="14" customFormat="1">
      <c r="A1146" s="14"/>
      <c r="B1146" s="234"/>
      <c r="C1146" s="235"/>
      <c r="D1146" s="217" t="s">
        <v>156</v>
      </c>
      <c r="E1146" s="236" t="s">
        <v>19</v>
      </c>
      <c r="F1146" s="237" t="s">
        <v>2480</v>
      </c>
      <c r="G1146" s="235"/>
      <c r="H1146" s="238">
        <v>52.859999999999999</v>
      </c>
      <c r="I1146" s="239"/>
      <c r="J1146" s="235"/>
      <c r="K1146" s="235"/>
      <c r="L1146" s="240"/>
      <c r="M1146" s="241"/>
      <c r="N1146" s="242"/>
      <c r="O1146" s="242"/>
      <c r="P1146" s="242"/>
      <c r="Q1146" s="242"/>
      <c r="R1146" s="242"/>
      <c r="S1146" s="242"/>
      <c r="T1146" s="243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44" t="s">
        <v>156</v>
      </c>
      <c r="AU1146" s="244" t="s">
        <v>79</v>
      </c>
      <c r="AV1146" s="14" t="s">
        <v>79</v>
      </c>
      <c r="AW1146" s="14" t="s">
        <v>31</v>
      </c>
      <c r="AX1146" s="14" t="s">
        <v>69</v>
      </c>
      <c r="AY1146" s="244" t="s">
        <v>144</v>
      </c>
    </row>
    <row r="1147" s="13" customFormat="1">
      <c r="A1147" s="13"/>
      <c r="B1147" s="224"/>
      <c r="C1147" s="225"/>
      <c r="D1147" s="217" t="s">
        <v>156</v>
      </c>
      <c r="E1147" s="226" t="s">
        <v>19</v>
      </c>
      <c r="F1147" s="227" t="s">
        <v>2481</v>
      </c>
      <c r="G1147" s="225"/>
      <c r="H1147" s="226" t="s">
        <v>19</v>
      </c>
      <c r="I1147" s="228"/>
      <c r="J1147" s="225"/>
      <c r="K1147" s="225"/>
      <c r="L1147" s="229"/>
      <c r="M1147" s="230"/>
      <c r="N1147" s="231"/>
      <c r="O1147" s="231"/>
      <c r="P1147" s="231"/>
      <c r="Q1147" s="231"/>
      <c r="R1147" s="231"/>
      <c r="S1147" s="231"/>
      <c r="T1147" s="232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33" t="s">
        <v>156</v>
      </c>
      <c r="AU1147" s="233" t="s">
        <v>79</v>
      </c>
      <c r="AV1147" s="13" t="s">
        <v>77</v>
      </c>
      <c r="AW1147" s="13" t="s">
        <v>31</v>
      </c>
      <c r="AX1147" s="13" t="s">
        <v>69</v>
      </c>
      <c r="AY1147" s="233" t="s">
        <v>144</v>
      </c>
    </row>
    <row r="1148" s="14" customFormat="1">
      <c r="A1148" s="14"/>
      <c r="B1148" s="234"/>
      <c r="C1148" s="235"/>
      <c r="D1148" s="217" t="s">
        <v>156</v>
      </c>
      <c r="E1148" s="236" t="s">
        <v>19</v>
      </c>
      <c r="F1148" s="237" t="s">
        <v>2482</v>
      </c>
      <c r="G1148" s="235"/>
      <c r="H1148" s="238">
        <v>4.5599999999999996</v>
      </c>
      <c r="I1148" s="239"/>
      <c r="J1148" s="235"/>
      <c r="K1148" s="235"/>
      <c r="L1148" s="240"/>
      <c r="M1148" s="241"/>
      <c r="N1148" s="242"/>
      <c r="O1148" s="242"/>
      <c r="P1148" s="242"/>
      <c r="Q1148" s="242"/>
      <c r="R1148" s="242"/>
      <c r="S1148" s="242"/>
      <c r="T1148" s="243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44" t="s">
        <v>156</v>
      </c>
      <c r="AU1148" s="244" t="s">
        <v>79</v>
      </c>
      <c r="AV1148" s="14" t="s">
        <v>79</v>
      </c>
      <c r="AW1148" s="14" t="s">
        <v>31</v>
      </c>
      <c r="AX1148" s="14" t="s">
        <v>69</v>
      </c>
      <c r="AY1148" s="244" t="s">
        <v>144</v>
      </c>
    </row>
    <row r="1149" s="13" customFormat="1">
      <c r="A1149" s="13"/>
      <c r="B1149" s="224"/>
      <c r="C1149" s="225"/>
      <c r="D1149" s="217" t="s">
        <v>156</v>
      </c>
      <c r="E1149" s="226" t="s">
        <v>19</v>
      </c>
      <c r="F1149" s="227" t="s">
        <v>2483</v>
      </c>
      <c r="G1149" s="225"/>
      <c r="H1149" s="226" t="s">
        <v>19</v>
      </c>
      <c r="I1149" s="228"/>
      <c r="J1149" s="225"/>
      <c r="K1149" s="225"/>
      <c r="L1149" s="229"/>
      <c r="M1149" s="230"/>
      <c r="N1149" s="231"/>
      <c r="O1149" s="231"/>
      <c r="P1149" s="231"/>
      <c r="Q1149" s="231"/>
      <c r="R1149" s="231"/>
      <c r="S1149" s="231"/>
      <c r="T1149" s="232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33" t="s">
        <v>156</v>
      </c>
      <c r="AU1149" s="233" t="s">
        <v>79</v>
      </c>
      <c r="AV1149" s="13" t="s">
        <v>77</v>
      </c>
      <c r="AW1149" s="13" t="s">
        <v>31</v>
      </c>
      <c r="AX1149" s="13" t="s">
        <v>69</v>
      </c>
      <c r="AY1149" s="233" t="s">
        <v>144</v>
      </c>
    </row>
    <row r="1150" s="14" customFormat="1">
      <c r="A1150" s="14"/>
      <c r="B1150" s="234"/>
      <c r="C1150" s="235"/>
      <c r="D1150" s="217" t="s">
        <v>156</v>
      </c>
      <c r="E1150" s="236" t="s">
        <v>19</v>
      </c>
      <c r="F1150" s="237" t="s">
        <v>2484</v>
      </c>
      <c r="G1150" s="235"/>
      <c r="H1150" s="238">
        <v>25.039999999999999</v>
      </c>
      <c r="I1150" s="239"/>
      <c r="J1150" s="235"/>
      <c r="K1150" s="235"/>
      <c r="L1150" s="240"/>
      <c r="M1150" s="241"/>
      <c r="N1150" s="242"/>
      <c r="O1150" s="242"/>
      <c r="P1150" s="242"/>
      <c r="Q1150" s="242"/>
      <c r="R1150" s="242"/>
      <c r="S1150" s="242"/>
      <c r="T1150" s="243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44" t="s">
        <v>156</v>
      </c>
      <c r="AU1150" s="244" t="s">
        <v>79</v>
      </c>
      <c r="AV1150" s="14" t="s">
        <v>79</v>
      </c>
      <c r="AW1150" s="14" t="s">
        <v>31</v>
      </c>
      <c r="AX1150" s="14" t="s">
        <v>69</v>
      </c>
      <c r="AY1150" s="244" t="s">
        <v>144</v>
      </c>
    </row>
    <row r="1151" s="13" customFormat="1">
      <c r="A1151" s="13"/>
      <c r="B1151" s="224"/>
      <c r="C1151" s="225"/>
      <c r="D1151" s="217" t="s">
        <v>156</v>
      </c>
      <c r="E1151" s="226" t="s">
        <v>19</v>
      </c>
      <c r="F1151" s="227" t="s">
        <v>2485</v>
      </c>
      <c r="G1151" s="225"/>
      <c r="H1151" s="226" t="s">
        <v>19</v>
      </c>
      <c r="I1151" s="228"/>
      <c r="J1151" s="225"/>
      <c r="K1151" s="225"/>
      <c r="L1151" s="229"/>
      <c r="M1151" s="230"/>
      <c r="N1151" s="231"/>
      <c r="O1151" s="231"/>
      <c r="P1151" s="231"/>
      <c r="Q1151" s="231"/>
      <c r="R1151" s="231"/>
      <c r="S1151" s="231"/>
      <c r="T1151" s="232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33" t="s">
        <v>156</v>
      </c>
      <c r="AU1151" s="233" t="s">
        <v>79</v>
      </c>
      <c r="AV1151" s="13" t="s">
        <v>77</v>
      </c>
      <c r="AW1151" s="13" t="s">
        <v>31</v>
      </c>
      <c r="AX1151" s="13" t="s">
        <v>69</v>
      </c>
      <c r="AY1151" s="233" t="s">
        <v>144</v>
      </c>
    </row>
    <row r="1152" s="14" customFormat="1">
      <c r="A1152" s="14"/>
      <c r="B1152" s="234"/>
      <c r="C1152" s="235"/>
      <c r="D1152" s="217" t="s">
        <v>156</v>
      </c>
      <c r="E1152" s="236" t="s">
        <v>19</v>
      </c>
      <c r="F1152" s="237" t="s">
        <v>2486</v>
      </c>
      <c r="G1152" s="235"/>
      <c r="H1152" s="238">
        <v>11.279999999999999</v>
      </c>
      <c r="I1152" s="239"/>
      <c r="J1152" s="235"/>
      <c r="K1152" s="235"/>
      <c r="L1152" s="240"/>
      <c r="M1152" s="241"/>
      <c r="N1152" s="242"/>
      <c r="O1152" s="242"/>
      <c r="P1152" s="242"/>
      <c r="Q1152" s="242"/>
      <c r="R1152" s="242"/>
      <c r="S1152" s="242"/>
      <c r="T1152" s="243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T1152" s="244" t="s">
        <v>156</v>
      </c>
      <c r="AU1152" s="244" t="s">
        <v>79</v>
      </c>
      <c r="AV1152" s="14" t="s">
        <v>79</v>
      </c>
      <c r="AW1152" s="14" t="s">
        <v>31</v>
      </c>
      <c r="AX1152" s="14" t="s">
        <v>69</v>
      </c>
      <c r="AY1152" s="244" t="s">
        <v>144</v>
      </c>
    </row>
    <row r="1153" s="13" customFormat="1">
      <c r="A1153" s="13"/>
      <c r="B1153" s="224"/>
      <c r="C1153" s="225"/>
      <c r="D1153" s="217" t="s">
        <v>156</v>
      </c>
      <c r="E1153" s="226" t="s">
        <v>19</v>
      </c>
      <c r="F1153" s="227" t="s">
        <v>2487</v>
      </c>
      <c r="G1153" s="225"/>
      <c r="H1153" s="226" t="s">
        <v>19</v>
      </c>
      <c r="I1153" s="228"/>
      <c r="J1153" s="225"/>
      <c r="K1153" s="225"/>
      <c r="L1153" s="229"/>
      <c r="M1153" s="230"/>
      <c r="N1153" s="231"/>
      <c r="O1153" s="231"/>
      <c r="P1153" s="231"/>
      <c r="Q1153" s="231"/>
      <c r="R1153" s="231"/>
      <c r="S1153" s="231"/>
      <c r="T1153" s="232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33" t="s">
        <v>156</v>
      </c>
      <c r="AU1153" s="233" t="s">
        <v>79</v>
      </c>
      <c r="AV1153" s="13" t="s">
        <v>77</v>
      </c>
      <c r="AW1153" s="13" t="s">
        <v>31</v>
      </c>
      <c r="AX1153" s="13" t="s">
        <v>69</v>
      </c>
      <c r="AY1153" s="233" t="s">
        <v>144</v>
      </c>
    </row>
    <row r="1154" s="14" customFormat="1">
      <c r="A1154" s="14"/>
      <c r="B1154" s="234"/>
      <c r="C1154" s="235"/>
      <c r="D1154" s="217" t="s">
        <v>156</v>
      </c>
      <c r="E1154" s="236" t="s">
        <v>19</v>
      </c>
      <c r="F1154" s="237" t="s">
        <v>2488</v>
      </c>
      <c r="G1154" s="235"/>
      <c r="H1154" s="238">
        <v>15.24</v>
      </c>
      <c r="I1154" s="239"/>
      <c r="J1154" s="235"/>
      <c r="K1154" s="235"/>
      <c r="L1154" s="240"/>
      <c r="M1154" s="241"/>
      <c r="N1154" s="242"/>
      <c r="O1154" s="242"/>
      <c r="P1154" s="242"/>
      <c r="Q1154" s="242"/>
      <c r="R1154" s="242"/>
      <c r="S1154" s="242"/>
      <c r="T1154" s="243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44" t="s">
        <v>156</v>
      </c>
      <c r="AU1154" s="244" t="s">
        <v>79</v>
      </c>
      <c r="AV1154" s="14" t="s">
        <v>79</v>
      </c>
      <c r="AW1154" s="14" t="s">
        <v>31</v>
      </c>
      <c r="AX1154" s="14" t="s">
        <v>69</v>
      </c>
      <c r="AY1154" s="244" t="s">
        <v>144</v>
      </c>
    </row>
    <row r="1155" s="13" customFormat="1">
      <c r="A1155" s="13"/>
      <c r="B1155" s="224"/>
      <c r="C1155" s="225"/>
      <c r="D1155" s="217" t="s">
        <v>156</v>
      </c>
      <c r="E1155" s="226" t="s">
        <v>19</v>
      </c>
      <c r="F1155" s="227" t="s">
        <v>2489</v>
      </c>
      <c r="G1155" s="225"/>
      <c r="H1155" s="226" t="s">
        <v>19</v>
      </c>
      <c r="I1155" s="228"/>
      <c r="J1155" s="225"/>
      <c r="K1155" s="225"/>
      <c r="L1155" s="229"/>
      <c r="M1155" s="230"/>
      <c r="N1155" s="231"/>
      <c r="O1155" s="231"/>
      <c r="P1155" s="231"/>
      <c r="Q1155" s="231"/>
      <c r="R1155" s="231"/>
      <c r="S1155" s="231"/>
      <c r="T1155" s="232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33" t="s">
        <v>156</v>
      </c>
      <c r="AU1155" s="233" t="s">
        <v>79</v>
      </c>
      <c r="AV1155" s="13" t="s">
        <v>77</v>
      </c>
      <c r="AW1155" s="13" t="s">
        <v>31</v>
      </c>
      <c r="AX1155" s="13" t="s">
        <v>69</v>
      </c>
      <c r="AY1155" s="233" t="s">
        <v>144</v>
      </c>
    </row>
    <row r="1156" s="14" customFormat="1">
      <c r="A1156" s="14"/>
      <c r="B1156" s="234"/>
      <c r="C1156" s="235"/>
      <c r="D1156" s="217" t="s">
        <v>156</v>
      </c>
      <c r="E1156" s="236" t="s">
        <v>19</v>
      </c>
      <c r="F1156" s="237" t="s">
        <v>2490</v>
      </c>
      <c r="G1156" s="235"/>
      <c r="H1156" s="238">
        <v>42.359999999999999</v>
      </c>
      <c r="I1156" s="239"/>
      <c r="J1156" s="235"/>
      <c r="K1156" s="235"/>
      <c r="L1156" s="240"/>
      <c r="M1156" s="241"/>
      <c r="N1156" s="242"/>
      <c r="O1156" s="242"/>
      <c r="P1156" s="242"/>
      <c r="Q1156" s="242"/>
      <c r="R1156" s="242"/>
      <c r="S1156" s="242"/>
      <c r="T1156" s="243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44" t="s">
        <v>156</v>
      </c>
      <c r="AU1156" s="244" t="s">
        <v>79</v>
      </c>
      <c r="AV1156" s="14" t="s">
        <v>79</v>
      </c>
      <c r="AW1156" s="14" t="s">
        <v>31</v>
      </c>
      <c r="AX1156" s="14" t="s">
        <v>69</v>
      </c>
      <c r="AY1156" s="244" t="s">
        <v>144</v>
      </c>
    </row>
    <row r="1157" s="13" customFormat="1">
      <c r="A1157" s="13"/>
      <c r="B1157" s="224"/>
      <c r="C1157" s="225"/>
      <c r="D1157" s="217" t="s">
        <v>156</v>
      </c>
      <c r="E1157" s="226" t="s">
        <v>19</v>
      </c>
      <c r="F1157" s="227" t="s">
        <v>2491</v>
      </c>
      <c r="G1157" s="225"/>
      <c r="H1157" s="226" t="s">
        <v>19</v>
      </c>
      <c r="I1157" s="228"/>
      <c r="J1157" s="225"/>
      <c r="K1157" s="225"/>
      <c r="L1157" s="229"/>
      <c r="M1157" s="230"/>
      <c r="N1157" s="231"/>
      <c r="O1157" s="231"/>
      <c r="P1157" s="231"/>
      <c r="Q1157" s="231"/>
      <c r="R1157" s="231"/>
      <c r="S1157" s="231"/>
      <c r="T1157" s="232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33" t="s">
        <v>156</v>
      </c>
      <c r="AU1157" s="233" t="s">
        <v>79</v>
      </c>
      <c r="AV1157" s="13" t="s">
        <v>77</v>
      </c>
      <c r="AW1157" s="13" t="s">
        <v>31</v>
      </c>
      <c r="AX1157" s="13" t="s">
        <v>69</v>
      </c>
      <c r="AY1157" s="233" t="s">
        <v>144</v>
      </c>
    </row>
    <row r="1158" s="14" customFormat="1">
      <c r="A1158" s="14"/>
      <c r="B1158" s="234"/>
      <c r="C1158" s="235"/>
      <c r="D1158" s="217" t="s">
        <v>156</v>
      </c>
      <c r="E1158" s="236" t="s">
        <v>19</v>
      </c>
      <c r="F1158" s="237" t="s">
        <v>2492</v>
      </c>
      <c r="G1158" s="235"/>
      <c r="H1158" s="238">
        <v>152.28</v>
      </c>
      <c r="I1158" s="239"/>
      <c r="J1158" s="235"/>
      <c r="K1158" s="235"/>
      <c r="L1158" s="240"/>
      <c r="M1158" s="241"/>
      <c r="N1158" s="242"/>
      <c r="O1158" s="242"/>
      <c r="P1158" s="242"/>
      <c r="Q1158" s="242"/>
      <c r="R1158" s="242"/>
      <c r="S1158" s="242"/>
      <c r="T1158" s="243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44" t="s">
        <v>156</v>
      </c>
      <c r="AU1158" s="244" t="s">
        <v>79</v>
      </c>
      <c r="AV1158" s="14" t="s">
        <v>79</v>
      </c>
      <c r="AW1158" s="14" t="s">
        <v>31</v>
      </c>
      <c r="AX1158" s="14" t="s">
        <v>69</v>
      </c>
      <c r="AY1158" s="244" t="s">
        <v>144</v>
      </c>
    </row>
    <row r="1159" s="13" customFormat="1">
      <c r="A1159" s="13"/>
      <c r="B1159" s="224"/>
      <c r="C1159" s="225"/>
      <c r="D1159" s="217" t="s">
        <v>156</v>
      </c>
      <c r="E1159" s="226" t="s">
        <v>19</v>
      </c>
      <c r="F1159" s="227" t="s">
        <v>2493</v>
      </c>
      <c r="G1159" s="225"/>
      <c r="H1159" s="226" t="s">
        <v>19</v>
      </c>
      <c r="I1159" s="228"/>
      <c r="J1159" s="225"/>
      <c r="K1159" s="225"/>
      <c r="L1159" s="229"/>
      <c r="M1159" s="230"/>
      <c r="N1159" s="231"/>
      <c r="O1159" s="231"/>
      <c r="P1159" s="231"/>
      <c r="Q1159" s="231"/>
      <c r="R1159" s="231"/>
      <c r="S1159" s="231"/>
      <c r="T1159" s="232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33" t="s">
        <v>156</v>
      </c>
      <c r="AU1159" s="233" t="s">
        <v>79</v>
      </c>
      <c r="AV1159" s="13" t="s">
        <v>77</v>
      </c>
      <c r="AW1159" s="13" t="s">
        <v>31</v>
      </c>
      <c r="AX1159" s="13" t="s">
        <v>69</v>
      </c>
      <c r="AY1159" s="233" t="s">
        <v>144</v>
      </c>
    </row>
    <row r="1160" s="14" customFormat="1">
      <c r="A1160" s="14"/>
      <c r="B1160" s="234"/>
      <c r="C1160" s="235"/>
      <c r="D1160" s="217" t="s">
        <v>156</v>
      </c>
      <c r="E1160" s="236" t="s">
        <v>19</v>
      </c>
      <c r="F1160" s="237" t="s">
        <v>2494</v>
      </c>
      <c r="G1160" s="235"/>
      <c r="H1160" s="238">
        <v>34.920000000000002</v>
      </c>
      <c r="I1160" s="239"/>
      <c r="J1160" s="235"/>
      <c r="K1160" s="235"/>
      <c r="L1160" s="240"/>
      <c r="M1160" s="241"/>
      <c r="N1160" s="242"/>
      <c r="O1160" s="242"/>
      <c r="P1160" s="242"/>
      <c r="Q1160" s="242"/>
      <c r="R1160" s="242"/>
      <c r="S1160" s="242"/>
      <c r="T1160" s="243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44" t="s">
        <v>156</v>
      </c>
      <c r="AU1160" s="244" t="s">
        <v>79</v>
      </c>
      <c r="AV1160" s="14" t="s">
        <v>79</v>
      </c>
      <c r="AW1160" s="14" t="s">
        <v>31</v>
      </c>
      <c r="AX1160" s="14" t="s">
        <v>69</v>
      </c>
      <c r="AY1160" s="244" t="s">
        <v>144</v>
      </c>
    </row>
    <row r="1161" s="13" customFormat="1">
      <c r="A1161" s="13"/>
      <c r="B1161" s="224"/>
      <c r="C1161" s="225"/>
      <c r="D1161" s="217" t="s">
        <v>156</v>
      </c>
      <c r="E1161" s="226" t="s">
        <v>19</v>
      </c>
      <c r="F1161" s="227" t="s">
        <v>2495</v>
      </c>
      <c r="G1161" s="225"/>
      <c r="H1161" s="226" t="s">
        <v>19</v>
      </c>
      <c r="I1161" s="228"/>
      <c r="J1161" s="225"/>
      <c r="K1161" s="225"/>
      <c r="L1161" s="229"/>
      <c r="M1161" s="230"/>
      <c r="N1161" s="231"/>
      <c r="O1161" s="231"/>
      <c r="P1161" s="231"/>
      <c r="Q1161" s="231"/>
      <c r="R1161" s="231"/>
      <c r="S1161" s="231"/>
      <c r="T1161" s="232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33" t="s">
        <v>156</v>
      </c>
      <c r="AU1161" s="233" t="s">
        <v>79</v>
      </c>
      <c r="AV1161" s="13" t="s">
        <v>77</v>
      </c>
      <c r="AW1161" s="13" t="s">
        <v>31</v>
      </c>
      <c r="AX1161" s="13" t="s">
        <v>69</v>
      </c>
      <c r="AY1161" s="233" t="s">
        <v>144</v>
      </c>
    </row>
    <row r="1162" s="14" customFormat="1">
      <c r="A1162" s="14"/>
      <c r="B1162" s="234"/>
      <c r="C1162" s="235"/>
      <c r="D1162" s="217" t="s">
        <v>156</v>
      </c>
      <c r="E1162" s="236" t="s">
        <v>19</v>
      </c>
      <c r="F1162" s="237" t="s">
        <v>2496</v>
      </c>
      <c r="G1162" s="235"/>
      <c r="H1162" s="238">
        <v>10.199999999999999</v>
      </c>
      <c r="I1162" s="239"/>
      <c r="J1162" s="235"/>
      <c r="K1162" s="235"/>
      <c r="L1162" s="240"/>
      <c r="M1162" s="241"/>
      <c r="N1162" s="242"/>
      <c r="O1162" s="242"/>
      <c r="P1162" s="242"/>
      <c r="Q1162" s="242"/>
      <c r="R1162" s="242"/>
      <c r="S1162" s="242"/>
      <c r="T1162" s="243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44" t="s">
        <v>156</v>
      </c>
      <c r="AU1162" s="244" t="s">
        <v>79</v>
      </c>
      <c r="AV1162" s="14" t="s">
        <v>79</v>
      </c>
      <c r="AW1162" s="14" t="s">
        <v>31</v>
      </c>
      <c r="AX1162" s="14" t="s">
        <v>69</v>
      </c>
      <c r="AY1162" s="244" t="s">
        <v>144</v>
      </c>
    </row>
    <row r="1163" s="13" customFormat="1">
      <c r="A1163" s="13"/>
      <c r="B1163" s="224"/>
      <c r="C1163" s="225"/>
      <c r="D1163" s="217" t="s">
        <v>156</v>
      </c>
      <c r="E1163" s="226" t="s">
        <v>19</v>
      </c>
      <c r="F1163" s="227" t="s">
        <v>2497</v>
      </c>
      <c r="G1163" s="225"/>
      <c r="H1163" s="226" t="s">
        <v>19</v>
      </c>
      <c r="I1163" s="228"/>
      <c r="J1163" s="225"/>
      <c r="K1163" s="225"/>
      <c r="L1163" s="229"/>
      <c r="M1163" s="230"/>
      <c r="N1163" s="231"/>
      <c r="O1163" s="231"/>
      <c r="P1163" s="231"/>
      <c r="Q1163" s="231"/>
      <c r="R1163" s="231"/>
      <c r="S1163" s="231"/>
      <c r="T1163" s="232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33" t="s">
        <v>156</v>
      </c>
      <c r="AU1163" s="233" t="s">
        <v>79</v>
      </c>
      <c r="AV1163" s="13" t="s">
        <v>77</v>
      </c>
      <c r="AW1163" s="13" t="s">
        <v>31</v>
      </c>
      <c r="AX1163" s="13" t="s">
        <v>69</v>
      </c>
      <c r="AY1163" s="233" t="s">
        <v>144</v>
      </c>
    </row>
    <row r="1164" s="14" customFormat="1">
      <c r="A1164" s="14"/>
      <c r="B1164" s="234"/>
      <c r="C1164" s="235"/>
      <c r="D1164" s="217" t="s">
        <v>156</v>
      </c>
      <c r="E1164" s="236" t="s">
        <v>19</v>
      </c>
      <c r="F1164" s="237" t="s">
        <v>212</v>
      </c>
      <c r="G1164" s="235"/>
      <c r="H1164" s="238">
        <v>18</v>
      </c>
      <c r="I1164" s="239"/>
      <c r="J1164" s="235"/>
      <c r="K1164" s="235"/>
      <c r="L1164" s="240"/>
      <c r="M1164" s="241"/>
      <c r="N1164" s="242"/>
      <c r="O1164" s="242"/>
      <c r="P1164" s="242"/>
      <c r="Q1164" s="242"/>
      <c r="R1164" s="242"/>
      <c r="S1164" s="242"/>
      <c r="T1164" s="243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T1164" s="244" t="s">
        <v>156</v>
      </c>
      <c r="AU1164" s="244" t="s">
        <v>79</v>
      </c>
      <c r="AV1164" s="14" t="s">
        <v>79</v>
      </c>
      <c r="AW1164" s="14" t="s">
        <v>31</v>
      </c>
      <c r="AX1164" s="14" t="s">
        <v>69</v>
      </c>
      <c r="AY1164" s="244" t="s">
        <v>144</v>
      </c>
    </row>
    <row r="1165" s="13" customFormat="1">
      <c r="A1165" s="13"/>
      <c r="B1165" s="224"/>
      <c r="C1165" s="225"/>
      <c r="D1165" s="217" t="s">
        <v>156</v>
      </c>
      <c r="E1165" s="226" t="s">
        <v>19</v>
      </c>
      <c r="F1165" s="227" t="s">
        <v>2498</v>
      </c>
      <c r="G1165" s="225"/>
      <c r="H1165" s="226" t="s">
        <v>19</v>
      </c>
      <c r="I1165" s="228"/>
      <c r="J1165" s="225"/>
      <c r="K1165" s="225"/>
      <c r="L1165" s="229"/>
      <c r="M1165" s="230"/>
      <c r="N1165" s="231"/>
      <c r="O1165" s="231"/>
      <c r="P1165" s="231"/>
      <c r="Q1165" s="231"/>
      <c r="R1165" s="231"/>
      <c r="S1165" s="231"/>
      <c r="T1165" s="232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33" t="s">
        <v>156</v>
      </c>
      <c r="AU1165" s="233" t="s">
        <v>79</v>
      </c>
      <c r="AV1165" s="13" t="s">
        <v>77</v>
      </c>
      <c r="AW1165" s="13" t="s">
        <v>31</v>
      </c>
      <c r="AX1165" s="13" t="s">
        <v>69</v>
      </c>
      <c r="AY1165" s="233" t="s">
        <v>144</v>
      </c>
    </row>
    <row r="1166" s="14" customFormat="1">
      <c r="A1166" s="14"/>
      <c r="B1166" s="234"/>
      <c r="C1166" s="235"/>
      <c r="D1166" s="217" t="s">
        <v>156</v>
      </c>
      <c r="E1166" s="236" t="s">
        <v>19</v>
      </c>
      <c r="F1166" s="237" t="s">
        <v>2499</v>
      </c>
      <c r="G1166" s="235"/>
      <c r="H1166" s="238">
        <v>14.52</v>
      </c>
      <c r="I1166" s="239"/>
      <c r="J1166" s="235"/>
      <c r="K1166" s="235"/>
      <c r="L1166" s="240"/>
      <c r="M1166" s="241"/>
      <c r="N1166" s="242"/>
      <c r="O1166" s="242"/>
      <c r="P1166" s="242"/>
      <c r="Q1166" s="242"/>
      <c r="R1166" s="242"/>
      <c r="S1166" s="242"/>
      <c r="T1166" s="243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44" t="s">
        <v>156</v>
      </c>
      <c r="AU1166" s="244" t="s">
        <v>79</v>
      </c>
      <c r="AV1166" s="14" t="s">
        <v>79</v>
      </c>
      <c r="AW1166" s="14" t="s">
        <v>31</v>
      </c>
      <c r="AX1166" s="14" t="s">
        <v>69</v>
      </c>
      <c r="AY1166" s="244" t="s">
        <v>144</v>
      </c>
    </row>
    <row r="1167" s="13" customFormat="1">
      <c r="A1167" s="13"/>
      <c r="B1167" s="224"/>
      <c r="C1167" s="225"/>
      <c r="D1167" s="217" t="s">
        <v>156</v>
      </c>
      <c r="E1167" s="226" t="s">
        <v>19</v>
      </c>
      <c r="F1167" s="227" t="s">
        <v>2294</v>
      </c>
      <c r="G1167" s="225"/>
      <c r="H1167" s="226" t="s">
        <v>19</v>
      </c>
      <c r="I1167" s="228"/>
      <c r="J1167" s="225"/>
      <c r="K1167" s="225"/>
      <c r="L1167" s="229"/>
      <c r="M1167" s="230"/>
      <c r="N1167" s="231"/>
      <c r="O1167" s="231"/>
      <c r="P1167" s="231"/>
      <c r="Q1167" s="231"/>
      <c r="R1167" s="231"/>
      <c r="S1167" s="231"/>
      <c r="T1167" s="232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33" t="s">
        <v>156</v>
      </c>
      <c r="AU1167" s="233" t="s">
        <v>79</v>
      </c>
      <c r="AV1167" s="13" t="s">
        <v>77</v>
      </c>
      <c r="AW1167" s="13" t="s">
        <v>31</v>
      </c>
      <c r="AX1167" s="13" t="s">
        <v>69</v>
      </c>
      <c r="AY1167" s="233" t="s">
        <v>144</v>
      </c>
    </row>
    <row r="1168" s="14" customFormat="1">
      <c r="A1168" s="14"/>
      <c r="B1168" s="234"/>
      <c r="C1168" s="235"/>
      <c r="D1168" s="217" t="s">
        <v>156</v>
      </c>
      <c r="E1168" s="236" t="s">
        <v>19</v>
      </c>
      <c r="F1168" s="237" t="s">
        <v>2500</v>
      </c>
      <c r="G1168" s="235"/>
      <c r="H1168" s="238">
        <v>32.448</v>
      </c>
      <c r="I1168" s="239"/>
      <c r="J1168" s="235"/>
      <c r="K1168" s="235"/>
      <c r="L1168" s="240"/>
      <c r="M1168" s="241"/>
      <c r="N1168" s="242"/>
      <c r="O1168" s="242"/>
      <c r="P1168" s="242"/>
      <c r="Q1168" s="242"/>
      <c r="R1168" s="242"/>
      <c r="S1168" s="242"/>
      <c r="T1168" s="243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44" t="s">
        <v>156</v>
      </c>
      <c r="AU1168" s="244" t="s">
        <v>79</v>
      </c>
      <c r="AV1168" s="14" t="s">
        <v>79</v>
      </c>
      <c r="AW1168" s="14" t="s">
        <v>31</v>
      </c>
      <c r="AX1168" s="14" t="s">
        <v>69</v>
      </c>
      <c r="AY1168" s="244" t="s">
        <v>144</v>
      </c>
    </row>
    <row r="1169" s="15" customFormat="1">
      <c r="A1169" s="15"/>
      <c r="B1169" s="245"/>
      <c r="C1169" s="246"/>
      <c r="D1169" s="217" t="s">
        <v>156</v>
      </c>
      <c r="E1169" s="247" t="s">
        <v>19</v>
      </c>
      <c r="F1169" s="248" t="s">
        <v>163</v>
      </c>
      <c r="G1169" s="246"/>
      <c r="H1169" s="249">
        <v>413.70799999999997</v>
      </c>
      <c r="I1169" s="250"/>
      <c r="J1169" s="246"/>
      <c r="K1169" s="246"/>
      <c r="L1169" s="251"/>
      <c r="M1169" s="252"/>
      <c r="N1169" s="253"/>
      <c r="O1169" s="253"/>
      <c r="P1169" s="253"/>
      <c r="Q1169" s="253"/>
      <c r="R1169" s="253"/>
      <c r="S1169" s="253"/>
      <c r="T1169" s="254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T1169" s="255" t="s">
        <v>156</v>
      </c>
      <c r="AU1169" s="255" t="s">
        <v>79</v>
      </c>
      <c r="AV1169" s="15" t="s">
        <v>151</v>
      </c>
      <c r="AW1169" s="15" t="s">
        <v>31</v>
      </c>
      <c r="AX1169" s="15" t="s">
        <v>77</v>
      </c>
      <c r="AY1169" s="255" t="s">
        <v>144</v>
      </c>
    </row>
    <row r="1170" s="2" customFormat="1" ht="21.75" customHeight="1">
      <c r="A1170" s="38"/>
      <c r="B1170" s="39"/>
      <c r="C1170" s="204" t="s">
        <v>623</v>
      </c>
      <c r="D1170" s="204" t="s">
        <v>146</v>
      </c>
      <c r="E1170" s="205" t="s">
        <v>2501</v>
      </c>
      <c r="F1170" s="206" t="s">
        <v>2502</v>
      </c>
      <c r="G1170" s="207" t="s">
        <v>291</v>
      </c>
      <c r="H1170" s="208">
        <v>413.70800000000003</v>
      </c>
      <c r="I1170" s="209"/>
      <c r="J1170" s="210">
        <f>ROUND(I1170*H1170,2)</f>
        <v>0</v>
      </c>
      <c r="K1170" s="206" t="s">
        <v>150</v>
      </c>
      <c r="L1170" s="44"/>
      <c r="M1170" s="211" t="s">
        <v>19</v>
      </c>
      <c r="N1170" s="212" t="s">
        <v>40</v>
      </c>
      <c r="O1170" s="84"/>
      <c r="P1170" s="213">
        <f>O1170*H1170</f>
        <v>0</v>
      </c>
      <c r="Q1170" s="213">
        <v>1.0000000000000001E-05</v>
      </c>
      <c r="R1170" s="213">
        <f>Q1170*H1170</f>
        <v>0.0041370800000000004</v>
      </c>
      <c r="S1170" s="213">
        <v>0</v>
      </c>
      <c r="T1170" s="214">
        <f>S1170*H1170</f>
        <v>0</v>
      </c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R1170" s="215" t="s">
        <v>203</v>
      </c>
      <c r="AT1170" s="215" t="s">
        <v>146</v>
      </c>
      <c r="AU1170" s="215" t="s">
        <v>79</v>
      </c>
      <c r="AY1170" s="17" t="s">
        <v>144</v>
      </c>
      <c r="BE1170" s="216">
        <f>IF(N1170="základní",J1170,0)</f>
        <v>0</v>
      </c>
      <c r="BF1170" s="216">
        <f>IF(N1170="snížená",J1170,0)</f>
        <v>0</v>
      </c>
      <c r="BG1170" s="216">
        <f>IF(N1170="zákl. přenesená",J1170,0)</f>
        <v>0</v>
      </c>
      <c r="BH1170" s="216">
        <f>IF(N1170="sníž. přenesená",J1170,0)</f>
        <v>0</v>
      </c>
      <c r="BI1170" s="216">
        <f>IF(N1170="nulová",J1170,0)</f>
        <v>0</v>
      </c>
      <c r="BJ1170" s="17" t="s">
        <v>77</v>
      </c>
      <c r="BK1170" s="216">
        <f>ROUND(I1170*H1170,2)</f>
        <v>0</v>
      </c>
      <c r="BL1170" s="17" t="s">
        <v>203</v>
      </c>
      <c r="BM1170" s="215" t="s">
        <v>1096</v>
      </c>
    </row>
    <row r="1171" s="2" customFormat="1">
      <c r="A1171" s="38"/>
      <c r="B1171" s="39"/>
      <c r="C1171" s="40"/>
      <c r="D1171" s="217" t="s">
        <v>152</v>
      </c>
      <c r="E1171" s="40"/>
      <c r="F1171" s="218" t="s">
        <v>2503</v>
      </c>
      <c r="G1171" s="40"/>
      <c r="H1171" s="40"/>
      <c r="I1171" s="219"/>
      <c r="J1171" s="40"/>
      <c r="K1171" s="40"/>
      <c r="L1171" s="44"/>
      <c r="M1171" s="220"/>
      <c r="N1171" s="221"/>
      <c r="O1171" s="84"/>
      <c r="P1171" s="84"/>
      <c r="Q1171" s="84"/>
      <c r="R1171" s="84"/>
      <c r="S1171" s="84"/>
      <c r="T1171" s="85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T1171" s="17" t="s">
        <v>152</v>
      </c>
      <c r="AU1171" s="17" t="s">
        <v>79</v>
      </c>
    </row>
    <row r="1172" s="2" customFormat="1">
      <c r="A1172" s="38"/>
      <c r="B1172" s="39"/>
      <c r="C1172" s="40"/>
      <c r="D1172" s="222" t="s">
        <v>154</v>
      </c>
      <c r="E1172" s="40"/>
      <c r="F1172" s="223" t="s">
        <v>2504</v>
      </c>
      <c r="G1172" s="40"/>
      <c r="H1172" s="40"/>
      <c r="I1172" s="219"/>
      <c r="J1172" s="40"/>
      <c r="K1172" s="40"/>
      <c r="L1172" s="44"/>
      <c r="M1172" s="220"/>
      <c r="N1172" s="221"/>
      <c r="O1172" s="84"/>
      <c r="P1172" s="84"/>
      <c r="Q1172" s="84"/>
      <c r="R1172" s="84"/>
      <c r="S1172" s="84"/>
      <c r="T1172" s="85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T1172" s="17" t="s">
        <v>154</v>
      </c>
      <c r="AU1172" s="17" t="s">
        <v>79</v>
      </c>
    </row>
    <row r="1173" s="2" customFormat="1" ht="16.5" customHeight="1">
      <c r="A1173" s="38"/>
      <c r="B1173" s="39"/>
      <c r="C1173" s="256" t="s">
        <v>1102</v>
      </c>
      <c r="D1173" s="256" t="s">
        <v>229</v>
      </c>
      <c r="E1173" s="257" t="s">
        <v>2505</v>
      </c>
      <c r="F1173" s="258" t="s">
        <v>2506</v>
      </c>
      <c r="G1173" s="259" t="s">
        <v>291</v>
      </c>
      <c r="H1173" s="260">
        <v>50</v>
      </c>
      <c r="I1173" s="261"/>
      <c r="J1173" s="262">
        <f>ROUND(I1173*H1173,2)</f>
        <v>0</v>
      </c>
      <c r="K1173" s="258" t="s">
        <v>150</v>
      </c>
      <c r="L1173" s="263"/>
      <c r="M1173" s="264" t="s">
        <v>19</v>
      </c>
      <c r="N1173" s="265" t="s">
        <v>40</v>
      </c>
      <c r="O1173" s="84"/>
      <c r="P1173" s="213">
        <f>O1173*H1173</f>
        <v>0</v>
      </c>
      <c r="Q1173" s="213">
        <v>0.00077999999999999999</v>
      </c>
      <c r="R1173" s="213">
        <f>Q1173*H1173</f>
        <v>0.039</v>
      </c>
      <c r="S1173" s="213">
        <v>0</v>
      </c>
      <c r="T1173" s="214">
        <f>S1173*H1173</f>
        <v>0</v>
      </c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R1173" s="215" t="s">
        <v>260</v>
      </c>
      <c r="AT1173" s="215" t="s">
        <v>229</v>
      </c>
      <c r="AU1173" s="215" t="s">
        <v>79</v>
      </c>
      <c r="AY1173" s="17" t="s">
        <v>144</v>
      </c>
      <c r="BE1173" s="216">
        <f>IF(N1173="základní",J1173,0)</f>
        <v>0</v>
      </c>
      <c r="BF1173" s="216">
        <f>IF(N1173="snížená",J1173,0)</f>
        <v>0</v>
      </c>
      <c r="BG1173" s="216">
        <f>IF(N1173="zákl. přenesená",J1173,0)</f>
        <v>0</v>
      </c>
      <c r="BH1173" s="216">
        <f>IF(N1173="sníž. přenesená",J1173,0)</f>
        <v>0</v>
      </c>
      <c r="BI1173" s="216">
        <f>IF(N1173="nulová",J1173,0)</f>
        <v>0</v>
      </c>
      <c r="BJ1173" s="17" t="s">
        <v>77</v>
      </c>
      <c r="BK1173" s="216">
        <f>ROUND(I1173*H1173,2)</f>
        <v>0</v>
      </c>
      <c r="BL1173" s="17" t="s">
        <v>203</v>
      </c>
      <c r="BM1173" s="215" t="s">
        <v>1105</v>
      </c>
    </row>
    <row r="1174" s="2" customFormat="1">
      <c r="A1174" s="38"/>
      <c r="B1174" s="39"/>
      <c r="C1174" s="40"/>
      <c r="D1174" s="217" t="s">
        <v>152</v>
      </c>
      <c r="E1174" s="40"/>
      <c r="F1174" s="218" t="s">
        <v>2506</v>
      </c>
      <c r="G1174" s="40"/>
      <c r="H1174" s="40"/>
      <c r="I1174" s="219"/>
      <c r="J1174" s="40"/>
      <c r="K1174" s="40"/>
      <c r="L1174" s="44"/>
      <c r="M1174" s="220"/>
      <c r="N1174" s="221"/>
      <c r="O1174" s="84"/>
      <c r="P1174" s="84"/>
      <c r="Q1174" s="84"/>
      <c r="R1174" s="84"/>
      <c r="S1174" s="84"/>
      <c r="T1174" s="85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T1174" s="17" t="s">
        <v>152</v>
      </c>
      <c r="AU1174" s="17" t="s">
        <v>79</v>
      </c>
    </row>
    <row r="1175" s="13" customFormat="1">
      <c r="A1175" s="13"/>
      <c r="B1175" s="224"/>
      <c r="C1175" s="225"/>
      <c r="D1175" s="217" t="s">
        <v>156</v>
      </c>
      <c r="E1175" s="226" t="s">
        <v>19</v>
      </c>
      <c r="F1175" s="227" t="s">
        <v>2507</v>
      </c>
      <c r="G1175" s="225"/>
      <c r="H1175" s="226" t="s">
        <v>19</v>
      </c>
      <c r="I1175" s="228"/>
      <c r="J1175" s="225"/>
      <c r="K1175" s="225"/>
      <c r="L1175" s="229"/>
      <c r="M1175" s="230"/>
      <c r="N1175" s="231"/>
      <c r="O1175" s="231"/>
      <c r="P1175" s="231"/>
      <c r="Q1175" s="231"/>
      <c r="R1175" s="231"/>
      <c r="S1175" s="231"/>
      <c r="T1175" s="232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33" t="s">
        <v>156</v>
      </c>
      <c r="AU1175" s="233" t="s">
        <v>79</v>
      </c>
      <c r="AV1175" s="13" t="s">
        <v>77</v>
      </c>
      <c r="AW1175" s="13" t="s">
        <v>31</v>
      </c>
      <c r="AX1175" s="13" t="s">
        <v>69</v>
      </c>
      <c r="AY1175" s="233" t="s">
        <v>144</v>
      </c>
    </row>
    <row r="1176" s="14" customFormat="1">
      <c r="A1176" s="14"/>
      <c r="B1176" s="234"/>
      <c r="C1176" s="235"/>
      <c r="D1176" s="217" t="s">
        <v>156</v>
      </c>
      <c r="E1176" s="236" t="s">
        <v>19</v>
      </c>
      <c r="F1176" s="237" t="s">
        <v>326</v>
      </c>
      <c r="G1176" s="235"/>
      <c r="H1176" s="238">
        <v>50</v>
      </c>
      <c r="I1176" s="239"/>
      <c r="J1176" s="235"/>
      <c r="K1176" s="235"/>
      <c r="L1176" s="240"/>
      <c r="M1176" s="241"/>
      <c r="N1176" s="242"/>
      <c r="O1176" s="242"/>
      <c r="P1176" s="242"/>
      <c r="Q1176" s="242"/>
      <c r="R1176" s="242"/>
      <c r="S1176" s="242"/>
      <c r="T1176" s="243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44" t="s">
        <v>156</v>
      </c>
      <c r="AU1176" s="244" t="s">
        <v>79</v>
      </c>
      <c r="AV1176" s="14" t="s">
        <v>79</v>
      </c>
      <c r="AW1176" s="14" t="s">
        <v>31</v>
      </c>
      <c r="AX1176" s="14" t="s">
        <v>69</v>
      </c>
      <c r="AY1176" s="244" t="s">
        <v>144</v>
      </c>
    </row>
    <row r="1177" s="15" customFormat="1">
      <c r="A1177" s="15"/>
      <c r="B1177" s="245"/>
      <c r="C1177" s="246"/>
      <c r="D1177" s="217" t="s">
        <v>156</v>
      </c>
      <c r="E1177" s="247" t="s">
        <v>19</v>
      </c>
      <c r="F1177" s="248" t="s">
        <v>163</v>
      </c>
      <c r="G1177" s="246"/>
      <c r="H1177" s="249">
        <v>50</v>
      </c>
      <c r="I1177" s="250"/>
      <c r="J1177" s="246"/>
      <c r="K1177" s="246"/>
      <c r="L1177" s="251"/>
      <c r="M1177" s="252"/>
      <c r="N1177" s="253"/>
      <c r="O1177" s="253"/>
      <c r="P1177" s="253"/>
      <c r="Q1177" s="253"/>
      <c r="R1177" s="253"/>
      <c r="S1177" s="253"/>
      <c r="T1177" s="254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T1177" s="255" t="s">
        <v>156</v>
      </c>
      <c r="AU1177" s="255" t="s">
        <v>79</v>
      </c>
      <c r="AV1177" s="15" t="s">
        <v>151</v>
      </c>
      <c r="AW1177" s="15" t="s">
        <v>31</v>
      </c>
      <c r="AX1177" s="15" t="s">
        <v>77</v>
      </c>
      <c r="AY1177" s="255" t="s">
        <v>144</v>
      </c>
    </row>
    <row r="1178" s="2" customFormat="1" ht="16.5" customHeight="1">
      <c r="A1178" s="38"/>
      <c r="B1178" s="39"/>
      <c r="C1178" s="256" t="s">
        <v>629</v>
      </c>
      <c r="D1178" s="256" t="s">
        <v>229</v>
      </c>
      <c r="E1178" s="257" t="s">
        <v>2508</v>
      </c>
      <c r="F1178" s="258" t="s">
        <v>2509</v>
      </c>
      <c r="G1178" s="259" t="s">
        <v>305</v>
      </c>
      <c r="H1178" s="260">
        <v>200</v>
      </c>
      <c r="I1178" s="261"/>
      <c r="J1178" s="262">
        <f>ROUND(I1178*H1178,2)</f>
        <v>0</v>
      </c>
      <c r="K1178" s="258" t="s">
        <v>150</v>
      </c>
      <c r="L1178" s="263"/>
      <c r="M1178" s="264" t="s">
        <v>19</v>
      </c>
      <c r="N1178" s="265" t="s">
        <v>40</v>
      </c>
      <c r="O1178" s="84"/>
      <c r="P1178" s="213">
        <f>O1178*H1178</f>
        <v>0</v>
      </c>
      <c r="Q1178" s="213">
        <v>1.0000000000000001E-05</v>
      </c>
      <c r="R1178" s="213">
        <f>Q1178*H1178</f>
        <v>0.002</v>
      </c>
      <c r="S1178" s="213">
        <v>0</v>
      </c>
      <c r="T1178" s="214">
        <f>S1178*H1178</f>
        <v>0</v>
      </c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R1178" s="215" t="s">
        <v>260</v>
      </c>
      <c r="AT1178" s="215" t="s">
        <v>229</v>
      </c>
      <c r="AU1178" s="215" t="s">
        <v>79</v>
      </c>
      <c r="AY1178" s="17" t="s">
        <v>144</v>
      </c>
      <c r="BE1178" s="216">
        <f>IF(N1178="základní",J1178,0)</f>
        <v>0</v>
      </c>
      <c r="BF1178" s="216">
        <f>IF(N1178="snížená",J1178,0)</f>
        <v>0</v>
      </c>
      <c r="BG1178" s="216">
        <f>IF(N1178="zákl. přenesená",J1178,0)</f>
        <v>0</v>
      </c>
      <c r="BH1178" s="216">
        <f>IF(N1178="sníž. přenesená",J1178,0)</f>
        <v>0</v>
      </c>
      <c r="BI1178" s="216">
        <f>IF(N1178="nulová",J1178,0)</f>
        <v>0</v>
      </c>
      <c r="BJ1178" s="17" t="s">
        <v>77</v>
      </c>
      <c r="BK1178" s="216">
        <f>ROUND(I1178*H1178,2)</f>
        <v>0</v>
      </c>
      <c r="BL1178" s="17" t="s">
        <v>203</v>
      </c>
      <c r="BM1178" s="215" t="s">
        <v>1108</v>
      </c>
    </row>
    <row r="1179" s="2" customFormat="1">
      <c r="A1179" s="38"/>
      <c r="B1179" s="39"/>
      <c r="C1179" s="40"/>
      <c r="D1179" s="217" t="s">
        <v>152</v>
      </c>
      <c r="E1179" s="40"/>
      <c r="F1179" s="218" t="s">
        <v>2509</v>
      </c>
      <c r="G1179" s="40"/>
      <c r="H1179" s="40"/>
      <c r="I1179" s="219"/>
      <c r="J1179" s="40"/>
      <c r="K1179" s="40"/>
      <c r="L1179" s="44"/>
      <c r="M1179" s="220"/>
      <c r="N1179" s="221"/>
      <c r="O1179" s="84"/>
      <c r="P1179" s="84"/>
      <c r="Q1179" s="84"/>
      <c r="R1179" s="84"/>
      <c r="S1179" s="84"/>
      <c r="T1179" s="85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T1179" s="17" t="s">
        <v>152</v>
      </c>
      <c r="AU1179" s="17" t="s">
        <v>79</v>
      </c>
    </row>
    <row r="1180" s="13" customFormat="1">
      <c r="A1180" s="13"/>
      <c r="B1180" s="224"/>
      <c r="C1180" s="225"/>
      <c r="D1180" s="217" t="s">
        <v>156</v>
      </c>
      <c r="E1180" s="226" t="s">
        <v>19</v>
      </c>
      <c r="F1180" s="227" t="s">
        <v>2507</v>
      </c>
      <c r="G1180" s="225"/>
      <c r="H1180" s="226" t="s">
        <v>19</v>
      </c>
      <c r="I1180" s="228"/>
      <c r="J1180" s="225"/>
      <c r="K1180" s="225"/>
      <c r="L1180" s="229"/>
      <c r="M1180" s="230"/>
      <c r="N1180" s="231"/>
      <c r="O1180" s="231"/>
      <c r="P1180" s="231"/>
      <c r="Q1180" s="231"/>
      <c r="R1180" s="231"/>
      <c r="S1180" s="231"/>
      <c r="T1180" s="232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33" t="s">
        <v>156</v>
      </c>
      <c r="AU1180" s="233" t="s">
        <v>79</v>
      </c>
      <c r="AV1180" s="13" t="s">
        <v>77</v>
      </c>
      <c r="AW1180" s="13" t="s">
        <v>31</v>
      </c>
      <c r="AX1180" s="13" t="s">
        <v>69</v>
      </c>
      <c r="AY1180" s="233" t="s">
        <v>144</v>
      </c>
    </row>
    <row r="1181" s="14" customFormat="1">
      <c r="A1181" s="14"/>
      <c r="B1181" s="234"/>
      <c r="C1181" s="235"/>
      <c r="D1181" s="217" t="s">
        <v>156</v>
      </c>
      <c r="E1181" s="236" t="s">
        <v>19</v>
      </c>
      <c r="F1181" s="237" t="s">
        <v>899</v>
      </c>
      <c r="G1181" s="235"/>
      <c r="H1181" s="238">
        <v>200</v>
      </c>
      <c r="I1181" s="239"/>
      <c r="J1181" s="235"/>
      <c r="K1181" s="235"/>
      <c r="L1181" s="240"/>
      <c r="M1181" s="241"/>
      <c r="N1181" s="242"/>
      <c r="O1181" s="242"/>
      <c r="P1181" s="242"/>
      <c r="Q1181" s="242"/>
      <c r="R1181" s="242"/>
      <c r="S1181" s="242"/>
      <c r="T1181" s="243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T1181" s="244" t="s">
        <v>156</v>
      </c>
      <c r="AU1181" s="244" t="s">
        <v>79</v>
      </c>
      <c r="AV1181" s="14" t="s">
        <v>79</v>
      </c>
      <c r="AW1181" s="14" t="s">
        <v>31</v>
      </c>
      <c r="AX1181" s="14" t="s">
        <v>69</v>
      </c>
      <c r="AY1181" s="244" t="s">
        <v>144</v>
      </c>
    </row>
    <row r="1182" s="15" customFormat="1">
      <c r="A1182" s="15"/>
      <c r="B1182" s="245"/>
      <c r="C1182" s="246"/>
      <c r="D1182" s="217" t="s">
        <v>156</v>
      </c>
      <c r="E1182" s="247" t="s">
        <v>19</v>
      </c>
      <c r="F1182" s="248" t="s">
        <v>163</v>
      </c>
      <c r="G1182" s="246"/>
      <c r="H1182" s="249">
        <v>200</v>
      </c>
      <c r="I1182" s="250"/>
      <c r="J1182" s="246"/>
      <c r="K1182" s="246"/>
      <c r="L1182" s="251"/>
      <c r="M1182" s="252"/>
      <c r="N1182" s="253"/>
      <c r="O1182" s="253"/>
      <c r="P1182" s="253"/>
      <c r="Q1182" s="253"/>
      <c r="R1182" s="253"/>
      <c r="S1182" s="253"/>
      <c r="T1182" s="254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T1182" s="255" t="s">
        <v>156</v>
      </c>
      <c r="AU1182" s="255" t="s">
        <v>79</v>
      </c>
      <c r="AV1182" s="15" t="s">
        <v>151</v>
      </c>
      <c r="AW1182" s="15" t="s">
        <v>31</v>
      </c>
      <c r="AX1182" s="15" t="s">
        <v>77</v>
      </c>
      <c r="AY1182" s="255" t="s">
        <v>144</v>
      </c>
    </row>
    <row r="1183" s="2" customFormat="1" ht="24.15" customHeight="1">
      <c r="A1183" s="38"/>
      <c r="B1183" s="39"/>
      <c r="C1183" s="256" t="s">
        <v>1109</v>
      </c>
      <c r="D1183" s="256" t="s">
        <v>229</v>
      </c>
      <c r="E1183" s="257" t="s">
        <v>2510</v>
      </c>
      <c r="F1183" s="258" t="s">
        <v>2511</v>
      </c>
      <c r="G1183" s="259" t="s">
        <v>2512</v>
      </c>
      <c r="H1183" s="260">
        <v>4</v>
      </c>
      <c r="I1183" s="261"/>
      <c r="J1183" s="262">
        <f>ROUND(I1183*H1183,2)</f>
        <v>0</v>
      </c>
      <c r="K1183" s="258" t="s">
        <v>150</v>
      </c>
      <c r="L1183" s="263"/>
      <c r="M1183" s="264" t="s">
        <v>19</v>
      </c>
      <c r="N1183" s="265" t="s">
        <v>40</v>
      </c>
      <c r="O1183" s="84"/>
      <c r="P1183" s="213">
        <f>O1183*H1183</f>
        <v>0</v>
      </c>
      <c r="Q1183" s="213">
        <v>0.00175</v>
      </c>
      <c r="R1183" s="213">
        <f>Q1183*H1183</f>
        <v>0.0070000000000000001</v>
      </c>
      <c r="S1183" s="213">
        <v>0</v>
      </c>
      <c r="T1183" s="214">
        <f>S1183*H1183</f>
        <v>0</v>
      </c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  <c r="AE1183" s="38"/>
      <c r="AR1183" s="215" t="s">
        <v>260</v>
      </c>
      <c r="AT1183" s="215" t="s">
        <v>229</v>
      </c>
      <c r="AU1183" s="215" t="s">
        <v>79</v>
      </c>
      <c r="AY1183" s="17" t="s">
        <v>144</v>
      </c>
      <c r="BE1183" s="216">
        <f>IF(N1183="základní",J1183,0)</f>
        <v>0</v>
      </c>
      <c r="BF1183" s="216">
        <f>IF(N1183="snížená",J1183,0)</f>
        <v>0</v>
      </c>
      <c r="BG1183" s="216">
        <f>IF(N1183="zákl. přenesená",J1183,0)</f>
        <v>0</v>
      </c>
      <c r="BH1183" s="216">
        <f>IF(N1183="sníž. přenesená",J1183,0)</f>
        <v>0</v>
      </c>
      <c r="BI1183" s="216">
        <f>IF(N1183="nulová",J1183,0)</f>
        <v>0</v>
      </c>
      <c r="BJ1183" s="17" t="s">
        <v>77</v>
      </c>
      <c r="BK1183" s="216">
        <f>ROUND(I1183*H1183,2)</f>
        <v>0</v>
      </c>
      <c r="BL1183" s="17" t="s">
        <v>203</v>
      </c>
      <c r="BM1183" s="215" t="s">
        <v>1112</v>
      </c>
    </row>
    <row r="1184" s="2" customFormat="1">
      <c r="A1184" s="38"/>
      <c r="B1184" s="39"/>
      <c r="C1184" s="40"/>
      <c r="D1184" s="217" t="s">
        <v>152</v>
      </c>
      <c r="E1184" s="40"/>
      <c r="F1184" s="218" t="s">
        <v>2511</v>
      </c>
      <c r="G1184" s="40"/>
      <c r="H1184" s="40"/>
      <c r="I1184" s="219"/>
      <c r="J1184" s="40"/>
      <c r="K1184" s="40"/>
      <c r="L1184" s="44"/>
      <c r="M1184" s="220"/>
      <c r="N1184" s="221"/>
      <c r="O1184" s="84"/>
      <c r="P1184" s="84"/>
      <c r="Q1184" s="84"/>
      <c r="R1184" s="84"/>
      <c r="S1184" s="84"/>
      <c r="T1184" s="85"/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T1184" s="17" t="s">
        <v>152</v>
      </c>
      <c r="AU1184" s="17" t="s">
        <v>79</v>
      </c>
    </row>
    <row r="1185" s="13" customFormat="1">
      <c r="A1185" s="13"/>
      <c r="B1185" s="224"/>
      <c r="C1185" s="225"/>
      <c r="D1185" s="217" t="s">
        <v>156</v>
      </c>
      <c r="E1185" s="226" t="s">
        <v>19</v>
      </c>
      <c r="F1185" s="227" t="s">
        <v>2507</v>
      </c>
      <c r="G1185" s="225"/>
      <c r="H1185" s="226" t="s">
        <v>19</v>
      </c>
      <c r="I1185" s="228"/>
      <c r="J1185" s="225"/>
      <c r="K1185" s="225"/>
      <c r="L1185" s="229"/>
      <c r="M1185" s="230"/>
      <c r="N1185" s="231"/>
      <c r="O1185" s="231"/>
      <c r="P1185" s="231"/>
      <c r="Q1185" s="231"/>
      <c r="R1185" s="231"/>
      <c r="S1185" s="231"/>
      <c r="T1185" s="232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33" t="s">
        <v>156</v>
      </c>
      <c r="AU1185" s="233" t="s">
        <v>79</v>
      </c>
      <c r="AV1185" s="13" t="s">
        <v>77</v>
      </c>
      <c r="AW1185" s="13" t="s">
        <v>31</v>
      </c>
      <c r="AX1185" s="13" t="s">
        <v>69</v>
      </c>
      <c r="AY1185" s="233" t="s">
        <v>144</v>
      </c>
    </row>
    <row r="1186" s="14" customFormat="1">
      <c r="A1186" s="14"/>
      <c r="B1186" s="234"/>
      <c r="C1186" s="235"/>
      <c r="D1186" s="217" t="s">
        <v>156</v>
      </c>
      <c r="E1186" s="236" t="s">
        <v>19</v>
      </c>
      <c r="F1186" s="237" t="s">
        <v>151</v>
      </c>
      <c r="G1186" s="235"/>
      <c r="H1186" s="238">
        <v>4</v>
      </c>
      <c r="I1186" s="239"/>
      <c r="J1186" s="235"/>
      <c r="K1186" s="235"/>
      <c r="L1186" s="240"/>
      <c r="M1186" s="241"/>
      <c r="N1186" s="242"/>
      <c r="O1186" s="242"/>
      <c r="P1186" s="242"/>
      <c r="Q1186" s="242"/>
      <c r="R1186" s="242"/>
      <c r="S1186" s="242"/>
      <c r="T1186" s="243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44" t="s">
        <v>156</v>
      </c>
      <c r="AU1186" s="244" t="s">
        <v>79</v>
      </c>
      <c r="AV1186" s="14" t="s">
        <v>79</v>
      </c>
      <c r="AW1186" s="14" t="s">
        <v>31</v>
      </c>
      <c r="AX1186" s="14" t="s">
        <v>69</v>
      </c>
      <c r="AY1186" s="244" t="s">
        <v>144</v>
      </c>
    </row>
    <row r="1187" s="15" customFormat="1">
      <c r="A1187" s="15"/>
      <c r="B1187" s="245"/>
      <c r="C1187" s="246"/>
      <c r="D1187" s="217" t="s">
        <v>156</v>
      </c>
      <c r="E1187" s="247" t="s">
        <v>19</v>
      </c>
      <c r="F1187" s="248" t="s">
        <v>163</v>
      </c>
      <c r="G1187" s="246"/>
      <c r="H1187" s="249">
        <v>4</v>
      </c>
      <c r="I1187" s="250"/>
      <c r="J1187" s="246"/>
      <c r="K1187" s="246"/>
      <c r="L1187" s="251"/>
      <c r="M1187" s="252"/>
      <c r="N1187" s="253"/>
      <c r="O1187" s="253"/>
      <c r="P1187" s="253"/>
      <c r="Q1187" s="253"/>
      <c r="R1187" s="253"/>
      <c r="S1187" s="253"/>
      <c r="T1187" s="254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T1187" s="255" t="s">
        <v>156</v>
      </c>
      <c r="AU1187" s="255" t="s">
        <v>79</v>
      </c>
      <c r="AV1187" s="15" t="s">
        <v>151</v>
      </c>
      <c r="AW1187" s="15" t="s">
        <v>31</v>
      </c>
      <c r="AX1187" s="15" t="s">
        <v>77</v>
      </c>
      <c r="AY1187" s="255" t="s">
        <v>144</v>
      </c>
    </row>
    <row r="1188" s="2" customFormat="1" ht="16.5" customHeight="1">
      <c r="A1188" s="38"/>
      <c r="B1188" s="39"/>
      <c r="C1188" s="256" t="s">
        <v>634</v>
      </c>
      <c r="D1188" s="256" t="s">
        <v>229</v>
      </c>
      <c r="E1188" s="257" t="s">
        <v>2513</v>
      </c>
      <c r="F1188" s="258" t="s">
        <v>2514</v>
      </c>
      <c r="G1188" s="259" t="s">
        <v>305</v>
      </c>
      <c r="H1188" s="260">
        <v>2</v>
      </c>
      <c r="I1188" s="261"/>
      <c r="J1188" s="262">
        <f>ROUND(I1188*H1188,2)</f>
        <v>0</v>
      </c>
      <c r="K1188" s="258" t="s">
        <v>150</v>
      </c>
      <c r="L1188" s="263"/>
      <c r="M1188" s="264" t="s">
        <v>19</v>
      </c>
      <c r="N1188" s="265" t="s">
        <v>40</v>
      </c>
      <c r="O1188" s="84"/>
      <c r="P1188" s="213">
        <f>O1188*H1188</f>
        <v>0</v>
      </c>
      <c r="Q1188" s="213">
        <v>0.010959999999999999</v>
      </c>
      <c r="R1188" s="213">
        <f>Q1188*H1188</f>
        <v>0.021919999999999999</v>
      </c>
      <c r="S1188" s="213">
        <v>0</v>
      </c>
      <c r="T1188" s="214">
        <f>S1188*H1188</f>
        <v>0</v>
      </c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  <c r="AE1188" s="38"/>
      <c r="AR1188" s="215" t="s">
        <v>260</v>
      </c>
      <c r="AT1188" s="215" t="s">
        <v>229</v>
      </c>
      <c r="AU1188" s="215" t="s">
        <v>79</v>
      </c>
      <c r="AY1188" s="17" t="s">
        <v>144</v>
      </c>
      <c r="BE1188" s="216">
        <f>IF(N1188="základní",J1188,0)</f>
        <v>0</v>
      </c>
      <c r="BF1188" s="216">
        <f>IF(N1188="snížená",J1188,0)</f>
        <v>0</v>
      </c>
      <c r="BG1188" s="216">
        <f>IF(N1188="zákl. přenesená",J1188,0)</f>
        <v>0</v>
      </c>
      <c r="BH1188" s="216">
        <f>IF(N1188="sníž. přenesená",J1188,0)</f>
        <v>0</v>
      </c>
      <c r="BI1188" s="216">
        <f>IF(N1188="nulová",J1188,0)</f>
        <v>0</v>
      </c>
      <c r="BJ1188" s="17" t="s">
        <v>77</v>
      </c>
      <c r="BK1188" s="216">
        <f>ROUND(I1188*H1188,2)</f>
        <v>0</v>
      </c>
      <c r="BL1188" s="17" t="s">
        <v>203</v>
      </c>
      <c r="BM1188" s="215" t="s">
        <v>1117</v>
      </c>
    </row>
    <row r="1189" s="2" customFormat="1">
      <c r="A1189" s="38"/>
      <c r="B1189" s="39"/>
      <c r="C1189" s="40"/>
      <c r="D1189" s="217" t="s">
        <v>152</v>
      </c>
      <c r="E1189" s="40"/>
      <c r="F1189" s="218" t="s">
        <v>2514</v>
      </c>
      <c r="G1189" s="40"/>
      <c r="H1189" s="40"/>
      <c r="I1189" s="219"/>
      <c r="J1189" s="40"/>
      <c r="K1189" s="40"/>
      <c r="L1189" s="44"/>
      <c r="M1189" s="220"/>
      <c r="N1189" s="221"/>
      <c r="O1189" s="84"/>
      <c r="P1189" s="84"/>
      <c r="Q1189" s="84"/>
      <c r="R1189" s="84"/>
      <c r="S1189" s="84"/>
      <c r="T1189" s="85"/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38"/>
      <c r="AT1189" s="17" t="s">
        <v>152</v>
      </c>
      <c r="AU1189" s="17" t="s">
        <v>79</v>
      </c>
    </row>
    <row r="1190" s="13" customFormat="1">
      <c r="A1190" s="13"/>
      <c r="B1190" s="224"/>
      <c r="C1190" s="225"/>
      <c r="D1190" s="217" t="s">
        <v>156</v>
      </c>
      <c r="E1190" s="226" t="s">
        <v>19</v>
      </c>
      <c r="F1190" s="227" t="s">
        <v>2507</v>
      </c>
      <c r="G1190" s="225"/>
      <c r="H1190" s="226" t="s">
        <v>19</v>
      </c>
      <c r="I1190" s="228"/>
      <c r="J1190" s="225"/>
      <c r="K1190" s="225"/>
      <c r="L1190" s="229"/>
      <c r="M1190" s="230"/>
      <c r="N1190" s="231"/>
      <c r="O1190" s="231"/>
      <c r="P1190" s="231"/>
      <c r="Q1190" s="231"/>
      <c r="R1190" s="231"/>
      <c r="S1190" s="231"/>
      <c r="T1190" s="232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33" t="s">
        <v>156</v>
      </c>
      <c r="AU1190" s="233" t="s">
        <v>79</v>
      </c>
      <c r="AV1190" s="13" t="s">
        <v>77</v>
      </c>
      <c r="AW1190" s="13" t="s">
        <v>31</v>
      </c>
      <c r="AX1190" s="13" t="s">
        <v>69</v>
      </c>
      <c r="AY1190" s="233" t="s">
        <v>144</v>
      </c>
    </row>
    <row r="1191" s="14" customFormat="1">
      <c r="A1191" s="14"/>
      <c r="B1191" s="234"/>
      <c r="C1191" s="235"/>
      <c r="D1191" s="217" t="s">
        <v>156</v>
      </c>
      <c r="E1191" s="236" t="s">
        <v>19</v>
      </c>
      <c r="F1191" s="237" t="s">
        <v>79</v>
      </c>
      <c r="G1191" s="235"/>
      <c r="H1191" s="238">
        <v>2</v>
      </c>
      <c r="I1191" s="239"/>
      <c r="J1191" s="235"/>
      <c r="K1191" s="235"/>
      <c r="L1191" s="240"/>
      <c r="M1191" s="241"/>
      <c r="N1191" s="242"/>
      <c r="O1191" s="242"/>
      <c r="P1191" s="242"/>
      <c r="Q1191" s="242"/>
      <c r="R1191" s="242"/>
      <c r="S1191" s="242"/>
      <c r="T1191" s="243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44" t="s">
        <v>156</v>
      </c>
      <c r="AU1191" s="244" t="s">
        <v>79</v>
      </c>
      <c r="AV1191" s="14" t="s">
        <v>79</v>
      </c>
      <c r="AW1191" s="14" t="s">
        <v>31</v>
      </c>
      <c r="AX1191" s="14" t="s">
        <v>69</v>
      </c>
      <c r="AY1191" s="244" t="s">
        <v>144</v>
      </c>
    </row>
    <row r="1192" s="15" customFormat="1">
      <c r="A1192" s="15"/>
      <c r="B1192" s="245"/>
      <c r="C1192" s="246"/>
      <c r="D1192" s="217" t="s">
        <v>156</v>
      </c>
      <c r="E1192" s="247" t="s">
        <v>19</v>
      </c>
      <c r="F1192" s="248" t="s">
        <v>163</v>
      </c>
      <c r="G1192" s="246"/>
      <c r="H1192" s="249">
        <v>2</v>
      </c>
      <c r="I1192" s="250"/>
      <c r="J1192" s="246"/>
      <c r="K1192" s="246"/>
      <c r="L1192" s="251"/>
      <c r="M1192" s="252"/>
      <c r="N1192" s="253"/>
      <c r="O1192" s="253"/>
      <c r="P1192" s="253"/>
      <c r="Q1192" s="253"/>
      <c r="R1192" s="253"/>
      <c r="S1192" s="253"/>
      <c r="T1192" s="254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T1192" s="255" t="s">
        <v>156</v>
      </c>
      <c r="AU1192" s="255" t="s">
        <v>79</v>
      </c>
      <c r="AV1192" s="15" t="s">
        <v>151</v>
      </c>
      <c r="AW1192" s="15" t="s">
        <v>31</v>
      </c>
      <c r="AX1192" s="15" t="s">
        <v>77</v>
      </c>
      <c r="AY1192" s="255" t="s">
        <v>144</v>
      </c>
    </row>
    <row r="1193" s="2" customFormat="1" ht="24.15" customHeight="1">
      <c r="A1193" s="38"/>
      <c r="B1193" s="39"/>
      <c r="C1193" s="256" t="s">
        <v>1118</v>
      </c>
      <c r="D1193" s="256" t="s">
        <v>229</v>
      </c>
      <c r="E1193" s="257" t="s">
        <v>2515</v>
      </c>
      <c r="F1193" s="258" t="s">
        <v>2516</v>
      </c>
      <c r="G1193" s="259" t="s">
        <v>2512</v>
      </c>
      <c r="H1193" s="260">
        <v>200</v>
      </c>
      <c r="I1193" s="261"/>
      <c r="J1193" s="262">
        <f>ROUND(I1193*H1193,2)</f>
        <v>0</v>
      </c>
      <c r="K1193" s="258" t="s">
        <v>150</v>
      </c>
      <c r="L1193" s="263"/>
      <c r="M1193" s="264" t="s">
        <v>19</v>
      </c>
      <c r="N1193" s="265" t="s">
        <v>40</v>
      </c>
      <c r="O1193" s="84"/>
      <c r="P1193" s="213">
        <f>O1193*H1193</f>
        <v>0</v>
      </c>
      <c r="Q1193" s="213">
        <v>0</v>
      </c>
      <c r="R1193" s="213">
        <f>Q1193*H1193</f>
        <v>0</v>
      </c>
      <c r="S1193" s="213">
        <v>0</v>
      </c>
      <c r="T1193" s="214">
        <f>S1193*H1193</f>
        <v>0</v>
      </c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38"/>
      <c r="AR1193" s="215" t="s">
        <v>260</v>
      </c>
      <c r="AT1193" s="215" t="s">
        <v>229</v>
      </c>
      <c r="AU1193" s="215" t="s">
        <v>79</v>
      </c>
      <c r="AY1193" s="17" t="s">
        <v>144</v>
      </c>
      <c r="BE1193" s="216">
        <f>IF(N1193="základní",J1193,0)</f>
        <v>0</v>
      </c>
      <c r="BF1193" s="216">
        <f>IF(N1193="snížená",J1193,0)</f>
        <v>0</v>
      </c>
      <c r="BG1193" s="216">
        <f>IF(N1193="zákl. přenesená",J1193,0)</f>
        <v>0</v>
      </c>
      <c r="BH1193" s="216">
        <f>IF(N1193="sníž. přenesená",J1193,0)</f>
        <v>0</v>
      </c>
      <c r="BI1193" s="216">
        <f>IF(N1193="nulová",J1193,0)</f>
        <v>0</v>
      </c>
      <c r="BJ1193" s="17" t="s">
        <v>77</v>
      </c>
      <c r="BK1193" s="216">
        <f>ROUND(I1193*H1193,2)</f>
        <v>0</v>
      </c>
      <c r="BL1193" s="17" t="s">
        <v>203</v>
      </c>
      <c r="BM1193" s="215" t="s">
        <v>1121</v>
      </c>
    </row>
    <row r="1194" s="2" customFormat="1">
      <c r="A1194" s="38"/>
      <c r="B1194" s="39"/>
      <c r="C1194" s="40"/>
      <c r="D1194" s="217" t="s">
        <v>152</v>
      </c>
      <c r="E1194" s="40"/>
      <c r="F1194" s="218" t="s">
        <v>2516</v>
      </c>
      <c r="G1194" s="40"/>
      <c r="H1194" s="40"/>
      <c r="I1194" s="219"/>
      <c r="J1194" s="40"/>
      <c r="K1194" s="40"/>
      <c r="L1194" s="44"/>
      <c r="M1194" s="220"/>
      <c r="N1194" s="221"/>
      <c r="O1194" s="84"/>
      <c r="P1194" s="84"/>
      <c r="Q1194" s="84"/>
      <c r="R1194" s="84"/>
      <c r="S1194" s="84"/>
      <c r="T1194" s="85"/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  <c r="AE1194" s="38"/>
      <c r="AT1194" s="17" t="s">
        <v>152</v>
      </c>
      <c r="AU1194" s="17" t="s">
        <v>79</v>
      </c>
    </row>
    <row r="1195" s="13" customFormat="1">
      <c r="A1195" s="13"/>
      <c r="B1195" s="224"/>
      <c r="C1195" s="225"/>
      <c r="D1195" s="217" t="s">
        <v>156</v>
      </c>
      <c r="E1195" s="226" t="s">
        <v>19</v>
      </c>
      <c r="F1195" s="227" t="s">
        <v>2507</v>
      </c>
      <c r="G1195" s="225"/>
      <c r="H1195" s="226" t="s">
        <v>19</v>
      </c>
      <c r="I1195" s="228"/>
      <c r="J1195" s="225"/>
      <c r="K1195" s="225"/>
      <c r="L1195" s="229"/>
      <c r="M1195" s="230"/>
      <c r="N1195" s="231"/>
      <c r="O1195" s="231"/>
      <c r="P1195" s="231"/>
      <c r="Q1195" s="231"/>
      <c r="R1195" s="231"/>
      <c r="S1195" s="231"/>
      <c r="T1195" s="232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33" t="s">
        <v>156</v>
      </c>
      <c r="AU1195" s="233" t="s">
        <v>79</v>
      </c>
      <c r="AV1195" s="13" t="s">
        <v>77</v>
      </c>
      <c r="AW1195" s="13" t="s">
        <v>31</v>
      </c>
      <c r="AX1195" s="13" t="s">
        <v>69</v>
      </c>
      <c r="AY1195" s="233" t="s">
        <v>144</v>
      </c>
    </row>
    <row r="1196" s="14" customFormat="1">
      <c r="A1196" s="14"/>
      <c r="B1196" s="234"/>
      <c r="C1196" s="235"/>
      <c r="D1196" s="217" t="s">
        <v>156</v>
      </c>
      <c r="E1196" s="236" t="s">
        <v>19</v>
      </c>
      <c r="F1196" s="237" t="s">
        <v>899</v>
      </c>
      <c r="G1196" s="235"/>
      <c r="H1196" s="238">
        <v>200</v>
      </c>
      <c r="I1196" s="239"/>
      <c r="J1196" s="235"/>
      <c r="K1196" s="235"/>
      <c r="L1196" s="240"/>
      <c r="M1196" s="241"/>
      <c r="N1196" s="242"/>
      <c r="O1196" s="242"/>
      <c r="P1196" s="242"/>
      <c r="Q1196" s="242"/>
      <c r="R1196" s="242"/>
      <c r="S1196" s="242"/>
      <c r="T1196" s="243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T1196" s="244" t="s">
        <v>156</v>
      </c>
      <c r="AU1196" s="244" t="s">
        <v>79</v>
      </c>
      <c r="AV1196" s="14" t="s">
        <v>79</v>
      </c>
      <c r="AW1196" s="14" t="s">
        <v>31</v>
      </c>
      <c r="AX1196" s="14" t="s">
        <v>69</v>
      </c>
      <c r="AY1196" s="244" t="s">
        <v>144</v>
      </c>
    </row>
    <row r="1197" s="15" customFormat="1">
      <c r="A1197" s="15"/>
      <c r="B1197" s="245"/>
      <c r="C1197" s="246"/>
      <c r="D1197" s="217" t="s">
        <v>156</v>
      </c>
      <c r="E1197" s="247" t="s">
        <v>19</v>
      </c>
      <c r="F1197" s="248" t="s">
        <v>163</v>
      </c>
      <c r="G1197" s="246"/>
      <c r="H1197" s="249">
        <v>200</v>
      </c>
      <c r="I1197" s="250"/>
      <c r="J1197" s="246"/>
      <c r="K1197" s="246"/>
      <c r="L1197" s="251"/>
      <c r="M1197" s="252"/>
      <c r="N1197" s="253"/>
      <c r="O1197" s="253"/>
      <c r="P1197" s="253"/>
      <c r="Q1197" s="253"/>
      <c r="R1197" s="253"/>
      <c r="S1197" s="253"/>
      <c r="T1197" s="254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T1197" s="255" t="s">
        <v>156</v>
      </c>
      <c r="AU1197" s="255" t="s">
        <v>79</v>
      </c>
      <c r="AV1197" s="15" t="s">
        <v>151</v>
      </c>
      <c r="AW1197" s="15" t="s">
        <v>31</v>
      </c>
      <c r="AX1197" s="15" t="s">
        <v>77</v>
      </c>
      <c r="AY1197" s="255" t="s">
        <v>144</v>
      </c>
    </row>
    <row r="1198" s="2" customFormat="1" ht="16.5" customHeight="1">
      <c r="A1198" s="38"/>
      <c r="B1198" s="39"/>
      <c r="C1198" s="256" t="s">
        <v>638</v>
      </c>
      <c r="D1198" s="256" t="s">
        <v>229</v>
      </c>
      <c r="E1198" s="257" t="s">
        <v>2517</v>
      </c>
      <c r="F1198" s="258" t="s">
        <v>2518</v>
      </c>
      <c r="G1198" s="259" t="s">
        <v>291</v>
      </c>
      <c r="H1198" s="260">
        <v>18.48</v>
      </c>
      <c r="I1198" s="261"/>
      <c r="J1198" s="262">
        <f>ROUND(I1198*H1198,2)</f>
        <v>0</v>
      </c>
      <c r="K1198" s="258" t="s">
        <v>150</v>
      </c>
      <c r="L1198" s="263"/>
      <c r="M1198" s="264" t="s">
        <v>19</v>
      </c>
      <c r="N1198" s="265" t="s">
        <v>40</v>
      </c>
      <c r="O1198" s="84"/>
      <c r="P1198" s="213">
        <f>O1198*H1198</f>
        <v>0</v>
      </c>
      <c r="Q1198" s="213">
        <v>0.00025999999999999998</v>
      </c>
      <c r="R1198" s="213">
        <f>Q1198*H1198</f>
        <v>0.0048047999999999997</v>
      </c>
      <c r="S1198" s="213">
        <v>0</v>
      </c>
      <c r="T1198" s="214">
        <f>S1198*H1198</f>
        <v>0</v>
      </c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  <c r="AE1198" s="38"/>
      <c r="AR1198" s="215" t="s">
        <v>260</v>
      </c>
      <c r="AT1198" s="215" t="s">
        <v>229</v>
      </c>
      <c r="AU1198" s="215" t="s">
        <v>79</v>
      </c>
      <c r="AY1198" s="17" t="s">
        <v>144</v>
      </c>
      <c r="BE1198" s="216">
        <f>IF(N1198="základní",J1198,0)</f>
        <v>0</v>
      </c>
      <c r="BF1198" s="216">
        <f>IF(N1198="snížená",J1198,0)</f>
        <v>0</v>
      </c>
      <c r="BG1198" s="216">
        <f>IF(N1198="zákl. přenesená",J1198,0)</f>
        <v>0</v>
      </c>
      <c r="BH1198" s="216">
        <f>IF(N1198="sníž. přenesená",J1198,0)</f>
        <v>0</v>
      </c>
      <c r="BI1198" s="216">
        <f>IF(N1198="nulová",J1198,0)</f>
        <v>0</v>
      </c>
      <c r="BJ1198" s="17" t="s">
        <v>77</v>
      </c>
      <c r="BK1198" s="216">
        <f>ROUND(I1198*H1198,2)</f>
        <v>0</v>
      </c>
      <c r="BL1198" s="17" t="s">
        <v>203</v>
      </c>
      <c r="BM1198" s="215" t="s">
        <v>1127</v>
      </c>
    </row>
    <row r="1199" s="2" customFormat="1">
      <c r="A1199" s="38"/>
      <c r="B1199" s="39"/>
      <c r="C1199" s="40"/>
      <c r="D1199" s="217" t="s">
        <v>152</v>
      </c>
      <c r="E1199" s="40"/>
      <c r="F1199" s="218" t="s">
        <v>2518</v>
      </c>
      <c r="G1199" s="40"/>
      <c r="H1199" s="40"/>
      <c r="I1199" s="219"/>
      <c r="J1199" s="40"/>
      <c r="K1199" s="40"/>
      <c r="L1199" s="44"/>
      <c r="M1199" s="220"/>
      <c r="N1199" s="221"/>
      <c r="O1199" s="84"/>
      <c r="P1199" s="84"/>
      <c r="Q1199" s="84"/>
      <c r="R1199" s="84"/>
      <c r="S1199" s="84"/>
      <c r="T1199" s="85"/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  <c r="AE1199" s="38"/>
      <c r="AT1199" s="17" t="s">
        <v>152</v>
      </c>
      <c r="AU1199" s="17" t="s">
        <v>79</v>
      </c>
    </row>
    <row r="1200" s="13" customFormat="1">
      <c r="A1200" s="13"/>
      <c r="B1200" s="224"/>
      <c r="C1200" s="225"/>
      <c r="D1200" s="217" t="s">
        <v>156</v>
      </c>
      <c r="E1200" s="226" t="s">
        <v>19</v>
      </c>
      <c r="F1200" s="227" t="s">
        <v>2041</v>
      </c>
      <c r="G1200" s="225"/>
      <c r="H1200" s="226" t="s">
        <v>19</v>
      </c>
      <c r="I1200" s="228"/>
      <c r="J1200" s="225"/>
      <c r="K1200" s="225"/>
      <c r="L1200" s="229"/>
      <c r="M1200" s="230"/>
      <c r="N1200" s="231"/>
      <c r="O1200" s="231"/>
      <c r="P1200" s="231"/>
      <c r="Q1200" s="231"/>
      <c r="R1200" s="231"/>
      <c r="S1200" s="231"/>
      <c r="T1200" s="232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33" t="s">
        <v>156</v>
      </c>
      <c r="AU1200" s="233" t="s">
        <v>79</v>
      </c>
      <c r="AV1200" s="13" t="s">
        <v>77</v>
      </c>
      <c r="AW1200" s="13" t="s">
        <v>31</v>
      </c>
      <c r="AX1200" s="13" t="s">
        <v>69</v>
      </c>
      <c r="AY1200" s="233" t="s">
        <v>144</v>
      </c>
    </row>
    <row r="1201" s="13" customFormat="1">
      <c r="A1201" s="13"/>
      <c r="B1201" s="224"/>
      <c r="C1201" s="225"/>
      <c r="D1201" s="217" t="s">
        <v>156</v>
      </c>
      <c r="E1201" s="226" t="s">
        <v>19</v>
      </c>
      <c r="F1201" s="227" t="s">
        <v>2309</v>
      </c>
      <c r="G1201" s="225"/>
      <c r="H1201" s="226" t="s">
        <v>19</v>
      </c>
      <c r="I1201" s="228"/>
      <c r="J1201" s="225"/>
      <c r="K1201" s="225"/>
      <c r="L1201" s="229"/>
      <c r="M1201" s="230"/>
      <c r="N1201" s="231"/>
      <c r="O1201" s="231"/>
      <c r="P1201" s="231"/>
      <c r="Q1201" s="231"/>
      <c r="R1201" s="231"/>
      <c r="S1201" s="231"/>
      <c r="T1201" s="232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33" t="s">
        <v>156</v>
      </c>
      <c r="AU1201" s="233" t="s">
        <v>79</v>
      </c>
      <c r="AV1201" s="13" t="s">
        <v>77</v>
      </c>
      <c r="AW1201" s="13" t="s">
        <v>31</v>
      </c>
      <c r="AX1201" s="13" t="s">
        <v>69</v>
      </c>
      <c r="AY1201" s="233" t="s">
        <v>144</v>
      </c>
    </row>
    <row r="1202" s="14" customFormat="1">
      <c r="A1202" s="14"/>
      <c r="B1202" s="234"/>
      <c r="C1202" s="235"/>
      <c r="D1202" s="217" t="s">
        <v>156</v>
      </c>
      <c r="E1202" s="236" t="s">
        <v>19</v>
      </c>
      <c r="F1202" s="237" t="s">
        <v>2310</v>
      </c>
      <c r="G1202" s="235"/>
      <c r="H1202" s="238">
        <v>18.48</v>
      </c>
      <c r="I1202" s="239"/>
      <c r="J1202" s="235"/>
      <c r="K1202" s="235"/>
      <c r="L1202" s="240"/>
      <c r="M1202" s="241"/>
      <c r="N1202" s="242"/>
      <c r="O1202" s="242"/>
      <c r="P1202" s="242"/>
      <c r="Q1202" s="242"/>
      <c r="R1202" s="242"/>
      <c r="S1202" s="242"/>
      <c r="T1202" s="243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T1202" s="244" t="s">
        <v>156</v>
      </c>
      <c r="AU1202" s="244" t="s">
        <v>79</v>
      </c>
      <c r="AV1202" s="14" t="s">
        <v>79</v>
      </c>
      <c r="AW1202" s="14" t="s">
        <v>31</v>
      </c>
      <c r="AX1202" s="14" t="s">
        <v>69</v>
      </c>
      <c r="AY1202" s="244" t="s">
        <v>144</v>
      </c>
    </row>
    <row r="1203" s="15" customFormat="1">
      <c r="A1203" s="15"/>
      <c r="B1203" s="245"/>
      <c r="C1203" s="246"/>
      <c r="D1203" s="217" t="s">
        <v>156</v>
      </c>
      <c r="E1203" s="247" t="s">
        <v>19</v>
      </c>
      <c r="F1203" s="248" t="s">
        <v>163</v>
      </c>
      <c r="G1203" s="246"/>
      <c r="H1203" s="249">
        <v>18.48</v>
      </c>
      <c r="I1203" s="250"/>
      <c r="J1203" s="246"/>
      <c r="K1203" s="246"/>
      <c r="L1203" s="251"/>
      <c r="M1203" s="252"/>
      <c r="N1203" s="253"/>
      <c r="O1203" s="253"/>
      <c r="P1203" s="253"/>
      <c r="Q1203" s="253"/>
      <c r="R1203" s="253"/>
      <c r="S1203" s="253"/>
      <c r="T1203" s="254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T1203" s="255" t="s">
        <v>156</v>
      </c>
      <c r="AU1203" s="255" t="s">
        <v>79</v>
      </c>
      <c r="AV1203" s="15" t="s">
        <v>151</v>
      </c>
      <c r="AW1203" s="15" t="s">
        <v>31</v>
      </c>
      <c r="AX1203" s="15" t="s">
        <v>77</v>
      </c>
      <c r="AY1203" s="255" t="s">
        <v>144</v>
      </c>
    </row>
    <row r="1204" s="2" customFormat="1" ht="16.5" customHeight="1">
      <c r="A1204" s="38"/>
      <c r="B1204" s="39"/>
      <c r="C1204" s="256" t="s">
        <v>1128</v>
      </c>
      <c r="D1204" s="256" t="s">
        <v>229</v>
      </c>
      <c r="E1204" s="257" t="s">
        <v>2519</v>
      </c>
      <c r="F1204" s="258" t="s">
        <v>2520</v>
      </c>
      <c r="G1204" s="259" t="s">
        <v>291</v>
      </c>
      <c r="H1204" s="260">
        <v>64.439999999999998</v>
      </c>
      <c r="I1204" s="261"/>
      <c r="J1204" s="262">
        <f>ROUND(I1204*H1204,2)</f>
        <v>0</v>
      </c>
      <c r="K1204" s="258" t="s">
        <v>150</v>
      </c>
      <c r="L1204" s="263"/>
      <c r="M1204" s="264" t="s">
        <v>19</v>
      </c>
      <c r="N1204" s="265" t="s">
        <v>40</v>
      </c>
      <c r="O1204" s="84"/>
      <c r="P1204" s="213">
        <f>O1204*H1204</f>
        <v>0</v>
      </c>
      <c r="Q1204" s="213">
        <v>0.00029999999999999997</v>
      </c>
      <c r="R1204" s="213">
        <f>Q1204*H1204</f>
        <v>0.019331999999999998</v>
      </c>
      <c r="S1204" s="213">
        <v>0</v>
      </c>
      <c r="T1204" s="214">
        <f>S1204*H1204</f>
        <v>0</v>
      </c>
      <c r="U1204" s="38"/>
      <c r="V1204" s="38"/>
      <c r="W1204" s="38"/>
      <c r="X1204" s="38"/>
      <c r="Y1204" s="38"/>
      <c r="Z1204" s="38"/>
      <c r="AA1204" s="38"/>
      <c r="AB1204" s="38"/>
      <c r="AC1204" s="38"/>
      <c r="AD1204" s="38"/>
      <c r="AE1204" s="38"/>
      <c r="AR1204" s="215" t="s">
        <v>260</v>
      </c>
      <c r="AT1204" s="215" t="s">
        <v>229</v>
      </c>
      <c r="AU1204" s="215" t="s">
        <v>79</v>
      </c>
      <c r="AY1204" s="17" t="s">
        <v>144</v>
      </c>
      <c r="BE1204" s="216">
        <f>IF(N1204="základní",J1204,0)</f>
        <v>0</v>
      </c>
      <c r="BF1204" s="216">
        <f>IF(N1204="snížená",J1204,0)</f>
        <v>0</v>
      </c>
      <c r="BG1204" s="216">
        <f>IF(N1204="zákl. přenesená",J1204,0)</f>
        <v>0</v>
      </c>
      <c r="BH1204" s="216">
        <f>IF(N1204="sníž. přenesená",J1204,0)</f>
        <v>0</v>
      </c>
      <c r="BI1204" s="216">
        <f>IF(N1204="nulová",J1204,0)</f>
        <v>0</v>
      </c>
      <c r="BJ1204" s="17" t="s">
        <v>77</v>
      </c>
      <c r="BK1204" s="216">
        <f>ROUND(I1204*H1204,2)</f>
        <v>0</v>
      </c>
      <c r="BL1204" s="17" t="s">
        <v>203</v>
      </c>
      <c r="BM1204" s="215" t="s">
        <v>1131</v>
      </c>
    </row>
    <row r="1205" s="2" customFormat="1">
      <c r="A1205" s="38"/>
      <c r="B1205" s="39"/>
      <c r="C1205" s="40"/>
      <c r="D1205" s="217" t="s">
        <v>152</v>
      </c>
      <c r="E1205" s="40"/>
      <c r="F1205" s="218" t="s">
        <v>2520</v>
      </c>
      <c r="G1205" s="40"/>
      <c r="H1205" s="40"/>
      <c r="I1205" s="219"/>
      <c r="J1205" s="40"/>
      <c r="K1205" s="40"/>
      <c r="L1205" s="44"/>
      <c r="M1205" s="220"/>
      <c r="N1205" s="221"/>
      <c r="O1205" s="84"/>
      <c r="P1205" s="84"/>
      <c r="Q1205" s="84"/>
      <c r="R1205" s="84"/>
      <c r="S1205" s="84"/>
      <c r="T1205" s="85"/>
      <c r="U1205" s="38"/>
      <c r="V1205" s="38"/>
      <c r="W1205" s="38"/>
      <c r="X1205" s="38"/>
      <c r="Y1205" s="38"/>
      <c r="Z1205" s="38"/>
      <c r="AA1205" s="38"/>
      <c r="AB1205" s="38"/>
      <c r="AC1205" s="38"/>
      <c r="AD1205" s="38"/>
      <c r="AE1205" s="38"/>
      <c r="AT1205" s="17" t="s">
        <v>152</v>
      </c>
      <c r="AU1205" s="17" t="s">
        <v>79</v>
      </c>
    </row>
    <row r="1206" s="13" customFormat="1">
      <c r="A1206" s="13"/>
      <c r="B1206" s="224"/>
      <c r="C1206" s="225"/>
      <c r="D1206" s="217" t="s">
        <v>156</v>
      </c>
      <c r="E1206" s="226" t="s">
        <v>19</v>
      </c>
      <c r="F1206" s="227" t="s">
        <v>2044</v>
      </c>
      <c r="G1206" s="225"/>
      <c r="H1206" s="226" t="s">
        <v>19</v>
      </c>
      <c r="I1206" s="228"/>
      <c r="J1206" s="225"/>
      <c r="K1206" s="225"/>
      <c r="L1206" s="229"/>
      <c r="M1206" s="230"/>
      <c r="N1206" s="231"/>
      <c r="O1206" s="231"/>
      <c r="P1206" s="231"/>
      <c r="Q1206" s="231"/>
      <c r="R1206" s="231"/>
      <c r="S1206" s="231"/>
      <c r="T1206" s="232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33" t="s">
        <v>156</v>
      </c>
      <c r="AU1206" s="233" t="s">
        <v>79</v>
      </c>
      <c r="AV1206" s="13" t="s">
        <v>77</v>
      </c>
      <c r="AW1206" s="13" t="s">
        <v>31</v>
      </c>
      <c r="AX1206" s="13" t="s">
        <v>69</v>
      </c>
      <c r="AY1206" s="233" t="s">
        <v>144</v>
      </c>
    </row>
    <row r="1207" s="13" customFormat="1">
      <c r="A1207" s="13"/>
      <c r="B1207" s="224"/>
      <c r="C1207" s="225"/>
      <c r="D1207" s="217" t="s">
        <v>156</v>
      </c>
      <c r="E1207" s="226" t="s">
        <v>19</v>
      </c>
      <c r="F1207" s="227" t="s">
        <v>2309</v>
      </c>
      <c r="G1207" s="225"/>
      <c r="H1207" s="226" t="s">
        <v>19</v>
      </c>
      <c r="I1207" s="228"/>
      <c r="J1207" s="225"/>
      <c r="K1207" s="225"/>
      <c r="L1207" s="229"/>
      <c r="M1207" s="230"/>
      <c r="N1207" s="231"/>
      <c r="O1207" s="231"/>
      <c r="P1207" s="231"/>
      <c r="Q1207" s="231"/>
      <c r="R1207" s="231"/>
      <c r="S1207" s="231"/>
      <c r="T1207" s="232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33" t="s">
        <v>156</v>
      </c>
      <c r="AU1207" s="233" t="s">
        <v>79</v>
      </c>
      <c r="AV1207" s="13" t="s">
        <v>77</v>
      </c>
      <c r="AW1207" s="13" t="s">
        <v>31</v>
      </c>
      <c r="AX1207" s="13" t="s">
        <v>69</v>
      </c>
      <c r="AY1207" s="233" t="s">
        <v>144</v>
      </c>
    </row>
    <row r="1208" s="14" customFormat="1">
      <c r="A1208" s="14"/>
      <c r="B1208" s="234"/>
      <c r="C1208" s="235"/>
      <c r="D1208" s="217" t="s">
        <v>156</v>
      </c>
      <c r="E1208" s="236" t="s">
        <v>19</v>
      </c>
      <c r="F1208" s="237" t="s">
        <v>2079</v>
      </c>
      <c r="G1208" s="235"/>
      <c r="H1208" s="238">
        <v>0.59999999999999998</v>
      </c>
      <c r="I1208" s="239"/>
      <c r="J1208" s="235"/>
      <c r="K1208" s="235"/>
      <c r="L1208" s="240"/>
      <c r="M1208" s="241"/>
      <c r="N1208" s="242"/>
      <c r="O1208" s="242"/>
      <c r="P1208" s="242"/>
      <c r="Q1208" s="242"/>
      <c r="R1208" s="242"/>
      <c r="S1208" s="242"/>
      <c r="T1208" s="243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44" t="s">
        <v>156</v>
      </c>
      <c r="AU1208" s="244" t="s">
        <v>79</v>
      </c>
      <c r="AV1208" s="14" t="s">
        <v>79</v>
      </c>
      <c r="AW1208" s="14" t="s">
        <v>31</v>
      </c>
      <c r="AX1208" s="14" t="s">
        <v>69</v>
      </c>
      <c r="AY1208" s="244" t="s">
        <v>144</v>
      </c>
    </row>
    <row r="1209" s="13" customFormat="1">
      <c r="A1209" s="13"/>
      <c r="B1209" s="224"/>
      <c r="C1209" s="225"/>
      <c r="D1209" s="217" t="s">
        <v>156</v>
      </c>
      <c r="E1209" s="226" t="s">
        <v>19</v>
      </c>
      <c r="F1209" s="227" t="s">
        <v>2149</v>
      </c>
      <c r="G1209" s="225"/>
      <c r="H1209" s="226" t="s">
        <v>19</v>
      </c>
      <c r="I1209" s="228"/>
      <c r="J1209" s="225"/>
      <c r="K1209" s="225"/>
      <c r="L1209" s="229"/>
      <c r="M1209" s="230"/>
      <c r="N1209" s="231"/>
      <c r="O1209" s="231"/>
      <c r="P1209" s="231"/>
      <c r="Q1209" s="231"/>
      <c r="R1209" s="231"/>
      <c r="S1209" s="231"/>
      <c r="T1209" s="232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33" t="s">
        <v>156</v>
      </c>
      <c r="AU1209" s="233" t="s">
        <v>79</v>
      </c>
      <c r="AV1209" s="13" t="s">
        <v>77</v>
      </c>
      <c r="AW1209" s="13" t="s">
        <v>31</v>
      </c>
      <c r="AX1209" s="13" t="s">
        <v>69</v>
      </c>
      <c r="AY1209" s="233" t="s">
        <v>144</v>
      </c>
    </row>
    <row r="1210" s="13" customFormat="1">
      <c r="A1210" s="13"/>
      <c r="B1210" s="224"/>
      <c r="C1210" s="225"/>
      <c r="D1210" s="217" t="s">
        <v>156</v>
      </c>
      <c r="E1210" s="226" t="s">
        <v>19</v>
      </c>
      <c r="F1210" s="227" t="s">
        <v>2152</v>
      </c>
      <c r="G1210" s="225"/>
      <c r="H1210" s="226" t="s">
        <v>19</v>
      </c>
      <c r="I1210" s="228"/>
      <c r="J1210" s="225"/>
      <c r="K1210" s="225"/>
      <c r="L1210" s="229"/>
      <c r="M1210" s="230"/>
      <c r="N1210" s="231"/>
      <c r="O1210" s="231"/>
      <c r="P1210" s="231"/>
      <c r="Q1210" s="231"/>
      <c r="R1210" s="231"/>
      <c r="S1210" s="231"/>
      <c r="T1210" s="232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33" t="s">
        <v>156</v>
      </c>
      <c r="AU1210" s="233" t="s">
        <v>79</v>
      </c>
      <c r="AV1210" s="13" t="s">
        <v>77</v>
      </c>
      <c r="AW1210" s="13" t="s">
        <v>31</v>
      </c>
      <c r="AX1210" s="13" t="s">
        <v>69</v>
      </c>
      <c r="AY1210" s="233" t="s">
        <v>144</v>
      </c>
    </row>
    <row r="1211" s="14" customFormat="1">
      <c r="A1211" s="14"/>
      <c r="B1211" s="234"/>
      <c r="C1211" s="235"/>
      <c r="D1211" s="217" t="s">
        <v>156</v>
      </c>
      <c r="E1211" s="236" t="s">
        <v>19</v>
      </c>
      <c r="F1211" s="237" t="s">
        <v>2153</v>
      </c>
      <c r="G1211" s="235"/>
      <c r="H1211" s="238">
        <v>39.960000000000001</v>
      </c>
      <c r="I1211" s="239"/>
      <c r="J1211" s="235"/>
      <c r="K1211" s="235"/>
      <c r="L1211" s="240"/>
      <c r="M1211" s="241"/>
      <c r="N1211" s="242"/>
      <c r="O1211" s="242"/>
      <c r="P1211" s="242"/>
      <c r="Q1211" s="242"/>
      <c r="R1211" s="242"/>
      <c r="S1211" s="242"/>
      <c r="T1211" s="243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44" t="s">
        <v>156</v>
      </c>
      <c r="AU1211" s="244" t="s">
        <v>79</v>
      </c>
      <c r="AV1211" s="14" t="s">
        <v>79</v>
      </c>
      <c r="AW1211" s="14" t="s">
        <v>31</v>
      </c>
      <c r="AX1211" s="14" t="s">
        <v>69</v>
      </c>
      <c r="AY1211" s="244" t="s">
        <v>144</v>
      </c>
    </row>
    <row r="1212" s="13" customFormat="1">
      <c r="A1212" s="13"/>
      <c r="B1212" s="224"/>
      <c r="C1212" s="225"/>
      <c r="D1212" s="217" t="s">
        <v>156</v>
      </c>
      <c r="E1212" s="226" t="s">
        <v>19</v>
      </c>
      <c r="F1212" s="227" t="s">
        <v>2046</v>
      </c>
      <c r="G1212" s="225"/>
      <c r="H1212" s="226" t="s">
        <v>19</v>
      </c>
      <c r="I1212" s="228"/>
      <c r="J1212" s="225"/>
      <c r="K1212" s="225"/>
      <c r="L1212" s="229"/>
      <c r="M1212" s="230"/>
      <c r="N1212" s="231"/>
      <c r="O1212" s="231"/>
      <c r="P1212" s="231"/>
      <c r="Q1212" s="231"/>
      <c r="R1212" s="231"/>
      <c r="S1212" s="231"/>
      <c r="T1212" s="232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33" t="s">
        <v>156</v>
      </c>
      <c r="AU1212" s="233" t="s">
        <v>79</v>
      </c>
      <c r="AV1212" s="13" t="s">
        <v>77</v>
      </c>
      <c r="AW1212" s="13" t="s">
        <v>31</v>
      </c>
      <c r="AX1212" s="13" t="s">
        <v>69</v>
      </c>
      <c r="AY1212" s="233" t="s">
        <v>144</v>
      </c>
    </row>
    <row r="1213" s="13" customFormat="1">
      <c r="A1213" s="13"/>
      <c r="B1213" s="224"/>
      <c r="C1213" s="225"/>
      <c r="D1213" s="217" t="s">
        <v>156</v>
      </c>
      <c r="E1213" s="226" t="s">
        <v>19</v>
      </c>
      <c r="F1213" s="227" t="s">
        <v>2152</v>
      </c>
      <c r="G1213" s="225"/>
      <c r="H1213" s="226" t="s">
        <v>19</v>
      </c>
      <c r="I1213" s="228"/>
      <c r="J1213" s="225"/>
      <c r="K1213" s="225"/>
      <c r="L1213" s="229"/>
      <c r="M1213" s="230"/>
      <c r="N1213" s="231"/>
      <c r="O1213" s="231"/>
      <c r="P1213" s="231"/>
      <c r="Q1213" s="231"/>
      <c r="R1213" s="231"/>
      <c r="S1213" s="231"/>
      <c r="T1213" s="232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33" t="s">
        <v>156</v>
      </c>
      <c r="AU1213" s="233" t="s">
        <v>79</v>
      </c>
      <c r="AV1213" s="13" t="s">
        <v>77</v>
      </c>
      <c r="AW1213" s="13" t="s">
        <v>31</v>
      </c>
      <c r="AX1213" s="13" t="s">
        <v>69</v>
      </c>
      <c r="AY1213" s="233" t="s">
        <v>144</v>
      </c>
    </row>
    <row r="1214" s="14" customFormat="1">
      <c r="A1214" s="14"/>
      <c r="B1214" s="234"/>
      <c r="C1214" s="235"/>
      <c r="D1214" s="217" t="s">
        <v>156</v>
      </c>
      <c r="E1214" s="236" t="s">
        <v>19</v>
      </c>
      <c r="F1214" s="237" t="s">
        <v>2155</v>
      </c>
      <c r="G1214" s="235"/>
      <c r="H1214" s="238">
        <v>14.16</v>
      </c>
      <c r="I1214" s="239"/>
      <c r="J1214" s="235"/>
      <c r="K1214" s="235"/>
      <c r="L1214" s="240"/>
      <c r="M1214" s="241"/>
      <c r="N1214" s="242"/>
      <c r="O1214" s="242"/>
      <c r="P1214" s="242"/>
      <c r="Q1214" s="242"/>
      <c r="R1214" s="242"/>
      <c r="S1214" s="242"/>
      <c r="T1214" s="243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44" t="s">
        <v>156</v>
      </c>
      <c r="AU1214" s="244" t="s">
        <v>79</v>
      </c>
      <c r="AV1214" s="14" t="s">
        <v>79</v>
      </c>
      <c r="AW1214" s="14" t="s">
        <v>31</v>
      </c>
      <c r="AX1214" s="14" t="s">
        <v>69</v>
      </c>
      <c r="AY1214" s="244" t="s">
        <v>144</v>
      </c>
    </row>
    <row r="1215" s="13" customFormat="1">
      <c r="A1215" s="13"/>
      <c r="B1215" s="224"/>
      <c r="C1215" s="225"/>
      <c r="D1215" s="217" t="s">
        <v>156</v>
      </c>
      <c r="E1215" s="226" t="s">
        <v>19</v>
      </c>
      <c r="F1215" s="227" t="s">
        <v>2048</v>
      </c>
      <c r="G1215" s="225"/>
      <c r="H1215" s="226" t="s">
        <v>19</v>
      </c>
      <c r="I1215" s="228"/>
      <c r="J1215" s="225"/>
      <c r="K1215" s="225"/>
      <c r="L1215" s="229"/>
      <c r="M1215" s="230"/>
      <c r="N1215" s="231"/>
      <c r="O1215" s="231"/>
      <c r="P1215" s="231"/>
      <c r="Q1215" s="231"/>
      <c r="R1215" s="231"/>
      <c r="S1215" s="231"/>
      <c r="T1215" s="232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33" t="s">
        <v>156</v>
      </c>
      <c r="AU1215" s="233" t="s">
        <v>79</v>
      </c>
      <c r="AV1215" s="13" t="s">
        <v>77</v>
      </c>
      <c r="AW1215" s="13" t="s">
        <v>31</v>
      </c>
      <c r="AX1215" s="13" t="s">
        <v>69</v>
      </c>
      <c r="AY1215" s="233" t="s">
        <v>144</v>
      </c>
    </row>
    <row r="1216" s="13" customFormat="1">
      <c r="A1216" s="13"/>
      <c r="B1216" s="224"/>
      <c r="C1216" s="225"/>
      <c r="D1216" s="217" t="s">
        <v>156</v>
      </c>
      <c r="E1216" s="226" t="s">
        <v>19</v>
      </c>
      <c r="F1216" s="227" t="s">
        <v>2152</v>
      </c>
      <c r="G1216" s="225"/>
      <c r="H1216" s="226" t="s">
        <v>19</v>
      </c>
      <c r="I1216" s="228"/>
      <c r="J1216" s="225"/>
      <c r="K1216" s="225"/>
      <c r="L1216" s="229"/>
      <c r="M1216" s="230"/>
      <c r="N1216" s="231"/>
      <c r="O1216" s="231"/>
      <c r="P1216" s="231"/>
      <c r="Q1216" s="231"/>
      <c r="R1216" s="231"/>
      <c r="S1216" s="231"/>
      <c r="T1216" s="232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33" t="s">
        <v>156</v>
      </c>
      <c r="AU1216" s="233" t="s">
        <v>79</v>
      </c>
      <c r="AV1216" s="13" t="s">
        <v>77</v>
      </c>
      <c r="AW1216" s="13" t="s">
        <v>31</v>
      </c>
      <c r="AX1216" s="13" t="s">
        <v>69</v>
      </c>
      <c r="AY1216" s="233" t="s">
        <v>144</v>
      </c>
    </row>
    <row r="1217" s="14" customFormat="1">
      <c r="A1217" s="14"/>
      <c r="B1217" s="234"/>
      <c r="C1217" s="235"/>
      <c r="D1217" s="217" t="s">
        <v>156</v>
      </c>
      <c r="E1217" s="236" t="s">
        <v>19</v>
      </c>
      <c r="F1217" s="237" t="s">
        <v>2156</v>
      </c>
      <c r="G1217" s="235"/>
      <c r="H1217" s="238">
        <v>9.7200000000000006</v>
      </c>
      <c r="I1217" s="239"/>
      <c r="J1217" s="235"/>
      <c r="K1217" s="235"/>
      <c r="L1217" s="240"/>
      <c r="M1217" s="241"/>
      <c r="N1217" s="242"/>
      <c r="O1217" s="242"/>
      <c r="P1217" s="242"/>
      <c r="Q1217" s="242"/>
      <c r="R1217" s="242"/>
      <c r="S1217" s="242"/>
      <c r="T1217" s="243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T1217" s="244" t="s">
        <v>156</v>
      </c>
      <c r="AU1217" s="244" t="s">
        <v>79</v>
      </c>
      <c r="AV1217" s="14" t="s">
        <v>79</v>
      </c>
      <c r="AW1217" s="14" t="s">
        <v>31</v>
      </c>
      <c r="AX1217" s="14" t="s">
        <v>69</v>
      </c>
      <c r="AY1217" s="244" t="s">
        <v>144</v>
      </c>
    </row>
    <row r="1218" s="15" customFormat="1">
      <c r="A1218" s="15"/>
      <c r="B1218" s="245"/>
      <c r="C1218" s="246"/>
      <c r="D1218" s="217" t="s">
        <v>156</v>
      </c>
      <c r="E1218" s="247" t="s">
        <v>19</v>
      </c>
      <c r="F1218" s="248" t="s">
        <v>163</v>
      </c>
      <c r="G1218" s="246"/>
      <c r="H1218" s="249">
        <v>64.439999999999998</v>
      </c>
      <c r="I1218" s="250"/>
      <c r="J1218" s="246"/>
      <c r="K1218" s="246"/>
      <c r="L1218" s="251"/>
      <c r="M1218" s="252"/>
      <c r="N1218" s="253"/>
      <c r="O1218" s="253"/>
      <c r="P1218" s="253"/>
      <c r="Q1218" s="253"/>
      <c r="R1218" s="253"/>
      <c r="S1218" s="253"/>
      <c r="T1218" s="254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T1218" s="255" t="s">
        <v>156</v>
      </c>
      <c r="AU1218" s="255" t="s">
        <v>79</v>
      </c>
      <c r="AV1218" s="15" t="s">
        <v>151</v>
      </c>
      <c r="AW1218" s="15" t="s">
        <v>31</v>
      </c>
      <c r="AX1218" s="15" t="s">
        <v>77</v>
      </c>
      <c r="AY1218" s="255" t="s">
        <v>144</v>
      </c>
    </row>
    <row r="1219" s="2" customFormat="1" ht="16.5" customHeight="1">
      <c r="A1219" s="38"/>
      <c r="B1219" s="39"/>
      <c r="C1219" s="256" t="s">
        <v>643</v>
      </c>
      <c r="D1219" s="256" t="s">
        <v>229</v>
      </c>
      <c r="E1219" s="257" t="s">
        <v>2521</v>
      </c>
      <c r="F1219" s="258" t="s">
        <v>2522</v>
      </c>
      <c r="G1219" s="259" t="s">
        <v>291</v>
      </c>
      <c r="H1219" s="260">
        <v>99.480000000000004</v>
      </c>
      <c r="I1219" s="261"/>
      <c r="J1219" s="262">
        <f>ROUND(I1219*H1219,2)</f>
        <v>0</v>
      </c>
      <c r="K1219" s="258" t="s">
        <v>150</v>
      </c>
      <c r="L1219" s="263"/>
      <c r="M1219" s="264" t="s">
        <v>19</v>
      </c>
      <c r="N1219" s="265" t="s">
        <v>40</v>
      </c>
      <c r="O1219" s="84"/>
      <c r="P1219" s="213">
        <f>O1219*H1219</f>
        <v>0</v>
      </c>
      <c r="Q1219" s="213">
        <v>0.00048000000000000001</v>
      </c>
      <c r="R1219" s="213">
        <f>Q1219*H1219</f>
        <v>0.047750400000000005</v>
      </c>
      <c r="S1219" s="213">
        <v>0</v>
      </c>
      <c r="T1219" s="214">
        <f>S1219*H1219</f>
        <v>0</v>
      </c>
      <c r="U1219" s="38"/>
      <c r="V1219" s="38"/>
      <c r="W1219" s="38"/>
      <c r="X1219" s="38"/>
      <c r="Y1219" s="38"/>
      <c r="Z1219" s="38"/>
      <c r="AA1219" s="38"/>
      <c r="AB1219" s="38"/>
      <c r="AC1219" s="38"/>
      <c r="AD1219" s="38"/>
      <c r="AE1219" s="38"/>
      <c r="AR1219" s="215" t="s">
        <v>260</v>
      </c>
      <c r="AT1219" s="215" t="s">
        <v>229</v>
      </c>
      <c r="AU1219" s="215" t="s">
        <v>79</v>
      </c>
      <c r="AY1219" s="17" t="s">
        <v>144</v>
      </c>
      <c r="BE1219" s="216">
        <f>IF(N1219="základní",J1219,0)</f>
        <v>0</v>
      </c>
      <c r="BF1219" s="216">
        <f>IF(N1219="snížená",J1219,0)</f>
        <v>0</v>
      </c>
      <c r="BG1219" s="216">
        <f>IF(N1219="zákl. přenesená",J1219,0)</f>
        <v>0</v>
      </c>
      <c r="BH1219" s="216">
        <f>IF(N1219="sníž. přenesená",J1219,0)</f>
        <v>0</v>
      </c>
      <c r="BI1219" s="216">
        <f>IF(N1219="nulová",J1219,0)</f>
        <v>0</v>
      </c>
      <c r="BJ1219" s="17" t="s">
        <v>77</v>
      </c>
      <c r="BK1219" s="216">
        <f>ROUND(I1219*H1219,2)</f>
        <v>0</v>
      </c>
      <c r="BL1219" s="17" t="s">
        <v>203</v>
      </c>
      <c r="BM1219" s="215" t="s">
        <v>1136</v>
      </c>
    </row>
    <row r="1220" s="2" customFormat="1">
      <c r="A1220" s="38"/>
      <c r="B1220" s="39"/>
      <c r="C1220" s="40"/>
      <c r="D1220" s="217" t="s">
        <v>152</v>
      </c>
      <c r="E1220" s="40"/>
      <c r="F1220" s="218" t="s">
        <v>2522</v>
      </c>
      <c r="G1220" s="40"/>
      <c r="H1220" s="40"/>
      <c r="I1220" s="219"/>
      <c r="J1220" s="40"/>
      <c r="K1220" s="40"/>
      <c r="L1220" s="44"/>
      <c r="M1220" s="220"/>
      <c r="N1220" s="221"/>
      <c r="O1220" s="84"/>
      <c r="P1220" s="84"/>
      <c r="Q1220" s="84"/>
      <c r="R1220" s="84"/>
      <c r="S1220" s="84"/>
      <c r="T1220" s="85"/>
      <c r="U1220" s="38"/>
      <c r="V1220" s="38"/>
      <c r="W1220" s="38"/>
      <c r="X1220" s="38"/>
      <c r="Y1220" s="38"/>
      <c r="Z1220" s="38"/>
      <c r="AA1220" s="38"/>
      <c r="AB1220" s="38"/>
      <c r="AC1220" s="38"/>
      <c r="AD1220" s="38"/>
      <c r="AE1220" s="38"/>
      <c r="AT1220" s="17" t="s">
        <v>152</v>
      </c>
      <c r="AU1220" s="17" t="s">
        <v>79</v>
      </c>
    </row>
    <row r="1221" s="13" customFormat="1">
      <c r="A1221" s="13"/>
      <c r="B1221" s="224"/>
      <c r="C1221" s="225"/>
      <c r="D1221" s="217" t="s">
        <v>156</v>
      </c>
      <c r="E1221" s="226" t="s">
        <v>19</v>
      </c>
      <c r="F1221" s="227" t="s">
        <v>2058</v>
      </c>
      <c r="G1221" s="225"/>
      <c r="H1221" s="226" t="s">
        <v>19</v>
      </c>
      <c r="I1221" s="228"/>
      <c r="J1221" s="225"/>
      <c r="K1221" s="225"/>
      <c r="L1221" s="229"/>
      <c r="M1221" s="230"/>
      <c r="N1221" s="231"/>
      <c r="O1221" s="231"/>
      <c r="P1221" s="231"/>
      <c r="Q1221" s="231"/>
      <c r="R1221" s="231"/>
      <c r="S1221" s="231"/>
      <c r="T1221" s="232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33" t="s">
        <v>156</v>
      </c>
      <c r="AU1221" s="233" t="s">
        <v>79</v>
      </c>
      <c r="AV1221" s="13" t="s">
        <v>77</v>
      </c>
      <c r="AW1221" s="13" t="s">
        <v>31</v>
      </c>
      <c r="AX1221" s="13" t="s">
        <v>69</v>
      </c>
      <c r="AY1221" s="233" t="s">
        <v>144</v>
      </c>
    </row>
    <row r="1222" s="13" customFormat="1">
      <c r="A1222" s="13"/>
      <c r="B1222" s="224"/>
      <c r="C1222" s="225"/>
      <c r="D1222" s="217" t="s">
        <v>156</v>
      </c>
      <c r="E1222" s="226" t="s">
        <v>19</v>
      </c>
      <c r="F1222" s="227" t="s">
        <v>2309</v>
      </c>
      <c r="G1222" s="225"/>
      <c r="H1222" s="226" t="s">
        <v>19</v>
      </c>
      <c r="I1222" s="228"/>
      <c r="J1222" s="225"/>
      <c r="K1222" s="225"/>
      <c r="L1222" s="229"/>
      <c r="M1222" s="230"/>
      <c r="N1222" s="231"/>
      <c r="O1222" s="231"/>
      <c r="P1222" s="231"/>
      <c r="Q1222" s="231"/>
      <c r="R1222" s="231"/>
      <c r="S1222" s="231"/>
      <c r="T1222" s="232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33" t="s">
        <v>156</v>
      </c>
      <c r="AU1222" s="233" t="s">
        <v>79</v>
      </c>
      <c r="AV1222" s="13" t="s">
        <v>77</v>
      </c>
      <c r="AW1222" s="13" t="s">
        <v>31</v>
      </c>
      <c r="AX1222" s="13" t="s">
        <v>69</v>
      </c>
      <c r="AY1222" s="233" t="s">
        <v>144</v>
      </c>
    </row>
    <row r="1223" s="14" customFormat="1">
      <c r="A1223" s="14"/>
      <c r="B1223" s="234"/>
      <c r="C1223" s="235"/>
      <c r="D1223" s="217" t="s">
        <v>156</v>
      </c>
      <c r="E1223" s="236" t="s">
        <v>19</v>
      </c>
      <c r="F1223" s="237" t="s">
        <v>2523</v>
      </c>
      <c r="G1223" s="235"/>
      <c r="H1223" s="238">
        <v>10.32</v>
      </c>
      <c r="I1223" s="239"/>
      <c r="J1223" s="235"/>
      <c r="K1223" s="235"/>
      <c r="L1223" s="240"/>
      <c r="M1223" s="241"/>
      <c r="N1223" s="242"/>
      <c r="O1223" s="242"/>
      <c r="P1223" s="242"/>
      <c r="Q1223" s="242"/>
      <c r="R1223" s="242"/>
      <c r="S1223" s="242"/>
      <c r="T1223" s="243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44" t="s">
        <v>156</v>
      </c>
      <c r="AU1223" s="244" t="s">
        <v>79</v>
      </c>
      <c r="AV1223" s="14" t="s">
        <v>79</v>
      </c>
      <c r="AW1223" s="14" t="s">
        <v>31</v>
      </c>
      <c r="AX1223" s="14" t="s">
        <v>69</v>
      </c>
      <c r="AY1223" s="244" t="s">
        <v>144</v>
      </c>
    </row>
    <row r="1224" s="13" customFormat="1">
      <c r="A1224" s="13"/>
      <c r="B1224" s="224"/>
      <c r="C1224" s="225"/>
      <c r="D1224" s="217" t="s">
        <v>156</v>
      </c>
      <c r="E1224" s="226" t="s">
        <v>19</v>
      </c>
      <c r="F1224" s="227" t="s">
        <v>2379</v>
      </c>
      <c r="G1224" s="225"/>
      <c r="H1224" s="226" t="s">
        <v>19</v>
      </c>
      <c r="I1224" s="228"/>
      <c r="J1224" s="225"/>
      <c r="K1224" s="225"/>
      <c r="L1224" s="229"/>
      <c r="M1224" s="230"/>
      <c r="N1224" s="231"/>
      <c r="O1224" s="231"/>
      <c r="P1224" s="231"/>
      <c r="Q1224" s="231"/>
      <c r="R1224" s="231"/>
      <c r="S1224" s="231"/>
      <c r="T1224" s="232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33" t="s">
        <v>156</v>
      </c>
      <c r="AU1224" s="233" t="s">
        <v>79</v>
      </c>
      <c r="AV1224" s="13" t="s">
        <v>77</v>
      </c>
      <c r="AW1224" s="13" t="s">
        <v>31</v>
      </c>
      <c r="AX1224" s="13" t="s">
        <v>69</v>
      </c>
      <c r="AY1224" s="233" t="s">
        <v>144</v>
      </c>
    </row>
    <row r="1225" s="13" customFormat="1">
      <c r="A1225" s="13"/>
      <c r="B1225" s="224"/>
      <c r="C1225" s="225"/>
      <c r="D1225" s="217" t="s">
        <v>156</v>
      </c>
      <c r="E1225" s="226" t="s">
        <v>19</v>
      </c>
      <c r="F1225" s="227" t="s">
        <v>2309</v>
      </c>
      <c r="G1225" s="225"/>
      <c r="H1225" s="226" t="s">
        <v>19</v>
      </c>
      <c r="I1225" s="228"/>
      <c r="J1225" s="225"/>
      <c r="K1225" s="225"/>
      <c r="L1225" s="229"/>
      <c r="M1225" s="230"/>
      <c r="N1225" s="231"/>
      <c r="O1225" s="231"/>
      <c r="P1225" s="231"/>
      <c r="Q1225" s="231"/>
      <c r="R1225" s="231"/>
      <c r="S1225" s="231"/>
      <c r="T1225" s="232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33" t="s">
        <v>156</v>
      </c>
      <c r="AU1225" s="233" t="s">
        <v>79</v>
      </c>
      <c r="AV1225" s="13" t="s">
        <v>77</v>
      </c>
      <c r="AW1225" s="13" t="s">
        <v>31</v>
      </c>
      <c r="AX1225" s="13" t="s">
        <v>69</v>
      </c>
      <c r="AY1225" s="233" t="s">
        <v>144</v>
      </c>
    </row>
    <row r="1226" s="14" customFormat="1">
      <c r="A1226" s="14"/>
      <c r="B1226" s="234"/>
      <c r="C1226" s="235"/>
      <c r="D1226" s="217" t="s">
        <v>156</v>
      </c>
      <c r="E1226" s="236" t="s">
        <v>19</v>
      </c>
      <c r="F1226" s="237" t="s">
        <v>2324</v>
      </c>
      <c r="G1226" s="235"/>
      <c r="H1226" s="238">
        <v>11.279999999999999</v>
      </c>
      <c r="I1226" s="239"/>
      <c r="J1226" s="235"/>
      <c r="K1226" s="235"/>
      <c r="L1226" s="240"/>
      <c r="M1226" s="241"/>
      <c r="N1226" s="242"/>
      <c r="O1226" s="242"/>
      <c r="P1226" s="242"/>
      <c r="Q1226" s="242"/>
      <c r="R1226" s="242"/>
      <c r="S1226" s="242"/>
      <c r="T1226" s="243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44" t="s">
        <v>156</v>
      </c>
      <c r="AU1226" s="244" t="s">
        <v>79</v>
      </c>
      <c r="AV1226" s="14" t="s">
        <v>79</v>
      </c>
      <c r="AW1226" s="14" t="s">
        <v>31</v>
      </c>
      <c r="AX1226" s="14" t="s">
        <v>69</v>
      </c>
      <c r="AY1226" s="244" t="s">
        <v>144</v>
      </c>
    </row>
    <row r="1227" s="13" customFormat="1">
      <c r="A1227" s="13"/>
      <c r="B1227" s="224"/>
      <c r="C1227" s="225"/>
      <c r="D1227" s="217" t="s">
        <v>156</v>
      </c>
      <c r="E1227" s="226" t="s">
        <v>19</v>
      </c>
      <c r="F1227" s="227" t="s">
        <v>2384</v>
      </c>
      <c r="G1227" s="225"/>
      <c r="H1227" s="226" t="s">
        <v>19</v>
      </c>
      <c r="I1227" s="228"/>
      <c r="J1227" s="225"/>
      <c r="K1227" s="225"/>
      <c r="L1227" s="229"/>
      <c r="M1227" s="230"/>
      <c r="N1227" s="231"/>
      <c r="O1227" s="231"/>
      <c r="P1227" s="231"/>
      <c r="Q1227" s="231"/>
      <c r="R1227" s="231"/>
      <c r="S1227" s="231"/>
      <c r="T1227" s="232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33" t="s">
        <v>156</v>
      </c>
      <c r="AU1227" s="233" t="s">
        <v>79</v>
      </c>
      <c r="AV1227" s="13" t="s">
        <v>77</v>
      </c>
      <c r="AW1227" s="13" t="s">
        <v>31</v>
      </c>
      <c r="AX1227" s="13" t="s">
        <v>69</v>
      </c>
      <c r="AY1227" s="233" t="s">
        <v>144</v>
      </c>
    </row>
    <row r="1228" s="13" customFormat="1">
      <c r="A1228" s="13"/>
      <c r="B1228" s="224"/>
      <c r="C1228" s="225"/>
      <c r="D1228" s="217" t="s">
        <v>156</v>
      </c>
      <c r="E1228" s="226" t="s">
        <v>19</v>
      </c>
      <c r="F1228" s="227" t="s">
        <v>2152</v>
      </c>
      <c r="G1228" s="225"/>
      <c r="H1228" s="226" t="s">
        <v>19</v>
      </c>
      <c r="I1228" s="228"/>
      <c r="J1228" s="225"/>
      <c r="K1228" s="225"/>
      <c r="L1228" s="229"/>
      <c r="M1228" s="230"/>
      <c r="N1228" s="231"/>
      <c r="O1228" s="231"/>
      <c r="P1228" s="231"/>
      <c r="Q1228" s="231"/>
      <c r="R1228" s="231"/>
      <c r="S1228" s="231"/>
      <c r="T1228" s="232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33" t="s">
        <v>156</v>
      </c>
      <c r="AU1228" s="233" t="s">
        <v>79</v>
      </c>
      <c r="AV1228" s="13" t="s">
        <v>77</v>
      </c>
      <c r="AW1228" s="13" t="s">
        <v>31</v>
      </c>
      <c r="AX1228" s="13" t="s">
        <v>69</v>
      </c>
      <c r="AY1228" s="233" t="s">
        <v>144</v>
      </c>
    </row>
    <row r="1229" s="14" customFormat="1">
      <c r="A1229" s="14"/>
      <c r="B1229" s="234"/>
      <c r="C1229" s="235"/>
      <c r="D1229" s="217" t="s">
        <v>156</v>
      </c>
      <c r="E1229" s="236" t="s">
        <v>19</v>
      </c>
      <c r="F1229" s="237" t="s">
        <v>2330</v>
      </c>
      <c r="G1229" s="235"/>
      <c r="H1229" s="238">
        <v>7.5599999999999996</v>
      </c>
      <c r="I1229" s="239"/>
      <c r="J1229" s="235"/>
      <c r="K1229" s="235"/>
      <c r="L1229" s="240"/>
      <c r="M1229" s="241"/>
      <c r="N1229" s="242"/>
      <c r="O1229" s="242"/>
      <c r="P1229" s="242"/>
      <c r="Q1229" s="242"/>
      <c r="R1229" s="242"/>
      <c r="S1229" s="242"/>
      <c r="T1229" s="243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44" t="s">
        <v>156</v>
      </c>
      <c r="AU1229" s="244" t="s">
        <v>79</v>
      </c>
      <c r="AV1229" s="14" t="s">
        <v>79</v>
      </c>
      <c r="AW1229" s="14" t="s">
        <v>31</v>
      </c>
      <c r="AX1229" s="14" t="s">
        <v>69</v>
      </c>
      <c r="AY1229" s="244" t="s">
        <v>144</v>
      </c>
    </row>
    <row r="1230" s="13" customFormat="1">
      <c r="A1230" s="13"/>
      <c r="B1230" s="224"/>
      <c r="C1230" s="225"/>
      <c r="D1230" s="217" t="s">
        <v>156</v>
      </c>
      <c r="E1230" s="226" t="s">
        <v>19</v>
      </c>
      <c r="F1230" s="227" t="s">
        <v>2070</v>
      </c>
      <c r="G1230" s="225"/>
      <c r="H1230" s="226" t="s">
        <v>19</v>
      </c>
      <c r="I1230" s="228"/>
      <c r="J1230" s="225"/>
      <c r="K1230" s="225"/>
      <c r="L1230" s="229"/>
      <c r="M1230" s="230"/>
      <c r="N1230" s="231"/>
      <c r="O1230" s="231"/>
      <c r="P1230" s="231"/>
      <c r="Q1230" s="231"/>
      <c r="R1230" s="231"/>
      <c r="S1230" s="231"/>
      <c r="T1230" s="232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33" t="s">
        <v>156</v>
      </c>
      <c r="AU1230" s="233" t="s">
        <v>79</v>
      </c>
      <c r="AV1230" s="13" t="s">
        <v>77</v>
      </c>
      <c r="AW1230" s="13" t="s">
        <v>31</v>
      </c>
      <c r="AX1230" s="13" t="s">
        <v>69</v>
      </c>
      <c r="AY1230" s="233" t="s">
        <v>144</v>
      </c>
    </row>
    <row r="1231" s="13" customFormat="1">
      <c r="A1231" s="13"/>
      <c r="B1231" s="224"/>
      <c r="C1231" s="225"/>
      <c r="D1231" s="217" t="s">
        <v>156</v>
      </c>
      <c r="E1231" s="226" t="s">
        <v>19</v>
      </c>
      <c r="F1231" s="227" t="s">
        <v>2152</v>
      </c>
      <c r="G1231" s="225"/>
      <c r="H1231" s="226" t="s">
        <v>19</v>
      </c>
      <c r="I1231" s="228"/>
      <c r="J1231" s="225"/>
      <c r="K1231" s="225"/>
      <c r="L1231" s="229"/>
      <c r="M1231" s="230"/>
      <c r="N1231" s="231"/>
      <c r="O1231" s="231"/>
      <c r="P1231" s="231"/>
      <c r="Q1231" s="231"/>
      <c r="R1231" s="231"/>
      <c r="S1231" s="231"/>
      <c r="T1231" s="232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33" t="s">
        <v>156</v>
      </c>
      <c r="AU1231" s="233" t="s">
        <v>79</v>
      </c>
      <c r="AV1231" s="13" t="s">
        <v>77</v>
      </c>
      <c r="AW1231" s="13" t="s">
        <v>31</v>
      </c>
      <c r="AX1231" s="13" t="s">
        <v>69</v>
      </c>
      <c r="AY1231" s="233" t="s">
        <v>144</v>
      </c>
    </row>
    <row r="1232" s="14" customFormat="1">
      <c r="A1232" s="14"/>
      <c r="B1232" s="234"/>
      <c r="C1232" s="235"/>
      <c r="D1232" s="217" t="s">
        <v>156</v>
      </c>
      <c r="E1232" s="236" t="s">
        <v>19</v>
      </c>
      <c r="F1232" s="237" t="s">
        <v>2335</v>
      </c>
      <c r="G1232" s="235"/>
      <c r="H1232" s="238">
        <v>37.200000000000003</v>
      </c>
      <c r="I1232" s="239"/>
      <c r="J1232" s="235"/>
      <c r="K1232" s="235"/>
      <c r="L1232" s="240"/>
      <c r="M1232" s="241"/>
      <c r="N1232" s="242"/>
      <c r="O1232" s="242"/>
      <c r="P1232" s="242"/>
      <c r="Q1232" s="242"/>
      <c r="R1232" s="242"/>
      <c r="S1232" s="242"/>
      <c r="T1232" s="243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44" t="s">
        <v>156</v>
      </c>
      <c r="AU1232" s="244" t="s">
        <v>79</v>
      </c>
      <c r="AV1232" s="14" t="s">
        <v>79</v>
      </c>
      <c r="AW1232" s="14" t="s">
        <v>31</v>
      </c>
      <c r="AX1232" s="14" t="s">
        <v>69</v>
      </c>
      <c r="AY1232" s="244" t="s">
        <v>144</v>
      </c>
    </row>
    <row r="1233" s="13" customFormat="1">
      <c r="A1233" s="13"/>
      <c r="B1233" s="224"/>
      <c r="C1233" s="225"/>
      <c r="D1233" s="217" t="s">
        <v>156</v>
      </c>
      <c r="E1233" s="226" t="s">
        <v>19</v>
      </c>
      <c r="F1233" s="227" t="s">
        <v>2060</v>
      </c>
      <c r="G1233" s="225"/>
      <c r="H1233" s="226" t="s">
        <v>19</v>
      </c>
      <c r="I1233" s="228"/>
      <c r="J1233" s="225"/>
      <c r="K1233" s="225"/>
      <c r="L1233" s="229"/>
      <c r="M1233" s="230"/>
      <c r="N1233" s="231"/>
      <c r="O1233" s="231"/>
      <c r="P1233" s="231"/>
      <c r="Q1233" s="231"/>
      <c r="R1233" s="231"/>
      <c r="S1233" s="231"/>
      <c r="T1233" s="232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33" t="s">
        <v>156</v>
      </c>
      <c r="AU1233" s="233" t="s">
        <v>79</v>
      </c>
      <c r="AV1233" s="13" t="s">
        <v>77</v>
      </c>
      <c r="AW1233" s="13" t="s">
        <v>31</v>
      </c>
      <c r="AX1233" s="13" t="s">
        <v>69</v>
      </c>
      <c r="AY1233" s="233" t="s">
        <v>144</v>
      </c>
    </row>
    <row r="1234" s="13" customFormat="1">
      <c r="A1234" s="13"/>
      <c r="B1234" s="224"/>
      <c r="C1234" s="225"/>
      <c r="D1234" s="217" t="s">
        <v>156</v>
      </c>
      <c r="E1234" s="226" t="s">
        <v>19</v>
      </c>
      <c r="F1234" s="227" t="s">
        <v>2152</v>
      </c>
      <c r="G1234" s="225"/>
      <c r="H1234" s="226" t="s">
        <v>19</v>
      </c>
      <c r="I1234" s="228"/>
      <c r="J1234" s="225"/>
      <c r="K1234" s="225"/>
      <c r="L1234" s="229"/>
      <c r="M1234" s="230"/>
      <c r="N1234" s="231"/>
      <c r="O1234" s="231"/>
      <c r="P1234" s="231"/>
      <c r="Q1234" s="231"/>
      <c r="R1234" s="231"/>
      <c r="S1234" s="231"/>
      <c r="T1234" s="232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33" t="s">
        <v>156</v>
      </c>
      <c r="AU1234" s="233" t="s">
        <v>79</v>
      </c>
      <c r="AV1234" s="13" t="s">
        <v>77</v>
      </c>
      <c r="AW1234" s="13" t="s">
        <v>31</v>
      </c>
      <c r="AX1234" s="13" t="s">
        <v>69</v>
      </c>
      <c r="AY1234" s="233" t="s">
        <v>144</v>
      </c>
    </row>
    <row r="1235" s="14" customFormat="1">
      <c r="A1235" s="14"/>
      <c r="B1235" s="234"/>
      <c r="C1235" s="235"/>
      <c r="D1235" s="217" t="s">
        <v>156</v>
      </c>
      <c r="E1235" s="236" t="s">
        <v>19</v>
      </c>
      <c r="F1235" s="237" t="s">
        <v>2160</v>
      </c>
      <c r="G1235" s="235"/>
      <c r="H1235" s="238">
        <v>14.76</v>
      </c>
      <c r="I1235" s="239"/>
      <c r="J1235" s="235"/>
      <c r="K1235" s="235"/>
      <c r="L1235" s="240"/>
      <c r="M1235" s="241"/>
      <c r="N1235" s="242"/>
      <c r="O1235" s="242"/>
      <c r="P1235" s="242"/>
      <c r="Q1235" s="242"/>
      <c r="R1235" s="242"/>
      <c r="S1235" s="242"/>
      <c r="T1235" s="243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44" t="s">
        <v>156</v>
      </c>
      <c r="AU1235" s="244" t="s">
        <v>79</v>
      </c>
      <c r="AV1235" s="14" t="s">
        <v>79</v>
      </c>
      <c r="AW1235" s="14" t="s">
        <v>31</v>
      </c>
      <c r="AX1235" s="14" t="s">
        <v>69</v>
      </c>
      <c r="AY1235" s="244" t="s">
        <v>144</v>
      </c>
    </row>
    <row r="1236" s="13" customFormat="1">
      <c r="A1236" s="13"/>
      <c r="B1236" s="224"/>
      <c r="C1236" s="225"/>
      <c r="D1236" s="217" t="s">
        <v>156</v>
      </c>
      <c r="E1236" s="226" t="s">
        <v>19</v>
      </c>
      <c r="F1236" s="227" t="s">
        <v>2062</v>
      </c>
      <c r="G1236" s="225"/>
      <c r="H1236" s="226" t="s">
        <v>19</v>
      </c>
      <c r="I1236" s="228"/>
      <c r="J1236" s="225"/>
      <c r="K1236" s="225"/>
      <c r="L1236" s="229"/>
      <c r="M1236" s="230"/>
      <c r="N1236" s="231"/>
      <c r="O1236" s="231"/>
      <c r="P1236" s="231"/>
      <c r="Q1236" s="231"/>
      <c r="R1236" s="231"/>
      <c r="S1236" s="231"/>
      <c r="T1236" s="232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33" t="s">
        <v>156</v>
      </c>
      <c r="AU1236" s="233" t="s">
        <v>79</v>
      </c>
      <c r="AV1236" s="13" t="s">
        <v>77</v>
      </c>
      <c r="AW1236" s="13" t="s">
        <v>31</v>
      </c>
      <c r="AX1236" s="13" t="s">
        <v>69</v>
      </c>
      <c r="AY1236" s="233" t="s">
        <v>144</v>
      </c>
    </row>
    <row r="1237" s="13" customFormat="1">
      <c r="A1237" s="13"/>
      <c r="B1237" s="224"/>
      <c r="C1237" s="225"/>
      <c r="D1237" s="217" t="s">
        <v>156</v>
      </c>
      <c r="E1237" s="226" t="s">
        <v>19</v>
      </c>
      <c r="F1237" s="227" t="s">
        <v>2152</v>
      </c>
      <c r="G1237" s="225"/>
      <c r="H1237" s="226" t="s">
        <v>19</v>
      </c>
      <c r="I1237" s="228"/>
      <c r="J1237" s="225"/>
      <c r="K1237" s="225"/>
      <c r="L1237" s="229"/>
      <c r="M1237" s="230"/>
      <c r="N1237" s="231"/>
      <c r="O1237" s="231"/>
      <c r="P1237" s="231"/>
      <c r="Q1237" s="231"/>
      <c r="R1237" s="231"/>
      <c r="S1237" s="231"/>
      <c r="T1237" s="232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33" t="s">
        <v>156</v>
      </c>
      <c r="AU1237" s="233" t="s">
        <v>79</v>
      </c>
      <c r="AV1237" s="13" t="s">
        <v>77</v>
      </c>
      <c r="AW1237" s="13" t="s">
        <v>31</v>
      </c>
      <c r="AX1237" s="13" t="s">
        <v>69</v>
      </c>
      <c r="AY1237" s="233" t="s">
        <v>144</v>
      </c>
    </row>
    <row r="1238" s="14" customFormat="1">
      <c r="A1238" s="14"/>
      <c r="B1238" s="234"/>
      <c r="C1238" s="235"/>
      <c r="D1238" s="217" t="s">
        <v>156</v>
      </c>
      <c r="E1238" s="236" t="s">
        <v>19</v>
      </c>
      <c r="F1238" s="237" t="s">
        <v>2161</v>
      </c>
      <c r="G1238" s="235"/>
      <c r="H1238" s="238">
        <v>8.1600000000000001</v>
      </c>
      <c r="I1238" s="239"/>
      <c r="J1238" s="235"/>
      <c r="K1238" s="235"/>
      <c r="L1238" s="240"/>
      <c r="M1238" s="241"/>
      <c r="N1238" s="242"/>
      <c r="O1238" s="242"/>
      <c r="P1238" s="242"/>
      <c r="Q1238" s="242"/>
      <c r="R1238" s="242"/>
      <c r="S1238" s="242"/>
      <c r="T1238" s="243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44" t="s">
        <v>156</v>
      </c>
      <c r="AU1238" s="244" t="s">
        <v>79</v>
      </c>
      <c r="AV1238" s="14" t="s">
        <v>79</v>
      </c>
      <c r="AW1238" s="14" t="s">
        <v>31</v>
      </c>
      <c r="AX1238" s="14" t="s">
        <v>69</v>
      </c>
      <c r="AY1238" s="244" t="s">
        <v>144</v>
      </c>
    </row>
    <row r="1239" s="13" customFormat="1">
      <c r="A1239" s="13"/>
      <c r="B1239" s="224"/>
      <c r="C1239" s="225"/>
      <c r="D1239" s="217" t="s">
        <v>156</v>
      </c>
      <c r="E1239" s="226" t="s">
        <v>19</v>
      </c>
      <c r="F1239" s="227" t="s">
        <v>2164</v>
      </c>
      <c r="G1239" s="225"/>
      <c r="H1239" s="226" t="s">
        <v>19</v>
      </c>
      <c r="I1239" s="228"/>
      <c r="J1239" s="225"/>
      <c r="K1239" s="225"/>
      <c r="L1239" s="229"/>
      <c r="M1239" s="230"/>
      <c r="N1239" s="231"/>
      <c r="O1239" s="231"/>
      <c r="P1239" s="231"/>
      <c r="Q1239" s="231"/>
      <c r="R1239" s="231"/>
      <c r="S1239" s="231"/>
      <c r="T1239" s="232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33" t="s">
        <v>156</v>
      </c>
      <c r="AU1239" s="233" t="s">
        <v>79</v>
      </c>
      <c r="AV1239" s="13" t="s">
        <v>77</v>
      </c>
      <c r="AW1239" s="13" t="s">
        <v>31</v>
      </c>
      <c r="AX1239" s="13" t="s">
        <v>69</v>
      </c>
      <c r="AY1239" s="233" t="s">
        <v>144</v>
      </c>
    </row>
    <row r="1240" s="13" customFormat="1">
      <c r="A1240" s="13"/>
      <c r="B1240" s="224"/>
      <c r="C1240" s="225"/>
      <c r="D1240" s="217" t="s">
        <v>156</v>
      </c>
      <c r="E1240" s="226" t="s">
        <v>19</v>
      </c>
      <c r="F1240" s="227" t="s">
        <v>2152</v>
      </c>
      <c r="G1240" s="225"/>
      <c r="H1240" s="226" t="s">
        <v>19</v>
      </c>
      <c r="I1240" s="228"/>
      <c r="J1240" s="225"/>
      <c r="K1240" s="225"/>
      <c r="L1240" s="229"/>
      <c r="M1240" s="230"/>
      <c r="N1240" s="231"/>
      <c r="O1240" s="231"/>
      <c r="P1240" s="231"/>
      <c r="Q1240" s="231"/>
      <c r="R1240" s="231"/>
      <c r="S1240" s="231"/>
      <c r="T1240" s="232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33" t="s">
        <v>156</v>
      </c>
      <c r="AU1240" s="233" t="s">
        <v>79</v>
      </c>
      <c r="AV1240" s="13" t="s">
        <v>77</v>
      </c>
      <c r="AW1240" s="13" t="s">
        <v>31</v>
      </c>
      <c r="AX1240" s="13" t="s">
        <v>69</v>
      </c>
      <c r="AY1240" s="233" t="s">
        <v>144</v>
      </c>
    </row>
    <row r="1241" s="14" customFormat="1">
      <c r="A1241" s="14"/>
      <c r="B1241" s="234"/>
      <c r="C1241" s="235"/>
      <c r="D1241" s="217" t="s">
        <v>156</v>
      </c>
      <c r="E1241" s="236" t="s">
        <v>19</v>
      </c>
      <c r="F1241" s="237" t="s">
        <v>2165</v>
      </c>
      <c r="G1241" s="235"/>
      <c r="H1241" s="238">
        <v>2.3999999999999999</v>
      </c>
      <c r="I1241" s="239"/>
      <c r="J1241" s="235"/>
      <c r="K1241" s="235"/>
      <c r="L1241" s="240"/>
      <c r="M1241" s="241"/>
      <c r="N1241" s="242"/>
      <c r="O1241" s="242"/>
      <c r="P1241" s="242"/>
      <c r="Q1241" s="242"/>
      <c r="R1241" s="242"/>
      <c r="S1241" s="242"/>
      <c r="T1241" s="243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44" t="s">
        <v>156</v>
      </c>
      <c r="AU1241" s="244" t="s">
        <v>79</v>
      </c>
      <c r="AV1241" s="14" t="s">
        <v>79</v>
      </c>
      <c r="AW1241" s="14" t="s">
        <v>31</v>
      </c>
      <c r="AX1241" s="14" t="s">
        <v>69</v>
      </c>
      <c r="AY1241" s="244" t="s">
        <v>144</v>
      </c>
    </row>
    <row r="1242" s="13" customFormat="1">
      <c r="A1242" s="13"/>
      <c r="B1242" s="224"/>
      <c r="C1242" s="225"/>
      <c r="D1242" s="217" t="s">
        <v>156</v>
      </c>
      <c r="E1242" s="226" t="s">
        <v>19</v>
      </c>
      <c r="F1242" s="227" t="s">
        <v>2166</v>
      </c>
      <c r="G1242" s="225"/>
      <c r="H1242" s="226" t="s">
        <v>19</v>
      </c>
      <c r="I1242" s="228"/>
      <c r="J1242" s="225"/>
      <c r="K1242" s="225"/>
      <c r="L1242" s="229"/>
      <c r="M1242" s="230"/>
      <c r="N1242" s="231"/>
      <c r="O1242" s="231"/>
      <c r="P1242" s="231"/>
      <c r="Q1242" s="231"/>
      <c r="R1242" s="231"/>
      <c r="S1242" s="231"/>
      <c r="T1242" s="232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33" t="s">
        <v>156</v>
      </c>
      <c r="AU1242" s="233" t="s">
        <v>79</v>
      </c>
      <c r="AV1242" s="13" t="s">
        <v>77</v>
      </c>
      <c r="AW1242" s="13" t="s">
        <v>31</v>
      </c>
      <c r="AX1242" s="13" t="s">
        <v>69</v>
      </c>
      <c r="AY1242" s="233" t="s">
        <v>144</v>
      </c>
    </row>
    <row r="1243" s="13" customFormat="1">
      <c r="A1243" s="13"/>
      <c r="B1243" s="224"/>
      <c r="C1243" s="225"/>
      <c r="D1243" s="217" t="s">
        <v>156</v>
      </c>
      <c r="E1243" s="226" t="s">
        <v>19</v>
      </c>
      <c r="F1243" s="227" t="s">
        <v>2152</v>
      </c>
      <c r="G1243" s="225"/>
      <c r="H1243" s="226" t="s">
        <v>19</v>
      </c>
      <c r="I1243" s="228"/>
      <c r="J1243" s="225"/>
      <c r="K1243" s="225"/>
      <c r="L1243" s="229"/>
      <c r="M1243" s="230"/>
      <c r="N1243" s="231"/>
      <c r="O1243" s="231"/>
      <c r="P1243" s="231"/>
      <c r="Q1243" s="231"/>
      <c r="R1243" s="231"/>
      <c r="S1243" s="231"/>
      <c r="T1243" s="232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33" t="s">
        <v>156</v>
      </c>
      <c r="AU1243" s="233" t="s">
        <v>79</v>
      </c>
      <c r="AV1243" s="13" t="s">
        <v>77</v>
      </c>
      <c r="AW1243" s="13" t="s">
        <v>31</v>
      </c>
      <c r="AX1243" s="13" t="s">
        <v>69</v>
      </c>
      <c r="AY1243" s="233" t="s">
        <v>144</v>
      </c>
    </row>
    <row r="1244" s="14" customFormat="1">
      <c r="A1244" s="14"/>
      <c r="B1244" s="234"/>
      <c r="C1244" s="235"/>
      <c r="D1244" s="217" t="s">
        <v>156</v>
      </c>
      <c r="E1244" s="236" t="s">
        <v>19</v>
      </c>
      <c r="F1244" s="237" t="s">
        <v>2167</v>
      </c>
      <c r="G1244" s="235"/>
      <c r="H1244" s="238">
        <v>7.7999999999999998</v>
      </c>
      <c r="I1244" s="239"/>
      <c r="J1244" s="235"/>
      <c r="K1244" s="235"/>
      <c r="L1244" s="240"/>
      <c r="M1244" s="241"/>
      <c r="N1244" s="242"/>
      <c r="O1244" s="242"/>
      <c r="P1244" s="242"/>
      <c r="Q1244" s="242"/>
      <c r="R1244" s="242"/>
      <c r="S1244" s="242"/>
      <c r="T1244" s="243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44" t="s">
        <v>156</v>
      </c>
      <c r="AU1244" s="244" t="s">
        <v>79</v>
      </c>
      <c r="AV1244" s="14" t="s">
        <v>79</v>
      </c>
      <c r="AW1244" s="14" t="s">
        <v>31</v>
      </c>
      <c r="AX1244" s="14" t="s">
        <v>69</v>
      </c>
      <c r="AY1244" s="244" t="s">
        <v>144</v>
      </c>
    </row>
    <row r="1245" s="15" customFormat="1">
      <c r="A1245" s="15"/>
      <c r="B1245" s="245"/>
      <c r="C1245" s="246"/>
      <c r="D1245" s="217" t="s">
        <v>156</v>
      </c>
      <c r="E1245" s="247" t="s">
        <v>19</v>
      </c>
      <c r="F1245" s="248" t="s">
        <v>163</v>
      </c>
      <c r="G1245" s="246"/>
      <c r="H1245" s="249">
        <v>99.480000000000004</v>
      </c>
      <c r="I1245" s="250"/>
      <c r="J1245" s="246"/>
      <c r="K1245" s="246"/>
      <c r="L1245" s="251"/>
      <c r="M1245" s="252"/>
      <c r="N1245" s="253"/>
      <c r="O1245" s="253"/>
      <c r="P1245" s="253"/>
      <c r="Q1245" s="253"/>
      <c r="R1245" s="253"/>
      <c r="S1245" s="253"/>
      <c r="T1245" s="254"/>
      <c r="U1245" s="15"/>
      <c r="V1245" s="15"/>
      <c r="W1245" s="15"/>
      <c r="X1245" s="15"/>
      <c r="Y1245" s="15"/>
      <c r="Z1245" s="15"/>
      <c r="AA1245" s="15"/>
      <c r="AB1245" s="15"/>
      <c r="AC1245" s="15"/>
      <c r="AD1245" s="15"/>
      <c r="AE1245" s="15"/>
      <c r="AT1245" s="255" t="s">
        <v>156</v>
      </c>
      <c r="AU1245" s="255" t="s">
        <v>79</v>
      </c>
      <c r="AV1245" s="15" t="s">
        <v>151</v>
      </c>
      <c r="AW1245" s="15" t="s">
        <v>31</v>
      </c>
      <c r="AX1245" s="15" t="s">
        <v>77</v>
      </c>
      <c r="AY1245" s="255" t="s">
        <v>144</v>
      </c>
    </row>
    <row r="1246" s="2" customFormat="1" ht="16.5" customHeight="1">
      <c r="A1246" s="38"/>
      <c r="B1246" s="39"/>
      <c r="C1246" s="256" t="s">
        <v>1137</v>
      </c>
      <c r="D1246" s="256" t="s">
        <v>229</v>
      </c>
      <c r="E1246" s="257" t="s">
        <v>2524</v>
      </c>
      <c r="F1246" s="258" t="s">
        <v>2525</v>
      </c>
      <c r="G1246" s="259" t="s">
        <v>291</v>
      </c>
      <c r="H1246" s="260">
        <v>25.32</v>
      </c>
      <c r="I1246" s="261"/>
      <c r="J1246" s="262">
        <f>ROUND(I1246*H1246,2)</f>
        <v>0</v>
      </c>
      <c r="K1246" s="258" t="s">
        <v>19</v>
      </c>
      <c r="L1246" s="263"/>
      <c r="M1246" s="264" t="s">
        <v>19</v>
      </c>
      <c r="N1246" s="265" t="s">
        <v>40</v>
      </c>
      <c r="O1246" s="84"/>
      <c r="P1246" s="213">
        <f>O1246*H1246</f>
        <v>0</v>
      </c>
      <c r="Q1246" s="213">
        <v>0</v>
      </c>
      <c r="R1246" s="213">
        <f>Q1246*H1246</f>
        <v>0</v>
      </c>
      <c r="S1246" s="213">
        <v>0</v>
      </c>
      <c r="T1246" s="214">
        <f>S1246*H1246</f>
        <v>0</v>
      </c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  <c r="AE1246" s="38"/>
      <c r="AR1246" s="215" t="s">
        <v>260</v>
      </c>
      <c r="AT1246" s="215" t="s">
        <v>229</v>
      </c>
      <c r="AU1246" s="215" t="s">
        <v>79</v>
      </c>
      <c r="AY1246" s="17" t="s">
        <v>144</v>
      </c>
      <c r="BE1246" s="216">
        <f>IF(N1246="základní",J1246,0)</f>
        <v>0</v>
      </c>
      <c r="BF1246" s="216">
        <f>IF(N1246="snížená",J1246,0)</f>
        <v>0</v>
      </c>
      <c r="BG1246" s="216">
        <f>IF(N1246="zákl. přenesená",J1246,0)</f>
        <v>0</v>
      </c>
      <c r="BH1246" s="216">
        <f>IF(N1246="sníž. přenesená",J1246,0)</f>
        <v>0</v>
      </c>
      <c r="BI1246" s="216">
        <f>IF(N1246="nulová",J1246,0)</f>
        <v>0</v>
      </c>
      <c r="BJ1246" s="17" t="s">
        <v>77</v>
      </c>
      <c r="BK1246" s="216">
        <f>ROUND(I1246*H1246,2)</f>
        <v>0</v>
      </c>
      <c r="BL1246" s="17" t="s">
        <v>203</v>
      </c>
      <c r="BM1246" s="215" t="s">
        <v>1140</v>
      </c>
    </row>
    <row r="1247" s="2" customFormat="1">
      <c r="A1247" s="38"/>
      <c r="B1247" s="39"/>
      <c r="C1247" s="40"/>
      <c r="D1247" s="217" t="s">
        <v>152</v>
      </c>
      <c r="E1247" s="40"/>
      <c r="F1247" s="218" t="s">
        <v>2525</v>
      </c>
      <c r="G1247" s="40"/>
      <c r="H1247" s="40"/>
      <c r="I1247" s="219"/>
      <c r="J1247" s="40"/>
      <c r="K1247" s="40"/>
      <c r="L1247" s="44"/>
      <c r="M1247" s="220"/>
      <c r="N1247" s="221"/>
      <c r="O1247" s="84"/>
      <c r="P1247" s="84"/>
      <c r="Q1247" s="84"/>
      <c r="R1247" s="84"/>
      <c r="S1247" s="84"/>
      <c r="T1247" s="85"/>
      <c r="U1247" s="38"/>
      <c r="V1247" s="38"/>
      <c r="W1247" s="38"/>
      <c r="X1247" s="38"/>
      <c r="Y1247" s="38"/>
      <c r="Z1247" s="38"/>
      <c r="AA1247" s="38"/>
      <c r="AB1247" s="38"/>
      <c r="AC1247" s="38"/>
      <c r="AD1247" s="38"/>
      <c r="AE1247" s="38"/>
      <c r="AT1247" s="17" t="s">
        <v>152</v>
      </c>
      <c r="AU1247" s="17" t="s">
        <v>79</v>
      </c>
    </row>
    <row r="1248" s="13" customFormat="1">
      <c r="A1248" s="13"/>
      <c r="B1248" s="224"/>
      <c r="C1248" s="225"/>
      <c r="D1248" s="217" t="s">
        <v>156</v>
      </c>
      <c r="E1248" s="226" t="s">
        <v>19</v>
      </c>
      <c r="F1248" s="227" t="s">
        <v>2170</v>
      </c>
      <c r="G1248" s="225"/>
      <c r="H1248" s="226" t="s">
        <v>19</v>
      </c>
      <c r="I1248" s="228"/>
      <c r="J1248" s="225"/>
      <c r="K1248" s="225"/>
      <c r="L1248" s="229"/>
      <c r="M1248" s="230"/>
      <c r="N1248" s="231"/>
      <c r="O1248" s="231"/>
      <c r="P1248" s="231"/>
      <c r="Q1248" s="231"/>
      <c r="R1248" s="231"/>
      <c r="S1248" s="231"/>
      <c r="T1248" s="232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33" t="s">
        <v>156</v>
      </c>
      <c r="AU1248" s="233" t="s">
        <v>79</v>
      </c>
      <c r="AV1248" s="13" t="s">
        <v>77</v>
      </c>
      <c r="AW1248" s="13" t="s">
        <v>31</v>
      </c>
      <c r="AX1248" s="13" t="s">
        <v>69</v>
      </c>
      <c r="AY1248" s="233" t="s">
        <v>144</v>
      </c>
    </row>
    <row r="1249" s="13" customFormat="1">
      <c r="A1249" s="13"/>
      <c r="B1249" s="224"/>
      <c r="C1249" s="225"/>
      <c r="D1249" s="217" t="s">
        <v>156</v>
      </c>
      <c r="E1249" s="226" t="s">
        <v>19</v>
      </c>
      <c r="F1249" s="227" t="s">
        <v>2152</v>
      </c>
      <c r="G1249" s="225"/>
      <c r="H1249" s="226" t="s">
        <v>19</v>
      </c>
      <c r="I1249" s="228"/>
      <c r="J1249" s="225"/>
      <c r="K1249" s="225"/>
      <c r="L1249" s="229"/>
      <c r="M1249" s="230"/>
      <c r="N1249" s="231"/>
      <c r="O1249" s="231"/>
      <c r="P1249" s="231"/>
      <c r="Q1249" s="231"/>
      <c r="R1249" s="231"/>
      <c r="S1249" s="231"/>
      <c r="T1249" s="232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33" t="s">
        <v>156</v>
      </c>
      <c r="AU1249" s="233" t="s">
        <v>79</v>
      </c>
      <c r="AV1249" s="13" t="s">
        <v>77</v>
      </c>
      <c r="AW1249" s="13" t="s">
        <v>31</v>
      </c>
      <c r="AX1249" s="13" t="s">
        <v>69</v>
      </c>
      <c r="AY1249" s="233" t="s">
        <v>144</v>
      </c>
    </row>
    <row r="1250" s="14" customFormat="1">
      <c r="A1250" s="14"/>
      <c r="B1250" s="234"/>
      <c r="C1250" s="235"/>
      <c r="D1250" s="217" t="s">
        <v>156</v>
      </c>
      <c r="E1250" s="236" t="s">
        <v>19</v>
      </c>
      <c r="F1250" s="237" t="s">
        <v>2171</v>
      </c>
      <c r="G1250" s="235"/>
      <c r="H1250" s="238">
        <v>18</v>
      </c>
      <c r="I1250" s="239"/>
      <c r="J1250" s="235"/>
      <c r="K1250" s="235"/>
      <c r="L1250" s="240"/>
      <c r="M1250" s="241"/>
      <c r="N1250" s="242"/>
      <c r="O1250" s="242"/>
      <c r="P1250" s="242"/>
      <c r="Q1250" s="242"/>
      <c r="R1250" s="242"/>
      <c r="S1250" s="242"/>
      <c r="T1250" s="243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44" t="s">
        <v>156</v>
      </c>
      <c r="AU1250" s="244" t="s">
        <v>79</v>
      </c>
      <c r="AV1250" s="14" t="s">
        <v>79</v>
      </c>
      <c r="AW1250" s="14" t="s">
        <v>31</v>
      </c>
      <c r="AX1250" s="14" t="s">
        <v>69</v>
      </c>
      <c r="AY1250" s="244" t="s">
        <v>144</v>
      </c>
    </row>
    <row r="1251" s="13" customFormat="1">
      <c r="A1251" s="13"/>
      <c r="B1251" s="224"/>
      <c r="C1251" s="225"/>
      <c r="D1251" s="217" t="s">
        <v>156</v>
      </c>
      <c r="E1251" s="226" t="s">
        <v>19</v>
      </c>
      <c r="F1251" s="227" t="s">
        <v>2178</v>
      </c>
      <c r="G1251" s="225"/>
      <c r="H1251" s="226" t="s">
        <v>19</v>
      </c>
      <c r="I1251" s="228"/>
      <c r="J1251" s="225"/>
      <c r="K1251" s="225"/>
      <c r="L1251" s="229"/>
      <c r="M1251" s="230"/>
      <c r="N1251" s="231"/>
      <c r="O1251" s="231"/>
      <c r="P1251" s="231"/>
      <c r="Q1251" s="231"/>
      <c r="R1251" s="231"/>
      <c r="S1251" s="231"/>
      <c r="T1251" s="232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33" t="s">
        <v>156</v>
      </c>
      <c r="AU1251" s="233" t="s">
        <v>79</v>
      </c>
      <c r="AV1251" s="13" t="s">
        <v>77</v>
      </c>
      <c r="AW1251" s="13" t="s">
        <v>31</v>
      </c>
      <c r="AX1251" s="13" t="s">
        <v>69</v>
      </c>
      <c r="AY1251" s="233" t="s">
        <v>144</v>
      </c>
    </row>
    <row r="1252" s="13" customFormat="1">
      <c r="A1252" s="13"/>
      <c r="B1252" s="224"/>
      <c r="C1252" s="225"/>
      <c r="D1252" s="217" t="s">
        <v>156</v>
      </c>
      <c r="E1252" s="226" t="s">
        <v>19</v>
      </c>
      <c r="F1252" s="227" t="s">
        <v>2152</v>
      </c>
      <c r="G1252" s="225"/>
      <c r="H1252" s="226" t="s">
        <v>19</v>
      </c>
      <c r="I1252" s="228"/>
      <c r="J1252" s="225"/>
      <c r="K1252" s="225"/>
      <c r="L1252" s="229"/>
      <c r="M1252" s="230"/>
      <c r="N1252" s="231"/>
      <c r="O1252" s="231"/>
      <c r="P1252" s="231"/>
      <c r="Q1252" s="231"/>
      <c r="R1252" s="231"/>
      <c r="S1252" s="231"/>
      <c r="T1252" s="232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33" t="s">
        <v>156</v>
      </c>
      <c r="AU1252" s="233" t="s">
        <v>79</v>
      </c>
      <c r="AV1252" s="13" t="s">
        <v>77</v>
      </c>
      <c r="AW1252" s="13" t="s">
        <v>31</v>
      </c>
      <c r="AX1252" s="13" t="s">
        <v>69</v>
      </c>
      <c r="AY1252" s="233" t="s">
        <v>144</v>
      </c>
    </row>
    <row r="1253" s="14" customFormat="1">
      <c r="A1253" s="14"/>
      <c r="B1253" s="234"/>
      <c r="C1253" s="235"/>
      <c r="D1253" s="217" t="s">
        <v>156</v>
      </c>
      <c r="E1253" s="236" t="s">
        <v>19</v>
      </c>
      <c r="F1253" s="237" t="s">
        <v>2180</v>
      </c>
      <c r="G1253" s="235"/>
      <c r="H1253" s="238">
        <v>7.3200000000000003</v>
      </c>
      <c r="I1253" s="239"/>
      <c r="J1253" s="235"/>
      <c r="K1253" s="235"/>
      <c r="L1253" s="240"/>
      <c r="M1253" s="241"/>
      <c r="N1253" s="242"/>
      <c r="O1253" s="242"/>
      <c r="P1253" s="242"/>
      <c r="Q1253" s="242"/>
      <c r="R1253" s="242"/>
      <c r="S1253" s="242"/>
      <c r="T1253" s="243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44" t="s">
        <v>156</v>
      </c>
      <c r="AU1253" s="244" t="s">
        <v>79</v>
      </c>
      <c r="AV1253" s="14" t="s">
        <v>79</v>
      </c>
      <c r="AW1253" s="14" t="s">
        <v>31</v>
      </c>
      <c r="AX1253" s="14" t="s">
        <v>69</v>
      </c>
      <c r="AY1253" s="244" t="s">
        <v>144</v>
      </c>
    </row>
    <row r="1254" s="15" customFormat="1">
      <c r="A1254" s="15"/>
      <c r="B1254" s="245"/>
      <c r="C1254" s="246"/>
      <c r="D1254" s="217" t="s">
        <v>156</v>
      </c>
      <c r="E1254" s="247" t="s">
        <v>19</v>
      </c>
      <c r="F1254" s="248" t="s">
        <v>163</v>
      </c>
      <c r="G1254" s="246"/>
      <c r="H1254" s="249">
        <v>25.32</v>
      </c>
      <c r="I1254" s="250"/>
      <c r="J1254" s="246"/>
      <c r="K1254" s="246"/>
      <c r="L1254" s="251"/>
      <c r="M1254" s="252"/>
      <c r="N1254" s="253"/>
      <c r="O1254" s="253"/>
      <c r="P1254" s="253"/>
      <c r="Q1254" s="253"/>
      <c r="R1254" s="253"/>
      <c r="S1254" s="253"/>
      <c r="T1254" s="254"/>
      <c r="U1254" s="15"/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5"/>
      <c r="AT1254" s="255" t="s">
        <v>156</v>
      </c>
      <c r="AU1254" s="255" t="s">
        <v>79</v>
      </c>
      <c r="AV1254" s="15" t="s">
        <v>151</v>
      </c>
      <c r="AW1254" s="15" t="s">
        <v>31</v>
      </c>
      <c r="AX1254" s="15" t="s">
        <v>77</v>
      </c>
      <c r="AY1254" s="255" t="s">
        <v>144</v>
      </c>
    </row>
    <row r="1255" s="2" customFormat="1" ht="24.15" customHeight="1">
      <c r="A1255" s="38"/>
      <c r="B1255" s="39"/>
      <c r="C1255" s="256" t="s">
        <v>647</v>
      </c>
      <c r="D1255" s="256" t="s">
        <v>229</v>
      </c>
      <c r="E1255" s="257" t="s">
        <v>2526</v>
      </c>
      <c r="F1255" s="258" t="s">
        <v>2527</v>
      </c>
      <c r="G1255" s="259" t="s">
        <v>291</v>
      </c>
      <c r="H1255" s="260">
        <v>14.4</v>
      </c>
      <c r="I1255" s="261"/>
      <c r="J1255" s="262">
        <f>ROUND(I1255*H1255,2)</f>
        <v>0</v>
      </c>
      <c r="K1255" s="258" t="s">
        <v>150</v>
      </c>
      <c r="L1255" s="263"/>
      <c r="M1255" s="264" t="s">
        <v>19</v>
      </c>
      <c r="N1255" s="265" t="s">
        <v>40</v>
      </c>
      <c r="O1255" s="84"/>
      <c r="P1255" s="213">
        <f>O1255*H1255</f>
        <v>0</v>
      </c>
      <c r="Q1255" s="213">
        <v>0.00080000000000000004</v>
      </c>
      <c r="R1255" s="213">
        <f>Q1255*H1255</f>
        <v>0.011520000000000001</v>
      </c>
      <c r="S1255" s="213">
        <v>0</v>
      </c>
      <c r="T1255" s="214">
        <f>S1255*H1255</f>
        <v>0</v>
      </c>
      <c r="U1255" s="38"/>
      <c r="V1255" s="38"/>
      <c r="W1255" s="38"/>
      <c r="X1255" s="38"/>
      <c r="Y1255" s="38"/>
      <c r="Z1255" s="38"/>
      <c r="AA1255" s="38"/>
      <c r="AB1255" s="38"/>
      <c r="AC1255" s="38"/>
      <c r="AD1255" s="38"/>
      <c r="AE1255" s="38"/>
      <c r="AR1255" s="215" t="s">
        <v>260</v>
      </c>
      <c r="AT1255" s="215" t="s">
        <v>229</v>
      </c>
      <c r="AU1255" s="215" t="s">
        <v>79</v>
      </c>
      <c r="AY1255" s="17" t="s">
        <v>144</v>
      </c>
      <c r="BE1255" s="216">
        <f>IF(N1255="základní",J1255,0)</f>
        <v>0</v>
      </c>
      <c r="BF1255" s="216">
        <f>IF(N1255="snížená",J1255,0)</f>
        <v>0</v>
      </c>
      <c r="BG1255" s="216">
        <f>IF(N1255="zákl. přenesená",J1255,0)</f>
        <v>0</v>
      </c>
      <c r="BH1255" s="216">
        <f>IF(N1255="sníž. přenesená",J1255,0)</f>
        <v>0</v>
      </c>
      <c r="BI1255" s="216">
        <f>IF(N1255="nulová",J1255,0)</f>
        <v>0</v>
      </c>
      <c r="BJ1255" s="17" t="s">
        <v>77</v>
      </c>
      <c r="BK1255" s="216">
        <f>ROUND(I1255*H1255,2)</f>
        <v>0</v>
      </c>
      <c r="BL1255" s="17" t="s">
        <v>203</v>
      </c>
      <c r="BM1255" s="215" t="s">
        <v>1146</v>
      </c>
    </row>
    <row r="1256" s="2" customFormat="1">
      <c r="A1256" s="38"/>
      <c r="B1256" s="39"/>
      <c r="C1256" s="40"/>
      <c r="D1256" s="217" t="s">
        <v>152</v>
      </c>
      <c r="E1256" s="40"/>
      <c r="F1256" s="218" t="s">
        <v>2527</v>
      </c>
      <c r="G1256" s="40"/>
      <c r="H1256" s="40"/>
      <c r="I1256" s="219"/>
      <c r="J1256" s="40"/>
      <c r="K1256" s="40"/>
      <c r="L1256" s="44"/>
      <c r="M1256" s="220"/>
      <c r="N1256" s="221"/>
      <c r="O1256" s="84"/>
      <c r="P1256" s="84"/>
      <c r="Q1256" s="84"/>
      <c r="R1256" s="84"/>
      <c r="S1256" s="84"/>
      <c r="T1256" s="85"/>
      <c r="U1256" s="38"/>
      <c r="V1256" s="38"/>
      <c r="W1256" s="38"/>
      <c r="X1256" s="38"/>
      <c r="Y1256" s="38"/>
      <c r="Z1256" s="38"/>
      <c r="AA1256" s="38"/>
      <c r="AB1256" s="38"/>
      <c r="AC1256" s="38"/>
      <c r="AD1256" s="38"/>
      <c r="AE1256" s="38"/>
      <c r="AT1256" s="17" t="s">
        <v>152</v>
      </c>
      <c r="AU1256" s="17" t="s">
        <v>79</v>
      </c>
    </row>
    <row r="1257" s="13" customFormat="1">
      <c r="A1257" s="13"/>
      <c r="B1257" s="224"/>
      <c r="C1257" s="225"/>
      <c r="D1257" s="217" t="s">
        <v>156</v>
      </c>
      <c r="E1257" s="226" t="s">
        <v>19</v>
      </c>
      <c r="F1257" s="227" t="s">
        <v>2528</v>
      </c>
      <c r="G1257" s="225"/>
      <c r="H1257" s="226" t="s">
        <v>19</v>
      </c>
      <c r="I1257" s="228"/>
      <c r="J1257" s="225"/>
      <c r="K1257" s="225"/>
      <c r="L1257" s="229"/>
      <c r="M1257" s="230"/>
      <c r="N1257" s="231"/>
      <c r="O1257" s="231"/>
      <c r="P1257" s="231"/>
      <c r="Q1257" s="231"/>
      <c r="R1257" s="231"/>
      <c r="S1257" s="231"/>
      <c r="T1257" s="232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33" t="s">
        <v>156</v>
      </c>
      <c r="AU1257" s="233" t="s">
        <v>79</v>
      </c>
      <c r="AV1257" s="13" t="s">
        <v>77</v>
      </c>
      <c r="AW1257" s="13" t="s">
        <v>31</v>
      </c>
      <c r="AX1257" s="13" t="s">
        <v>69</v>
      </c>
      <c r="AY1257" s="233" t="s">
        <v>144</v>
      </c>
    </row>
    <row r="1258" s="13" customFormat="1">
      <c r="A1258" s="13"/>
      <c r="B1258" s="224"/>
      <c r="C1258" s="225"/>
      <c r="D1258" s="217" t="s">
        <v>156</v>
      </c>
      <c r="E1258" s="226" t="s">
        <v>19</v>
      </c>
      <c r="F1258" s="227" t="s">
        <v>2529</v>
      </c>
      <c r="G1258" s="225"/>
      <c r="H1258" s="226" t="s">
        <v>19</v>
      </c>
      <c r="I1258" s="228"/>
      <c r="J1258" s="225"/>
      <c r="K1258" s="225"/>
      <c r="L1258" s="229"/>
      <c r="M1258" s="230"/>
      <c r="N1258" s="231"/>
      <c r="O1258" s="231"/>
      <c r="P1258" s="231"/>
      <c r="Q1258" s="231"/>
      <c r="R1258" s="231"/>
      <c r="S1258" s="231"/>
      <c r="T1258" s="232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33" t="s">
        <v>156</v>
      </c>
      <c r="AU1258" s="233" t="s">
        <v>79</v>
      </c>
      <c r="AV1258" s="13" t="s">
        <v>77</v>
      </c>
      <c r="AW1258" s="13" t="s">
        <v>31</v>
      </c>
      <c r="AX1258" s="13" t="s">
        <v>69</v>
      </c>
      <c r="AY1258" s="233" t="s">
        <v>144</v>
      </c>
    </row>
    <row r="1259" s="14" customFormat="1">
      <c r="A1259" s="14"/>
      <c r="B1259" s="234"/>
      <c r="C1259" s="235"/>
      <c r="D1259" s="217" t="s">
        <v>156</v>
      </c>
      <c r="E1259" s="236" t="s">
        <v>19</v>
      </c>
      <c r="F1259" s="237" t="s">
        <v>2530</v>
      </c>
      <c r="G1259" s="235"/>
      <c r="H1259" s="238">
        <v>3.6000000000000001</v>
      </c>
      <c r="I1259" s="239"/>
      <c r="J1259" s="235"/>
      <c r="K1259" s="235"/>
      <c r="L1259" s="240"/>
      <c r="M1259" s="241"/>
      <c r="N1259" s="242"/>
      <c r="O1259" s="242"/>
      <c r="P1259" s="242"/>
      <c r="Q1259" s="242"/>
      <c r="R1259" s="242"/>
      <c r="S1259" s="242"/>
      <c r="T1259" s="243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44" t="s">
        <v>156</v>
      </c>
      <c r="AU1259" s="244" t="s">
        <v>79</v>
      </c>
      <c r="AV1259" s="14" t="s">
        <v>79</v>
      </c>
      <c r="AW1259" s="14" t="s">
        <v>31</v>
      </c>
      <c r="AX1259" s="14" t="s">
        <v>69</v>
      </c>
      <c r="AY1259" s="244" t="s">
        <v>144</v>
      </c>
    </row>
    <row r="1260" s="13" customFormat="1">
      <c r="A1260" s="13"/>
      <c r="B1260" s="224"/>
      <c r="C1260" s="225"/>
      <c r="D1260" s="217" t="s">
        <v>156</v>
      </c>
      <c r="E1260" s="226" t="s">
        <v>19</v>
      </c>
      <c r="F1260" s="227" t="s">
        <v>2531</v>
      </c>
      <c r="G1260" s="225"/>
      <c r="H1260" s="226" t="s">
        <v>19</v>
      </c>
      <c r="I1260" s="228"/>
      <c r="J1260" s="225"/>
      <c r="K1260" s="225"/>
      <c r="L1260" s="229"/>
      <c r="M1260" s="230"/>
      <c r="N1260" s="231"/>
      <c r="O1260" s="231"/>
      <c r="P1260" s="231"/>
      <c r="Q1260" s="231"/>
      <c r="R1260" s="231"/>
      <c r="S1260" s="231"/>
      <c r="T1260" s="232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33" t="s">
        <v>156</v>
      </c>
      <c r="AU1260" s="233" t="s">
        <v>79</v>
      </c>
      <c r="AV1260" s="13" t="s">
        <v>77</v>
      </c>
      <c r="AW1260" s="13" t="s">
        <v>31</v>
      </c>
      <c r="AX1260" s="13" t="s">
        <v>69</v>
      </c>
      <c r="AY1260" s="233" t="s">
        <v>144</v>
      </c>
    </row>
    <row r="1261" s="14" customFormat="1">
      <c r="A1261" s="14"/>
      <c r="B1261" s="234"/>
      <c r="C1261" s="235"/>
      <c r="D1261" s="217" t="s">
        <v>156</v>
      </c>
      <c r="E1261" s="236" t="s">
        <v>19</v>
      </c>
      <c r="F1261" s="237" t="s">
        <v>2532</v>
      </c>
      <c r="G1261" s="235"/>
      <c r="H1261" s="238">
        <v>4.7999999999999998</v>
      </c>
      <c r="I1261" s="239"/>
      <c r="J1261" s="235"/>
      <c r="K1261" s="235"/>
      <c r="L1261" s="240"/>
      <c r="M1261" s="241"/>
      <c r="N1261" s="242"/>
      <c r="O1261" s="242"/>
      <c r="P1261" s="242"/>
      <c r="Q1261" s="242"/>
      <c r="R1261" s="242"/>
      <c r="S1261" s="242"/>
      <c r="T1261" s="243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44" t="s">
        <v>156</v>
      </c>
      <c r="AU1261" s="244" t="s">
        <v>79</v>
      </c>
      <c r="AV1261" s="14" t="s">
        <v>79</v>
      </c>
      <c r="AW1261" s="14" t="s">
        <v>31</v>
      </c>
      <c r="AX1261" s="14" t="s">
        <v>69</v>
      </c>
      <c r="AY1261" s="244" t="s">
        <v>144</v>
      </c>
    </row>
    <row r="1262" s="13" customFormat="1">
      <c r="A1262" s="13"/>
      <c r="B1262" s="224"/>
      <c r="C1262" s="225"/>
      <c r="D1262" s="217" t="s">
        <v>156</v>
      </c>
      <c r="E1262" s="226" t="s">
        <v>19</v>
      </c>
      <c r="F1262" s="227" t="s">
        <v>2533</v>
      </c>
      <c r="G1262" s="225"/>
      <c r="H1262" s="226" t="s">
        <v>19</v>
      </c>
      <c r="I1262" s="228"/>
      <c r="J1262" s="225"/>
      <c r="K1262" s="225"/>
      <c r="L1262" s="229"/>
      <c r="M1262" s="230"/>
      <c r="N1262" s="231"/>
      <c r="O1262" s="231"/>
      <c r="P1262" s="231"/>
      <c r="Q1262" s="231"/>
      <c r="R1262" s="231"/>
      <c r="S1262" s="231"/>
      <c r="T1262" s="232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33" t="s">
        <v>156</v>
      </c>
      <c r="AU1262" s="233" t="s">
        <v>79</v>
      </c>
      <c r="AV1262" s="13" t="s">
        <v>77</v>
      </c>
      <c r="AW1262" s="13" t="s">
        <v>31</v>
      </c>
      <c r="AX1262" s="13" t="s">
        <v>69</v>
      </c>
      <c r="AY1262" s="233" t="s">
        <v>144</v>
      </c>
    </row>
    <row r="1263" s="14" customFormat="1">
      <c r="A1263" s="14"/>
      <c r="B1263" s="234"/>
      <c r="C1263" s="235"/>
      <c r="D1263" s="217" t="s">
        <v>156</v>
      </c>
      <c r="E1263" s="236" t="s">
        <v>19</v>
      </c>
      <c r="F1263" s="237" t="s">
        <v>2534</v>
      </c>
      <c r="G1263" s="235"/>
      <c r="H1263" s="238">
        <v>6</v>
      </c>
      <c r="I1263" s="239"/>
      <c r="J1263" s="235"/>
      <c r="K1263" s="235"/>
      <c r="L1263" s="240"/>
      <c r="M1263" s="241"/>
      <c r="N1263" s="242"/>
      <c r="O1263" s="242"/>
      <c r="P1263" s="242"/>
      <c r="Q1263" s="242"/>
      <c r="R1263" s="242"/>
      <c r="S1263" s="242"/>
      <c r="T1263" s="243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44" t="s">
        <v>156</v>
      </c>
      <c r="AU1263" s="244" t="s">
        <v>79</v>
      </c>
      <c r="AV1263" s="14" t="s">
        <v>79</v>
      </c>
      <c r="AW1263" s="14" t="s">
        <v>31</v>
      </c>
      <c r="AX1263" s="14" t="s">
        <v>69</v>
      </c>
      <c r="AY1263" s="244" t="s">
        <v>144</v>
      </c>
    </row>
    <row r="1264" s="15" customFormat="1">
      <c r="A1264" s="15"/>
      <c r="B1264" s="245"/>
      <c r="C1264" s="246"/>
      <c r="D1264" s="217" t="s">
        <v>156</v>
      </c>
      <c r="E1264" s="247" t="s">
        <v>19</v>
      </c>
      <c r="F1264" s="248" t="s">
        <v>163</v>
      </c>
      <c r="G1264" s="246"/>
      <c r="H1264" s="249">
        <v>14.4</v>
      </c>
      <c r="I1264" s="250"/>
      <c r="J1264" s="246"/>
      <c r="K1264" s="246"/>
      <c r="L1264" s="251"/>
      <c r="M1264" s="252"/>
      <c r="N1264" s="253"/>
      <c r="O1264" s="253"/>
      <c r="P1264" s="253"/>
      <c r="Q1264" s="253"/>
      <c r="R1264" s="253"/>
      <c r="S1264" s="253"/>
      <c r="T1264" s="254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T1264" s="255" t="s">
        <v>156</v>
      </c>
      <c r="AU1264" s="255" t="s">
        <v>79</v>
      </c>
      <c r="AV1264" s="15" t="s">
        <v>151</v>
      </c>
      <c r="AW1264" s="15" t="s">
        <v>31</v>
      </c>
      <c r="AX1264" s="15" t="s">
        <v>77</v>
      </c>
      <c r="AY1264" s="255" t="s">
        <v>144</v>
      </c>
    </row>
    <row r="1265" s="2" customFormat="1" ht="16.5" customHeight="1">
      <c r="A1265" s="38"/>
      <c r="B1265" s="39"/>
      <c r="C1265" s="256" t="s">
        <v>1147</v>
      </c>
      <c r="D1265" s="256" t="s">
        <v>229</v>
      </c>
      <c r="E1265" s="257" t="s">
        <v>2535</v>
      </c>
      <c r="F1265" s="258" t="s">
        <v>2536</v>
      </c>
      <c r="G1265" s="259" t="s">
        <v>305</v>
      </c>
      <c r="H1265" s="260">
        <v>10</v>
      </c>
      <c r="I1265" s="261"/>
      <c r="J1265" s="262">
        <f>ROUND(I1265*H1265,2)</f>
        <v>0</v>
      </c>
      <c r="K1265" s="258" t="s">
        <v>150</v>
      </c>
      <c r="L1265" s="263"/>
      <c r="M1265" s="264" t="s">
        <v>19</v>
      </c>
      <c r="N1265" s="265" t="s">
        <v>40</v>
      </c>
      <c r="O1265" s="84"/>
      <c r="P1265" s="213">
        <f>O1265*H1265</f>
        <v>0</v>
      </c>
      <c r="Q1265" s="213">
        <v>1.0000000000000001E-05</v>
      </c>
      <c r="R1265" s="213">
        <f>Q1265*H1265</f>
        <v>0.00010000000000000001</v>
      </c>
      <c r="S1265" s="213">
        <v>0</v>
      </c>
      <c r="T1265" s="214">
        <f>S1265*H1265</f>
        <v>0</v>
      </c>
      <c r="U1265" s="38"/>
      <c r="V1265" s="38"/>
      <c r="W1265" s="38"/>
      <c r="X1265" s="38"/>
      <c r="Y1265" s="38"/>
      <c r="Z1265" s="38"/>
      <c r="AA1265" s="38"/>
      <c r="AB1265" s="38"/>
      <c r="AC1265" s="38"/>
      <c r="AD1265" s="38"/>
      <c r="AE1265" s="38"/>
      <c r="AR1265" s="215" t="s">
        <v>260</v>
      </c>
      <c r="AT1265" s="215" t="s">
        <v>229</v>
      </c>
      <c r="AU1265" s="215" t="s">
        <v>79</v>
      </c>
      <c r="AY1265" s="17" t="s">
        <v>144</v>
      </c>
      <c r="BE1265" s="216">
        <f>IF(N1265="základní",J1265,0)</f>
        <v>0</v>
      </c>
      <c r="BF1265" s="216">
        <f>IF(N1265="snížená",J1265,0)</f>
        <v>0</v>
      </c>
      <c r="BG1265" s="216">
        <f>IF(N1265="zákl. přenesená",J1265,0)</f>
        <v>0</v>
      </c>
      <c r="BH1265" s="216">
        <f>IF(N1265="sníž. přenesená",J1265,0)</f>
        <v>0</v>
      </c>
      <c r="BI1265" s="216">
        <f>IF(N1265="nulová",J1265,0)</f>
        <v>0</v>
      </c>
      <c r="BJ1265" s="17" t="s">
        <v>77</v>
      </c>
      <c r="BK1265" s="216">
        <f>ROUND(I1265*H1265,2)</f>
        <v>0</v>
      </c>
      <c r="BL1265" s="17" t="s">
        <v>203</v>
      </c>
      <c r="BM1265" s="215" t="s">
        <v>1150</v>
      </c>
    </row>
    <row r="1266" s="2" customFormat="1">
      <c r="A1266" s="38"/>
      <c r="B1266" s="39"/>
      <c r="C1266" s="40"/>
      <c r="D1266" s="217" t="s">
        <v>152</v>
      </c>
      <c r="E1266" s="40"/>
      <c r="F1266" s="218" t="s">
        <v>2536</v>
      </c>
      <c r="G1266" s="40"/>
      <c r="H1266" s="40"/>
      <c r="I1266" s="219"/>
      <c r="J1266" s="40"/>
      <c r="K1266" s="40"/>
      <c r="L1266" s="44"/>
      <c r="M1266" s="220"/>
      <c r="N1266" s="221"/>
      <c r="O1266" s="84"/>
      <c r="P1266" s="84"/>
      <c r="Q1266" s="84"/>
      <c r="R1266" s="84"/>
      <c r="S1266" s="84"/>
      <c r="T1266" s="85"/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  <c r="AE1266" s="38"/>
      <c r="AT1266" s="17" t="s">
        <v>152</v>
      </c>
      <c r="AU1266" s="17" t="s">
        <v>79</v>
      </c>
    </row>
    <row r="1267" s="2" customFormat="1" ht="62.7" customHeight="1">
      <c r="A1267" s="38"/>
      <c r="B1267" s="39"/>
      <c r="C1267" s="256" t="s">
        <v>658</v>
      </c>
      <c r="D1267" s="256" t="s">
        <v>229</v>
      </c>
      <c r="E1267" s="257" t="s">
        <v>2537</v>
      </c>
      <c r="F1267" s="258" t="s">
        <v>2538</v>
      </c>
      <c r="G1267" s="259" t="s">
        <v>305</v>
      </c>
      <c r="H1267" s="260">
        <v>1</v>
      </c>
      <c r="I1267" s="261"/>
      <c r="J1267" s="262">
        <f>ROUND(I1267*H1267,2)</f>
        <v>0</v>
      </c>
      <c r="K1267" s="258" t="s">
        <v>19</v>
      </c>
      <c r="L1267" s="263"/>
      <c r="M1267" s="264" t="s">
        <v>19</v>
      </c>
      <c r="N1267" s="265" t="s">
        <v>40</v>
      </c>
      <c r="O1267" s="84"/>
      <c r="P1267" s="213">
        <f>O1267*H1267</f>
        <v>0</v>
      </c>
      <c r="Q1267" s="213">
        <v>0</v>
      </c>
      <c r="R1267" s="213">
        <f>Q1267*H1267</f>
        <v>0</v>
      </c>
      <c r="S1267" s="213">
        <v>0</v>
      </c>
      <c r="T1267" s="214">
        <f>S1267*H1267</f>
        <v>0</v>
      </c>
      <c r="U1267" s="38"/>
      <c r="V1267" s="38"/>
      <c r="W1267" s="38"/>
      <c r="X1267" s="38"/>
      <c r="Y1267" s="38"/>
      <c r="Z1267" s="38"/>
      <c r="AA1267" s="38"/>
      <c r="AB1267" s="38"/>
      <c r="AC1267" s="38"/>
      <c r="AD1267" s="38"/>
      <c r="AE1267" s="38"/>
      <c r="AR1267" s="215" t="s">
        <v>260</v>
      </c>
      <c r="AT1267" s="215" t="s">
        <v>229</v>
      </c>
      <c r="AU1267" s="215" t="s">
        <v>79</v>
      </c>
      <c r="AY1267" s="17" t="s">
        <v>144</v>
      </c>
      <c r="BE1267" s="216">
        <f>IF(N1267="základní",J1267,0)</f>
        <v>0</v>
      </c>
      <c r="BF1267" s="216">
        <f>IF(N1267="snížená",J1267,0)</f>
        <v>0</v>
      </c>
      <c r="BG1267" s="216">
        <f>IF(N1267="zákl. přenesená",J1267,0)</f>
        <v>0</v>
      </c>
      <c r="BH1267" s="216">
        <f>IF(N1267="sníž. přenesená",J1267,0)</f>
        <v>0</v>
      </c>
      <c r="BI1267" s="216">
        <f>IF(N1267="nulová",J1267,0)</f>
        <v>0</v>
      </c>
      <c r="BJ1267" s="17" t="s">
        <v>77</v>
      </c>
      <c r="BK1267" s="216">
        <f>ROUND(I1267*H1267,2)</f>
        <v>0</v>
      </c>
      <c r="BL1267" s="17" t="s">
        <v>203</v>
      </c>
      <c r="BM1267" s="215" t="s">
        <v>1155</v>
      </c>
    </row>
    <row r="1268" s="2" customFormat="1">
      <c r="A1268" s="38"/>
      <c r="B1268" s="39"/>
      <c r="C1268" s="40"/>
      <c r="D1268" s="217" t="s">
        <v>152</v>
      </c>
      <c r="E1268" s="40"/>
      <c r="F1268" s="218" t="s">
        <v>2538</v>
      </c>
      <c r="G1268" s="40"/>
      <c r="H1268" s="40"/>
      <c r="I1268" s="219"/>
      <c r="J1268" s="40"/>
      <c r="K1268" s="40"/>
      <c r="L1268" s="44"/>
      <c r="M1268" s="220"/>
      <c r="N1268" s="221"/>
      <c r="O1268" s="84"/>
      <c r="P1268" s="84"/>
      <c r="Q1268" s="84"/>
      <c r="R1268" s="84"/>
      <c r="S1268" s="84"/>
      <c r="T1268" s="85"/>
      <c r="U1268" s="38"/>
      <c r="V1268" s="38"/>
      <c r="W1268" s="38"/>
      <c r="X1268" s="38"/>
      <c r="Y1268" s="38"/>
      <c r="Z1268" s="38"/>
      <c r="AA1268" s="38"/>
      <c r="AB1268" s="38"/>
      <c r="AC1268" s="38"/>
      <c r="AD1268" s="38"/>
      <c r="AE1268" s="38"/>
      <c r="AT1268" s="17" t="s">
        <v>152</v>
      </c>
      <c r="AU1268" s="17" t="s">
        <v>79</v>
      </c>
    </row>
    <row r="1269" s="13" customFormat="1">
      <c r="A1269" s="13"/>
      <c r="B1269" s="224"/>
      <c r="C1269" s="225"/>
      <c r="D1269" s="217" t="s">
        <v>156</v>
      </c>
      <c r="E1269" s="226" t="s">
        <v>19</v>
      </c>
      <c r="F1269" s="227" t="s">
        <v>2403</v>
      </c>
      <c r="G1269" s="225"/>
      <c r="H1269" s="226" t="s">
        <v>19</v>
      </c>
      <c r="I1269" s="228"/>
      <c r="J1269" s="225"/>
      <c r="K1269" s="225"/>
      <c r="L1269" s="229"/>
      <c r="M1269" s="230"/>
      <c r="N1269" s="231"/>
      <c r="O1269" s="231"/>
      <c r="P1269" s="231"/>
      <c r="Q1269" s="231"/>
      <c r="R1269" s="231"/>
      <c r="S1269" s="231"/>
      <c r="T1269" s="232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33" t="s">
        <v>156</v>
      </c>
      <c r="AU1269" s="233" t="s">
        <v>79</v>
      </c>
      <c r="AV1269" s="13" t="s">
        <v>77</v>
      </c>
      <c r="AW1269" s="13" t="s">
        <v>31</v>
      </c>
      <c r="AX1269" s="13" t="s">
        <v>69</v>
      </c>
      <c r="AY1269" s="233" t="s">
        <v>144</v>
      </c>
    </row>
    <row r="1270" s="14" customFormat="1">
      <c r="A1270" s="14"/>
      <c r="B1270" s="234"/>
      <c r="C1270" s="235"/>
      <c r="D1270" s="217" t="s">
        <v>156</v>
      </c>
      <c r="E1270" s="236" t="s">
        <v>19</v>
      </c>
      <c r="F1270" s="237" t="s">
        <v>77</v>
      </c>
      <c r="G1270" s="235"/>
      <c r="H1270" s="238">
        <v>1</v>
      </c>
      <c r="I1270" s="239"/>
      <c r="J1270" s="235"/>
      <c r="K1270" s="235"/>
      <c r="L1270" s="240"/>
      <c r="M1270" s="241"/>
      <c r="N1270" s="242"/>
      <c r="O1270" s="242"/>
      <c r="P1270" s="242"/>
      <c r="Q1270" s="242"/>
      <c r="R1270" s="242"/>
      <c r="S1270" s="242"/>
      <c r="T1270" s="243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44" t="s">
        <v>156</v>
      </c>
      <c r="AU1270" s="244" t="s">
        <v>79</v>
      </c>
      <c r="AV1270" s="14" t="s">
        <v>79</v>
      </c>
      <c r="AW1270" s="14" t="s">
        <v>31</v>
      </c>
      <c r="AX1270" s="14" t="s">
        <v>69</v>
      </c>
      <c r="AY1270" s="244" t="s">
        <v>144</v>
      </c>
    </row>
    <row r="1271" s="15" customFormat="1">
      <c r="A1271" s="15"/>
      <c r="B1271" s="245"/>
      <c r="C1271" s="246"/>
      <c r="D1271" s="217" t="s">
        <v>156</v>
      </c>
      <c r="E1271" s="247" t="s">
        <v>19</v>
      </c>
      <c r="F1271" s="248" t="s">
        <v>163</v>
      </c>
      <c r="G1271" s="246"/>
      <c r="H1271" s="249">
        <v>1</v>
      </c>
      <c r="I1271" s="250"/>
      <c r="J1271" s="246"/>
      <c r="K1271" s="246"/>
      <c r="L1271" s="251"/>
      <c r="M1271" s="252"/>
      <c r="N1271" s="253"/>
      <c r="O1271" s="253"/>
      <c r="P1271" s="253"/>
      <c r="Q1271" s="253"/>
      <c r="R1271" s="253"/>
      <c r="S1271" s="253"/>
      <c r="T1271" s="254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T1271" s="255" t="s">
        <v>156</v>
      </c>
      <c r="AU1271" s="255" t="s">
        <v>79</v>
      </c>
      <c r="AV1271" s="15" t="s">
        <v>151</v>
      </c>
      <c r="AW1271" s="15" t="s">
        <v>31</v>
      </c>
      <c r="AX1271" s="15" t="s">
        <v>77</v>
      </c>
      <c r="AY1271" s="255" t="s">
        <v>144</v>
      </c>
    </row>
    <row r="1272" s="2" customFormat="1" ht="24.15" customHeight="1">
      <c r="A1272" s="38"/>
      <c r="B1272" s="39"/>
      <c r="C1272" s="204" t="s">
        <v>1157</v>
      </c>
      <c r="D1272" s="204" t="s">
        <v>146</v>
      </c>
      <c r="E1272" s="205" t="s">
        <v>2539</v>
      </c>
      <c r="F1272" s="206" t="s">
        <v>2540</v>
      </c>
      <c r="G1272" s="207" t="s">
        <v>964</v>
      </c>
      <c r="H1272" s="208">
        <v>1</v>
      </c>
      <c r="I1272" s="209"/>
      <c r="J1272" s="210">
        <f>ROUND(I1272*H1272,2)</f>
        <v>0</v>
      </c>
      <c r="K1272" s="206" t="s">
        <v>150</v>
      </c>
      <c r="L1272" s="44"/>
      <c r="M1272" s="211" t="s">
        <v>19</v>
      </c>
      <c r="N1272" s="212" t="s">
        <v>40</v>
      </c>
      <c r="O1272" s="84"/>
      <c r="P1272" s="213">
        <f>O1272*H1272</f>
        <v>0</v>
      </c>
      <c r="Q1272" s="213">
        <v>0.0020295700000000001</v>
      </c>
      <c r="R1272" s="213">
        <f>Q1272*H1272</f>
        <v>0.0020295700000000001</v>
      </c>
      <c r="S1272" s="213">
        <v>0</v>
      </c>
      <c r="T1272" s="214">
        <f>S1272*H1272</f>
        <v>0</v>
      </c>
      <c r="U1272" s="38"/>
      <c r="V1272" s="38"/>
      <c r="W1272" s="38"/>
      <c r="X1272" s="38"/>
      <c r="Y1272" s="38"/>
      <c r="Z1272" s="38"/>
      <c r="AA1272" s="38"/>
      <c r="AB1272" s="38"/>
      <c r="AC1272" s="38"/>
      <c r="AD1272" s="38"/>
      <c r="AE1272" s="38"/>
      <c r="AR1272" s="215" t="s">
        <v>203</v>
      </c>
      <c r="AT1272" s="215" t="s">
        <v>146</v>
      </c>
      <c r="AU1272" s="215" t="s">
        <v>79</v>
      </c>
      <c r="AY1272" s="17" t="s">
        <v>144</v>
      </c>
      <c r="BE1272" s="216">
        <f>IF(N1272="základní",J1272,0)</f>
        <v>0</v>
      </c>
      <c r="BF1272" s="216">
        <f>IF(N1272="snížená",J1272,0)</f>
        <v>0</v>
      </c>
      <c r="BG1272" s="216">
        <f>IF(N1272="zákl. přenesená",J1272,0)</f>
        <v>0</v>
      </c>
      <c r="BH1272" s="216">
        <f>IF(N1272="sníž. přenesená",J1272,0)</f>
        <v>0</v>
      </c>
      <c r="BI1272" s="216">
        <f>IF(N1272="nulová",J1272,0)</f>
        <v>0</v>
      </c>
      <c r="BJ1272" s="17" t="s">
        <v>77</v>
      </c>
      <c r="BK1272" s="216">
        <f>ROUND(I1272*H1272,2)</f>
        <v>0</v>
      </c>
      <c r="BL1272" s="17" t="s">
        <v>203</v>
      </c>
      <c r="BM1272" s="215" t="s">
        <v>1160</v>
      </c>
    </row>
    <row r="1273" s="2" customFormat="1">
      <c r="A1273" s="38"/>
      <c r="B1273" s="39"/>
      <c r="C1273" s="40"/>
      <c r="D1273" s="217" t="s">
        <v>152</v>
      </c>
      <c r="E1273" s="40"/>
      <c r="F1273" s="218" t="s">
        <v>2541</v>
      </c>
      <c r="G1273" s="40"/>
      <c r="H1273" s="40"/>
      <c r="I1273" s="219"/>
      <c r="J1273" s="40"/>
      <c r="K1273" s="40"/>
      <c r="L1273" s="44"/>
      <c r="M1273" s="220"/>
      <c r="N1273" s="221"/>
      <c r="O1273" s="84"/>
      <c r="P1273" s="84"/>
      <c r="Q1273" s="84"/>
      <c r="R1273" s="84"/>
      <c r="S1273" s="84"/>
      <c r="T1273" s="85"/>
      <c r="U1273" s="38"/>
      <c r="V1273" s="38"/>
      <c r="W1273" s="38"/>
      <c r="X1273" s="38"/>
      <c r="Y1273" s="38"/>
      <c r="Z1273" s="38"/>
      <c r="AA1273" s="38"/>
      <c r="AB1273" s="38"/>
      <c r="AC1273" s="38"/>
      <c r="AD1273" s="38"/>
      <c r="AE1273" s="38"/>
      <c r="AT1273" s="17" t="s">
        <v>152</v>
      </c>
      <c r="AU1273" s="17" t="s">
        <v>79</v>
      </c>
    </row>
    <row r="1274" s="2" customFormat="1">
      <c r="A1274" s="38"/>
      <c r="B1274" s="39"/>
      <c r="C1274" s="40"/>
      <c r="D1274" s="222" t="s">
        <v>154</v>
      </c>
      <c r="E1274" s="40"/>
      <c r="F1274" s="223" t="s">
        <v>2542</v>
      </c>
      <c r="G1274" s="40"/>
      <c r="H1274" s="40"/>
      <c r="I1274" s="219"/>
      <c r="J1274" s="40"/>
      <c r="K1274" s="40"/>
      <c r="L1274" s="44"/>
      <c r="M1274" s="220"/>
      <c r="N1274" s="221"/>
      <c r="O1274" s="84"/>
      <c r="P1274" s="84"/>
      <c r="Q1274" s="84"/>
      <c r="R1274" s="84"/>
      <c r="S1274" s="84"/>
      <c r="T1274" s="85"/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  <c r="AE1274" s="38"/>
      <c r="AT1274" s="17" t="s">
        <v>154</v>
      </c>
      <c r="AU1274" s="17" t="s">
        <v>79</v>
      </c>
    </row>
    <row r="1275" s="13" customFormat="1">
      <c r="A1275" s="13"/>
      <c r="B1275" s="224"/>
      <c r="C1275" s="225"/>
      <c r="D1275" s="217" t="s">
        <v>156</v>
      </c>
      <c r="E1275" s="226" t="s">
        <v>19</v>
      </c>
      <c r="F1275" s="227" t="s">
        <v>2434</v>
      </c>
      <c r="G1275" s="225"/>
      <c r="H1275" s="226" t="s">
        <v>19</v>
      </c>
      <c r="I1275" s="228"/>
      <c r="J1275" s="225"/>
      <c r="K1275" s="225"/>
      <c r="L1275" s="229"/>
      <c r="M1275" s="230"/>
      <c r="N1275" s="231"/>
      <c r="O1275" s="231"/>
      <c r="P1275" s="231"/>
      <c r="Q1275" s="231"/>
      <c r="R1275" s="231"/>
      <c r="S1275" s="231"/>
      <c r="T1275" s="232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33" t="s">
        <v>156</v>
      </c>
      <c r="AU1275" s="233" t="s">
        <v>79</v>
      </c>
      <c r="AV1275" s="13" t="s">
        <v>77</v>
      </c>
      <c r="AW1275" s="13" t="s">
        <v>31</v>
      </c>
      <c r="AX1275" s="13" t="s">
        <v>69</v>
      </c>
      <c r="AY1275" s="233" t="s">
        <v>144</v>
      </c>
    </row>
    <row r="1276" s="14" customFormat="1">
      <c r="A1276" s="14"/>
      <c r="B1276" s="234"/>
      <c r="C1276" s="235"/>
      <c r="D1276" s="217" t="s">
        <v>156</v>
      </c>
      <c r="E1276" s="236" t="s">
        <v>19</v>
      </c>
      <c r="F1276" s="237" t="s">
        <v>77</v>
      </c>
      <c r="G1276" s="235"/>
      <c r="H1276" s="238">
        <v>1</v>
      </c>
      <c r="I1276" s="239"/>
      <c r="J1276" s="235"/>
      <c r="K1276" s="235"/>
      <c r="L1276" s="240"/>
      <c r="M1276" s="241"/>
      <c r="N1276" s="242"/>
      <c r="O1276" s="242"/>
      <c r="P1276" s="242"/>
      <c r="Q1276" s="242"/>
      <c r="R1276" s="242"/>
      <c r="S1276" s="242"/>
      <c r="T1276" s="243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44" t="s">
        <v>156</v>
      </c>
      <c r="AU1276" s="244" t="s">
        <v>79</v>
      </c>
      <c r="AV1276" s="14" t="s">
        <v>79</v>
      </c>
      <c r="AW1276" s="14" t="s">
        <v>31</v>
      </c>
      <c r="AX1276" s="14" t="s">
        <v>69</v>
      </c>
      <c r="AY1276" s="244" t="s">
        <v>144</v>
      </c>
    </row>
    <row r="1277" s="15" customFormat="1">
      <c r="A1277" s="15"/>
      <c r="B1277" s="245"/>
      <c r="C1277" s="246"/>
      <c r="D1277" s="217" t="s">
        <v>156</v>
      </c>
      <c r="E1277" s="247" t="s">
        <v>19</v>
      </c>
      <c r="F1277" s="248" t="s">
        <v>163</v>
      </c>
      <c r="G1277" s="246"/>
      <c r="H1277" s="249">
        <v>1</v>
      </c>
      <c r="I1277" s="250"/>
      <c r="J1277" s="246"/>
      <c r="K1277" s="246"/>
      <c r="L1277" s="251"/>
      <c r="M1277" s="252"/>
      <c r="N1277" s="253"/>
      <c r="O1277" s="253"/>
      <c r="P1277" s="253"/>
      <c r="Q1277" s="253"/>
      <c r="R1277" s="253"/>
      <c r="S1277" s="253"/>
      <c r="T1277" s="254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T1277" s="255" t="s">
        <v>156</v>
      </c>
      <c r="AU1277" s="255" t="s">
        <v>79</v>
      </c>
      <c r="AV1277" s="15" t="s">
        <v>151</v>
      </c>
      <c r="AW1277" s="15" t="s">
        <v>31</v>
      </c>
      <c r="AX1277" s="15" t="s">
        <v>77</v>
      </c>
      <c r="AY1277" s="255" t="s">
        <v>144</v>
      </c>
    </row>
    <row r="1278" s="2" customFormat="1" ht="16.5" customHeight="1">
      <c r="A1278" s="38"/>
      <c r="B1278" s="39"/>
      <c r="C1278" s="204" t="s">
        <v>668</v>
      </c>
      <c r="D1278" s="204" t="s">
        <v>146</v>
      </c>
      <c r="E1278" s="205" t="s">
        <v>2543</v>
      </c>
      <c r="F1278" s="206" t="s">
        <v>2544</v>
      </c>
      <c r="G1278" s="207" t="s">
        <v>305</v>
      </c>
      <c r="H1278" s="208">
        <v>4</v>
      </c>
      <c r="I1278" s="209"/>
      <c r="J1278" s="210">
        <f>ROUND(I1278*H1278,2)</f>
        <v>0</v>
      </c>
      <c r="K1278" s="206" t="s">
        <v>150</v>
      </c>
      <c r="L1278" s="44"/>
      <c r="M1278" s="211" t="s">
        <v>19</v>
      </c>
      <c r="N1278" s="212" t="s">
        <v>40</v>
      </c>
      <c r="O1278" s="84"/>
      <c r="P1278" s="213">
        <f>O1278*H1278</f>
        <v>0</v>
      </c>
      <c r="Q1278" s="213">
        <v>0.0001178058</v>
      </c>
      <c r="R1278" s="213">
        <f>Q1278*H1278</f>
        <v>0.00047122320000000001</v>
      </c>
      <c r="S1278" s="213">
        <v>0</v>
      </c>
      <c r="T1278" s="214">
        <f>S1278*H1278</f>
        <v>0</v>
      </c>
      <c r="U1278" s="38"/>
      <c r="V1278" s="38"/>
      <c r="W1278" s="38"/>
      <c r="X1278" s="38"/>
      <c r="Y1278" s="38"/>
      <c r="Z1278" s="38"/>
      <c r="AA1278" s="38"/>
      <c r="AB1278" s="38"/>
      <c r="AC1278" s="38"/>
      <c r="AD1278" s="38"/>
      <c r="AE1278" s="38"/>
      <c r="AR1278" s="215" t="s">
        <v>203</v>
      </c>
      <c r="AT1278" s="215" t="s">
        <v>146</v>
      </c>
      <c r="AU1278" s="215" t="s">
        <v>79</v>
      </c>
      <c r="AY1278" s="17" t="s">
        <v>144</v>
      </c>
      <c r="BE1278" s="216">
        <f>IF(N1278="základní",J1278,0)</f>
        <v>0</v>
      </c>
      <c r="BF1278" s="216">
        <f>IF(N1278="snížená",J1278,0)</f>
        <v>0</v>
      </c>
      <c r="BG1278" s="216">
        <f>IF(N1278="zákl. přenesená",J1278,0)</f>
        <v>0</v>
      </c>
      <c r="BH1278" s="216">
        <f>IF(N1278="sníž. přenesená",J1278,0)</f>
        <v>0</v>
      </c>
      <c r="BI1278" s="216">
        <f>IF(N1278="nulová",J1278,0)</f>
        <v>0</v>
      </c>
      <c r="BJ1278" s="17" t="s">
        <v>77</v>
      </c>
      <c r="BK1278" s="216">
        <f>ROUND(I1278*H1278,2)</f>
        <v>0</v>
      </c>
      <c r="BL1278" s="17" t="s">
        <v>203</v>
      </c>
      <c r="BM1278" s="215" t="s">
        <v>1165</v>
      </c>
    </row>
    <row r="1279" s="2" customFormat="1">
      <c r="A1279" s="38"/>
      <c r="B1279" s="39"/>
      <c r="C1279" s="40"/>
      <c r="D1279" s="217" t="s">
        <v>152</v>
      </c>
      <c r="E1279" s="40"/>
      <c r="F1279" s="218" t="s">
        <v>2545</v>
      </c>
      <c r="G1279" s="40"/>
      <c r="H1279" s="40"/>
      <c r="I1279" s="219"/>
      <c r="J1279" s="40"/>
      <c r="K1279" s="40"/>
      <c r="L1279" s="44"/>
      <c r="M1279" s="220"/>
      <c r="N1279" s="221"/>
      <c r="O1279" s="84"/>
      <c r="P1279" s="84"/>
      <c r="Q1279" s="84"/>
      <c r="R1279" s="84"/>
      <c r="S1279" s="84"/>
      <c r="T1279" s="85"/>
      <c r="U1279" s="38"/>
      <c r="V1279" s="38"/>
      <c r="W1279" s="38"/>
      <c r="X1279" s="38"/>
      <c r="Y1279" s="38"/>
      <c r="Z1279" s="38"/>
      <c r="AA1279" s="38"/>
      <c r="AB1279" s="38"/>
      <c r="AC1279" s="38"/>
      <c r="AD1279" s="38"/>
      <c r="AE1279" s="38"/>
      <c r="AT1279" s="17" t="s">
        <v>152</v>
      </c>
      <c r="AU1279" s="17" t="s">
        <v>79</v>
      </c>
    </row>
    <row r="1280" s="2" customFormat="1">
      <c r="A1280" s="38"/>
      <c r="B1280" s="39"/>
      <c r="C1280" s="40"/>
      <c r="D1280" s="222" t="s">
        <v>154</v>
      </c>
      <c r="E1280" s="40"/>
      <c r="F1280" s="223" t="s">
        <v>2546</v>
      </c>
      <c r="G1280" s="40"/>
      <c r="H1280" s="40"/>
      <c r="I1280" s="219"/>
      <c r="J1280" s="40"/>
      <c r="K1280" s="40"/>
      <c r="L1280" s="44"/>
      <c r="M1280" s="220"/>
      <c r="N1280" s="221"/>
      <c r="O1280" s="84"/>
      <c r="P1280" s="84"/>
      <c r="Q1280" s="84"/>
      <c r="R1280" s="84"/>
      <c r="S1280" s="84"/>
      <c r="T1280" s="85"/>
      <c r="U1280" s="38"/>
      <c r="V1280" s="38"/>
      <c r="W1280" s="38"/>
      <c r="X1280" s="38"/>
      <c r="Y1280" s="38"/>
      <c r="Z1280" s="38"/>
      <c r="AA1280" s="38"/>
      <c r="AB1280" s="38"/>
      <c r="AC1280" s="38"/>
      <c r="AD1280" s="38"/>
      <c r="AE1280" s="38"/>
      <c r="AT1280" s="17" t="s">
        <v>154</v>
      </c>
      <c r="AU1280" s="17" t="s">
        <v>79</v>
      </c>
    </row>
    <row r="1281" s="13" customFormat="1">
      <c r="A1281" s="13"/>
      <c r="B1281" s="224"/>
      <c r="C1281" s="225"/>
      <c r="D1281" s="217" t="s">
        <v>156</v>
      </c>
      <c r="E1281" s="226" t="s">
        <v>19</v>
      </c>
      <c r="F1281" s="227" t="s">
        <v>2547</v>
      </c>
      <c r="G1281" s="225"/>
      <c r="H1281" s="226" t="s">
        <v>19</v>
      </c>
      <c r="I1281" s="228"/>
      <c r="J1281" s="225"/>
      <c r="K1281" s="225"/>
      <c r="L1281" s="229"/>
      <c r="M1281" s="230"/>
      <c r="N1281" s="231"/>
      <c r="O1281" s="231"/>
      <c r="P1281" s="231"/>
      <c r="Q1281" s="231"/>
      <c r="R1281" s="231"/>
      <c r="S1281" s="231"/>
      <c r="T1281" s="232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33" t="s">
        <v>156</v>
      </c>
      <c r="AU1281" s="233" t="s">
        <v>79</v>
      </c>
      <c r="AV1281" s="13" t="s">
        <v>77</v>
      </c>
      <c r="AW1281" s="13" t="s">
        <v>31</v>
      </c>
      <c r="AX1281" s="13" t="s">
        <v>69</v>
      </c>
      <c r="AY1281" s="233" t="s">
        <v>144</v>
      </c>
    </row>
    <row r="1282" s="14" customFormat="1">
      <c r="A1282" s="14"/>
      <c r="B1282" s="234"/>
      <c r="C1282" s="235"/>
      <c r="D1282" s="217" t="s">
        <v>156</v>
      </c>
      <c r="E1282" s="236" t="s">
        <v>19</v>
      </c>
      <c r="F1282" s="237" t="s">
        <v>2266</v>
      </c>
      <c r="G1282" s="235"/>
      <c r="H1282" s="238">
        <v>4</v>
      </c>
      <c r="I1282" s="239"/>
      <c r="J1282" s="235"/>
      <c r="K1282" s="235"/>
      <c r="L1282" s="240"/>
      <c r="M1282" s="241"/>
      <c r="N1282" s="242"/>
      <c r="O1282" s="242"/>
      <c r="P1282" s="242"/>
      <c r="Q1282" s="242"/>
      <c r="R1282" s="242"/>
      <c r="S1282" s="242"/>
      <c r="T1282" s="243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T1282" s="244" t="s">
        <v>156</v>
      </c>
      <c r="AU1282" s="244" t="s">
        <v>79</v>
      </c>
      <c r="AV1282" s="14" t="s">
        <v>79</v>
      </c>
      <c r="AW1282" s="14" t="s">
        <v>31</v>
      </c>
      <c r="AX1282" s="14" t="s">
        <v>69</v>
      </c>
      <c r="AY1282" s="244" t="s">
        <v>144</v>
      </c>
    </row>
    <row r="1283" s="15" customFormat="1">
      <c r="A1283" s="15"/>
      <c r="B1283" s="245"/>
      <c r="C1283" s="246"/>
      <c r="D1283" s="217" t="s">
        <v>156</v>
      </c>
      <c r="E1283" s="247" t="s">
        <v>19</v>
      </c>
      <c r="F1283" s="248" t="s">
        <v>163</v>
      </c>
      <c r="G1283" s="246"/>
      <c r="H1283" s="249">
        <v>4</v>
      </c>
      <c r="I1283" s="250"/>
      <c r="J1283" s="246"/>
      <c r="K1283" s="246"/>
      <c r="L1283" s="251"/>
      <c r="M1283" s="252"/>
      <c r="N1283" s="253"/>
      <c r="O1283" s="253"/>
      <c r="P1283" s="253"/>
      <c r="Q1283" s="253"/>
      <c r="R1283" s="253"/>
      <c r="S1283" s="253"/>
      <c r="T1283" s="254"/>
      <c r="U1283" s="15"/>
      <c r="V1283" s="15"/>
      <c r="W1283" s="15"/>
      <c r="X1283" s="15"/>
      <c r="Y1283" s="15"/>
      <c r="Z1283" s="15"/>
      <c r="AA1283" s="15"/>
      <c r="AB1283" s="15"/>
      <c r="AC1283" s="15"/>
      <c r="AD1283" s="15"/>
      <c r="AE1283" s="15"/>
      <c r="AT1283" s="255" t="s">
        <v>156</v>
      </c>
      <c r="AU1283" s="255" t="s">
        <v>79</v>
      </c>
      <c r="AV1283" s="15" t="s">
        <v>151</v>
      </c>
      <c r="AW1283" s="15" t="s">
        <v>31</v>
      </c>
      <c r="AX1283" s="15" t="s">
        <v>77</v>
      </c>
      <c r="AY1283" s="255" t="s">
        <v>144</v>
      </c>
    </row>
    <row r="1284" s="2" customFormat="1" ht="33" customHeight="1">
      <c r="A1284" s="38"/>
      <c r="B1284" s="39"/>
      <c r="C1284" s="256" t="s">
        <v>1166</v>
      </c>
      <c r="D1284" s="256" t="s">
        <v>229</v>
      </c>
      <c r="E1284" s="257" t="s">
        <v>2548</v>
      </c>
      <c r="F1284" s="258" t="s">
        <v>2549</v>
      </c>
      <c r="G1284" s="259" t="s">
        <v>305</v>
      </c>
      <c r="H1284" s="260">
        <v>4</v>
      </c>
      <c r="I1284" s="261"/>
      <c r="J1284" s="262">
        <f>ROUND(I1284*H1284,2)</f>
        <v>0</v>
      </c>
      <c r="K1284" s="258" t="s">
        <v>19</v>
      </c>
      <c r="L1284" s="263"/>
      <c r="M1284" s="264" t="s">
        <v>19</v>
      </c>
      <c r="N1284" s="265" t="s">
        <v>40</v>
      </c>
      <c r="O1284" s="84"/>
      <c r="P1284" s="213">
        <f>O1284*H1284</f>
        <v>0</v>
      </c>
      <c r="Q1284" s="213">
        <v>0</v>
      </c>
      <c r="R1284" s="213">
        <f>Q1284*H1284</f>
        <v>0</v>
      </c>
      <c r="S1284" s="213">
        <v>0</v>
      </c>
      <c r="T1284" s="214">
        <f>S1284*H1284</f>
        <v>0</v>
      </c>
      <c r="U1284" s="38"/>
      <c r="V1284" s="38"/>
      <c r="W1284" s="38"/>
      <c r="X1284" s="38"/>
      <c r="Y1284" s="38"/>
      <c r="Z1284" s="38"/>
      <c r="AA1284" s="38"/>
      <c r="AB1284" s="38"/>
      <c r="AC1284" s="38"/>
      <c r="AD1284" s="38"/>
      <c r="AE1284" s="38"/>
      <c r="AR1284" s="215" t="s">
        <v>260</v>
      </c>
      <c r="AT1284" s="215" t="s">
        <v>229</v>
      </c>
      <c r="AU1284" s="215" t="s">
        <v>79</v>
      </c>
      <c r="AY1284" s="17" t="s">
        <v>144</v>
      </c>
      <c r="BE1284" s="216">
        <f>IF(N1284="základní",J1284,0)</f>
        <v>0</v>
      </c>
      <c r="BF1284" s="216">
        <f>IF(N1284="snížená",J1284,0)</f>
        <v>0</v>
      </c>
      <c r="BG1284" s="216">
        <f>IF(N1284="zákl. přenesená",J1284,0)</f>
        <v>0</v>
      </c>
      <c r="BH1284" s="216">
        <f>IF(N1284="sníž. přenesená",J1284,0)</f>
        <v>0</v>
      </c>
      <c r="BI1284" s="216">
        <f>IF(N1284="nulová",J1284,0)</f>
        <v>0</v>
      </c>
      <c r="BJ1284" s="17" t="s">
        <v>77</v>
      </c>
      <c r="BK1284" s="216">
        <f>ROUND(I1284*H1284,2)</f>
        <v>0</v>
      </c>
      <c r="BL1284" s="17" t="s">
        <v>203</v>
      </c>
      <c r="BM1284" s="215" t="s">
        <v>1169</v>
      </c>
    </row>
    <row r="1285" s="2" customFormat="1">
      <c r="A1285" s="38"/>
      <c r="B1285" s="39"/>
      <c r="C1285" s="40"/>
      <c r="D1285" s="217" t="s">
        <v>152</v>
      </c>
      <c r="E1285" s="40"/>
      <c r="F1285" s="218" t="s">
        <v>2549</v>
      </c>
      <c r="G1285" s="40"/>
      <c r="H1285" s="40"/>
      <c r="I1285" s="219"/>
      <c r="J1285" s="40"/>
      <c r="K1285" s="40"/>
      <c r="L1285" s="44"/>
      <c r="M1285" s="220"/>
      <c r="N1285" s="221"/>
      <c r="O1285" s="84"/>
      <c r="P1285" s="84"/>
      <c r="Q1285" s="84"/>
      <c r="R1285" s="84"/>
      <c r="S1285" s="84"/>
      <c r="T1285" s="85"/>
      <c r="U1285" s="38"/>
      <c r="V1285" s="38"/>
      <c r="W1285" s="38"/>
      <c r="X1285" s="38"/>
      <c r="Y1285" s="38"/>
      <c r="Z1285" s="38"/>
      <c r="AA1285" s="38"/>
      <c r="AB1285" s="38"/>
      <c r="AC1285" s="38"/>
      <c r="AD1285" s="38"/>
      <c r="AE1285" s="38"/>
      <c r="AT1285" s="17" t="s">
        <v>152</v>
      </c>
      <c r="AU1285" s="17" t="s">
        <v>79</v>
      </c>
    </row>
    <row r="1286" s="13" customFormat="1">
      <c r="A1286" s="13"/>
      <c r="B1286" s="224"/>
      <c r="C1286" s="225"/>
      <c r="D1286" s="217" t="s">
        <v>156</v>
      </c>
      <c r="E1286" s="226" t="s">
        <v>19</v>
      </c>
      <c r="F1286" s="227" t="s">
        <v>2406</v>
      </c>
      <c r="G1286" s="225"/>
      <c r="H1286" s="226" t="s">
        <v>19</v>
      </c>
      <c r="I1286" s="228"/>
      <c r="J1286" s="225"/>
      <c r="K1286" s="225"/>
      <c r="L1286" s="229"/>
      <c r="M1286" s="230"/>
      <c r="N1286" s="231"/>
      <c r="O1286" s="231"/>
      <c r="P1286" s="231"/>
      <c r="Q1286" s="231"/>
      <c r="R1286" s="231"/>
      <c r="S1286" s="231"/>
      <c r="T1286" s="232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33" t="s">
        <v>156</v>
      </c>
      <c r="AU1286" s="233" t="s">
        <v>79</v>
      </c>
      <c r="AV1286" s="13" t="s">
        <v>77</v>
      </c>
      <c r="AW1286" s="13" t="s">
        <v>31</v>
      </c>
      <c r="AX1286" s="13" t="s">
        <v>69</v>
      </c>
      <c r="AY1286" s="233" t="s">
        <v>144</v>
      </c>
    </row>
    <row r="1287" s="14" customFormat="1">
      <c r="A1287" s="14"/>
      <c r="B1287" s="234"/>
      <c r="C1287" s="235"/>
      <c r="D1287" s="217" t="s">
        <v>156</v>
      </c>
      <c r="E1287" s="236" t="s">
        <v>19</v>
      </c>
      <c r="F1287" s="237" t="s">
        <v>2266</v>
      </c>
      <c r="G1287" s="235"/>
      <c r="H1287" s="238">
        <v>4</v>
      </c>
      <c r="I1287" s="239"/>
      <c r="J1287" s="235"/>
      <c r="K1287" s="235"/>
      <c r="L1287" s="240"/>
      <c r="M1287" s="241"/>
      <c r="N1287" s="242"/>
      <c r="O1287" s="242"/>
      <c r="P1287" s="242"/>
      <c r="Q1287" s="242"/>
      <c r="R1287" s="242"/>
      <c r="S1287" s="242"/>
      <c r="T1287" s="243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T1287" s="244" t="s">
        <v>156</v>
      </c>
      <c r="AU1287" s="244" t="s">
        <v>79</v>
      </c>
      <c r="AV1287" s="14" t="s">
        <v>79</v>
      </c>
      <c r="AW1287" s="14" t="s">
        <v>31</v>
      </c>
      <c r="AX1287" s="14" t="s">
        <v>69</v>
      </c>
      <c r="AY1287" s="244" t="s">
        <v>144</v>
      </c>
    </row>
    <row r="1288" s="15" customFormat="1">
      <c r="A1288" s="15"/>
      <c r="B1288" s="245"/>
      <c r="C1288" s="246"/>
      <c r="D1288" s="217" t="s">
        <v>156</v>
      </c>
      <c r="E1288" s="247" t="s">
        <v>19</v>
      </c>
      <c r="F1288" s="248" t="s">
        <v>163</v>
      </c>
      <c r="G1288" s="246"/>
      <c r="H1288" s="249">
        <v>4</v>
      </c>
      <c r="I1288" s="250"/>
      <c r="J1288" s="246"/>
      <c r="K1288" s="246"/>
      <c r="L1288" s="251"/>
      <c r="M1288" s="252"/>
      <c r="N1288" s="253"/>
      <c r="O1288" s="253"/>
      <c r="P1288" s="253"/>
      <c r="Q1288" s="253"/>
      <c r="R1288" s="253"/>
      <c r="S1288" s="253"/>
      <c r="T1288" s="254"/>
      <c r="U1288" s="15"/>
      <c r="V1288" s="15"/>
      <c r="W1288" s="15"/>
      <c r="X1288" s="15"/>
      <c r="Y1288" s="15"/>
      <c r="Z1288" s="15"/>
      <c r="AA1288" s="15"/>
      <c r="AB1288" s="15"/>
      <c r="AC1288" s="15"/>
      <c r="AD1288" s="15"/>
      <c r="AE1288" s="15"/>
      <c r="AT1288" s="255" t="s">
        <v>156</v>
      </c>
      <c r="AU1288" s="255" t="s">
        <v>79</v>
      </c>
      <c r="AV1288" s="15" t="s">
        <v>151</v>
      </c>
      <c r="AW1288" s="15" t="s">
        <v>31</v>
      </c>
      <c r="AX1288" s="15" t="s">
        <v>77</v>
      </c>
      <c r="AY1288" s="255" t="s">
        <v>144</v>
      </c>
    </row>
    <row r="1289" s="2" customFormat="1" ht="16.5" customHeight="1">
      <c r="A1289" s="38"/>
      <c r="B1289" s="39"/>
      <c r="C1289" s="204" t="s">
        <v>676</v>
      </c>
      <c r="D1289" s="204" t="s">
        <v>146</v>
      </c>
      <c r="E1289" s="205" t="s">
        <v>2550</v>
      </c>
      <c r="F1289" s="206" t="s">
        <v>2551</v>
      </c>
      <c r="G1289" s="207" t="s">
        <v>305</v>
      </c>
      <c r="H1289" s="208">
        <v>1</v>
      </c>
      <c r="I1289" s="209"/>
      <c r="J1289" s="210">
        <f>ROUND(I1289*H1289,2)</f>
        <v>0</v>
      </c>
      <c r="K1289" s="206" t="s">
        <v>150</v>
      </c>
      <c r="L1289" s="44"/>
      <c r="M1289" s="211" t="s">
        <v>19</v>
      </c>
      <c r="N1289" s="212" t="s">
        <v>40</v>
      </c>
      <c r="O1289" s="84"/>
      <c r="P1289" s="213">
        <f>O1289*H1289</f>
        <v>0</v>
      </c>
      <c r="Q1289" s="213">
        <v>0.0001497762</v>
      </c>
      <c r="R1289" s="213">
        <f>Q1289*H1289</f>
        <v>0.0001497762</v>
      </c>
      <c r="S1289" s="213">
        <v>0</v>
      </c>
      <c r="T1289" s="214">
        <f>S1289*H1289</f>
        <v>0</v>
      </c>
      <c r="U1289" s="38"/>
      <c r="V1289" s="38"/>
      <c r="W1289" s="38"/>
      <c r="X1289" s="38"/>
      <c r="Y1289" s="38"/>
      <c r="Z1289" s="38"/>
      <c r="AA1289" s="38"/>
      <c r="AB1289" s="38"/>
      <c r="AC1289" s="38"/>
      <c r="AD1289" s="38"/>
      <c r="AE1289" s="38"/>
      <c r="AR1289" s="215" t="s">
        <v>203</v>
      </c>
      <c r="AT1289" s="215" t="s">
        <v>146</v>
      </c>
      <c r="AU1289" s="215" t="s">
        <v>79</v>
      </c>
      <c r="AY1289" s="17" t="s">
        <v>144</v>
      </c>
      <c r="BE1289" s="216">
        <f>IF(N1289="základní",J1289,0)</f>
        <v>0</v>
      </c>
      <c r="BF1289" s="216">
        <f>IF(N1289="snížená",J1289,0)</f>
        <v>0</v>
      </c>
      <c r="BG1289" s="216">
        <f>IF(N1289="zákl. přenesená",J1289,0)</f>
        <v>0</v>
      </c>
      <c r="BH1289" s="216">
        <f>IF(N1289="sníž. přenesená",J1289,0)</f>
        <v>0</v>
      </c>
      <c r="BI1289" s="216">
        <f>IF(N1289="nulová",J1289,0)</f>
        <v>0</v>
      </c>
      <c r="BJ1289" s="17" t="s">
        <v>77</v>
      </c>
      <c r="BK1289" s="216">
        <f>ROUND(I1289*H1289,2)</f>
        <v>0</v>
      </c>
      <c r="BL1289" s="17" t="s">
        <v>203</v>
      </c>
      <c r="BM1289" s="215" t="s">
        <v>1172</v>
      </c>
    </row>
    <row r="1290" s="2" customFormat="1">
      <c r="A1290" s="38"/>
      <c r="B1290" s="39"/>
      <c r="C1290" s="40"/>
      <c r="D1290" s="217" t="s">
        <v>152</v>
      </c>
      <c r="E1290" s="40"/>
      <c r="F1290" s="218" t="s">
        <v>2552</v>
      </c>
      <c r="G1290" s="40"/>
      <c r="H1290" s="40"/>
      <c r="I1290" s="219"/>
      <c r="J1290" s="40"/>
      <c r="K1290" s="40"/>
      <c r="L1290" s="44"/>
      <c r="M1290" s="220"/>
      <c r="N1290" s="221"/>
      <c r="O1290" s="84"/>
      <c r="P1290" s="84"/>
      <c r="Q1290" s="84"/>
      <c r="R1290" s="84"/>
      <c r="S1290" s="84"/>
      <c r="T1290" s="85"/>
      <c r="U1290" s="38"/>
      <c r="V1290" s="38"/>
      <c r="W1290" s="38"/>
      <c r="X1290" s="38"/>
      <c r="Y1290" s="38"/>
      <c r="Z1290" s="38"/>
      <c r="AA1290" s="38"/>
      <c r="AB1290" s="38"/>
      <c r="AC1290" s="38"/>
      <c r="AD1290" s="38"/>
      <c r="AE1290" s="38"/>
      <c r="AT1290" s="17" t="s">
        <v>152</v>
      </c>
      <c r="AU1290" s="17" t="s">
        <v>79</v>
      </c>
    </row>
    <row r="1291" s="2" customFormat="1">
      <c r="A1291" s="38"/>
      <c r="B1291" s="39"/>
      <c r="C1291" s="40"/>
      <c r="D1291" s="222" t="s">
        <v>154</v>
      </c>
      <c r="E1291" s="40"/>
      <c r="F1291" s="223" t="s">
        <v>2553</v>
      </c>
      <c r="G1291" s="40"/>
      <c r="H1291" s="40"/>
      <c r="I1291" s="219"/>
      <c r="J1291" s="40"/>
      <c r="K1291" s="40"/>
      <c r="L1291" s="44"/>
      <c r="M1291" s="220"/>
      <c r="N1291" s="221"/>
      <c r="O1291" s="84"/>
      <c r="P1291" s="84"/>
      <c r="Q1291" s="84"/>
      <c r="R1291" s="84"/>
      <c r="S1291" s="84"/>
      <c r="T1291" s="85"/>
      <c r="U1291" s="38"/>
      <c r="V1291" s="38"/>
      <c r="W1291" s="38"/>
      <c r="X1291" s="38"/>
      <c r="Y1291" s="38"/>
      <c r="Z1291" s="38"/>
      <c r="AA1291" s="38"/>
      <c r="AB1291" s="38"/>
      <c r="AC1291" s="38"/>
      <c r="AD1291" s="38"/>
      <c r="AE1291" s="38"/>
      <c r="AT1291" s="17" t="s">
        <v>154</v>
      </c>
      <c r="AU1291" s="17" t="s">
        <v>79</v>
      </c>
    </row>
    <row r="1292" s="13" customFormat="1">
      <c r="A1292" s="13"/>
      <c r="B1292" s="224"/>
      <c r="C1292" s="225"/>
      <c r="D1292" s="217" t="s">
        <v>156</v>
      </c>
      <c r="E1292" s="226" t="s">
        <v>19</v>
      </c>
      <c r="F1292" s="227" t="s">
        <v>2554</v>
      </c>
      <c r="G1292" s="225"/>
      <c r="H1292" s="226" t="s">
        <v>19</v>
      </c>
      <c r="I1292" s="228"/>
      <c r="J1292" s="225"/>
      <c r="K1292" s="225"/>
      <c r="L1292" s="229"/>
      <c r="M1292" s="230"/>
      <c r="N1292" s="231"/>
      <c r="O1292" s="231"/>
      <c r="P1292" s="231"/>
      <c r="Q1292" s="231"/>
      <c r="R1292" s="231"/>
      <c r="S1292" s="231"/>
      <c r="T1292" s="232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33" t="s">
        <v>156</v>
      </c>
      <c r="AU1292" s="233" t="s">
        <v>79</v>
      </c>
      <c r="AV1292" s="13" t="s">
        <v>77</v>
      </c>
      <c r="AW1292" s="13" t="s">
        <v>31</v>
      </c>
      <c r="AX1292" s="13" t="s">
        <v>69</v>
      </c>
      <c r="AY1292" s="233" t="s">
        <v>144</v>
      </c>
    </row>
    <row r="1293" s="14" customFormat="1">
      <c r="A1293" s="14"/>
      <c r="B1293" s="234"/>
      <c r="C1293" s="235"/>
      <c r="D1293" s="217" t="s">
        <v>156</v>
      </c>
      <c r="E1293" s="236" t="s">
        <v>19</v>
      </c>
      <c r="F1293" s="237" t="s">
        <v>77</v>
      </c>
      <c r="G1293" s="235"/>
      <c r="H1293" s="238">
        <v>1</v>
      </c>
      <c r="I1293" s="239"/>
      <c r="J1293" s="235"/>
      <c r="K1293" s="235"/>
      <c r="L1293" s="240"/>
      <c r="M1293" s="241"/>
      <c r="N1293" s="242"/>
      <c r="O1293" s="242"/>
      <c r="P1293" s="242"/>
      <c r="Q1293" s="242"/>
      <c r="R1293" s="242"/>
      <c r="S1293" s="242"/>
      <c r="T1293" s="243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44" t="s">
        <v>156</v>
      </c>
      <c r="AU1293" s="244" t="s">
        <v>79</v>
      </c>
      <c r="AV1293" s="14" t="s">
        <v>79</v>
      </c>
      <c r="AW1293" s="14" t="s">
        <v>31</v>
      </c>
      <c r="AX1293" s="14" t="s">
        <v>69</v>
      </c>
      <c r="AY1293" s="244" t="s">
        <v>144</v>
      </c>
    </row>
    <row r="1294" s="15" customFormat="1">
      <c r="A1294" s="15"/>
      <c r="B1294" s="245"/>
      <c r="C1294" s="246"/>
      <c r="D1294" s="217" t="s">
        <v>156</v>
      </c>
      <c r="E1294" s="247" t="s">
        <v>19</v>
      </c>
      <c r="F1294" s="248" t="s">
        <v>163</v>
      </c>
      <c r="G1294" s="246"/>
      <c r="H1294" s="249">
        <v>1</v>
      </c>
      <c r="I1294" s="250"/>
      <c r="J1294" s="246"/>
      <c r="K1294" s="246"/>
      <c r="L1294" s="251"/>
      <c r="M1294" s="252"/>
      <c r="N1294" s="253"/>
      <c r="O1294" s="253"/>
      <c r="P1294" s="253"/>
      <c r="Q1294" s="253"/>
      <c r="R1294" s="253"/>
      <c r="S1294" s="253"/>
      <c r="T1294" s="254"/>
      <c r="U1294" s="15"/>
      <c r="V1294" s="15"/>
      <c r="W1294" s="15"/>
      <c r="X1294" s="15"/>
      <c r="Y1294" s="15"/>
      <c r="Z1294" s="15"/>
      <c r="AA1294" s="15"/>
      <c r="AB1294" s="15"/>
      <c r="AC1294" s="15"/>
      <c r="AD1294" s="15"/>
      <c r="AE1294" s="15"/>
      <c r="AT1294" s="255" t="s">
        <v>156</v>
      </c>
      <c r="AU1294" s="255" t="s">
        <v>79</v>
      </c>
      <c r="AV1294" s="15" t="s">
        <v>151</v>
      </c>
      <c r="AW1294" s="15" t="s">
        <v>31</v>
      </c>
      <c r="AX1294" s="15" t="s">
        <v>77</v>
      </c>
      <c r="AY1294" s="255" t="s">
        <v>144</v>
      </c>
    </row>
    <row r="1295" s="2" customFormat="1" ht="33" customHeight="1">
      <c r="A1295" s="38"/>
      <c r="B1295" s="39"/>
      <c r="C1295" s="256" t="s">
        <v>1176</v>
      </c>
      <c r="D1295" s="256" t="s">
        <v>229</v>
      </c>
      <c r="E1295" s="257" t="s">
        <v>2555</v>
      </c>
      <c r="F1295" s="258" t="s">
        <v>2556</v>
      </c>
      <c r="G1295" s="259" t="s">
        <v>305</v>
      </c>
      <c r="H1295" s="260">
        <v>1</v>
      </c>
      <c r="I1295" s="261"/>
      <c r="J1295" s="262">
        <f>ROUND(I1295*H1295,2)</f>
        <v>0</v>
      </c>
      <c r="K1295" s="258" t="s">
        <v>150</v>
      </c>
      <c r="L1295" s="263"/>
      <c r="M1295" s="264" t="s">
        <v>19</v>
      </c>
      <c r="N1295" s="265" t="s">
        <v>40</v>
      </c>
      <c r="O1295" s="84"/>
      <c r="P1295" s="213">
        <f>O1295*H1295</f>
        <v>0</v>
      </c>
      <c r="Q1295" s="213">
        <v>0.00064999999999999997</v>
      </c>
      <c r="R1295" s="213">
        <f>Q1295*H1295</f>
        <v>0.00064999999999999997</v>
      </c>
      <c r="S1295" s="213">
        <v>0</v>
      </c>
      <c r="T1295" s="214">
        <f>S1295*H1295</f>
        <v>0</v>
      </c>
      <c r="U1295" s="38"/>
      <c r="V1295" s="38"/>
      <c r="W1295" s="38"/>
      <c r="X1295" s="38"/>
      <c r="Y1295" s="38"/>
      <c r="Z1295" s="38"/>
      <c r="AA1295" s="38"/>
      <c r="AB1295" s="38"/>
      <c r="AC1295" s="38"/>
      <c r="AD1295" s="38"/>
      <c r="AE1295" s="38"/>
      <c r="AR1295" s="215" t="s">
        <v>260</v>
      </c>
      <c r="AT1295" s="215" t="s">
        <v>229</v>
      </c>
      <c r="AU1295" s="215" t="s">
        <v>79</v>
      </c>
      <c r="AY1295" s="17" t="s">
        <v>144</v>
      </c>
      <c r="BE1295" s="216">
        <f>IF(N1295="základní",J1295,0)</f>
        <v>0</v>
      </c>
      <c r="BF1295" s="216">
        <f>IF(N1295="snížená",J1295,0)</f>
        <v>0</v>
      </c>
      <c r="BG1295" s="216">
        <f>IF(N1295="zákl. přenesená",J1295,0)</f>
        <v>0</v>
      </c>
      <c r="BH1295" s="216">
        <f>IF(N1295="sníž. přenesená",J1295,0)</f>
        <v>0</v>
      </c>
      <c r="BI1295" s="216">
        <f>IF(N1295="nulová",J1295,0)</f>
        <v>0</v>
      </c>
      <c r="BJ1295" s="17" t="s">
        <v>77</v>
      </c>
      <c r="BK1295" s="216">
        <f>ROUND(I1295*H1295,2)</f>
        <v>0</v>
      </c>
      <c r="BL1295" s="17" t="s">
        <v>203</v>
      </c>
      <c r="BM1295" s="215" t="s">
        <v>1180</v>
      </c>
    </row>
    <row r="1296" s="2" customFormat="1">
      <c r="A1296" s="38"/>
      <c r="B1296" s="39"/>
      <c r="C1296" s="40"/>
      <c r="D1296" s="217" t="s">
        <v>152</v>
      </c>
      <c r="E1296" s="40"/>
      <c r="F1296" s="218" t="s">
        <v>2556</v>
      </c>
      <c r="G1296" s="40"/>
      <c r="H1296" s="40"/>
      <c r="I1296" s="219"/>
      <c r="J1296" s="40"/>
      <c r="K1296" s="40"/>
      <c r="L1296" s="44"/>
      <c r="M1296" s="220"/>
      <c r="N1296" s="221"/>
      <c r="O1296" s="84"/>
      <c r="P1296" s="84"/>
      <c r="Q1296" s="84"/>
      <c r="R1296" s="84"/>
      <c r="S1296" s="84"/>
      <c r="T1296" s="85"/>
      <c r="U1296" s="38"/>
      <c r="V1296" s="38"/>
      <c r="W1296" s="38"/>
      <c r="X1296" s="38"/>
      <c r="Y1296" s="38"/>
      <c r="Z1296" s="38"/>
      <c r="AA1296" s="38"/>
      <c r="AB1296" s="38"/>
      <c r="AC1296" s="38"/>
      <c r="AD1296" s="38"/>
      <c r="AE1296" s="38"/>
      <c r="AT1296" s="17" t="s">
        <v>152</v>
      </c>
      <c r="AU1296" s="17" t="s">
        <v>79</v>
      </c>
    </row>
    <row r="1297" s="13" customFormat="1">
      <c r="A1297" s="13"/>
      <c r="B1297" s="224"/>
      <c r="C1297" s="225"/>
      <c r="D1297" s="217" t="s">
        <v>156</v>
      </c>
      <c r="E1297" s="226" t="s">
        <v>19</v>
      </c>
      <c r="F1297" s="227" t="s">
        <v>2415</v>
      </c>
      <c r="G1297" s="225"/>
      <c r="H1297" s="226" t="s">
        <v>19</v>
      </c>
      <c r="I1297" s="228"/>
      <c r="J1297" s="225"/>
      <c r="K1297" s="225"/>
      <c r="L1297" s="229"/>
      <c r="M1297" s="230"/>
      <c r="N1297" s="231"/>
      <c r="O1297" s="231"/>
      <c r="P1297" s="231"/>
      <c r="Q1297" s="231"/>
      <c r="R1297" s="231"/>
      <c r="S1297" s="231"/>
      <c r="T1297" s="232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33" t="s">
        <v>156</v>
      </c>
      <c r="AU1297" s="233" t="s">
        <v>79</v>
      </c>
      <c r="AV1297" s="13" t="s">
        <v>77</v>
      </c>
      <c r="AW1297" s="13" t="s">
        <v>31</v>
      </c>
      <c r="AX1297" s="13" t="s">
        <v>69</v>
      </c>
      <c r="AY1297" s="233" t="s">
        <v>144</v>
      </c>
    </row>
    <row r="1298" s="14" customFormat="1">
      <c r="A1298" s="14"/>
      <c r="B1298" s="234"/>
      <c r="C1298" s="235"/>
      <c r="D1298" s="217" t="s">
        <v>156</v>
      </c>
      <c r="E1298" s="236" t="s">
        <v>19</v>
      </c>
      <c r="F1298" s="237" t="s">
        <v>77</v>
      </c>
      <c r="G1298" s="235"/>
      <c r="H1298" s="238">
        <v>1</v>
      </c>
      <c r="I1298" s="239"/>
      <c r="J1298" s="235"/>
      <c r="K1298" s="235"/>
      <c r="L1298" s="240"/>
      <c r="M1298" s="241"/>
      <c r="N1298" s="242"/>
      <c r="O1298" s="242"/>
      <c r="P1298" s="242"/>
      <c r="Q1298" s="242"/>
      <c r="R1298" s="242"/>
      <c r="S1298" s="242"/>
      <c r="T1298" s="243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44" t="s">
        <v>156</v>
      </c>
      <c r="AU1298" s="244" t="s">
        <v>79</v>
      </c>
      <c r="AV1298" s="14" t="s">
        <v>79</v>
      </c>
      <c r="AW1298" s="14" t="s">
        <v>31</v>
      </c>
      <c r="AX1298" s="14" t="s">
        <v>69</v>
      </c>
      <c r="AY1298" s="244" t="s">
        <v>144</v>
      </c>
    </row>
    <row r="1299" s="15" customFormat="1">
      <c r="A1299" s="15"/>
      <c r="B1299" s="245"/>
      <c r="C1299" s="246"/>
      <c r="D1299" s="217" t="s">
        <v>156</v>
      </c>
      <c r="E1299" s="247" t="s">
        <v>19</v>
      </c>
      <c r="F1299" s="248" t="s">
        <v>163</v>
      </c>
      <c r="G1299" s="246"/>
      <c r="H1299" s="249">
        <v>1</v>
      </c>
      <c r="I1299" s="250"/>
      <c r="J1299" s="246"/>
      <c r="K1299" s="246"/>
      <c r="L1299" s="251"/>
      <c r="M1299" s="252"/>
      <c r="N1299" s="253"/>
      <c r="O1299" s="253"/>
      <c r="P1299" s="253"/>
      <c r="Q1299" s="253"/>
      <c r="R1299" s="253"/>
      <c r="S1299" s="253"/>
      <c r="T1299" s="254"/>
      <c r="U1299" s="15"/>
      <c r="V1299" s="15"/>
      <c r="W1299" s="15"/>
      <c r="X1299" s="15"/>
      <c r="Y1299" s="15"/>
      <c r="Z1299" s="15"/>
      <c r="AA1299" s="15"/>
      <c r="AB1299" s="15"/>
      <c r="AC1299" s="15"/>
      <c r="AD1299" s="15"/>
      <c r="AE1299" s="15"/>
      <c r="AT1299" s="255" t="s">
        <v>156</v>
      </c>
      <c r="AU1299" s="255" t="s">
        <v>79</v>
      </c>
      <c r="AV1299" s="15" t="s">
        <v>151</v>
      </c>
      <c r="AW1299" s="15" t="s">
        <v>31</v>
      </c>
      <c r="AX1299" s="15" t="s">
        <v>77</v>
      </c>
      <c r="AY1299" s="255" t="s">
        <v>144</v>
      </c>
    </row>
    <row r="1300" s="2" customFormat="1" ht="16.5" customHeight="1">
      <c r="A1300" s="38"/>
      <c r="B1300" s="39"/>
      <c r="C1300" s="204" t="s">
        <v>691</v>
      </c>
      <c r="D1300" s="204" t="s">
        <v>146</v>
      </c>
      <c r="E1300" s="205" t="s">
        <v>2557</v>
      </c>
      <c r="F1300" s="206" t="s">
        <v>2558</v>
      </c>
      <c r="G1300" s="207" t="s">
        <v>305</v>
      </c>
      <c r="H1300" s="208">
        <v>4</v>
      </c>
      <c r="I1300" s="209"/>
      <c r="J1300" s="210">
        <f>ROUND(I1300*H1300,2)</f>
        <v>0</v>
      </c>
      <c r="K1300" s="206" t="s">
        <v>150</v>
      </c>
      <c r="L1300" s="44"/>
      <c r="M1300" s="211" t="s">
        <v>19</v>
      </c>
      <c r="N1300" s="212" t="s">
        <v>40</v>
      </c>
      <c r="O1300" s="84"/>
      <c r="P1300" s="213">
        <f>O1300*H1300</f>
        <v>0</v>
      </c>
      <c r="Q1300" s="213">
        <v>0.00021653699999999999</v>
      </c>
      <c r="R1300" s="213">
        <f>Q1300*H1300</f>
        <v>0.00086614799999999996</v>
      </c>
      <c r="S1300" s="213">
        <v>0</v>
      </c>
      <c r="T1300" s="214">
        <f>S1300*H1300</f>
        <v>0</v>
      </c>
      <c r="U1300" s="38"/>
      <c r="V1300" s="38"/>
      <c r="W1300" s="38"/>
      <c r="X1300" s="38"/>
      <c r="Y1300" s="38"/>
      <c r="Z1300" s="38"/>
      <c r="AA1300" s="38"/>
      <c r="AB1300" s="38"/>
      <c r="AC1300" s="38"/>
      <c r="AD1300" s="38"/>
      <c r="AE1300" s="38"/>
      <c r="AR1300" s="215" t="s">
        <v>203</v>
      </c>
      <c r="AT1300" s="215" t="s">
        <v>146</v>
      </c>
      <c r="AU1300" s="215" t="s">
        <v>79</v>
      </c>
      <c r="AY1300" s="17" t="s">
        <v>144</v>
      </c>
      <c r="BE1300" s="216">
        <f>IF(N1300="základní",J1300,0)</f>
        <v>0</v>
      </c>
      <c r="BF1300" s="216">
        <f>IF(N1300="snížená",J1300,0)</f>
        <v>0</v>
      </c>
      <c r="BG1300" s="216">
        <f>IF(N1300="zákl. přenesená",J1300,0)</f>
        <v>0</v>
      </c>
      <c r="BH1300" s="216">
        <f>IF(N1300="sníž. přenesená",J1300,0)</f>
        <v>0</v>
      </c>
      <c r="BI1300" s="216">
        <f>IF(N1300="nulová",J1300,0)</f>
        <v>0</v>
      </c>
      <c r="BJ1300" s="17" t="s">
        <v>77</v>
      </c>
      <c r="BK1300" s="216">
        <f>ROUND(I1300*H1300,2)</f>
        <v>0</v>
      </c>
      <c r="BL1300" s="17" t="s">
        <v>203</v>
      </c>
      <c r="BM1300" s="215" t="s">
        <v>1185</v>
      </c>
    </row>
    <row r="1301" s="2" customFormat="1">
      <c r="A1301" s="38"/>
      <c r="B1301" s="39"/>
      <c r="C1301" s="40"/>
      <c r="D1301" s="217" t="s">
        <v>152</v>
      </c>
      <c r="E1301" s="40"/>
      <c r="F1301" s="218" t="s">
        <v>2559</v>
      </c>
      <c r="G1301" s="40"/>
      <c r="H1301" s="40"/>
      <c r="I1301" s="219"/>
      <c r="J1301" s="40"/>
      <c r="K1301" s="40"/>
      <c r="L1301" s="44"/>
      <c r="M1301" s="220"/>
      <c r="N1301" s="221"/>
      <c r="O1301" s="84"/>
      <c r="P1301" s="84"/>
      <c r="Q1301" s="84"/>
      <c r="R1301" s="84"/>
      <c r="S1301" s="84"/>
      <c r="T1301" s="85"/>
      <c r="U1301" s="38"/>
      <c r="V1301" s="38"/>
      <c r="W1301" s="38"/>
      <c r="X1301" s="38"/>
      <c r="Y1301" s="38"/>
      <c r="Z1301" s="38"/>
      <c r="AA1301" s="38"/>
      <c r="AB1301" s="38"/>
      <c r="AC1301" s="38"/>
      <c r="AD1301" s="38"/>
      <c r="AE1301" s="38"/>
      <c r="AT1301" s="17" t="s">
        <v>152</v>
      </c>
      <c r="AU1301" s="17" t="s">
        <v>79</v>
      </c>
    </row>
    <row r="1302" s="2" customFormat="1">
      <c r="A1302" s="38"/>
      <c r="B1302" s="39"/>
      <c r="C1302" s="40"/>
      <c r="D1302" s="222" t="s">
        <v>154</v>
      </c>
      <c r="E1302" s="40"/>
      <c r="F1302" s="223" t="s">
        <v>2560</v>
      </c>
      <c r="G1302" s="40"/>
      <c r="H1302" s="40"/>
      <c r="I1302" s="219"/>
      <c r="J1302" s="40"/>
      <c r="K1302" s="40"/>
      <c r="L1302" s="44"/>
      <c r="M1302" s="220"/>
      <c r="N1302" s="221"/>
      <c r="O1302" s="84"/>
      <c r="P1302" s="84"/>
      <c r="Q1302" s="84"/>
      <c r="R1302" s="84"/>
      <c r="S1302" s="84"/>
      <c r="T1302" s="85"/>
      <c r="U1302" s="38"/>
      <c r="V1302" s="38"/>
      <c r="W1302" s="38"/>
      <c r="X1302" s="38"/>
      <c r="Y1302" s="38"/>
      <c r="Z1302" s="38"/>
      <c r="AA1302" s="38"/>
      <c r="AB1302" s="38"/>
      <c r="AC1302" s="38"/>
      <c r="AD1302" s="38"/>
      <c r="AE1302" s="38"/>
      <c r="AT1302" s="17" t="s">
        <v>154</v>
      </c>
      <c r="AU1302" s="17" t="s">
        <v>79</v>
      </c>
    </row>
    <row r="1303" s="13" customFormat="1">
      <c r="A1303" s="13"/>
      <c r="B1303" s="224"/>
      <c r="C1303" s="225"/>
      <c r="D1303" s="217" t="s">
        <v>156</v>
      </c>
      <c r="E1303" s="226" t="s">
        <v>19</v>
      </c>
      <c r="F1303" s="227" t="s">
        <v>2561</v>
      </c>
      <c r="G1303" s="225"/>
      <c r="H1303" s="226" t="s">
        <v>19</v>
      </c>
      <c r="I1303" s="228"/>
      <c r="J1303" s="225"/>
      <c r="K1303" s="225"/>
      <c r="L1303" s="229"/>
      <c r="M1303" s="230"/>
      <c r="N1303" s="231"/>
      <c r="O1303" s="231"/>
      <c r="P1303" s="231"/>
      <c r="Q1303" s="231"/>
      <c r="R1303" s="231"/>
      <c r="S1303" s="231"/>
      <c r="T1303" s="232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33" t="s">
        <v>156</v>
      </c>
      <c r="AU1303" s="233" t="s">
        <v>79</v>
      </c>
      <c r="AV1303" s="13" t="s">
        <v>77</v>
      </c>
      <c r="AW1303" s="13" t="s">
        <v>31</v>
      </c>
      <c r="AX1303" s="13" t="s">
        <v>69</v>
      </c>
      <c r="AY1303" s="233" t="s">
        <v>144</v>
      </c>
    </row>
    <row r="1304" s="14" customFormat="1">
      <c r="A1304" s="14"/>
      <c r="B1304" s="234"/>
      <c r="C1304" s="235"/>
      <c r="D1304" s="217" t="s">
        <v>156</v>
      </c>
      <c r="E1304" s="236" t="s">
        <v>19</v>
      </c>
      <c r="F1304" s="237" t="s">
        <v>1633</v>
      </c>
      <c r="G1304" s="235"/>
      <c r="H1304" s="238">
        <v>4</v>
      </c>
      <c r="I1304" s="239"/>
      <c r="J1304" s="235"/>
      <c r="K1304" s="235"/>
      <c r="L1304" s="240"/>
      <c r="M1304" s="241"/>
      <c r="N1304" s="242"/>
      <c r="O1304" s="242"/>
      <c r="P1304" s="242"/>
      <c r="Q1304" s="242"/>
      <c r="R1304" s="242"/>
      <c r="S1304" s="242"/>
      <c r="T1304" s="243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44" t="s">
        <v>156</v>
      </c>
      <c r="AU1304" s="244" t="s">
        <v>79</v>
      </c>
      <c r="AV1304" s="14" t="s">
        <v>79</v>
      </c>
      <c r="AW1304" s="14" t="s">
        <v>31</v>
      </c>
      <c r="AX1304" s="14" t="s">
        <v>69</v>
      </c>
      <c r="AY1304" s="244" t="s">
        <v>144</v>
      </c>
    </row>
    <row r="1305" s="15" customFormat="1">
      <c r="A1305" s="15"/>
      <c r="B1305" s="245"/>
      <c r="C1305" s="246"/>
      <c r="D1305" s="217" t="s">
        <v>156</v>
      </c>
      <c r="E1305" s="247" t="s">
        <v>19</v>
      </c>
      <c r="F1305" s="248" t="s">
        <v>163</v>
      </c>
      <c r="G1305" s="246"/>
      <c r="H1305" s="249">
        <v>4</v>
      </c>
      <c r="I1305" s="250"/>
      <c r="J1305" s="246"/>
      <c r="K1305" s="246"/>
      <c r="L1305" s="251"/>
      <c r="M1305" s="252"/>
      <c r="N1305" s="253"/>
      <c r="O1305" s="253"/>
      <c r="P1305" s="253"/>
      <c r="Q1305" s="253"/>
      <c r="R1305" s="253"/>
      <c r="S1305" s="253"/>
      <c r="T1305" s="254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T1305" s="255" t="s">
        <v>156</v>
      </c>
      <c r="AU1305" s="255" t="s">
        <v>79</v>
      </c>
      <c r="AV1305" s="15" t="s">
        <v>151</v>
      </c>
      <c r="AW1305" s="15" t="s">
        <v>31</v>
      </c>
      <c r="AX1305" s="15" t="s">
        <v>77</v>
      </c>
      <c r="AY1305" s="255" t="s">
        <v>144</v>
      </c>
    </row>
    <row r="1306" s="2" customFormat="1" ht="33" customHeight="1">
      <c r="A1306" s="38"/>
      <c r="B1306" s="39"/>
      <c r="C1306" s="256" t="s">
        <v>1190</v>
      </c>
      <c r="D1306" s="256" t="s">
        <v>229</v>
      </c>
      <c r="E1306" s="257" t="s">
        <v>2562</v>
      </c>
      <c r="F1306" s="258" t="s">
        <v>2563</v>
      </c>
      <c r="G1306" s="259" t="s">
        <v>305</v>
      </c>
      <c r="H1306" s="260">
        <v>4</v>
      </c>
      <c r="I1306" s="261"/>
      <c r="J1306" s="262">
        <f>ROUND(I1306*H1306,2)</f>
        <v>0</v>
      </c>
      <c r="K1306" s="258" t="s">
        <v>19</v>
      </c>
      <c r="L1306" s="263"/>
      <c r="M1306" s="264" t="s">
        <v>19</v>
      </c>
      <c r="N1306" s="265" t="s">
        <v>40</v>
      </c>
      <c r="O1306" s="84"/>
      <c r="P1306" s="213">
        <f>O1306*H1306</f>
        <v>0</v>
      </c>
      <c r="Q1306" s="213">
        <v>0</v>
      </c>
      <c r="R1306" s="213">
        <f>Q1306*H1306</f>
        <v>0</v>
      </c>
      <c r="S1306" s="213">
        <v>0</v>
      </c>
      <c r="T1306" s="214">
        <f>S1306*H1306</f>
        <v>0</v>
      </c>
      <c r="U1306" s="38"/>
      <c r="V1306" s="38"/>
      <c r="W1306" s="38"/>
      <c r="X1306" s="38"/>
      <c r="Y1306" s="38"/>
      <c r="Z1306" s="38"/>
      <c r="AA1306" s="38"/>
      <c r="AB1306" s="38"/>
      <c r="AC1306" s="38"/>
      <c r="AD1306" s="38"/>
      <c r="AE1306" s="38"/>
      <c r="AR1306" s="215" t="s">
        <v>260</v>
      </c>
      <c r="AT1306" s="215" t="s">
        <v>229</v>
      </c>
      <c r="AU1306" s="215" t="s">
        <v>79</v>
      </c>
      <c r="AY1306" s="17" t="s">
        <v>144</v>
      </c>
      <c r="BE1306" s="216">
        <f>IF(N1306="základní",J1306,0)</f>
        <v>0</v>
      </c>
      <c r="BF1306" s="216">
        <f>IF(N1306="snížená",J1306,0)</f>
        <v>0</v>
      </c>
      <c r="BG1306" s="216">
        <f>IF(N1306="zákl. přenesená",J1306,0)</f>
        <v>0</v>
      </c>
      <c r="BH1306" s="216">
        <f>IF(N1306="sníž. přenesená",J1306,0)</f>
        <v>0</v>
      </c>
      <c r="BI1306" s="216">
        <f>IF(N1306="nulová",J1306,0)</f>
        <v>0</v>
      </c>
      <c r="BJ1306" s="17" t="s">
        <v>77</v>
      </c>
      <c r="BK1306" s="216">
        <f>ROUND(I1306*H1306,2)</f>
        <v>0</v>
      </c>
      <c r="BL1306" s="17" t="s">
        <v>203</v>
      </c>
      <c r="BM1306" s="215" t="s">
        <v>1193</v>
      </c>
    </row>
    <row r="1307" s="2" customFormat="1">
      <c r="A1307" s="38"/>
      <c r="B1307" s="39"/>
      <c r="C1307" s="40"/>
      <c r="D1307" s="217" t="s">
        <v>152</v>
      </c>
      <c r="E1307" s="40"/>
      <c r="F1307" s="218" t="s">
        <v>2563</v>
      </c>
      <c r="G1307" s="40"/>
      <c r="H1307" s="40"/>
      <c r="I1307" s="219"/>
      <c r="J1307" s="40"/>
      <c r="K1307" s="40"/>
      <c r="L1307" s="44"/>
      <c r="M1307" s="220"/>
      <c r="N1307" s="221"/>
      <c r="O1307" s="84"/>
      <c r="P1307" s="84"/>
      <c r="Q1307" s="84"/>
      <c r="R1307" s="84"/>
      <c r="S1307" s="84"/>
      <c r="T1307" s="85"/>
      <c r="U1307" s="38"/>
      <c r="V1307" s="38"/>
      <c r="W1307" s="38"/>
      <c r="X1307" s="38"/>
      <c r="Y1307" s="38"/>
      <c r="Z1307" s="38"/>
      <c r="AA1307" s="38"/>
      <c r="AB1307" s="38"/>
      <c r="AC1307" s="38"/>
      <c r="AD1307" s="38"/>
      <c r="AE1307" s="38"/>
      <c r="AT1307" s="17" t="s">
        <v>152</v>
      </c>
      <c r="AU1307" s="17" t="s">
        <v>79</v>
      </c>
    </row>
    <row r="1308" s="13" customFormat="1">
      <c r="A1308" s="13"/>
      <c r="B1308" s="224"/>
      <c r="C1308" s="225"/>
      <c r="D1308" s="217" t="s">
        <v>156</v>
      </c>
      <c r="E1308" s="226" t="s">
        <v>19</v>
      </c>
      <c r="F1308" s="227" t="s">
        <v>2420</v>
      </c>
      <c r="G1308" s="225"/>
      <c r="H1308" s="226" t="s">
        <v>19</v>
      </c>
      <c r="I1308" s="228"/>
      <c r="J1308" s="225"/>
      <c r="K1308" s="225"/>
      <c r="L1308" s="229"/>
      <c r="M1308" s="230"/>
      <c r="N1308" s="231"/>
      <c r="O1308" s="231"/>
      <c r="P1308" s="231"/>
      <c r="Q1308" s="231"/>
      <c r="R1308" s="231"/>
      <c r="S1308" s="231"/>
      <c r="T1308" s="232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33" t="s">
        <v>156</v>
      </c>
      <c r="AU1308" s="233" t="s">
        <v>79</v>
      </c>
      <c r="AV1308" s="13" t="s">
        <v>77</v>
      </c>
      <c r="AW1308" s="13" t="s">
        <v>31</v>
      </c>
      <c r="AX1308" s="13" t="s">
        <v>69</v>
      </c>
      <c r="AY1308" s="233" t="s">
        <v>144</v>
      </c>
    </row>
    <row r="1309" s="14" customFormat="1">
      <c r="A1309" s="14"/>
      <c r="B1309" s="234"/>
      <c r="C1309" s="235"/>
      <c r="D1309" s="217" t="s">
        <v>156</v>
      </c>
      <c r="E1309" s="236" t="s">
        <v>19</v>
      </c>
      <c r="F1309" s="237" t="s">
        <v>1633</v>
      </c>
      <c r="G1309" s="235"/>
      <c r="H1309" s="238">
        <v>4</v>
      </c>
      <c r="I1309" s="239"/>
      <c r="J1309" s="235"/>
      <c r="K1309" s="235"/>
      <c r="L1309" s="240"/>
      <c r="M1309" s="241"/>
      <c r="N1309" s="242"/>
      <c r="O1309" s="242"/>
      <c r="P1309" s="242"/>
      <c r="Q1309" s="242"/>
      <c r="R1309" s="242"/>
      <c r="S1309" s="242"/>
      <c r="T1309" s="243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44" t="s">
        <v>156</v>
      </c>
      <c r="AU1309" s="244" t="s">
        <v>79</v>
      </c>
      <c r="AV1309" s="14" t="s">
        <v>79</v>
      </c>
      <c r="AW1309" s="14" t="s">
        <v>31</v>
      </c>
      <c r="AX1309" s="14" t="s">
        <v>69</v>
      </c>
      <c r="AY1309" s="244" t="s">
        <v>144</v>
      </c>
    </row>
    <row r="1310" s="15" customFormat="1">
      <c r="A1310" s="15"/>
      <c r="B1310" s="245"/>
      <c r="C1310" s="246"/>
      <c r="D1310" s="217" t="s">
        <v>156</v>
      </c>
      <c r="E1310" s="247" t="s">
        <v>19</v>
      </c>
      <c r="F1310" s="248" t="s">
        <v>163</v>
      </c>
      <c r="G1310" s="246"/>
      <c r="H1310" s="249">
        <v>4</v>
      </c>
      <c r="I1310" s="250"/>
      <c r="J1310" s="246"/>
      <c r="K1310" s="246"/>
      <c r="L1310" s="251"/>
      <c r="M1310" s="252"/>
      <c r="N1310" s="253"/>
      <c r="O1310" s="253"/>
      <c r="P1310" s="253"/>
      <c r="Q1310" s="253"/>
      <c r="R1310" s="253"/>
      <c r="S1310" s="253"/>
      <c r="T1310" s="254"/>
      <c r="U1310" s="15"/>
      <c r="V1310" s="15"/>
      <c r="W1310" s="15"/>
      <c r="X1310" s="15"/>
      <c r="Y1310" s="15"/>
      <c r="Z1310" s="15"/>
      <c r="AA1310" s="15"/>
      <c r="AB1310" s="15"/>
      <c r="AC1310" s="15"/>
      <c r="AD1310" s="15"/>
      <c r="AE1310" s="15"/>
      <c r="AT1310" s="255" t="s">
        <v>156</v>
      </c>
      <c r="AU1310" s="255" t="s">
        <v>79</v>
      </c>
      <c r="AV1310" s="15" t="s">
        <v>151</v>
      </c>
      <c r="AW1310" s="15" t="s">
        <v>31</v>
      </c>
      <c r="AX1310" s="15" t="s">
        <v>77</v>
      </c>
      <c r="AY1310" s="255" t="s">
        <v>144</v>
      </c>
    </row>
    <row r="1311" s="2" customFormat="1" ht="24.15" customHeight="1">
      <c r="A1311" s="38"/>
      <c r="B1311" s="39"/>
      <c r="C1311" s="204" t="s">
        <v>697</v>
      </c>
      <c r="D1311" s="204" t="s">
        <v>146</v>
      </c>
      <c r="E1311" s="205" t="s">
        <v>2564</v>
      </c>
      <c r="F1311" s="206" t="s">
        <v>2565</v>
      </c>
      <c r="G1311" s="207" t="s">
        <v>305</v>
      </c>
      <c r="H1311" s="208">
        <v>6</v>
      </c>
      <c r="I1311" s="209"/>
      <c r="J1311" s="210">
        <f>ROUND(I1311*H1311,2)</f>
        <v>0</v>
      </c>
      <c r="K1311" s="206" t="s">
        <v>150</v>
      </c>
      <c r="L1311" s="44"/>
      <c r="M1311" s="211" t="s">
        <v>19</v>
      </c>
      <c r="N1311" s="212" t="s">
        <v>40</v>
      </c>
      <c r="O1311" s="84"/>
      <c r="P1311" s="213">
        <f>O1311*H1311</f>
        <v>0</v>
      </c>
      <c r="Q1311" s="213">
        <v>0.00021956999999999999</v>
      </c>
      <c r="R1311" s="213">
        <f>Q1311*H1311</f>
        <v>0.0013174199999999999</v>
      </c>
      <c r="S1311" s="213">
        <v>0</v>
      </c>
      <c r="T1311" s="214">
        <f>S1311*H1311</f>
        <v>0</v>
      </c>
      <c r="U1311" s="38"/>
      <c r="V1311" s="38"/>
      <c r="W1311" s="38"/>
      <c r="X1311" s="38"/>
      <c r="Y1311" s="38"/>
      <c r="Z1311" s="38"/>
      <c r="AA1311" s="38"/>
      <c r="AB1311" s="38"/>
      <c r="AC1311" s="38"/>
      <c r="AD1311" s="38"/>
      <c r="AE1311" s="38"/>
      <c r="AR1311" s="215" t="s">
        <v>203</v>
      </c>
      <c r="AT1311" s="215" t="s">
        <v>146</v>
      </c>
      <c r="AU1311" s="215" t="s">
        <v>79</v>
      </c>
      <c r="AY1311" s="17" t="s">
        <v>144</v>
      </c>
      <c r="BE1311" s="216">
        <f>IF(N1311="základní",J1311,0)</f>
        <v>0</v>
      </c>
      <c r="BF1311" s="216">
        <f>IF(N1311="snížená",J1311,0)</f>
        <v>0</v>
      </c>
      <c r="BG1311" s="216">
        <f>IF(N1311="zákl. přenesená",J1311,0)</f>
        <v>0</v>
      </c>
      <c r="BH1311" s="216">
        <f>IF(N1311="sníž. přenesená",J1311,0)</f>
        <v>0</v>
      </c>
      <c r="BI1311" s="216">
        <f>IF(N1311="nulová",J1311,0)</f>
        <v>0</v>
      </c>
      <c r="BJ1311" s="17" t="s">
        <v>77</v>
      </c>
      <c r="BK1311" s="216">
        <f>ROUND(I1311*H1311,2)</f>
        <v>0</v>
      </c>
      <c r="BL1311" s="17" t="s">
        <v>203</v>
      </c>
      <c r="BM1311" s="215" t="s">
        <v>1200</v>
      </c>
    </row>
    <row r="1312" s="2" customFormat="1">
      <c r="A1312" s="38"/>
      <c r="B1312" s="39"/>
      <c r="C1312" s="40"/>
      <c r="D1312" s="217" t="s">
        <v>152</v>
      </c>
      <c r="E1312" s="40"/>
      <c r="F1312" s="218" t="s">
        <v>2566</v>
      </c>
      <c r="G1312" s="40"/>
      <c r="H1312" s="40"/>
      <c r="I1312" s="219"/>
      <c r="J1312" s="40"/>
      <c r="K1312" s="40"/>
      <c r="L1312" s="44"/>
      <c r="M1312" s="220"/>
      <c r="N1312" s="221"/>
      <c r="O1312" s="84"/>
      <c r="P1312" s="84"/>
      <c r="Q1312" s="84"/>
      <c r="R1312" s="84"/>
      <c r="S1312" s="84"/>
      <c r="T1312" s="85"/>
      <c r="U1312" s="38"/>
      <c r="V1312" s="38"/>
      <c r="W1312" s="38"/>
      <c r="X1312" s="38"/>
      <c r="Y1312" s="38"/>
      <c r="Z1312" s="38"/>
      <c r="AA1312" s="38"/>
      <c r="AB1312" s="38"/>
      <c r="AC1312" s="38"/>
      <c r="AD1312" s="38"/>
      <c r="AE1312" s="38"/>
      <c r="AT1312" s="17" t="s">
        <v>152</v>
      </c>
      <c r="AU1312" s="17" t="s">
        <v>79</v>
      </c>
    </row>
    <row r="1313" s="2" customFormat="1">
      <c r="A1313" s="38"/>
      <c r="B1313" s="39"/>
      <c r="C1313" s="40"/>
      <c r="D1313" s="222" t="s">
        <v>154</v>
      </c>
      <c r="E1313" s="40"/>
      <c r="F1313" s="223" t="s">
        <v>2567</v>
      </c>
      <c r="G1313" s="40"/>
      <c r="H1313" s="40"/>
      <c r="I1313" s="219"/>
      <c r="J1313" s="40"/>
      <c r="K1313" s="40"/>
      <c r="L1313" s="44"/>
      <c r="M1313" s="220"/>
      <c r="N1313" s="221"/>
      <c r="O1313" s="84"/>
      <c r="P1313" s="84"/>
      <c r="Q1313" s="84"/>
      <c r="R1313" s="84"/>
      <c r="S1313" s="84"/>
      <c r="T1313" s="85"/>
      <c r="U1313" s="38"/>
      <c r="V1313" s="38"/>
      <c r="W1313" s="38"/>
      <c r="X1313" s="38"/>
      <c r="Y1313" s="38"/>
      <c r="Z1313" s="38"/>
      <c r="AA1313" s="38"/>
      <c r="AB1313" s="38"/>
      <c r="AC1313" s="38"/>
      <c r="AD1313" s="38"/>
      <c r="AE1313" s="38"/>
      <c r="AT1313" s="17" t="s">
        <v>154</v>
      </c>
      <c r="AU1313" s="17" t="s">
        <v>79</v>
      </c>
    </row>
    <row r="1314" s="13" customFormat="1">
      <c r="A1314" s="13"/>
      <c r="B1314" s="224"/>
      <c r="C1314" s="225"/>
      <c r="D1314" s="217" t="s">
        <v>156</v>
      </c>
      <c r="E1314" s="226" t="s">
        <v>19</v>
      </c>
      <c r="F1314" s="227" t="s">
        <v>2434</v>
      </c>
      <c r="G1314" s="225"/>
      <c r="H1314" s="226" t="s">
        <v>19</v>
      </c>
      <c r="I1314" s="228"/>
      <c r="J1314" s="225"/>
      <c r="K1314" s="225"/>
      <c r="L1314" s="229"/>
      <c r="M1314" s="230"/>
      <c r="N1314" s="231"/>
      <c r="O1314" s="231"/>
      <c r="P1314" s="231"/>
      <c r="Q1314" s="231"/>
      <c r="R1314" s="231"/>
      <c r="S1314" s="231"/>
      <c r="T1314" s="232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33" t="s">
        <v>156</v>
      </c>
      <c r="AU1314" s="233" t="s">
        <v>79</v>
      </c>
      <c r="AV1314" s="13" t="s">
        <v>77</v>
      </c>
      <c r="AW1314" s="13" t="s">
        <v>31</v>
      </c>
      <c r="AX1314" s="13" t="s">
        <v>69</v>
      </c>
      <c r="AY1314" s="233" t="s">
        <v>144</v>
      </c>
    </row>
    <row r="1315" s="14" customFormat="1">
      <c r="A1315" s="14"/>
      <c r="B1315" s="234"/>
      <c r="C1315" s="235"/>
      <c r="D1315" s="217" t="s">
        <v>156</v>
      </c>
      <c r="E1315" s="236" t="s">
        <v>19</v>
      </c>
      <c r="F1315" s="237" t="s">
        <v>77</v>
      </c>
      <c r="G1315" s="235"/>
      <c r="H1315" s="238">
        <v>1</v>
      </c>
      <c r="I1315" s="239"/>
      <c r="J1315" s="235"/>
      <c r="K1315" s="235"/>
      <c r="L1315" s="240"/>
      <c r="M1315" s="241"/>
      <c r="N1315" s="242"/>
      <c r="O1315" s="242"/>
      <c r="P1315" s="242"/>
      <c r="Q1315" s="242"/>
      <c r="R1315" s="242"/>
      <c r="S1315" s="242"/>
      <c r="T1315" s="243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44" t="s">
        <v>156</v>
      </c>
      <c r="AU1315" s="244" t="s">
        <v>79</v>
      </c>
      <c r="AV1315" s="14" t="s">
        <v>79</v>
      </c>
      <c r="AW1315" s="14" t="s">
        <v>31</v>
      </c>
      <c r="AX1315" s="14" t="s">
        <v>69</v>
      </c>
      <c r="AY1315" s="244" t="s">
        <v>144</v>
      </c>
    </row>
    <row r="1316" s="13" customFormat="1">
      <c r="A1316" s="13"/>
      <c r="B1316" s="224"/>
      <c r="C1316" s="225"/>
      <c r="D1316" s="217" t="s">
        <v>156</v>
      </c>
      <c r="E1316" s="226" t="s">
        <v>19</v>
      </c>
      <c r="F1316" s="227" t="s">
        <v>2402</v>
      </c>
      <c r="G1316" s="225"/>
      <c r="H1316" s="226" t="s">
        <v>19</v>
      </c>
      <c r="I1316" s="228"/>
      <c r="J1316" s="225"/>
      <c r="K1316" s="225"/>
      <c r="L1316" s="229"/>
      <c r="M1316" s="230"/>
      <c r="N1316" s="231"/>
      <c r="O1316" s="231"/>
      <c r="P1316" s="231"/>
      <c r="Q1316" s="231"/>
      <c r="R1316" s="231"/>
      <c r="S1316" s="231"/>
      <c r="T1316" s="232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33" t="s">
        <v>156</v>
      </c>
      <c r="AU1316" s="233" t="s">
        <v>79</v>
      </c>
      <c r="AV1316" s="13" t="s">
        <v>77</v>
      </c>
      <c r="AW1316" s="13" t="s">
        <v>31</v>
      </c>
      <c r="AX1316" s="13" t="s">
        <v>69</v>
      </c>
      <c r="AY1316" s="233" t="s">
        <v>144</v>
      </c>
    </row>
    <row r="1317" s="14" customFormat="1">
      <c r="A1317" s="14"/>
      <c r="B1317" s="234"/>
      <c r="C1317" s="235"/>
      <c r="D1317" s="217" t="s">
        <v>156</v>
      </c>
      <c r="E1317" s="236" t="s">
        <v>19</v>
      </c>
      <c r="F1317" s="237" t="s">
        <v>79</v>
      </c>
      <c r="G1317" s="235"/>
      <c r="H1317" s="238">
        <v>2</v>
      </c>
      <c r="I1317" s="239"/>
      <c r="J1317" s="235"/>
      <c r="K1317" s="235"/>
      <c r="L1317" s="240"/>
      <c r="M1317" s="241"/>
      <c r="N1317" s="242"/>
      <c r="O1317" s="242"/>
      <c r="P1317" s="242"/>
      <c r="Q1317" s="242"/>
      <c r="R1317" s="242"/>
      <c r="S1317" s="242"/>
      <c r="T1317" s="243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T1317" s="244" t="s">
        <v>156</v>
      </c>
      <c r="AU1317" s="244" t="s">
        <v>79</v>
      </c>
      <c r="AV1317" s="14" t="s">
        <v>79</v>
      </c>
      <c r="AW1317" s="14" t="s">
        <v>31</v>
      </c>
      <c r="AX1317" s="14" t="s">
        <v>69</v>
      </c>
      <c r="AY1317" s="244" t="s">
        <v>144</v>
      </c>
    </row>
    <row r="1318" s="13" customFormat="1">
      <c r="A1318" s="13"/>
      <c r="B1318" s="224"/>
      <c r="C1318" s="225"/>
      <c r="D1318" s="217" t="s">
        <v>156</v>
      </c>
      <c r="E1318" s="226" t="s">
        <v>19</v>
      </c>
      <c r="F1318" s="227" t="s">
        <v>2403</v>
      </c>
      <c r="G1318" s="225"/>
      <c r="H1318" s="226" t="s">
        <v>19</v>
      </c>
      <c r="I1318" s="228"/>
      <c r="J1318" s="225"/>
      <c r="K1318" s="225"/>
      <c r="L1318" s="229"/>
      <c r="M1318" s="230"/>
      <c r="N1318" s="231"/>
      <c r="O1318" s="231"/>
      <c r="P1318" s="231"/>
      <c r="Q1318" s="231"/>
      <c r="R1318" s="231"/>
      <c r="S1318" s="231"/>
      <c r="T1318" s="232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33" t="s">
        <v>156</v>
      </c>
      <c r="AU1318" s="233" t="s">
        <v>79</v>
      </c>
      <c r="AV1318" s="13" t="s">
        <v>77</v>
      </c>
      <c r="AW1318" s="13" t="s">
        <v>31</v>
      </c>
      <c r="AX1318" s="13" t="s">
        <v>69</v>
      </c>
      <c r="AY1318" s="233" t="s">
        <v>144</v>
      </c>
    </row>
    <row r="1319" s="14" customFormat="1">
      <c r="A1319" s="14"/>
      <c r="B1319" s="234"/>
      <c r="C1319" s="235"/>
      <c r="D1319" s="217" t="s">
        <v>156</v>
      </c>
      <c r="E1319" s="236" t="s">
        <v>19</v>
      </c>
      <c r="F1319" s="237" t="s">
        <v>2025</v>
      </c>
      <c r="G1319" s="235"/>
      <c r="H1319" s="238">
        <v>2</v>
      </c>
      <c r="I1319" s="239"/>
      <c r="J1319" s="235"/>
      <c r="K1319" s="235"/>
      <c r="L1319" s="240"/>
      <c r="M1319" s="241"/>
      <c r="N1319" s="242"/>
      <c r="O1319" s="242"/>
      <c r="P1319" s="242"/>
      <c r="Q1319" s="242"/>
      <c r="R1319" s="242"/>
      <c r="S1319" s="242"/>
      <c r="T1319" s="243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44" t="s">
        <v>156</v>
      </c>
      <c r="AU1319" s="244" t="s">
        <v>79</v>
      </c>
      <c r="AV1319" s="14" t="s">
        <v>79</v>
      </c>
      <c r="AW1319" s="14" t="s">
        <v>31</v>
      </c>
      <c r="AX1319" s="14" t="s">
        <v>69</v>
      </c>
      <c r="AY1319" s="244" t="s">
        <v>144</v>
      </c>
    </row>
    <row r="1320" s="13" customFormat="1">
      <c r="A1320" s="13"/>
      <c r="B1320" s="224"/>
      <c r="C1320" s="225"/>
      <c r="D1320" s="217" t="s">
        <v>156</v>
      </c>
      <c r="E1320" s="226" t="s">
        <v>19</v>
      </c>
      <c r="F1320" s="227" t="s">
        <v>2414</v>
      </c>
      <c r="G1320" s="225"/>
      <c r="H1320" s="226" t="s">
        <v>19</v>
      </c>
      <c r="I1320" s="228"/>
      <c r="J1320" s="225"/>
      <c r="K1320" s="225"/>
      <c r="L1320" s="229"/>
      <c r="M1320" s="230"/>
      <c r="N1320" s="231"/>
      <c r="O1320" s="231"/>
      <c r="P1320" s="231"/>
      <c r="Q1320" s="231"/>
      <c r="R1320" s="231"/>
      <c r="S1320" s="231"/>
      <c r="T1320" s="232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33" t="s">
        <v>156</v>
      </c>
      <c r="AU1320" s="233" t="s">
        <v>79</v>
      </c>
      <c r="AV1320" s="13" t="s">
        <v>77</v>
      </c>
      <c r="AW1320" s="13" t="s">
        <v>31</v>
      </c>
      <c r="AX1320" s="13" t="s">
        <v>69</v>
      </c>
      <c r="AY1320" s="233" t="s">
        <v>144</v>
      </c>
    </row>
    <row r="1321" s="14" customFormat="1">
      <c r="A1321" s="14"/>
      <c r="B1321" s="234"/>
      <c r="C1321" s="235"/>
      <c r="D1321" s="217" t="s">
        <v>156</v>
      </c>
      <c r="E1321" s="236" t="s">
        <v>19</v>
      </c>
      <c r="F1321" s="237" t="s">
        <v>77</v>
      </c>
      <c r="G1321" s="235"/>
      <c r="H1321" s="238">
        <v>1</v>
      </c>
      <c r="I1321" s="239"/>
      <c r="J1321" s="235"/>
      <c r="K1321" s="235"/>
      <c r="L1321" s="240"/>
      <c r="M1321" s="241"/>
      <c r="N1321" s="242"/>
      <c r="O1321" s="242"/>
      <c r="P1321" s="242"/>
      <c r="Q1321" s="242"/>
      <c r="R1321" s="242"/>
      <c r="S1321" s="242"/>
      <c r="T1321" s="243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T1321" s="244" t="s">
        <v>156</v>
      </c>
      <c r="AU1321" s="244" t="s">
        <v>79</v>
      </c>
      <c r="AV1321" s="14" t="s">
        <v>79</v>
      </c>
      <c r="AW1321" s="14" t="s">
        <v>31</v>
      </c>
      <c r="AX1321" s="14" t="s">
        <v>69</v>
      </c>
      <c r="AY1321" s="244" t="s">
        <v>144</v>
      </c>
    </row>
    <row r="1322" s="15" customFormat="1">
      <c r="A1322" s="15"/>
      <c r="B1322" s="245"/>
      <c r="C1322" s="246"/>
      <c r="D1322" s="217" t="s">
        <v>156</v>
      </c>
      <c r="E1322" s="247" t="s">
        <v>19</v>
      </c>
      <c r="F1322" s="248" t="s">
        <v>163</v>
      </c>
      <c r="G1322" s="246"/>
      <c r="H1322" s="249">
        <v>6</v>
      </c>
      <c r="I1322" s="250"/>
      <c r="J1322" s="246"/>
      <c r="K1322" s="246"/>
      <c r="L1322" s="251"/>
      <c r="M1322" s="252"/>
      <c r="N1322" s="253"/>
      <c r="O1322" s="253"/>
      <c r="P1322" s="253"/>
      <c r="Q1322" s="253"/>
      <c r="R1322" s="253"/>
      <c r="S1322" s="253"/>
      <c r="T1322" s="254"/>
      <c r="U1322" s="15"/>
      <c r="V1322" s="15"/>
      <c r="W1322" s="15"/>
      <c r="X1322" s="15"/>
      <c r="Y1322" s="15"/>
      <c r="Z1322" s="15"/>
      <c r="AA1322" s="15"/>
      <c r="AB1322" s="15"/>
      <c r="AC1322" s="15"/>
      <c r="AD1322" s="15"/>
      <c r="AE1322" s="15"/>
      <c r="AT1322" s="255" t="s">
        <v>156</v>
      </c>
      <c r="AU1322" s="255" t="s">
        <v>79</v>
      </c>
      <c r="AV1322" s="15" t="s">
        <v>151</v>
      </c>
      <c r="AW1322" s="15" t="s">
        <v>31</v>
      </c>
      <c r="AX1322" s="15" t="s">
        <v>77</v>
      </c>
      <c r="AY1322" s="255" t="s">
        <v>144</v>
      </c>
    </row>
    <row r="1323" s="2" customFormat="1" ht="24.15" customHeight="1">
      <c r="A1323" s="38"/>
      <c r="B1323" s="39"/>
      <c r="C1323" s="204" t="s">
        <v>1201</v>
      </c>
      <c r="D1323" s="204" t="s">
        <v>146</v>
      </c>
      <c r="E1323" s="205" t="s">
        <v>2568</v>
      </c>
      <c r="F1323" s="206" t="s">
        <v>2569</v>
      </c>
      <c r="G1323" s="207" t="s">
        <v>305</v>
      </c>
      <c r="H1323" s="208">
        <v>2</v>
      </c>
      <c r="I1323" s="209"/>
      <c r="J1323" s="210">
        <f>ROUND(I1323*H1323,2)</f>
        <v>0</v>
      </c>
      <c r="K1323" s="206" t="s">
        <v>150</v>
      </c>
      <c r="L1323" s="44"/>
      <c r="M1323" s="211" t="s">
        <v>19</v>
      </c>
      <c r="N1323" s="212" t="s">
        <v>40</v>
      </c>
      <c r="O1323" s="84"/>
      <c r="P1323" s="213">
        <f>O1323*H1323</f>
        <v>0</v>
      </c>
      <c r="Q1323" s="213">
        <v>0.00052756999999999999</v>
      </c>
      <c r="R1323" s="213">
        <f>Q1323*H1323</f>
        <v>0.00105514</v>
      </c>
      <c r="S1323" s="213">
        <v>0</v>
      </c>
      <c r="T1323" s="214">
        <f>S1323*H1323</f>
        <v>0</v>
      </c>
      <c r="U1323" s="38"/>
      <c r="V1323" s="38"/>
      <c r="W1323" s="38"/>
      <c r="X1323" s="38"/>
      <c r="Y1323" s="38"/>
      <c r="Z1323" s="38"/>
      <c r="AA1323" s="38"/>
      <c r="AB1323" s="38"/>
      <c r="AC1323" s="38"/>
      <c r="AD1323" s="38"/>
      <c r="AE1323" s="38"/>
      <c r="AR1323" s="215" t="s">
        <v>203</v>
      </c>
      <c r="AT1323" s="215" t="s">
        <v>146</v>
      </c>
      <c r="AU1323" s="215" t="s">
        <v>79</v>
      </c>
      <c r="AY1323" s="17" t="s">
        <v>144</v>
      </c>
      <c r="BE1323" s="216">
        <f>IF(N1323="základní",J1323,0)</f>
        <v>0</v>
      </c>
      <c r="BF1323" s="216">
        <f>IF(N1323="snížená",J1323,0)</f>
        <v>0</v>
      </c>
      <c r="BG1323" s="216">
        <f>IF(N1323="zákl. přenesená",J1323,0)</f>
        <v>0</v>
      </c>
      <c r="BH1323" s="216">
        <f>IF(N1323="sníž. přenesená",J1323,0)</f>
        <v>0</v>
      </c>
      <c r="BI1323" s="216">
        <f>IF(N1323="nulová",J1323,0)</f>
        <v>0</v>
      </c>
      <c r="BJ1323" s="17" t="s">
        <v>77</v>
      </c>
      <c r="BK1323" s="216">
        <f>ROUND(I1323*H1323,2)</f>
        <v>0</v>
      </c>
      <c r="BL1323" s="17" t="s">
        <v>203</v>
      </c>
      <c r="BM1323" s="215" t="s">
        <v>1204</v>
      </c>
    </row>
    <row r="1324" s="2" customFormat="1">
      <c r="A1324" s="38"/>
      <c r="B1324" s="39"/>
      <c r="C1324" s="40"/>
      <c r="D1324" s="217" t="s">
        <v>152</v>
      </c>
      <c r="E1324" s="40"/>
      <c r="F1324" s="218" t="s">
        <v>2570</v>
      </c>
      <c r="G1324" s="40"/>
      <c r="H1324" s="40"/>
      <c r="I1324" s="219"/>
      <c r="J1324" s="40"/>
      <c r="K1324" s="40"/>
      <c r="L1324" s="44"/>
      <c r="M1324" s="220"/>
      <c r="N1324" s="221"/>
      <c r="O1324" s="84"/>
      <c r="P1324" s="84"/>
      <c r="Q1324" s="84"/>
      <c r="R1324" s="84"/>
      <c r="S1324" s="84"/>
      <c r="T1324" s="85"/>
      <c r="U1324" s="38"/>
      <c r="V1324" s="38"/>
      <c r="W1324" s="38"/>
      <c r="X1324" s="38"/>
      <c r="Y1324" s="38"/>
      <c r="Z1324" s="38"/>
      <c r="AA1324" s="38"/>
      <c r="AB1324" s="38"/>
      <c r="AC1324" s="38"/>
      <c r="AD1324" s="38"/>
      <c r="AE1324" s="38"/>
      <c r="AT1324" s="17" t="s">
        <v>152</v>
      </c>
      <c r="AU1324" s="17" t="s">
        <v>79</v>
      </c>
    </row>
    <row r="1325" s="2" customFormat="1">
      <c r="A1325" s="38"/>
      <c r="B1325" s="39"/>
      <c r="C1325" s="40"/>
      <c r="D1325" s="222" t="s">
        <v>154</v>
      </c>
      <c r="E1325" s="40"/>
      <c r="F1325" s="223" t="s">
        <v>2571</v>
      </c>
      <c r="G1325" s="40"/>
      <c r="H1325" s="40"/>
      <c r="I1325" s="219"/>
      <c r="J1325" s="40"/>
      <c r="K1325" s="40"/>
      <c r="L1325" s="44"/>
      <c r="M1325" s="220"/>
      <c r="N1325" s="221"/>
      <c r="O1325" s="84"/>
      <c r="P1325" s="84"/>
      <c r="Q1325" s="84"/>
      <c r="R1325" s="84"/>
      <c r="S1325" s="84"/>
      <c r="T1325" s="85"/>
      <c r="U1325" s="38"/>
      <c r="V1325" s="38"/>
      <c r="W1325" s="38"/>
      <c r="X1325" s="38"/>
      <c r="Y1325" s="38"/>
      <c r="Z1325" s="38"/>
      <c r="AA1325" s="38"/>
      <c r="AB1325" s="38"/>
      <c r="AC1325" s="38"/>
      <c r="AD1325" s="38"/>
      <c r="AE1325" s="38"/>
      <c r="AT1325" s="17" t="s">
        <v>154</v>
      </c>
      <c r="AU1325" s="17" t="s">
        <v>79</v>
      </c>
    </row>
    <row r="1326" s="13" customFormat="1">
      <c r="A1326" s="13"/>
      <c r="B1326" s="224"/>
      <c r="C1326" s="225"/>
      <c r="D1326" s="217" t="s">
        <v>156</v>
      </c>
      <c r="E1326" s="226" t="s">
        <v>19</v>
      </c>
      <c r="F1326" s="227" t="s">
        <v>2402</v>
      </c>
      <c r="G1326" s="225"/>
      <c r="H1326" s="226" t="s">
        <v>19</v>
      </c>
      <c r="I1326" s="228"/>
      <c r="J1326" s="225"/>
      <c r="K1326" s="225"/>
      <c r="L1326" s="229"/>
      <c r="M1326" s="230"/>
      <c r="N1326" s="231"/>
      <c r="O1326" s="231"/>
      <c r="P1326" s="231"/>
      <c r="Q1326" s="231"/>
      <c r="R1326" s="231"/>
      <c r="S1326" s="231"/>
      <c r="T1326" s="232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33" t="s">
        <v>156</v>
      </c>
      <c r="AU1326" s="233" t="s">
        <v>79</v>
      </c>
      <c r="AV1326" s="13" t="s">
        <v>77</v>
      </c>
      <c r="AW1326" s="13" t="s">
        <v>31</v>
      </c>
      <c r="AX1326" s="13" t="s">
        <v>69</v>
      </c>
      <c r="AY1326" s="233" t="s">
        <v>144</v>
      </c>
    </row>
    <row r="1327" s="14" customFormat="1">
      <c r="A1327" s="14"/>
      <c r="B1327" s="234"/>
      <c r="C1327" s="235"/>
      <c r="D1327" s="217" t="s">
        <v>156</v>
      </c>
      <c r="E1327" s="236" t="s">
        <v>19</v>
      </c>
      <c r="F1327" s="237" t="s">
        <v>77</v>
      </c>
      <c r="G1327" s="235"/>
      <c r="H1327" s="238">
        <v>1</v>
      </c>
      <c r="I1327" s="239"/>
      <c r="J1327" s="235"/>
      <c r="K1327" s="235"/>
      <c r="L1327" s="240"/>
      <c r="M1327" s="241"/>
      <c r="N1327" s="242"/>
      <c r="O1327" s="242"/>
      <c r="P1327" s="242"/>
      <c r="Q1327" s="242"/>
      <c r="R1327" s="242"/>
      <c r="S1327" s="242"/>
      <c r="T1327" s="243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T1327" s="244" t="s">
        <v>156</v>
      </c>
      <c r="AU1327" s="244" t="s">
        <v>79</v>
      </c>
      <c r="AV1327" s="14" t="s">
        <v>79</v>
      </c>
      <c r="AW1327" s="14" t="s">
        <v>31</v>
      </c>
      <c r="AX1327" s="14" t="s">
        <v>69</v>
      </c>
      <c r="AY1327" s="244" t="s">
        <v>144</v>
      </c>
    </row>
    <row r="1328" s="13" customFormat="1">
      <c r="A1328" s="13"/>
      <c r="B1328" s="224"/>
      <c r="C1328" s="225"/>
      <c r="D1328" s="217" t="s">
        <v>156</v>
      </c>
      <c r="E1328" s="226" t="s">
        <v>19</v>
      </c>
      <c r="F1328" s="227" t="s">
        <v>2403</v>
      </c>
      <c r="G1328" s="225"/>
      <c r="H1328" s="226" t="s">
        <v>19</v>
      </c>
      <c r="I1328" s="228"/>
      <c r="J1328" s="225"/>
      <c r="K1328" s="225"/>
      <c r="L1328" s="229"/>
      <c r="M1328" s="230"/>
      <c r="N1328" s="231"/>
      <c r="O1328" s="231"/>
      <c r="P1328" s="231"/>
      <c r="Q1328" s="231"/>
      <c r="R1328" s="231"/>
      <c r="S1328" s="231"/>
      <c r="T1328" s="232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33" t="s">
        <v>156</v>
      </c>
      <c r="AU1328" s="233" t="s">
        <v>79</v>
      </c>
      <c r="AV1328" s="13" t="s">
        <v>77</v>
      </c>
      <c r="AW1328" s="13" t="s">
        <v>31</v>
      </c>
      <c r="AX1328" s="13" t="s">
        <v>69</v>
      </c>
      <c r="AY1328" s="233" t="s">
        <v>144</v>
      </c>
    </row>
    <row r="1329" s="14" customFormat="1">
      <c r="A1329" s="14"/>
      <c r="B1329" s="234"/>
      <c r="C1329" s="235"/>
      <c r="D1329" s="217" t="s">
        <v>156</v>
      </c>
      <c r="E1329" s="236" t="s">
        <v>19</v>
      </c>
      <c r="F1329" s="237" t="s">
        <v>77</v>
      </c>
      <c r="G1329" s="235"/>
      <c r="H1329" s="238">
        <v>1</v>
      </c>
      <c r="I1329" s="239"/>
      <c r="J1329" s="235"/>
      <c r="K1329" s="235"/>
      <c r="L1329" s="240"/>
      <c r="M1329" s="241"/>
      <c r="N1329" s="242"/>
      <c r="O1329" s="242"/>
      <c r="P1329" s="242"/>
      <c r="Q1329" s="242"/>
      <c r="R1329" s="242"/>
      <c r="S1329" s="242"/>
      <c r="T1329" s="243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T1329" s="244" t="s">
        <v>156</v>
      </c>
      <c r="AU1329" s="244" t="s">
        <v>79</v>
      </c>
      <c r="AV1329" s="14" t="s">
        <v>79</v>
      </c>
      <c r="AW1329" s="14" t="s">
        <v>31</v>
      </c>
      <c r="AX1329" s="14" t="s">
        <v>69</v>
      </c>
      <c r="AY1329" s="244" t="s">
        <v>144</v>
      </c>
    </row>
    <row r="1330" s="15" customFormat="1">
      <c r="A1330" s="15"/>
      <c r="B1330" s="245"/>
      <c r="C1330" s="246"/>
      <c r="D1330" s="217" t="s">
        <v>156</v>
      </c>
      <c r="E1330" s="247" t="s">
        <v>19</v>
      </c>
      <c r="F1330" s="248" t="s">
        <v>163</v>
      </c>
      <c r="G1330" s="246"/>
      <c r="H1330" s="249">
        <v>2</v>
      </c>
      <c r="I1330" s="250"/>
      <c r="J1330" s="246"/>
      <c r="K1330" s="246"/>
      <c r="L1330" s="251"/>
      <c r="M1330" s="252"/>
      <c r="N1330" s="253"/>
      <c r="O1330" s="253"/>
      <c r="P1330" s="253"/>
      <c r="Q1330" s="253"/>
      <c r="R1330" s="253"/>
      <c r="S1330" s="253"/>
      <c r="T1330" s="254"/>
      <c r="U1330" s="15"/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5"/>
      <c r="AT1330" s="255" t="s">
        <v>156</v>
      </c>
      <c r="AU1330" s="255" t="s">
        <v>79</v>
      </c>
      <c r="AV1330" s="15" t="s">
        <v>151</v>
      </c>
      <c r="AW1330" s="15" t="s">
        <v>31</v>
      </c>
      <c r="AX1330" s="15" t="s">
        <v>77</v>
      </c>
      <c r="AY1330" s="255" t="s">
        <v>144</v>
      </c>
    </row>
    <row r="1331" s="2" customFormat="1" ht="24.15" customHeight="1">
      <c r="A1331" s="38"/>
      <c r="B1331" s="39"/>
      <c r="C1331" s="204" t="s">
        <v>704</v>
      </c>
      <c r="D1331" s="204" t="s">
        <v>146</v>
      </c>
      <c r="E1331" s="205" t="s">
        <v>2572</v>
      </c>
      <c r="F1331" s="206" t="s">
        <v>2573</v>
      </c>
      <c r="G1331" s="207" t="s">
        <v>305</v>
      </c>
      <c r="H1331" s="208">
        <v>2</v>
      </c>
      <c r="I1331" s="209"/>
      <c r="J1331" s="210">
        <f>ROUND(I1331*H1331,2)</f>
        <v>0</v>
      </c>
      <c r="K1331" s="206" t="s">
        <v>150</v>
      </c>
      <c r="L1331" s="44"/>
      <c r="M1331" s="211" t="s">
        <v>19</v>
      </c>
      <c r="N1331" s="212" t="s">
        <v>40</v>
      </c>
      <c r="O1331" s="84"/>
      <c r="P1331" s="213">
        <f>O1331*H1331</f>
        <v>0</v>
      </c>
      <c r="Q1331" s="213">
        <v>0.0014675700000000001</v>
      </c>
      <c r="R1331" s="213">
        <f>Q1331*H1331</f>
        <v>0.0029351400000000001</v>
      </c>
      <c r="S1331" s="213">
        <v>0</v>
      </c>
      <c r="T1331" s="214">
        <f>S1331*H1331</f>
        <v>0</v>
      </c>
      <c r="U1331" s="38"/>
      <c r="V1331" s="38"/>
      <c r="W1331" s="38"/>
      <c r="X1331" s="38"/>
      <c r="Y1331" s="38"/>
      <c r="Z1331" s="38"/>
      <c r="AA1331" s="38"/>
      <c r="AB1331" s="38"/>
      <c r="AC1331" s="38"/>
      <c r="AD1331" s="38"/>
      <c r="AE1331" s="38"/>
      <c r="AR1331" s="215" t="s">
        <v>203</v>
      </c>
      <c r="AT1331" s="215" t="s">
        <v>146</v>
      </c>
      <c r="AU1331" s="215" t="s">
        <v>79</v>
      </c>
      <c r="AY1331" s="17" t="s">
        <v>144</v>
      </c>
      <c r="BE1331" s="216">
        <f>IF(N1331="základní",J1331,0)</f>
        <v>0</v>
      </c>
      <c r="BF1331" s="216">
        <f>IF(N1331="snížená",J1331,0)</f>
        <v>0</v>
      </c>
      <c r="BG1331" s="216">
        <f>IF(N1331="zákl. přenesená",J1331,0)</f>
        <v>0</v>
      </c>
      <c r="BH1331" s="216">
        <f>IF(N1331="sníž. přenesená",J1331,0)</f>
        <v>0</v>
      </c>
      <c r="BI1331" s="216">
        <f>IF(N1331="nulová",J1331,0)</f>
        <v>0</v>
      </c>
      <c r="BJ1331" s="17" t="s">
        <v>77</v>
      </c>
      <c r="BK1331" s="216">
        <f>ROUND(I1331*H1331,2)</f>
        <v>0</v>
      </c>
      <c r="BL1331" s="17" t="s">
        <v>203</v>
      </c>
      <c r="BM1331" s="215" t="s">
        <v>1208</v>
      </c>
    </row>
    <row r="1332" s="2" customFormat="1">
      <c r="A1332" s="38"/>
      <c r="B1332" s="39"/>
      <c r="C1332" s="40"/>
      <c r="D1332" s="217" t="s">
        <v>152</v>
      </c>
      <c r="E1332" s="40"/>
      <c r="F1332" s="218" t="s">
        <v>2574</v>
      </c>
      <c r="G1332" s="40"/>
      <c r="H1332" s="40"/>
      <c r="I1332" s="219"/>
      <c r="J1332" s="40"/>
      <c r="K1332" s="40"/>
      <c r="L1332" s="44"/>
      <c r="M1332" s="220"/>
      <c r="N1332" s="221"/>
      <c r="O1332" s="84"/>
      <c r="P1332" s="84"/>
      <c r="Q1332" s="84"/>
      <c r="R1332" s="84"/>
      <c r="S1332" s="84"/>
      <c r="T1332" s="85"/>
      <c r="U1332" s="38"/>
      <c r="V1332" s="38"/>
      <c r="W1332" s="38"/>
      <c r="X1332" s="38"/>
      <c r="Y1332" s="38"/>
      <c r="Z1332" s="38"/>
      <c r="AA1332" s="38"/>
      <c r="AB1332" s="38"/>
      <c r="AC1332" s="38"/>
      <c r="AD1332" s="38"/>
      <c r="AE1332" s="38"/>
      <c r="AT1332" s="17" t="s">
        <v>152</v>
      </c>
      <c r="AU1332" s="17" t="s">
        <v>79</v>
      </c>
    </row>
    <row r="1333" s="2" customFormat="1">
      <c r="A1333" s="38"/>
      <c r="B1333" s="39"/>
      <c r="C1333" s="40"/>
      <c r="D1333" s="222" t="s">
        <v>154</v>
      </c>
      <c r="E1333" s="40"/>
      <c r="F1333" s="223" t="s">
        <v>2575</v>
      </c>
      <c r="G1333" s="40"/>
      <c r="H1333" s="40"/>
      <c r="I1333" s="219"/>
      <c r="J1333" s="40"/>
      <c r="K1333" s="40"/>
      <c r="L1333" s="44"/>
      <c r="M1333" s="220"/>
      <c r="N1333" s="221"/>
      <c r="O1333" s="84"/>
      <c r="P1333" s="84"/>
      <c r="Q1333" s="84"/>
      <c r="R1333" s="84"/>
      <c r="S1333" s="84"/>
      <c r="T1333" s="85"/>
      <c r="U1333" s="38"/>
      <c r="V1333" s="38"/>
      <c r="W1333" s="38"/>
      <c r="X1333" s="38"/>
      <c r="Y1333" s="38"/>
      <c r="Z1333" s="38"/>
      <c r="AA1333" s="38"/>
      <c r="AB1333" s="38"/>
      <c r="AC1333" s="38"/>
      <c r="AD1333" s="38"/>
      <c r="AE1333" s="38"/>
      <c r="AT1333" s="17" t="s">
        <v>154</v>
      </c>
      <c r="AU1333" s="17" t="s">
        <v>79</v>
      </c>
    </row>
    <row r="1334" s="13" customFormat="1">
      <c r="A1334" s="13"/>
      <c r="B1334" s="224"/>
      <c r="C1334" s="225"/>
      <c r="D1334" s="217" t="s">
        <v>156</v>
      </c>
      <c r="E1334" s="226" t="s">
        <v>19</v>
      </c>
      <c r="F1334" s="227" t="s">
        <v>2402</v>
      </c>
      <c r="G1334" s="225"/>
      <c r="H1334" s="226" t="s">
        <v>19</v>
      </c>
      <c r="I1334" s="228"/>
      <c r="J1334" s="225"/>
      <c r="K1334" s="225"/>
      <c r="L1334" s="229"/>
      <c r="M1334" s="230"/>
      <c r="N1334" s="231"/>
      <c r="O1334" s="231"/>
      <c r="P1334" s="231"/>
      <c r="Q1334" s="231"/>
      <c r="R1334" s="231"/>
      <c r="S1334" s="231"/>
      <c r="T1334" s="232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33" t="s">
        <v>156</v>
      </c>
      <c r="AU1334" s="233" t="s">
        <v>79</v>
      </c>
      <c r="AV1334" s="13" t="s">
        <v>77</v>
      </c>
      <c r="AW1334" s="13" t="s">
        <v>31</v>
      </c>
      <c r="AX1334" s="13" t="s">
        <v>69</v>
      </c>
      <c r="AY1334" s="233" t="s">
        <v>144</v>
      </c>
    </row>
    <row r="1335" s="14" customFormat="1">
      <c r="A1335" s="14"/>
      <c r="B1335" s="234"/>
      <c r="C1335" s="235"/>
      <c r="D1335" s="217" t="s">
        <v>156</v>
      </c>
      <c r="E1335" s="236" t="s">
        <v>19</v>
      </c>
      <c r="F1335" s="237" t="s">
        <v>77</v>
      </c>
      <c r="G1335" s="235"/>
      <c r="H1335" s="238">
        <v>1</v>
      </c>
      <c r="I1335" s="239"/>
      <c r="J1335" s="235"/>
      <c r="K1335" s="235"/>
      <c r="L1335" s="240"/>
      <c r="M1335" s="241"/>
      <c r="N1335" s="242"/>
      <c r="O1335" s="242"/>
      <c r="P1335" s="242"/>
      <c r="Q1335" s="242"/>
      <c r="R1335" s="242"/>
      <c r="S1335" s="242"/>
      <c r="T1335" s="243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44" t="s">
        <v>156</v>
      </c>
      <c r="AU1335" s="244" t="s">
        <v>79</v>
      </c>
      <c r="AV1335" s="14" t="s">
        <v>79</v>
      </c>
      <c r="AW1335" s="14" t="s">
        <v>31</v>
      </c>
      <c r="AX1335" s="14" t="s">
        <v>69</v>
      </c>
      <c r="AY1335" s="244" t="s">
        <v>144</v>
      </c>
    </row>
    <row r="1336" s="13" customFormat="1">
      <c r="A1336" s="13"/>
      <c r="B1336" s="224"/>
      <c r="C1336" s="225"/>
      <c r="D1336" s="217" t="s">
        <v>156</v>
      </c>
      <c r="E1336" s="226" t="s">
        <v>19</v>
      </c>
      <c r="F1336" s="227" t="s">
        <v>2403</v>
      </c>
      <c r="G1336" s="225"/>
      <c r="H1336" s="226" t="s">
        <v>19</v>
      </c>
      <c r="I1336" s="228"/>
      <c r="J1336" s="225"/>
      <c r="K1336" s="225"/>
      <c r="L1336" s="229"/>
      <c r="M1336" s="230"/>
      <c r="N1336" s="231"/>
      <c r="O1336" s="231"/>
      <c r="P1336" s="231"/>
      <c r="Q1336" s="231"/>
      <c r="R1336" s="231"/>
      <c r="S1336" s="231"/>
      <c r="T1336" s="232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33" t="s">
        <v>156</v>
      </c>
      <c r="AU1336" s="233" t="s">
        <v>79</v>
      </c>
      <c r="AV1336" s="13" t="s">
        <v>77</v>
      </c>
      <c r="AW1336" s="13" t="s">
        <v>31</v>
      </c>
      <c r="AX1336" s="13" t="s">
        <v>69</v>
      </c>
      <c r="AY1336" s="233" t="s">
        <v>144</v>
      </c>
    </row>
    <row r="1337" s="14" customFormat="1">
      <c r="A1337" s="14"/>
      <c r="B1337" s="234"/>
      <c r="C1337" s="235"/>
      <c r="D1337" s="217" t="s">
        <v>156</v>
      </c>
      <c r="E1337" s="236" t="s">
        <v>19</v>
      </c>
      <c r="F1337" s="237" t="s">
        <v>77</v>
      </c>
      <c r="G1337" s="235"/>
      <c r="H1337" s="238">
        <v>1</v>
      </c>
      <c r="I1337" s="239"/>
      <c r="J1337" s="235"/>
      <c r="K1337" s="235"/>
      <c r="L1337" s="240"/>
      <c r="M1337" s="241"/>
      <c r="N1337" s="242"/>
      <c r="O1337" s="242"/>
      <c r="P1337" s="242"/>
      <c r="Q1337" s="242"/>
      <c r="R1337" s="242"/>
      <c r="S1337" s="242"/>
      <c r="T1337" s="243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T1337" s="244" t="s">
        <v>156</v>
      </c>
      <c r="AU1337" s="244" t="s">
        <v>79</v>
      </c>
      <c r="AV1337" s="14" t="s">
        <v>79</v>
      </c>
      <c r="AW1337" s="14" t="s">
        <v>31</v>
      </c>
      <c r="AX1337" s="14" t="s">
        <v>69</v>
      </c>
      <c r="AY1337" s="244" t="s">
        <v>144</v>
      </c>
    </row>
    <row r="1338" s="15" customFormat="1">
      <c r="A1338" s="15"/>
      <c r="B1338" s="245"/>
      <c r="C1338" s="246"/>
      <c r="D1338" s="217" t="s">
        <v>156</v>
      </c>
      <c r="E1338" s="247" t="s">
        <v>19</v>
      </c>
      <c r="F1338" s="248" t="s">
        <v>163</v>
      </c>
      <c r="G1338" s="246"/>
      <c r="H1338" s="249">
        <v>2</v>
      </c>
      <c r="I1338" s="250"/>
      <c r="J1338" s="246"/>
      <c r="K1338" s="246"/>
      <c r="L1338" s="251"/>
      <c r="M1338" s="252"/>
      <c r="N1338" s="253"/>
      <c r="O1338" s="253"/>
      <c r="P1338" s="253"/>
      <c r="Q1338" s="253"/>
      <c r="R1338" s="253"/>
      <c r="S1338" s="253"/>
      <c r="T1338" s="254"/>
      <c r="U1338" s="15"/>
      <c r="V1338" s="15"/>
      <c r="W1338" s="15"/>
      <c r="X1338" s="15"/>
      <c r="Y1338" s="15"/>
      <c r="Z1338" s="15"/>
      <c r="AA1338" s="15"/>
      <c r="AB1338" s="15"/>
      <c r="AC1338" s="15"/>
      <c r="AD1338" s="15"/>
      <c r="AE1338" s="15"/>
      <c r="AT1338" s="255" t="s">
        <v>156</v>
      </c>
      <c r="AU1338" s="255" t="s">
        <v>79</v>
      </c>
      <c r="AV1338" s="15" t="s">
        <v>151</v>
      </c>
      <c r="AW1338" s="15" t="s">
        <v>31</v>
      </c>
      <c r="AX1338" s="15" t="s">
        <v>77</v>
      </c>
      <c r="AY1338" s="255" t="s">
        <v>144</v>
      </c>
    </row>
    <row r="1339" s="2" customFormat="1" ht="24.15" customHeight="1">
      <c r="A1339" s="38"/>
      <c r="B1339" s="39"/>
      <c r="C1339" s="204" t="s">
        <v>1209</v>
      </c>
      <c r="D1339" s="204" t="s">
        <v>146</v>
      </c>
      <c r="E1339" s="205" t="s">
        <v>2576</v>
      </c>
      <c r="F1339" s="206" t="s">
        <v>2577</v>
      </c>
      <c r="G1339" s="207" t="s">
        <v>211</v>
      </c>
      <c r="H1339" s="208">
        <v>1.976</v>
      </c>
      <c r="I1339" s="209"/>
      <c r="J1339" s="210">
        <f>ROUND(I1339*H1339,2)</f>
        <v>0</v>
      </c>
      <c r="K1339" s="206" t="s">
        <v>150</v>
      </c>
      <c r="L1339" s="44"/>
      <c r="M1339" s="211" t="s">
        <v>19</v>
      </c>
      <c r="N1339" s="212" t="s">
        <v>40</v>
      </c>
      <c r="O1339" s="84"/>
      <c r="P1339" s="213">
        <f>O1339*H1339</f>
        <v>0</v>
      </c>
      <c r="Q1339" s="213">
        <v>0</v>
      </c>
      <c r="R1339" s="213">
        <f>Q1339*H1339</f>
        <v>0</v>
      </c>
      <c r="S1339" s="213">
        <v>0</v>
      </c>
      <c r="T1339" s="214">
        <f>S1339*H1339</f>
        <v>0</v>
      </c>
      <c r="U1339" s="38"/>
      <c r="V1339" s="38"/>
      <c r="W1339" s="38"/>
      <c r="X1339" s="38"/>
      <c r="Y1339" s="38"/>
      <c r="Z1339" s="38"/>
      <c r="AA1339" s="38"/>
      <c r="AB1339" s="38"/>
      <c r="AC1339" s="38"/>
      <c r="AD1339" s="38"/>
      <c r="AE1339" s="38"/>
      <c r="AR1339" s="215" t="s">
        <v>203</v>
      </c>
      <c r="AT1339" s="215" t="s">
        <v>146</v>
      </c>
      <c r="AU1339" s="215" t="s">
        <v>79</v>
      </c>
      <c r="AY1339" s="17" t="s">
        <v>144</v>
      </c>
      <c r="BE1339" s="216">
        <f>IF(N1339="základní",J1339,0)</f>
        <v>0</v>
      </c>
      <c r="BF1339" s="216">
        <f>IF(N1339="snížená",J1339,0)</f>
        <v>0</v>
      </c>
      <c r="BG1339" s="216">
        <f>IF(N1339="zákl. přenesená",J1339,0)</f>
        <v>0</v>
      </c>
      <c r="BH1339" s="216">
        <f>IF(N1339="sníž. přenesená",J1339,0)</f>
        <v>0</v>
      </c>
      <c r="BI1339" s="216">
        <f>IF(N1339="nulová",J1339,0)</f>
        <v>0</v>
      </c>
      <c r="BJ1339" s="17" t="s">
        <v>77</v>
      </c>
      <c r="BK1339" s="216">
        <f>ROUND(I1339*H1339,2)</f>
        <v>0</v>
      </c>
      <c r="BL1339" s="17" t="s">
        <v>203</v>
      </c>
      <c r="BM1339" s="215" t="s">
        <v>606</v>
      </c>
    </row>
    <row r="1340" s="2" customFormat="1">
      <c r="A1340" s="38"/>
      <c r="B1340" s="39"/>
      <c r="C1340" s="40"/>
      <c r="D1340" s="217" t="s">
        <v>152</v>
      </c>
      <c r="E1340" s="40"/>
      <c r="F1340" s="218" t="s">
        <v>2578</v>
      </c>
      <c r="G1340" s="40"/>
      <c r="H1340" s="40"/>
      <c r="I1340" s="219"/>
      <c r="J1340" s="40"/>
      <c r="K1340" s="40"/>
      <c r="L1340" s="44"/>
      <c r="M1340" s="220"/>
      <c r="N1340" s="221"/>
      <c r="O1340" s="84"/>
      <c r="P1340" s="84"/>
      <c r="Q1340" s="84"/>
      <c r="R1340" s="84"/>
      <c r="S1340" s="84"/>
      <c r="T1340" s="85"/>
      <c r="U1340" s="38"/>
      <c r="V1340" s="38"/>
      <c r="W1340" s="38"/>
      <c r="X1340" s="38"/>
      <c r="Y1340" s="38"/>
      <c r="Z1340" s="38"/>
      <c r="AA1340" s="38"/>
      <c r="AB1340" s="38"/>
      <c r="AC1340" s="38"/>
      <c r="AD1340" s="38"/>
      <c r="AE1340" s="38"/>
      <c r="AT1340" s="17" t="s">
        <v>152</v>
      </c>
      <c r="AU1340" s="17" t="s">
        <v>79</v>
      </c>
    </row>
    <row r="1341" s="2" customFormat="1">
      <c r="A1341" s="38"/>
      <c r="B1341" s="39"/>
      <c r="C1341" s="40"/>
      <c r="D1341" s="222" t="s">
        <v>154</v>
      </c>
      <c r="E1341" s="40"/>
      <c r="F1341" s="223" t="s">
        <v>2579</v>
      </c>
      <c r="G1341" s="40"/>
      <c r="H1341" s="40"/>
      <c r="I1341" s="219"/>
      <c r="J1341" s="40"/>
      <c r="K1341" s="40"/>
      <c r="L1341" s="44"/>
      <c r="M1341" s="220"/>
      <c r="N1341" s="221"/>
      <c r="O1341" s="84"/>
      <c r="P1341" s="84"/>
      <c r="Q1341" s="84"/>
      <c r="R1341" s="84"/>
      <c r="S1341" s="84"/>
      <c r="T1341" s="85"/>
      <c r="U1341" s="38"/>
      <c r="V1341" s="38"/>
      <c r="W1341" s="38"/>
      <c r="X1341" s="38"/>
      <c r="Y1341" s="38"/>
      <c r="Z1341" s="38"/>
      <c r="AA1341" s="38"/>
      <c r="AB1341" s="38"/>
      <c r="AC1341" s="38"/>
      <c r="AD1341" s="38"/>
      <c r="AE1341" s="38"/>
      <c r="AT1341" s="17" t="s">
        <v>154</v>
      </c>
      <c r="AU1341" s="17" t="s">
        <v>79</v>
      </c>
    </row>
    <row r="1342" s="12" customFormat="1" ht="22.8" customHeight="1">
      <c r="A1342" s="12"/>
      <c r="B1342" s="188"/>
      <c r="C1342" s="189"/>
      <c r="D1342" s="190" t="s">
        <v>68</v>
      </c>
      <c r="E1342" s="202" t="s">
        <v>960</v>
      </c>
      <c r="F1342" s="202" t="s">
        <v>961</v>
      </c>
      <c r="G1342" s="189"/>
      <c r="H1342" s="189"/>
      <c r="I1342" s="192"/>
      <c r="J1342" s="203">
        <f>BK1342</f>
        <v>0</v>
      </c>
      <c r="K1342" s="189"/>
      <c r="L1342" s="194"/>
      <c r="M1342" s="195"/>
      <c r="N1342" s="196"/>
      <c r="O1342" s="196"/>
      <c r="P1342" s="197">
        <f>SUM(P1343:P1567)</f>
        <v>0</v>
      </c>
      <c r="Q1342" s="196"/>
      <c r="R1342" s="197">
        <f>SUM(R1343:R1567)</f>
        <v>0.079542846400000006</v>
      </c>
      <c r="S1342" s="196"/>
      <c r="T1342" s="198">
        <f>SUM(T1343:T1567)</f>
        <v>2.0508800000000003</v>
      </c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R1342" s="199" t="s">
        <v>79</v>
      </c>
      <c r="AT1342" s="200" t="s">
        <v>68</v>
      </c>
      <c r="AU1342" s="200" t="s">
        <v>77</v>
      </c>
      <c r="AY1342" s="199" t="s">
        <v>144</v>
      </c>
      <c r="BK1342" s="201">
        <f>SUM(BK1343:BK1567)</f>
        <v>0</v>
      </c>
    </row>
    <row r="1343" s="2" customFormat="1" ht="16.5" customHeight="1">
      <c r="A1343" s="38"/>
      <c r="B1343" s="39"/>
      <c r="C1343" s="204" t="s">
        <v>719</v>
      </c>
      <c r="D1343" s="204" t="s">
        <v>146</v>
      </c>
      <c r="E1343" s="205" t="s">
        <v>2580</v>
      </c>
      <c r="F1343" s="206" t="s">
        <v>2581</v>
      </c>
      <c r="G1343" s="207" t="s">
        <v>305</v>
      </c>
      <c r="H1343" s="208">
        <v>2</v>
      </c>
      <c r="I1343" s="209"/>
      <c r="J1343" s="210">
        <f>ROUND(I1343*H1343,2)</f>
        <v>0</v>
      </c>
      <c r="K1343" s="206" t="s">
        <v>19</v>
      </c>
      <c r="L1343" s="44"/>
      <c r="M1343" s="211" t="s">
        <v>19</v>
      </c>
      <c r="N1343" s="212" t="s">
        <v>40</v>
      </c>
      <c r="O1343" s="84"/>
      <c r="P1343" s="213">
        <f>O1343*H1343</f>
        <v>0</v>
      </c>
      <c r="Q1343" s="213">
        <v>0</v>
      </c>
      <c r="R1343" s="213">
        <f>Q1343*H1343</f>
        <v>0</v>
      </c>
      <c r="S1343" s="213">
        <v>0</v>
      </c>
      <c r="T1343" s="214">
        <f>S1343*H1343</f>
        <v>0</v>
      </c>
      <c r="U1343" s="38"/>
      <c r="V1343" s="38"/>
      <c r="W1343" s="38"/>
      <c r="X1343" s="38"/>
      <c r="Y1343" s="38"/>
      <c r="Z1343" s="38"/>
      <c r="AA1343" s="38"/>
      <c r="AB1343" s="38"/>
      <c r="AC1343" s="38"/>
      <c r="AD1343" s="38"/>
      <c r="AE1343" s="38"/>
      <c r="AR1343" s="215" t="s">
        <v>203</v>
      </c>
      <c r="AT1343" s="215" t="s">
        <v>146</v>
      </c>
      <c r="AU1343" s="215" t="s">
        <v>79</v>
      </c>
      <c r="AY1343" s="17" t="s">
        <v>144</v>
      </c>
      <c r="BE1343" s="216">
        <f>IF(N1343="základní",J1343,0)</f>
        <v>0</v>
      </c>
      <c r="BF1343" s="216">
        <f>IF(N1343="snížená",J1343,0)</f>
        <v>0</v>
      </c>
      <c r="BG1343" s="216">
        <f>IF(N1343="zákl. přenesená",J1343,0)</f>
        <v>0</v>
      </c>
      <c r="BH1343" s="216">
        <f>IF(N1343="sníž. přenesená",J1343,0)</f>
        <v>0</v>
      </c>
      <c r="BI1343" s="216">
        <f>IF(N1343="nulová",J1343,0)</f>
        <v>0</v>
      </c>
      <c r="BJ1343" s="17" t="s">
        <v>77</v>
      </c>
      <c r="BK1343" s="216">
        <f>ROUND(I1343*H1343,2)</f>
        <v>0</v>
      </c>
      <c r="BL1343" s="17" t="s">
        <v>203</v>
      </c>
      <c r="BM1343" s="215" t="s">
        <v>1217</v>
      </c>
    </row>
    <row r="1344" s="2" customFormat="1">
      <c r="A1344" s="38"/>
      <c r="B1344" s="39"/>
      <c r="C1344" s="40"/>
      <c r="D1344" s="217" t="s">
        <v>152</v>
      </c>
      <c r="E1344" s="40"/>
      <c r="F1344" s="218" t="s">
        <v>2581</v>
      </c>
      <c r="G1344" s="40"/>
      <c r="H1344" s="40"/>
      <c r="I1344" s="219"/>
      <c r="J1344" s="40"/>
      <c r="K1344" s="40"/>
      <c r="L1344" s="44"/>
      <c r="M1344" s="220"/>
      <c r="N1344" s="221"/>
      <c r="O1344" s="84"/>
      <c r="P1344" s="84"/>
      <c r="Q1344" s="84"/>
      <c r="R1344" s="84"/>
      <c r="S1344" s="84"/>
      <c r="T1344" s="85"/>
      <c r="U1344" s="38"/>
      <c r="V1344" s="38"/>
      <c r="W1344" s="38"/>
      <c r="X1344" s="38"/>
      <c r="Y1344" s="38"/>
      <c r="Z1344" s="38"/>
      <c r="AA1344" s="38"/>
      <c r="AB1344" s="38"/>
      <c r="AC1344" s="38"/>
      <c r="AD1344" s="38"/>
      <c r="AE1344" s="38"/>
      <c r="AT1344" s="17" t="s">
        <v>152</v>
      </c>
      <c r="AU1344" s="17" t="s">
        <v>79</v>
      </c>
    </row>
    <row r="1345" s="2" customFormat="1" ht="16.5" customHeight="1">
      <c r="A1345" s="38"/>
      <c r="B1345" s="39"/>
      <c r="C1345" s="204" t="s">
        <v>1222</v>
      </c>
      <c r="D1345" s="204" t="s">
        <v>146</v>
      </c>
      <c r="E1345" s="205" t="s">
        <v>2582</v>
      </c>
      <c r="F1345" s="206" t="s">
        <v>2583</v>
      </c>
      <c r="G1345" s="207" t="s">
        <v>305</v>
      </c>
      <c r="H1345" s="208">
        <v>1</v>
      </c>
      <c r="I1345" s="209"/>
      <c r="J1345" s="210">
        <f>ROUND(I1345*H1345,2)</f>
        <v>0</v>
      </c>
      <c r="K1345" s="206" t="s">
        <v>19</v>
      </c>
      <c r="L1345" s="44"/>
      <c r="M1345" s="211" t="s">
        <v>19</v>
      </c>
      <c r="N1345" s="212" t="s">
        <v>40</v>
      </c>
      <c r="O1345" s="84"/>
      <c r="P1345" s="213">
        <f>O1345*H1345</f>
        <v>0</v>
      </c>
      <c r="Q1345" s="213">
        <v>0</v>
      </c>
      <c r="R1345" s="213">
        <f>Q1345*H1345</f>
        <v>0</v>
      </c>
      <c r="S1345" s="213">
        <v>0</v>
      </c>
      <c r="T1345" s="214">
        <f>S1345*H1345</f>
        <v>0</v>
      </c>
      <c r="U1345" s="38"/>
      <c r="V1345" s="38"/>
      <c r="W1345" s="38"/>
      <c r="X1345" s="38"/>
      <c r="Y1345" s="38"/>
      <c r="Z1345" s="38"/>
      <c r="AA1345" s="38"/>
      <c r="AB1345" s="38"/>
      <c r="AC1345" s="38"/>
      <c r="AD1345" s="38"/>
      <c r="AE1345" s="38"/>
      <c r="AR1345" s="215" t="s">
        <v>203</v>
      </c>
      <c r="AT1345" s="215" t="s">
        <v>146</v>
      </c>
      <c r="AU1345" s="215" t="s">
        <v>79</v>
      </c>
      <c r="AY1345" s="17" t="s">
        <v>144</v>
      </c>
      <c r="BE1345" s="216">
        <f>IF(N1345="základní",J1345,0)</f>
        <v>0</v>
      </c>
      <c r="BF1345" s="216">
        <f>IF(N1345="snížená",J1345,0)</f>
        <v>0</v>
      </c>
      <c r="BG1345" s="216">
        <f>IF(N1345="zákl. přenesená",J1345,0)</f>
        <v>0</v>
      </c>
      <c r="BH1345" s="216">
        <f>IF(N1345="sníž. přenesená",J1345,0)</f>
        <v>0</v>
      </c>
      <c r="BI1345" s="216">
        <f>IF(N1345="nulová",J1345,0)</f>
        <v>0</v>
      </c>
      <c r="BJ1345" s="17" t="s">
        <v>77</v>
      </c>
      <c r="BK1345" s="216">
        <f>ROUND(I1345*H1345,2)</f>
        <v>0</v>
      </c>
      <c r="BL1345" s="17" t="s">
        <v>203</v>
      </c>
      <c r="BM1345" s="215" t="s">
        <v>1225</v>
      </c>
    </row>
    <row r="1346" s="2" customFormat="1">
      <c r="A1346" s="38"/>
      <c r="B1346" s="39"/>
      <c r="C1346" s="40"/>
      <c r="D1346" s="217" t="s">
        <v>152</v>
      </c>
      <c r="E1346" s="40"/>
      <c r="F1346" s="218" t="s">
        <v>2583</v>
      </c>
      <c r="G1346" s="40"/>
      <c r="H1346" s="40"/>
      <c r="I1346" s="219"/>
      <c r="J1346" s="40"/>
      <c r="K1346" s="40"/>
      <c r="L1346" s="44"/>
      <c r="M1346" s="220"/>
      <c r="N1346" s="221"/>
      <c r="O1346" s="84"/>
      <c r="P1346" s="84"/>
      <c r="Q1346" s="84"/>
      <c r="R1346" s="84"/>
      <c r="S1346" s="84"/>
      <c r="T1346" s="85"/>
      <c r="U1346" s="38"/>
      <c r="V1346" s="38"/>
      <c r="W1346" s="38"/>
      <c r="X1346" s="38"/>
      <c r="Y1346" s="38"/>
      <c r="Z1346" s="38"/>
      <c r="AA1346" s="38"/>
      <c r="AB1346" s="38"/>
      <c r="AC1346" s="38"/>
      <c r="AD1346" s="38"/>
      <c r="AE1346" s="38"/>
      <c r="AT1346" s="17" t="s">
        <v>152</v>
      </c>
      <c r="AU1346" s="17" t="s">
        <v>79</v>
      </c>
    </row>
    <row r="1347" s="2" customFormat="1" ht="16.5" customHeight="1">
      <c r="A1347" s="38"/>
      <c r="B1347" s="39"/>
      <c r="C1347" s="204" t="s">
        <v>730</v>
      </c>
      <c r="D1347" s="204" t="s">
        <v>146</v>
      </c>
      <c r="E1347" s="205" t="s">
        <v>2584</v>
      </c>
      <c r="F1347" s="206" t="s">
        <v>2585</v>
      </c>
      <c r="G1347" s="207" t="s">
        <v>305</v>
      </c>
      <c r="H1347" s="208">
        <v>1</v>
      </c>
      <c r="I1347" s="209"/>
      <c r="J1347" s="210">
        <f>ROUND(I1347*H1347,2)</f>
        <v>0</v>
      </c>
      <c r="K1347" s="206" t="s">
        <v>19</v>
      </c>
      <c r="L1347" s="44"/>
      <c r="M1347" s="211" t="s">
        <v>19</v>
      </c>
      <c r="N1347" s="212" t="s">
        <v>40</v>
      </c>
      <c r="O1347" s="84"/>
      <c r="P1347" s="213">
        <f>O1347*H1347</f>
        <v>0</v>
      </c>
      <c r="Q1347" s="213">
        <v>0</v>
      </c>
      <c r="R1347" s="213">
        <f>Q1347*H1347</f>
        <v>0</v>
      </c>
      <c r="S1347" s="213">
        <v>0</v>
      </c>
      <c r="T1347" s="214">
        <f>S1347*H1347</f>
        <v>0</v>
      </c>
      <c r="U1347" s="38"/>
      <c r="V1347" s="38"/>
      <c r="W1347" s="38"/>
      <c r="X1347" s="38"/>
      <c r="Y1347" s="38"/>
      <c r="Z1347" s="38"/>
      <c r="AA1347" s="38"/>
      <c r="AB1347" s="38"/>
      <c r="AC1347" s="38"/>
      <c r="AD1347" s="38"/>
      <c r="AE1347" s="38"/>
      <c r="AR1347" s="215" t="s">
        <v>203</v>
      </c>
      <c r="AT1347" s="215" t="s">
        <v>146</v>
      </c>
      <c r="AU1347" s="215" t="s">
        <v>79</v>
      </c>
      <c r="AY1347" s="17" t="s">
        <v>144</v>
      </c>
      <c r="BE1347" s="216">
        <f>IF(N1347="základní",J1347,0)</f>
        <v>0</v>
      </c>
      <c r="BF1347" s="216">
        <f>IF(N1347="snížená",J1347,0)</f>
        <v>0</v>
      </c>
      <c r="BG1347" s="216">
        <f>IF(N1347="zákl. přenesená",J1347,0)</f>
        <v>0</v>
      </c>
      <c r="BH1347" s="216">
        <f>IF(N1347="sníž. přenesená",J1347,0)</f>
        <v>0</v>
      </c>
      <c r="BI1347" s="216">
        <f>IF(N1347="nulová",J1347,0)</f>
        <v>0</v>
      </c>
      <c r="BJ1347" s="17" t="s">
        <v>77</v>
      </c>
      <c r="BK1347" s="216">
        <f>ROUND(I1347*H1347,2)</f>
        <v>0</v>
      </c>
      <c r="BL1347" s="17" t="s">
        <v>203</v>
      </c>
      <c r="BM1347" s="215" t="s">
        <v>1233</v>
      </c>
    </row>
    <row r="1348" s="2" customFormat="1">
      <c r="A1348" s="38"/>
      <c r="B1348" s="39"/>
      <c r="C1348" s="40"/>
      <c r="D1348" s="217" t="s">
        <v>152</v>
      </c>
      <c r="E1348" s="40"/>
      <c r="F1348" s="218" t="s">
        <v>2585</v>
      </c>
      <c r="G1348" s="40"/>
      <c r="H1348" s="40"/>
      <c r="I1348" s="219"/>
      <c r="J1348" s="40"/>
      <c r="K1348" s="40"/>
      <c r="L1348" s="44"/>
      <c r="M1348" s="220"/>
      <c r="N1348" s="221"/>
      <c r="O1348" s="84"/>
      <c r="P1348" s="84"/>
      <c r="Q1348" s="84"/>
      <c r="R1348" s="84"/>
      <c r="S1348" s="84"/>
      <c r="T1348" s="85"/>
      <c r="U1348" s="38"/>
      <c r="V1348" s="38"/>
      <c r="W1348" s="38"/>
      <c r="X1348" s="38"/>
      <c r="Y1348" s="38"/>
      <c r="Z1348" s="38"/>
      <c r="AA1348" s="38"/>
      <c r="AB1348" s="38"/>
      <c r="AC1348" s="38"/>
      <c r="AD1348" s="38"/>
      <c r="AE1348" s="38"/>
      <c r="AT1348" s="17" t="s">
        <v>152</v>
      </c>
      <c r="AU1348" s="17" t="s">
        <v>79</v>
      </c>
    </row>
    <row r="1349" s="2" customFormat="1" ht="24.15" customHeight="1">
      <c r="A1349" s="38"/>
      <c r="B1349" s="39"/>
      <c r="C1349" s="204" t="s">
        <v>1236</v>
      </c>
      <c r="D1349" s="204" t="s">
        <v>146</v>
      </c>
      <c r="E1349" s="205" t="s">
        <v>2586</v>
      </c>
      <c r="F1349" s="206" t="s">
        <v>2587</v>
      </c>
      <c r="G1349" s="207" t="s">
        <v>305</v>
      </c>
      <c r="H1349" s="208">
        <v>16</v>
      </c>
      <c r="I1349" s="209"/>
      <c r="J1349" s="210">
        <f>ROUND(I1349*H1349,2)</f>
        <v>0</v>
      </c>
      <c r="K1349" s="206" t="s">
        <v>19</v>
      </c>
      <c r="L1349" s="44"/>
      <c r="M1349" s="211" t="s">
        <v>19</v>
      </c>
      <c r="N1349" s="212" t="s">
        <v>40</v>
      </c>
      <c r="O1349" s="84"/>
      <c r="P1349" s="213">
        <f>O1349*H1349</f>
        <v>0</v>
      </c>
      <c r="Q1349" s="213">
        <v>0</v>
      </c>
      <c r="R1349" s="213">
        <f>Q1349*H1349</f>
        <v>0</v>
      </c>
      <c r="S1349" s="213">
        <v>0</v>
      </c>
      <c r="T1349" s="214">
        <f>S1349*H1349</f>
        <v>0</v>
      </c>
      <c r="U1349" s="38"/>
      <c r="V1349" s="38"/>
      <c r="W1349" s="38"/>
      <c r="X1349" s="38"/>
      <c r="Y1349" s="38"/>
      <c r="Z1349" s="38"/>
      <c r="AA1349" s="38"/>
      <c r="AB1349" s="38"/>
      <c r="AC1349" s="38"/>
      <c r="AD1349" s="38"/>
      <c r="AE1349" s="38"/>
      <c r="AR1349" s="215" t="s">
        <v>203</v>
      </c>
      <c r="AT1349" s="215" t="s">
        <v>146</v>
      </c>
      <c r="AU1349" s="215" t="s">
        <v>79</v>
      </c>
      <c r="AY1349" s="17" t="s">
        <v>144</v>
      </c>
      <c r="BE1349" s="216">
        <f>IF(N1349="základní",J1349,0)</f>
        <v>0</v>
      </c>
      <c r="BF1349" s="216">
        <f>IF(N1349="snížená",J1349,0)</f>
        <v>0</v>
      </c>
      <c r="BG1349" s="216">
        <f>IF(N1349="zákl. přenesená",J1349,0)</f>
        <v>0</v>
      </c>
      <c r="BH1349" s="216">
        <f>IF(N1349="sníž. přenesená",J1349,0)</f>
        <v>0</v>
      </c>
      <c r="BI1349" s="216">
        <f>IF(N1349="nulová",J1349,0)</f>
        <v>0</v>
      </c>
      <c r="BJ1349" s="17" t="s">
        <v>77</v>
      </c>
      <c r="BK1349" s="216">
        <f>ROUND(I1349*H1349,2)</f>
        <v>0</v>
      </c>
      <c r="BL1349" s="17" t="s">
        <v>203</v>
      </c>
      <c r="BM1349" s="215" t="s">
        <v>1239</v>
      </c>
    </row>
    <row r="1350" s="2" customFormat="1">
      <c r="A1350" s="38"/>
      <c r="B1350" s="39"/>
      <c r="C1350" s="40"/>
      <c r="D1350" s="217" t="s">
        <v>152</v>
      </c>
      <c r="E1350" s="40"/>
      <c r="F1350" s="218" t="s">
        <v>2587</v>
      </c>
      <c r="G1350" s="40"/>
      <c r="H1350" s="40"/>
      <c r="I1350" s="219"/>
      <c r="J1350" s="40"/>
      <c r="K1350" s="40"/>
      <c r="L1350" s="44"/>
      <c r="M1350" s="220"/>
      <c r="N1350" s="221"/>
      <c r="O1350" s="84"/>
      <c r="P1350" s="84"/>
      <c r="Q1350" s="84"/>
      <c r="R1350" s="84"/>
      <c r="S1350" s="84"/>
      <c r="T1350" s="85"/>
      <c r="U1350" s="38"/>
      <c r="V1350" s="38"/>
      <c r="W1350" s="38"/>
      <c r="X1350" s="38"/>
      <c r="Y1350" s="38"/>
      <c r="Z1350" s="38"/>
      <c r="AA1350" s="38"/>
      <c r="AB1350" s="38"/>
      <c r="AC1350" s="38"/>
      <c r="AD1350" s="38"/>
      <c r="AE1350" s="38"/>
      <c r="AT1350" s="17" t="s">
        <v>152</v>
      </c>
      <c r="AU1350" s="17" t="s">
        <v>79</v>
      </c>
    </row>
    <row r="1351" s="2" customFormat="1" ht="16.5" customHeight="1">
      <c r="A1351" s="38"/>
      <c r="B1351" s="39"/>
      <c r="C1351" s="204" t="s">
        <v>625</v>
      </c>
      <c r="D1351" s="204" t="s">
        <v>146</v>
      </c>
      <c r="E1351" s="205" t="s">
        <v>2588</v>
      </c>
      <c r="F1351" s="206" t="s">
        <v>2589</v>
      </c>
      <c r="G1351" s="207" t="s">
        <v>305</v>
      </c>
      <c r="H1351" s="208">
        <v>1</v>
      </c>
      <c r="I1351" s="209"/>
      <c r="J1351" s="210">
        <f>ROUND(I1351*H1351,2)</f>
        <v>0</v>
      </c>
      <c r="K1351" s="206" t="s">
        <v>19</v>
      </c>
      <c r="L1351" s="44"/>
      <c r="M1351" s="211" t="s">
        <v>19</v>
      </c>
      <c r="N1351" s="212" t="s">
        <v>40</v>
      </c>
      <c r="O1351" s="84"/>
      <c r="P1351" s="213">
        <f>O1351*H1351</f>
        <v>0</v>
      </c>
      <c r="Q1351" s="213">
        <v>0</v>
      </c>
      <c r="R1351" s="213">
        <f>Q1351*H1351</f>
        <v>0</v>
      </c>
      <c r="S1351" s="213">
        <v>0</v>
      </c>
      <c r="T1351" s="214">
        <f>S1351*H1351</f>
        <v>0</v>
      </c>
      <c r="U1351" s="38"/>
      <c r="V1351" s="38"/>
      <c r="W1351" s="38"/>
      <c r="X1351" s="38"/>
      <c r="Y1351" s="38"/>
      <c r="Z1351" s="38"/>
      <c r="AA1351" s="38"/>
      <c r="AB1351" s="38"/>
      <c r="AC1351" s="38"/>
      <c r="AD1351" s="38"/>
      <c r="AE1351" s="38"/>
      <c r="AR1351" s="215" t="s">
        <v>203</v>
      </c>
      <c r="AT1351" s="215" t="s">
        <v>146</v>
      </c>
      <c r="AU1351" s="215" t="s">
        <v>79</v>
      </c>
      <c r="AY1351" s="17" t="s">
        <v>144</v>
      </c>
      <c r="BE1351" s="216">
        <f>IF(N1351="základní",J1351,0)</f>
        <v>0</v>
      </c>
      <c r="BF1351" s="216">
        <f>IF(N1351="snížená",J1351,0)</f>
        <v>0</v>
      </c>
      <c r="BG1351" s="216">
        <f>IF(N1351="zákl. přenesená",J1351,0)</f>
        <v>0</v>
      </c>
      <c r="BH1351" s="216">
        <f>IF(N1351="sníž. přenesená",J1351,0)</f>
        <v>0</v>
      </c>
      <c r="BI1351" s="216">
        <f>IF(N1351="nulová",J1351,0)</f>
        <v>0</v>
      </c>
      <c r="BJ1351" s="17" t="s">
        <v>77</v>
      </c>
      <c r="BK1351" s="216">
        <f>ROUND(I1351*H1351,2)</f>
        <v>0</v>
      </c>
      <c r="BL1351" s="17" t="s">
        <v>203</v>
      </c>
      <c r="BM1351" s="215" t="s">
        <v>613</v>
      </c>
    </row>
    <row r="1352" s="2" customFormat="1">
      <c r="A1352" s="38"/>
      <c r="B1352" s="39"/>
      <c r="C1352" s="40"/>
      <c r="D1352" s="217" t="s">
        <v>152</v>
      </c>
      <c r="E1352" s="40"/>
      <c r="F1352" s="218" t="s">
        <v>2589</v>
      </c>
      <c r="G1352" s="40"/>
      <c r="H1352" s="40"/>
      <c r="I1352" s="219"/>
      <c r="J1352" s="40"/>
      <c r="K1352" s="40"/>
      <c r="L1352" s="44"/>
      <c r="M1352" s="220"/>
      <c r="N1352" s="221"/>
      <c r="O1352" s="84"/>
      <c r="P1352" s="84"/>
      <c r="Q1352" s="84"/>
      <c r="R1352" s="84"/>
      <c r="S1352" s="84"/>
      <c r="T1352" s="85"/>
      <c r="U1352" s="38"/>
      <c r="V1352" s="38"/>
      <c r="W1352" s="38"/>
      <c r="X1352" s="38"/>
      <c r="Y1352" s="38"/>
      <c r="Z1352" s="38"/>
      <c r="AA1352" s="38"/>
      <c r="AB1352" s="38"/>
      <c r="AC1352" s="38"/>
      <c r="AD1352" s="38"/>
      <c r="AE1352" s="38"/>
      <c r="AT1352" s="17" t="s">
        <v>152</v>
      </c>
      <c r="AU1352" s="17" t="s">
        <v>79</v>
      </c>
    </row>
    <row r="1353" s="2" customFormat="1" ht="21.75" customHeight="1">
      <c r="A1353" s="38"/>
      <c r="B1353" s="39"/>
      <c r="C1353" s="204" t="s">
        <v>1246</v>
      </c>
      <c r="D1353" s="204" t="s">
        <v>146</v>
      </c>
      <c r="E1353" s="205" t="s">
        <v>2590</v>
      </c>
      <c r="F1353" s="206" t="s">
        <v>2591</v>
      </c>
      <c r="G1353" s="207" t="s">
        <v>305</v>
      </c>
      <c r="H1353" s="208">
        <v>4</v>
      </c>
      <c r="I1353" s="209"/>
      <c r="J1353" s="210">
        <f>ROUND(I1353*H1353,2)</f>
        <v>0</v>
      </c>
      <c r="K1353" s="206" t="s">
        <v>19</v>
      </c>
      <c r="L1353" s="44"/>
      <c r="M1353" s="211" t="s">
        <v>19</v>
      </c>
      <c r="N1353" s="212" t="s">
        <v>40</v>
      </c>
      <c r="O1353" s="84"/>
      <c r="P1353" s="213">
        <f>O1353*H1353</f>
        <v>0</v>
      </c>
      <c r="Q1353" s="213">
        <v>0</v>
      </c>
      <c r="R1353" s="213">
        <f>Q1353*H1353</f>
        <v>0</v>
      </c>
      <c r="S1353" s="213">
        <v>0</v>
      </c>
      <c r="T1353" s="214">
        <f>S1353*H1353</f>
        <v>0</v>
      </c>
      <c r="U1353" s="38"/>
      <c r="V1353" s="38"/>
      <c r="W1353" s="38"/>
      <c r="X1353" s="38"/>
      <c r="Y1353" s="38"/>
      <c r="Z1353" s="38"/>
      <c r="AA1353" s="38"/>
      <c r="AB1353" s="38"/>
      <c r="AC1353" s="38"/>
      <c r="AD1353" s="38"/>
      <c r="AE1353" s="38"/>
      <c r="AR1353" s="215" t="s">
        <v>203</v>
      </c>
      <c r="AT1353" s="215" t="s">
        <v>146</v>
      </c>
      <c r="AU1353" s="215" t="s">
        <v>79</v>
      </c>
      <c r="AY1353" s="17" t="s">
        <v>144</v>
      </c>
      <c r="BE1353" s="216">
        <f>IF(N1353="základní",J1353,0)</f>
        <v>0</v>
      </c>
      <c r="BF1353" s="216">
        <f>IF(N1353="snížená",J1353,0)</f>
        <v>0</v>
      </c>
      <c r="BG1353" s="216">
        <f>IF(N1353="zákl. přenesená",J1353,0)</f>
        <v>0</v>
      </c>
      <c r="BH1353" s="216">
        <f>IF(N1353="sníž. přenesená",J1353,0)</f>
        <v>0</v>
      </c>
      <c r="BI1353" s="216">
        <f>IF(N1353="nulová",J1353,0)</f>
        <v>0</v>
      </c>
      <c r="BJ1353" s="17" t="s">
        <v>77</v>
      </c>
      <c r="BK1353" s="216">
        <f>ROUND(I1353*H1353,2)</f>
        <v>0</v>
      </c>
      <c r="BL1353" s="17" t="s">
        <v>203</v>
      </c>
      <c r="BM1353" s="215" t="s">
        <v>1249</v>
      </c>
    </row>
    <row r="1354" s="2" customFormat="1">
      <c r="A1354" s="38"/>
      <c r="B1354" s="39"/>
      <c r="C1354" s="40"/>
      <c r="D1354" s="217" t="s">
        <v>152</v>
      </c>
      <c r="E1354" s="40"/>
      <c r="F1354" s="218" t="s">
        <v>2591</v>
      </c>
      <c r="G1354" s="40"/>
      <c r="H1354" s="40"/>
      <c r="I1354" s="219"/>
      <c r="J1354" s="40"/>
      <c r="K1354" s="40"/>
      <c r="L1354" s="44"/>
      <c r="M1354" s="220"/>
      <c r="N1354" s="221"/>
      <c r="O1354" s="84"/>
      <c r="P1354" s="84"/>
      <c r="Q1354" s="84"/>
      <c r="R1354" s="84"/>
      <c r="S1354" s="84"/>
      <c r="T1354" s="85"/>
      <c r="U1354" s="38"/>
      <c r="V1354" s="38"/>
      <c r="W1354" s="38"/>
      <c r="X1354" s="38"/>
      <c r="Y1354" s="38"/>
      <c r="Z1354" s="38"/>
      <c r="AA1354" s="38"/>
      <c r="AB1354" s="38"/>
      <c r="AC1354" s="38"/>
      <c r="AD1354" s="38"/>
      <c r="AE1354" s="38"/>
      <c r="AT1354" s="17" t="s">
        <v>152</v>
      </c>
      <c r="AU1354" s="17" t="s">
        <v>79</v>
      </c>
    </row>
    <row r="1355" s="2" customFormat="1" ht="16.5" customHeight="1">
      <c r="A1355" s="38"/>
      <c r="B1355" s="39"/>
      <c r="C1355" s="204" t="s">
        <v>743</v>
      </c>
      <c r="D1355" s="204" t="s">
        <v>146</v>
      </c>
      <c r="E1355" s="205" t="s">
        <v>2592</v>
      </c>
      <c r="F1355" s="206" t="s">
        <v>2593</v>
      </c>
      <c r="G1355" s="207" t="s">
        <v>305</v>
      </c>
      <c r="H1355" s="208">
        <v>4</v>
      </c>
      <c r="I1355" s="209"/>
      <c r="J1355" s="210">
        <f>ROUND(I1355*H1355,2)</f>
        <v>0</v>
      </c>
      <c r="K1355" s="206" t="s">
        <v>19</v>
      </c>
      <c r="L1355" s="44"/>
      <c r="M1355" s="211" t="s">
        <v>19</v>
      </c>
      <c r="N1355" s="212" t="s">
        <v>40</v>
      </c>
      <c r="O1355" s="84"/>
      <c r="P1355" s="213">
        <f>O1355*H1355</f>
        <v>0</v>
      </c>
      <c r="Q1355" s="213">
        <v>0</v>
      </c>
      <c r="R1355" s="213">
        <f>Q1355*H1355</f>
        <v>0</v>
      </c>
      <c r="S1355" s="213">
        <v>0</v>
      </c>
      <c r="T1355" s="214">
        <f>S1355*H1355</f>
        <v>0</v>
      </c>
      <c r="U1355" s="38"/>
      <c r="V1355" s="38"/>
      <c r="W1355" s="38"/>
      <c r="X1355" s="38"/>
      <c r="Y1355" s="38"/>
      <c r="Z1355" s="38"/>
      <c r="AA1355" s="38"/>
      <c r="AB1355" s="38"/>
      <c r="AC1355" s="38"/>
      <c r="AD1355" s="38"/>
      <c r="AE1355" s="38"/>
      <c r="AR1355" s="215" t="s">
        <v>203</v>
      </c>
      <c r="AT1355" s="215" t="s">
        <v>146</v>
      </c>
      <c r="AU1355" s="215" t="s">
        <v>79</v>
      </c>
      <c r="AY1355" s="17" t="s">
        <v>144</v>
      </c>
      <c r="BE1355" s="216">
        <f>IF(N1355="základní",J1355,0)</f>
        <v>0</v>
      </c>
      <c r="BF1355" s="216">
        <f>IF(N1355="snížená",J1355,0)</f>
        <v>0</v>
      </c>
      <c r="BG1355" s="216">
        <f>IF(N1355="zákl. přenesená",J1355,0)</f>
        <v>0</v>
      </c>
      <c r="BH1355" s="216">
        <f>IF(N1355="sníž. přenesená",J1355,0)</f>
        <v>0</v>
      </c>
      <c r="BI1355" s="216">
        <f>IF(N1355="nulová",J1355,0)</f>
        <v>0</v>
      </c>
      <c r="BJ1355" s="17" t="s">
        <v>77</v>
      </c>
      <c r="BK1355" s="216">
        <f>ROUND(I1355*H1355,2)</f>
        <v>0</v>
      </c>
      <c r="BL1355" s="17" t="s">
        <v>203</v>
      </c>
      <c r="BM1355" s="215" t="s">
        <v>1254</v>
      </c>
    </row>
    <row r="1356" s="2" customFormat="1">
      <c r="A1356" s="38"/>
      <c r="B1356" s="39"/>
      <c r="C1356" s="40"/>
      <c r="D1356" s="217" t="s">
        <v>152</v>
      </c>
      <c r="E1356" s="40"/>
      <c r="F1356" s="218" t="s">
        <v>2593</v>
      </c>
      <c r="G1356" s="40"/>
      <c r="H1356" s="40"/>
      <c r="I1356" s="219"/>
      <c r="J1356" s="40"/>
      <c r="K1356" s="40"/>
      <c r="L1356" s="44"/>
      <c r="M1356" s="220"/>
      <c r="N1356" s="221"/>
      <c r="O1356" s="84"/>
      <c r="P1356" s="84"/>
      <c r="Q1356" s="84"/>
      <c r="R1356" s="84"/>
      <c r="S1356" s="84"/>
      <c r="T1356" s="85"/>
      <c r="U1356" s="38"/>
      <c r="V1356" s="38"/>
      <c r="W1356" s="38"/>
      <c r="X1356" s="38"/>
      <c r="Y1356" s="38"/>
      <c r="Z1356" s="38"/>
      <c r="AA1356" s="38"/>
      <c r="AB1356" s="38"/>
      <c r="AC1356" s="38"/>
      <c r="AD1356" s="38"/>
      <c r="AE1356" s="38"/>
      <c r="AT1356" s="17" t="s">
        <v>152</v>
      </c>
      <c r="AU1356" s="17" t="s">
        <v>79</v>
      </c>
    </row>
    <row r="1357" s="2" customFormat="1" ht="16.5" customHeight="1">
      <c r="A1357" s="38"/>
      <c r="B1357" s="39"/>
      <c r="C1357" s="204" t="s">
        <v>1256</v>
      </c>
      <c r="D1357" s="204" t="s">
        <v>146</v>
      </c>
      <c r="E1357" s="205" t="s">
        <v>2594</v>
      </c>
      <c r="F1357" s="206" t="s">
        <v>2595</v>
      </c>
      <c r="G1357" s="207" t="s">
        <v>305</v>
      </c>
      <c r="H1357" s="208">
        <v>2</v>
      </c>
      <c r="I1357" s="209"/>
      <c r="J1357" s="210">
        <f>ROUND(I1357*H1357,2)</f>
        <v>0</v>
      </c>
      <c r="K1357" s="206" t="s">
        <v>19</v>
      </c>
      <c r="L1357" s="44"/>
      <c r="M1357" s="211" t="s">
        <v>19</v>
      </c>
      <c r="N1357" s="212" t="s">
        <v>40</v>
      </c>
      <c r="O1357" s="84"/>
      <c r="P1357" s="213">
        <f>O1357*H1357</f>
        <v>0</v>
      </c>
      <c r="Q1357" s="213">
        <v>0</v>
      </c>
      <c r="R1357" s="213">
        <f>Q1357*H1357</f>
        <v>0</v>
      </c>
      <c r="S1357" s="213">
        <v>0</v>
      </c>
      <c r="T1357" s="214">
        <f>S1357*H1357</f>
        <v>0</v>
      </c>
      <c r="U1357" s="38"/>
      <c r="V1357" s="38"/>
      <c r="W1357" s="38"/>
      <c r="X1357" s="38"/>
      <c r="Y1357" s="38"/>
      <c r="Z1357" s="38"/>
      <c r="AA1357" s="38"/>
      <c r="AB1357" s="38"/>
      <c r="AC1357" s="38"/>
      <c r="AD1357" s="38"/>
      <c r="AE1357" s="38"/>
      <c r="AR1357" s="215" t="s">
        <v>203</v>
      </c>
      <c r="AT1357" s="215" t="s">
        <v>146</v>
      </c>
      <c r="AU1357" s="215" t="s">
        <v>79</v>
      </c>
      <c r="AY1357" s="17" t="s">
        <v>144</v>
      </c>
      <c r="BE1357" s="216">
        <f>IF(N1357="základní",J1357,0)</f>
        <v>0</v>
      </c>
      <c r="BF1357" s="216">
        <f>IF(N1357="snížená",J1357,0)</f>
        <v>0</v>
      </c>
      <c r="BG1357" s="216">
        <f>IF(N1357="zákl. přenesená",J1357,0)</f>
        <v>0</v>
      </c>
      <c r="BH1357" s="216">
        <f>IF(N1357="sníž. přenesená",J1357,0)</f>
        <v>0</v>
      </c>
      <c r="BI1357" s="216">
        <f>IF(N1357="nulová",J1357,0)</f>
        <v>0</v>
      </c>
      <c r="BJ1357" s="17" t="s">
        <v>77</v>
      </c>
      <c r="BK1357" s="216">
        <f>ROUND(I1357*H1357,2)</f>
        <v>0</v>
      </c>
      <c r="BL1357" s="17" t="s">
        <v>203</v>
      </c>
      <c r="BM1357" s="215" t="s">
        <v>1259</v>
      </c>
    </row>
    <row r="1358" s="2" customFormat="1">
      <c r="A1358" s="38"/>
      <c r="B1358" s="39"/>
      <c r="C1358" s="40"/>
      <c r="D1358" s="217" t="s">
        <v>152</v>
      </c>
      <c r="E1358" s="40"/>
      <c r="F1358" s="218" t="s">
        <v>2595</v>
      </c>
      <c r="G1358" s="40"/>
      <c r="H1358" s="40"/>
      <c r="I1358" s="219"/>
      <c r="J1358" s="40"/>
      <c r="K1358" s="40"/>
      <c r="L1358" s="44"/>
      <c r="M1358" s="220"/>
      <c r="N1358" s="221"/>
      <c r="O1358" s="84"/>
      <c r="P1358" s="84"/>
      <c r="Q1358" s="84"/>
      <c r="R1358" s="84"/>
      <c r="S1358" s="84"/>
      <c r="T1358" s="85"/>
      <c r="U1358" s="38"/>
      <c r="V1358" s="38"/>
      <c r="W1358" s="38"/>
      <c r="X1358" s="38"/>
      <c r="Y1358" s="38"/>
      <c r="Z1358" s="38"/>
      <c r="AA1358" s="38"/>
      <c r="AB1358" s="38"/>
      <c r="AC1358" s="38"/>
      <c r="AD1358" s="38"/>
      <c r="AE1358" s="38"/>
      <c r="AT1358" s="17" t="s">
        <v>152</v>
      </c>
      <c r="AU1358" s="17" t="s">
        <v>79</v>
      </c>
    </row>
    <row r="1359" s="2" customFormat="1" ht="16.5" customHeight="1">
      <c r="A1359" s="38"/>
      <c r="B1359" s="39"/>
      <c r="C1359" s="204" t="s">
        <v>746</v>
      </c>
      <c r="D1359" s="204" t="s">
        <v>146</v>
      </c>
      <c r="E1359" s="205" t="s">
        <v>2596</v>
      </c>
      <c r="F1359" s="206" t="s">
        <v>2593</v>
      </c>
      <c r="G1359" s="207" t="s">
        <v>305</v>
      </c>
      <c r="H1359" s="208">
        <v>1</v>
      </c>
      <c r="I1359" s="209"/>
      <c r="J1359" s="210">
        <f>ROUND(I1359*H1359,2)</f>
        <v>0</v>
      </c>
      <c r="K1359" s="206" t="s">
        <v>19</v>
      </c>
      <c r="L1359" s="44"/>
      <c r="M1359" s="211" t="s">
        <v>19</v>
      </c>
      <c r="N1359" s="212" t="s">
        <v>40</v>
      </c>
      <c r="O1359" s="84"/>
      <c r="P1359" s="213">
        <f>O1359*H1359</f>
        <v>0</v>
      </c>
      <c r="Q1359" s="213">
        <v>0</v>
      </c>
      <c r="R1359" s="213">
        <f>Q1359*H1359</f>
        <v>0</v>
      </c>
      <c r="S1359" s="213">
        <v>0</v>
      </c>
      <c r="T1359" s="214">
        <f>S1359*H1359</f>
        <v>0</v>
      </c>
      <c r="U1359" s="38"/>
      <c r="V1359" s="38"/>
      <c r="W1359" s="38"/>
      <c r="X1359" s="38"/>
      <c r="Y1359" s="38"/>
      <c r="Z1359" s="38"/>
      <c r="AA1359" s="38"/>
      <c r="AB1359" s="38"/>
      <c r="AC1359" s="38"/>
      <c r="AD1359" s="38"/>
      <c r="AE1359" s="38"/>
      <c r="AR1359" s="215" t="s">
        <v>203</v>
      </c>
      <c r="AT1359" s="215" t="s">
        <v>146</v>
      </c>
      <c r="AU1359" s="215" t="s">
        <v>79</v>
      </c>
      <c r="AY1359" s="17" t="s">
        <v>144</v>
      </c>
      <c r="BE1359" s="216">
        <f>IF(N1359="základní",J1359,0)</f>
        <v>0</v>
      </c>
      <c r="BF1359" s="216">
        <f>IF(N1359="snížená",J1359,0)</f>
        <v>0</v>
      </c>
      <c r="BG1359" s="216">
        <f>IF(N1359="zákl. přenesená",J1359,0)</f>
        <v>0</v>
      </c>
      <c r="BH1359" s="216">
        <f>IF(N1359="sníž. přenesená",J1359,0)</f>
        <v>0</v>
      </c>
      <c r="BI1359" s="216">
        <f>IF(N1359="nulová",J1359,0)</f>
        <v>0</v>
      </c>
      <c r="BJ1359" s="17" t="s">
        <v>77</v>
      </c>
      <c r="BK1359" s="216">
        <f>ROUND(I1359*H1359,2)</f>
        <v>0</v>
      </c>
      <c r="BL1359" s="17" t="s">
        <v>203</v>
      </c>
      <c r="BM1359" s="215" t="s">
        <v>1267</v>
      </c>
    </row>
    <row r="1360" s="2" customFormat="1">
      <c r="A1360" s="38"/>
      <c r="B1360" s="39"/>
      <c r="C1360" s="40"/>
      <c r="D1360" s="217" t="s">
        <v>152</v>
      </c>
      <c r="E1360" s="40"/>
      <c r="F1360" s="218" t="s">
        <v>2593</v>
      </c>
      <c r="G1360" s="40"/>
      <c r="H1360" s="40"/>
      <c r="I1360" s="219"/>
      <c r="J1360" s="40"/>
      <c r="K1360" s="40"/>
      <c r="L1360" s="44"/>
      <c r="M1360" s="220"/>
      <c r="N1360" s="221"/>
      <c r="O1360" s="84"/>
      <c r="P1360" s="84"/>
      <c r="Q1360" s="84"/>
      <c r="R1360" s="84"/>
      <c r="S1360" s="84"/>
      <c r="T1360" s="85"/>
      <c r="U1360" s="38"/>
      <c r="V1360" s="38"/>
      <c r="W1360" s="38"/>
      <c r="X1360" s="38"/>
      <c r="Y1360" s="38"/>
      <c r="Z1360" s="38"/>
      <c r="AA1360" s="38"/>
      <c r="AB1360" s="38"/>
      <c r="AC1360" s="38"/>
      <c r="AD1360" s="38"/>
      <c r="AE1360" s="38"/>
      <c r="AT1360" s="17" t="s">
        <v>152</v>
      </c>
      <c r="AU1360" s="17" t="s">
        <v>79</v>
      </c>
    </row>
    <row r="1361" s="2" customFormat="1" ht="16.5" customHeight="1">
      <c r="A1361" s="38"/>
      <c r="B1361" s="39"/>
      <c r="C1361" s="204" t="s">
        <v>1272</v>
      </c>
      <c r="D1361" s="204" t="s">
        <v>146</v>
      </c>
      <c r="E1361" s="205" t="s">
        <v>2597</v>
      </c>
      <c r="F1361" s="206" t="s">
        <v>2598</v>
      </c>
      <c r="G1361" s="207" t="s">
        <v>305</v>
      </c>
      <c r="H1361" s="208">
        <v>1</v>
      </c>
      <c r="I1361" s="209"/>
      <c r="J1361" s="210">
        <f>ROUND(I1361*H1361,2)</f>
        <v>0</v>
      </c>
      <c r="K1361" s="206" t="s">
        <v>19</v>
      </c>
      <c r="L1361" s="44"/>
      <c r="M1361" s="211" t="s">
        <v>19</v>
      </c>
      <c r="N1361" s="212" t="s">
        <v>40</v>
      </c>
      <c r="O1361" s="84"/>
      <c r="P1361" s="213">
        <f>O1361*H1361</f>
        <v>0</v>
      </c>
      <c r="Q1361" s="213">
        <v>0</v>
      </c>
      <c r="R1361" s="213">
        <f>Q1361*H1361</f>
        <v>0</v>
      </c>
      <c r="S1361" s="213">
        <v>0</v>
      </c>
      <c r="T1361" s="214">
        <f>S1361*H1361</f>
        <v>0</v>
      </c>
      <c r="U1361" s="38"/>
      <c r="V1361" s="38"/>
      <c r="W1361" s="38"/>
      <c r="X1361" s="38"/>
      <c r="Y1361" s="38"/>
      <c r="Z1361" s="38"/>
      <c r="AA1361" s="38"/>
      <c r="AB1361" s="38"/>
      <c r="AC1361" s="38"/>
      <c r="AD1361" s="38"/>
      <c r="AE1361" s="38"/>
      <c r="AR1361" s="215" t="s">
        <v>203</v>
      </c>
      <c r="AT1361" s="215" t="s">
        <v>146</v>
      </c>
      <c r="AU1361" s="215" t="s">
        <v>79</v>
      </c>
      <c r="AY1361" s="17" t="s">
        <v>144</v>
      </c>
      <c r="BE1361" s="216">
        <f>IF(N1361="základní",J1361,0)</f>
        <v>0</v>
      </c>
      <c r="BF1361" s="216">
        <f>IF(N1361="snížená",J1361,0)</f>
        <v>0</v>
      </c>
      <c r="BG1361" s="216">
        <f>IF(N1361="zákl. přenesená",J1361,0)</f>
        <v>0</v>
      </c>
      <c r="BH1361" s="216">
        <f>IF(N1361="sníž. přenesená",J1361,0)</f>
        <v>0</v>
      </c>
      <c r="BI1361" s="216">
        <f>IF(N1361="nulová",J1361,0)</f>
        <v>0</v>
      </c>
      <c r="BJ1361" s="17" t="s">
        <v>77</v>
      </c>
      <c r="BK1361" s="216">
        <f>ROUND(I1361*H1361,2)</f>
        <v>0</v>
      </c>
      <c r="BL1361" s="17" t="s">
        <v>203</v>
      </c>
      <c r="BM1361" s="215" t="s">
        <v>1275</v>
      </c>
    </row>
    <row r="1362" s="2" customFormat="1">
      <c r="A1362" s="38"/>
      <c r="B1362" s="39"/>
      <c r="C1362" s="40"/>
      <c r="D1362" s="217" t="s">
        <v>152</v>
      </c>
      <c r="E1362" s="40"/>
      <c r="F1362" s="218" t="s">
        <v>2598</v>
      </c>
      <c r="G1362" s="40"/>
      <c r="H1362" s="40"/>
      <c r="I1362" s="219"/>
      <c r="J1362" s="40"/>
      <c r="K1362" s="40"/>
      <c r="L1362" s="44"/>
      <c r="M1362" s="220"/>
      <c r="N1362" s="221"/>
      <c r="O1362" s="84"/>
      <c r="P1362" s="84"/>
      <c r="Q1362" s="84"/>
      <c r="R1362" s="84"/>
      <c r="S1362" s="84"/>
      <c r="T1362" s="85"/>
      <c r="U1362" s="38"/>
      <c r="V1362" s="38"/>
      <c r="W1362" s="38"/>
      <c r="X1362" s="38"/>
      <c r="Y1362" s="38"/>
      <c r="Z1362" s="38"/>
      <c r="AA1362" s="38"/>
      <c r="AB1362" s="38"/>
      <c r="AC1362" s="38"/>
      <c r="AD1362" s="38"/>
      <c r="AE1362" s="38"/>
      <c r="AT1362" s="17" t="s">
        <v>152</v>
      </c>
      <c r="AU1362" s="17" t="s">
        <v>79</v>
      </c>
    </row>
    <row r="1363" s="2" customFormat="1" ht="16.5" customHeight="1">
      <c r="A1363" s="38"/>
      <c r="B1363" s="39"/>
      <c r="C1363" s="204" t="s">
        <v>753</v>
      </c>
      <c r="D1363" s="204" t="s">
        <v>146</v>
      </c>
      <c r="E1363" s="205" t="s">
        <v>2599</v>
      </c>
      <c r="F1363" s="206" t="s">
        <v>2600</v>
      </c>
      <c r="G1363" s="207" t="s">
        <v>305</v>
      </c>
      <c r="H1363" s="208">
        <v>7</v>
      </c>
      <c r="I1363" s="209"/>
      <c r="J1363" s="210">
        <f>ROUND(I1363*H1363,2)</f>
        <v>0</v>
      </c>
      <c r="K1363" s="206" t="s">
        <v>19</v>
      </c>
      <c r="L1363" s="44"/>
      <c r="M1363" s="211" t="s">
        <v>19</v>
      </c>
      <c r="N1363" s="212" t="s">
        <v>40</v>
      </c>
      <c r="O1363" s="84"/>
      <c r="P1363" s="213">
        <f>O1363*H1363</f>
        <v>0</v>
      </c>
      <c r="Q1363" s="213">
        <v>0</v>
      </c>
      <c r="R1363" s="213">
        <f>Q1363*H1363</f>
        <v>0</v>
      </c>
      <c r="S1363" s="213">
        <v>0</v>
      </c>
      <c r="T1363" s="214">
        <f>S1363*H1363</f>
        <v>0</v>
      </c>
      <c r="U1363" s="38"/>
      <c r="V1363" s="38"/>
      <c r="W1363" s="38"/>
      <c r="X1363" s="38"/>
      <c r="Y1363" s="38"/>
      <c r="Z1363" s="38"/>
      <c r="AA1363" s="38"/>
      <c r="AB1363" s="38"/>
      <c r="AC1363" s="38"/>
      <c r="AD1363" s="38"/>
      <c r="AE1363" s="38"/>
      <c r="AR1363" s="215" t="s">
        <v>203</v>
      </c>
      <c r="AT1363" s="215" t="s">
        <v>146</v>
      </c>
      <c r="AU1363" s="215" t="s">
        <v>79</v>
      </c>
      <c r="AY1363" s="17" t="s">
        <v>144</v>
      </c>
      <c r="BE1363" s="216">
        <f>IF(N1363="základní",J1363,0)</f>
        <v>0</v>
      </c>
      <c r="BF1363" s="216">
        <f>IF(N1363="snížená",J1363,0)</f>
        <v>0</v>
      </c>
      <c r="BG1363" s="216">
        <f>IF(N1363="zákl. přenesená",J1363,0)</f>
        <v>0</v>
      </c>
      <c r="BH1363" s="216">
        <f>IF(N1363="sníž. přenesená",J1363,0)</f>
        <v>0</v>
      </c>
      <c r="BI1363" s="216">
        <f>IF(N1363="nulová",J1363,0)</f>
        <v>0</v>
      </c>
      <c r="BJ1363" s="17" t="s">
        <v>77</v>
      </c>
      <c r="BK1363" s="216">
        <f>ROUND(I1363*H1363,2)</f>
        <v>0</v>
      </c>
      <c r="BL1363" s="17" t="s">
        <v>203</v>
      </c>
      <c r="BM1363" s="215" t="s">
        <v>1282</v>
      </c>
    </row>
    <row r="1364" s="2" customFormat="1">
      <c r="A1364" s="38"/>
      <c r="B1364" s="39"/>
      <c r="C1364" s="40"/>
      <c r="D1364" s="217" t="s">
        <v>152</v>
      </c>
      <c r="E1364" s="40"/>
      <c r="F1364" s="218" t="s">
        <v>2600</v>
      </c>
      <c r="G1364" s="40"/>
      <c r="H1364" s="40"/>
      <c r="I1364" s="219"/>
      <c r="J1364" s="40"/>
      <c r="K1364" s="40"/>
      <c r="L1364" s="44"/>
      <c r="M1364" s="220"/>
      <c r="N1364" s="221"/>
      <c r="O1364" s="84"/>
      <c r="P1364" s="84"/>
      <c r="Q1364" s="84"/>
      <c r="R1364" s="84"/>
      <c r="S1364" s="84"/>
      <c r="T1364" s="85"/>
      <c r="U1364" s="38"/>
      <c r="V1364" s="38"/>
      <c r="W1364" s="38"/>
      <c r="X1364" s="38"/>
      <c r="Y1364" s="38"/>
      <c r="Z1364" s="38"/>
      <c r="AA1364" s="38"/>
      <c r="AB1364" s="38"/>
      <c r="AC1364" s="38"/>
      <c r="AD1364" s="38"/>
      <c r="AE1364" s="38"/>
      <c r="AT1364" s="17" t="s">
        <v>152</v>
      </c>
      <c r="AU1364" s="17" t="s">
        <v>79</v>
      </c>
    </row>
    <row r="1365" s="2" customFormat="1" ht="37.8" customHeight="1">
      <c r="A1365" s="38"/>
      <c r="B1365" s="39"/>
      <c r="C1365" s="256" t="s">
        <v>1285</v>
      </c>
      <c r="D1365" s="256" t="s">
        <v>229</v>
      </c>
      <c r="E1365" s="257" t="s">
        <v>2601</v>
      </c>
      <c r="F1365" s="258" t="s">
        <v>2602</v>
      </c>
      <c r="G1365" s="259" t="s">
        <v>305</v>
      </c>
      <c r="H1365" s="260">
        <v>9</v>
      </c>
      <c r="I1365" s="261"/>
      <c r="J1365" s="262">
        <f>ROUND(I1365*H1365,2)</f>
        <v>0</v>
      </c>
      <c r="K1365" s="258" t="s">
        <v>19</v>
      </c>
      <c r="L1365" s="263"/>
      <c r="M1365" s="264" t="s">
        <v>19</v>
      </c>
      <c r="N1365" s="265" t="s">
        <v>40</v>
      </c>
      <c r="O1365" s="84"/>
      <c r="P1365" s="213">
        <f>O1365*H1365</f>
        <v>0</v>
      </c>
      <c r="Q1365" s="213">
        <v>0</v>
      </c>
      <c r="R1365" s="213">
        <f>Q1365*H1365</f>
        <v>0</v>
      </c>
      <c r="S1365" s="213">
        <v>0</v>
      </c>
      <c r="T1365" s="214">
        <f>S1365*H1365</f>
        <v>0</v>
      </c>
      <c r="U1365" s="38"/>
      <c r="V1365" s="38"/>
      <c r="W1365" s="38"/>
      <c r="X1365" s="38"/>
      <c r="Y1365" s="38"/>
      <c r="Z1365" s="38"/>
      <c r="AA1365" s="38"/>
      <c r="AB1365" s="38"/>
      <c r="AC1365" s="38"/>
      <c r="AD1365" s="38"/>
      <c r="AE1365" s="38"/>
      <c r="AR1365" s="215" t="s">
        <v>260</v>
      </c>
      <c r="AT1365" s="215" t="s">
        <v>229</v>
      </c>
      <c r="AU1365" s="215" t="s">
        <v>79</v>
      </c>
      <c r="AY1365" s="17" t="s">
        <v>144</v>
      </c>
      <c r="BE1365" s="216">
        <f>IF(N1365="základní",J1365,0)</f>
        <v>0</v>
      </c>
      <c r="BF1365" s="216">
        <f>IF(N1365="snížená",J1365,0)</f>
        <v>0</v>
      </c>
      <c r="BG1365" s="216">
        <f>IF(N1365="zákl. přenesená",J1365,0)</f>
        <v>0</v>
      </c>
      <c r="BH1365" s="216">
        <f>IF(N1365="sníž. přenesená",J1365,0)</f>
        <v>0</v>
      </c>
      <c r="BI1365" s="216">
        <f>IF(N1365="nulová",J1365,0)</f>
        <v>0</v>
      </c>
      <c r="BJ1365" s="17" t="s">
        <v>77</v>
      </c>
      <c r="BK1365" s="216">
        <f>ROUND(I1365*H1365,2)</f>
        <v>0</v>
      </c>
      <c r="BL1365" s="17" t="s">
        <v>203</v>
      </c>
      <c r="BM1365" s="215" t="s">
        <v>1288</v>
      </c>
    </row>
    <row r="1366" s="2" customFormat="1">
      <c r="A1366" s="38"/>
      <c r="B1366" s="39"/>
      <c r="C1366" s="40"/>
      <c r="D1366" s="217" t="s">
        <v>152</v>
      </c>
      <c r="E1366" s="40"/>
      <c r="F1366" s="218" t="s">
        <v>2602</v>
      </c>
      <c r="G1366" s="40"/>
      <c r="H1366" s="40"/>
      <c r="I1366" s="219"/>
      <c r="J1366" s="40"/>
      <c r="K1366" s="40"/>
      <c r="L1366" s="44"/>
      <c r="M1366" s="220"/>
      <c r="N1366" s="221"/>
      <c r="O1366" s="84"/>
      <c r="P1366" s="84"/>
      <c r="Q1366" s="84"/>
      <c r="R1366" s="84"/>
      <c r="S1366" s="84"/>
      <c r="T1366" s="85"/>
      <c r="U1366" s="38"/>
      <c r="V1366" s="38"/>
      <c r="W1366" s="38"/>
      <c r="X1366" s="38"/>
      <c r="Y1366" s="38"/>
      <c r="Z1366" s="38"/>
      <c r="AA1366" s="38"/>
      <c r="AB1366" s="38"/>
      <c r="AC1366" s="38"/>
      <c r="AD1366" s="38"/>
      <c r="AE1366" s="38"/>
      <c r="AT1366" s="17" t="s">
        <v>152</v>
      </c>
      <c r="AU1366" s="17" t="s">
        <v>79</v>
      </c>
    </row>
    <row r="1367" s="13" customFormat="1">
      <c r="A1367" s="13"/>
      <c r="B1367" s="224"/>
      <c r="C1367" s="225"/>
      <c r="D1367" s="217" t="s">
        <v>156</v>
      </c>
      <c r="E1367" s="226" t="s">
        <v>19</v>
      </c>
      <c r="F1367" s="227" t="s">
        <v>2603</v>
      </c>
      <c r="G1367" s="225"/>
      <c r="H1367" s="226" t="s">
        <v>19</v>
      </c>
      <c r="I1367" s="228"/>
      <c r="J1367" s="225"/>
      <c r="K1367" s="225"/>
      <c r="L1367" s="229"/>
      <c r="M1367" s="230"/>
      <c r="N1367" s="231"/>
      <c r="O1367" s="231"/>
      <c r="P1367" s="231"/>
      <c r="Q1367" s="231"/>
      <c r="R1367" s="231"/>
      <c r="S1367" s="231"/>
      <c r="T1367" s="232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T1367" s="233" t="s">
        <v>156</v>
      </c>
      <c r="AU1367" s="233" t="s">
        <v>79</v>
      </c>
      <c r="AV1367" s="13" t="s">
        <v>77</v>
      </c>
      <c r="AW1367" s="13" t="s">
        <v>31</v>
      </c>
      <c r="AX1367" s="13" t="s">
        <v>69</v>
      </c>
      <c r="AY1367" s="233" t="s">
        <v>144</v>
      </c>
    </row>
    <row r="1368" s="14" customFormat="1">
      <c r="A1368" s="14"/>
      <c r="B1368" s="234"/>
      <c r="C1368" s="235"/>
      <c r="D1368" s="217" t="s">
        <v>156</v>
      </c>
      <c r="E1368" s="236" t="s">
        <v>19</v>
      </c>
      <c r="F1368" s="237" t="s">
        <v>77</v>
      </c>
      <c r="G1368" s="235"/>
      <c r="H1368" s="238">
        <v>1</v>
      </c>
      <c r="I1368" s="239"/>
      <c r="J1368" s="235"/>
      <c r="K1368" s="235"/>
      <c r="L1368" s="240"/>
      <c r="M1368" s="241"/>
      <c r="N1368" s="242"/>
      <c r="O1368" s="242"/>
      <c r="P1368" s="242"/>
      <c r="Q1368" s="242"/>
      <c r="R1368" s="242"/>
      <c r="S1368" s="242"/>
      <c r="T1368" s="243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T1368" s="244" t="s">
        <v>156</v>
      </c>
      <c r="AU1368" s="244" t="s">
        <v>79</v>
      </c>
      <c r="AV1368" s="14" t="s">
        <v>79</v>
      </c>
      <c r="AW1368" s="14" t="s">
        <v>31</v>
      </c>
      <c r="AX1368" s="14" t="s">
        <v>69</v>
      </c>
      <c r="AY1368" s="244" t="s">
        <v>144</v>
      </c>
    </row>
    <row r="1369" s="13" customFormat="1">
      <c r="A1369" s="13"/>
      <c r="B1369" s="224"/>
      <c r="C1369" s="225"/>
      <c r="D1369" s="217" t="s">
        <v>156</v>
      </c>
      <c r="E1369" s="226" t="s">
        <v>19</v>
      </c>
      <c r="F1369" s="227" t="s">
        <v>2604</v>
      </c>
      <c r="G1369" s="225"/>
      <c r="H1369" s="226" t="s">
        <v>19</v>
      </c>
      <c r="I1369" s="228"/>
      <c r="J1369" s="225"/>
      <c r="K1369" s="225"/>
      <c r="L1369" s="229"/>
      <c r="M1369" s="230"/>
      <c r="N1369" s="231"/>
      <c r="O1369" s="231"/>
      <c r="P1369" s="231"/>
      <c r="Q1369" s="231"/>
      <c r="R1369" s="231"/>
      <c r="S1369" s="231"/>
      <c r="T1369" s="232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33" t="s">
        <v>156</v>
      </c>
      <c r="AU1369" s="233" t="s">
        <v>79</v>
      </c>
      <c r="AV1369" s="13" t="s">
        <v>77</v>
      </c>
      <c r="AW1369" s="13" t="s">
        <v>31</v>
      </c>
      <c r="AX1369" s="13" t="s">
        <v>69</v>
      </c>
      <c r="AY1369" s="233" t="s">
        <v>144</v>
      </c>
    </row>
    <row r="1370" s="14" customFormat="1">
      <c r="A1370" s="14"/>
      <c r="B1370" s="234"/>
      <c r="C1370" s="235"/>
      <c r="D1370" s="217" t="s">
        <v>156</v>
      </c>
      <c r="E1370" s="236" t="s">
        <v>19</v>
      </c>
      <c r="F1370" s="237" t="s">
        <v>2605</v>
      </c>
      <c r="G1370" s="235"/>
      <c r="H1370" s="238">
        <v>8</v>
      </c>
      <c r="I1370" s="239"/>
      <c r="J1370" s="235"/>
      <c r="K1370" s="235"/>
      <c r="L1370" s="240"/>
      <c r="M1370" s="241"/>
      <c r="N1370" s="242"/>
      <c r="O1370" s="242"/>
      <c r="P1370" s="242"/>
      <c r="Q1370" s="242"/>
      <c r="R1370" s="242"/>
      <c r="S1370" s="242"/>
      <c r="T1370" s="243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44" t="s">
        <v>156</v>
      </c>
      <c r="AU1370" s="244" t="s">
        <v>79</v>
      </c>
      <c r="AV1370" s="14" t="s">
        <v>79</v>
      </c>
      <c r="AW1370" s="14" t="s">
        <v>31</v>
      </c>
      <c r="AX1370" s="14" t="s">
        <v>69</v>
      </c>
      <c r="AY1370" s="244" t="s">
        <v>144</v>
      </c>
    </row>
    <row r="1371" s="15" customFormat="1">
      <c r="A1371" s="15"/>
      <c r="B1371" s="245"/>
      <c r="C1371" s="246"/>
      <c r="D1371" s="217" t="s">
        <v>156</v>
      </c>
      <c r="E1371" s="247" t="s">
        <v>19</v>
      </c>
      <c r="F1371" s="248" t="s">
        <v>163</v>
      </c>
      <c r="G1371" s="246"/>
      <c r="H1371" s="249">
        <v>9</v>
      </c>
      <c r="I1371" s="250"/>
      <c r="J1371" s="246"/>
      <c r="K1371" s="246"/>
      <c r="L1371" s="251"/>
      <c r="M1371" s="252"/>
      <c r="N1371" s="253"/>
      <c r="O1371" s="253"/>
      <c r="P1371" s="253"/>
      <c r="Q1371" s="253"/>
      <c r="R1371" s="253"/>
      <c r="S1371" s="253"/>
      <c r="T1371" s="254"/>
      <c r="U1371" s="15"/>
      <c r="V1371" s="15"/>
      <c r="W1371" s="15"/>
      <c r="X1371" s="15"/>
      <c r="Y1371" s="15"/>
      <c r="Z1371" s="15"/>
      <c r="AA1371" s="15"/>
      <c r="AB1371" s="15"/>
      <c r="AC1371" s="15"/>
      <c r="AD1371" s="15"/>
      <c r="AE1371" s="15"/>
      <c r="AT1371" s="255" t="s">
        <v>156</v>
      </c>
      <c r="AU1371" s="255" t="s">
        <v>79</v>
      </c>
      <c r="AV1371" s="15" t="s">
        <v>151</v>
      </c>
      <c r="AW1371" s="15" t="s">
        <v>31</v>
      </c>
      <c r="AX1371" s="15" t="s">
        <v>77</v>
      </c>
      <c r="AY1371" s="255" t="s">
        <v>144</v>
      </c>
    </row>
    <row r="1372" s="2" customFormat="1" ht="49.05" customHeight="1">
      <c r="A1372" s="38"/>
      <c r="B1372" s="39"/>
      <c r="C1372" s="256" t="s">
        <v>759</v>
      </c>
      <c r="D1372" s="256" t="s">
        <v>229</v>
      </c>
      <c r="E1372" s="257" t="s">
        <v>2606</v>
      </c>
      <c r="F1372" s="258" t="s">
        <v>2607</v>
      </c>
      <c r="G1372" s="259" t="s">
        <v>305</v>
      </c>
      <c r="H1372" s="260">
        <v>9</v>
      </c>
      <c r="I1372" s="261"/>
      <c r="J1372" s="262">
        <f>ROUND(I1372*H1372,2)</f>
        <v>0</v>
      </c>
      <c r="K1372" s="258" t="s">
        <v>19</v>
      </c>
      <c r="L1372" s="263"/>
      <c r="M1372" s="264" t="s">
        <v>19</v>
      </c>
      <c r="N1372" s="265" t="s">
        <v>40</v>
      </c>
      <c r="O1372" s="84"/>
      <c r="P1372" s="213">
        <f>O1372*H1372</f>
        <v>0</v>
      </c>
      <c r="Q1372" s="213">
        <v>0</v>
      </c>
      <c r="R1372" s="213">
        <f>Q1372*H1372</f>
        <v>0</v>
      </c>
      <c r="S1372" s="213">
        <v>0</v>
      </c>
      <c r="T1372" s="214">
        <f>S1372*H1372</f>
        <v>0</v>
      </c>
      <c r="U1372" s="38"/>
      <c r="V1372" s="38"/>
      <c r="W1372" s="38"/>
      <c r="X1372" s="38"/>
      <c r="Y1372" s="38"/>
      <c r="Z1372" s="38"/>
      <c r="AA1372" s="38"/>
      <c r="AB1372" s="38"/>
      <c r="AC1372" s="38"/>
      <c r="AD1372" s="38"/>
      <c r="AE1372" s="38"/>
      <c r="AR1372" s="215" t="s">
        <v>260</v>
      </c>
      <c r="AT1372" s="215" t="s">
        <v>229</v>
      </c>
      <c r="AU1372" s="215" t="s">
        <v>79</v>
      </c>
      <c r="AY1372" s="17" t="s">
        <v>144</v>
      </c>
      <c r="BE1372" s="216">
        <f>IF(N1372="základní",J1372,0)</f>
        <v>0</v>
      </c>
      <c r="BF1372" s="216">
        <f>IF(N1372="snížená",J1372,0)</f>
        <v>0</v>
      </c>
      <c r="BG1372" s="216">
        <f>IF(N1372="zákl. přenesená",J1372,0)</f>
        <v>0</v>
      </c>
      <c r="BH1372" s="216">
        <f>IF(N1372="sníž. přenesená",J1372,0)</f>
        <v>0</v>
      </c>
      <c r="BI1372" s="216">
        <f>IF(N1372="nulová",J1372,0)</f>
        <v>0</v>
      </c>
      <c r="BJ1372" s="17" t="s">
        <v>77</v>
      </c>
      <c r="BK1372" s="216">
        <f>ROUND(I1372*H1372,2)</f>
        <v>0</v>
      </c>
      <c r="BL1372" s="17" t="s">
        <v>203</v>
      </c>
      <c r="BM1372" s="215" t="s">
        <v>1295</v>
      </c>
    </row>
    <row r="1373" s="2" customFormat="1">
      <c r="A1373" s="38"/>
      <c r="B1373" s="39"/>
      <c r="C1373" s="40"/>
      <c r="D1373" s="217" t="s">
        <v>152</v>
      </c>
      <c r="E1373" s="40"/>
      <c r="F1373" s="218" t="s">
        <v>2607</v>
      </c>
      <c r="G1373" s="40"/>
      <c r="H1373" s="40"/>
      <c r="I1373" s="219"/>
      <c r="J1373" s="40"/>
      <c r="K1373" s="40"/>
      <c r="L1373" s="44"/>
      <c r="M1373" s="220"/>
      <c r="N1373" s="221"/>
      <c r="O1373" s="84"/>
      <c r="P1373" s="84"/>
      <c r="Q1373" s="84"/>
      <c r="R1373" s="84"/>
      <c r="S1373" s="84"/>
      <c r="T1373" s="85"/>
      <c r="U1373" s="38"/>
      <c r="V1373" s="38"/>
      <c r="W1373" s="38"/>
      <c r="X1373" s="38"/>
      <c r="Y1373" s="38"/>
      <c r="Z1373" s="38"/>
      <c r="AA1373" s="38"/>
      <c r="AB1373" s="38"/>
      <c r="AC1373" s="38"/>
      <c r="AD1373" s="38"/>
      <c r="AE1373" s="38"/>
      <c r="AT1373" s="17" t="s">
        <v>152</v>
      </c>
      <c r="AU1373" s="17" t="s">
        <v>79</v>
      </c>
    </row>
    <row r="1374" s="13" customFormat="1">
      <c r="A1374" s="13"/>
      <c r="B1374" s="224"/>
      <c r="C1374" s="225"/>
      <c r="D1374" s="217" t="s">
        <v>156</v>
      </c>
      <c r="E1374" s="226" t="s">
        <v>19</v>
      </c>
      <c r="F1374" s="227" t="s">
        <v>2603</v>
      </c>
      <c r="G1374" s="225"/>
      <c r="H1374" s="226" t="s">
        <v>19</v>
      </c>
      <c r="I1374" s="228"/>
      <c r="J1374" s="225"/>
      <c r="K1374" s="225"/>
      <c r="L1374" s="229"/>
      <c r="M1374" s="230"/>
      <c r="N1374" s="231"/>
      <c r="O1374" s="231"/>
      <c r="P1374" s="231"/>
      <c r="Q1374" s="231"/>
      <c r="R1374" s="231"/>
      <c r="S1374" s="231"/>
      <c r="T1374" s="232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33" t="s">
        <v>156</v>
      </c>
      <c r="AU1374" s="233" t="s">
        <v>79</v>
      </c>
      <c r="AV1374" s="13" t="s">
        <v>77</v>
      </c>
      <c r="AW1374" s="13" t="s">
        <v>31</v>
      </c>
      <c r="AX1374" s="13" t="s">
        <v>69</v>
      </c>
      <c r="AY1374" s="233" t="s">
        <v>144</v>
      </c>
    </row>
    <row r="1375" s="14" customFormat="1">
      <c r="A1375" s="14"/>
      <c r="B1375" s="234"/>
      <c r="C1375" s="235"/>
      <c r="D1375" s="217" t="s">
        <v>156</v>
      </c>
      <c r="E1375" s="236" t="s">
        <v>19</v>
      </c>
      <c r="F1375" s="237" t="s">
        <v>77</v>
      </c>
      <c r="G1375" s="235"/>
      <c r="H1375" s="238">
        <v>1</v>
      </c>
      <c r="I1375" s="239"/>
      <c r="J1375" s="235"/>
      <c r="K1375" s="235"/>
      <c r="L1375" s="240"/>
      <c r="M1375" s="241"/>
      <c r="N1375" s="242"/>
      <c r="O1375" s="242"/>
      <c r="P1375" s="242"/>
      <c r="Q1375" s="242"/>
      <c r="R1375" s="242"/>
      <c r="S1375" s="242"/>
      <c r="T1375" s="243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T1375" s="244" t="s">
        <v>156</v>
      </c>
      <c r="AU1375" s="244" t="s">
        <v>79</v>
      </c>
      <c r="AV1375" s="14" t="s">
        <v>79</v>
      </c>
      <c r="AW1375" s="14" t="s">
        <v>31</v>
      </c>
      <c r="AX1375" s="14" t="s">
        <v>69</v>
      </c>
      <c r="AY1375" s="244" t="s">
        <v>144</v>
      </c>
    </row>
    <row r="1376" s="13" customFormat="1">
      <c r="A1376" s="13"/>
      <c r="B1376" s="224"/>
      <c r="C1376" s="225"/>
      <c r="D1376" s="217" t="s">
        <v>156</v>
      </c>
      <c r="E1376" s="226" t="s">
        <v>19</v>
      </c>
      <c r="F1376" s="227" t="s">
        <v>2604</v>
      </c>
      <c r="G1376" s="225"/>
      <c r="H1376" s="226" t="s">
        <v>19</v>
      </c>
      <c r="I1376" s="228"/>
      <c r="J1376" s="225"/>
      <c r="K1376" s="225"/>
      <c r="L1376" s="229"/>
      <c r="M1376" s="230"/>
      <c r="N1376" s="231"/>
      <c r="O1376" s="231"/>
      <c r="P1376" s="231"/>
      <c r="Q1376" s="231"/>
      <c r="R1376" s="231"/>
      <c r="S1376" s="231"/>
      <c r="T1376" s="232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33" t="s">
        <v>156</v>
      </c>
      <c r="AU1376" s="233" t="s">
        <v>79</v>
      </c>
      <c r="AV1376" s="13" t="s">
        <v>77</v>
      </c>
      <c r="AW1376" s="13" t="s">
        <v>31</v>
      </c>
      <c r="AX1376" s="13" t="s">
        <v>69</v>
      </c>
      <c r="AY1376" s="233" t="s">
        <v>144</v>
      </c>
    </row>
    <row r="1377" s="14" customFormat="1">
      <c r="A1377" s="14"/>
      <c r="B1377" s="234"/>
      <c r="C1377" s="235"/>
      <c r="D1377" s="217" t="s">
        <v>156</v>
      </c>
      <c r="E1377" s="236" t="s">
        <v>19</v>
      </c>
      <c r="F1377" s="237" t="s">
        <v>2605</v>
      </c>
      <c r="G1377" s="235"/>
      <c r="H1377" s="238">
        <v>8</v>
      </c>
      <c r="I1377" s="239"/>
      <c r="J1377" s="235"/>
      <c r="K1377" s="235"/>
      <c r="L1377" s="240"/>
      <c r="M1377" s="241"/>
      <c r="N1377" s="242"/>
      <c r="O1377" s="242"/>
      <c r="P1377" s="242"/>
      <c r="Q1377" s="242"/>
      <c r="R1377" s="242"/>
      <c r="S1377" s="242"/>
      <c r="T1377" s="243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T1377" s="244" t="s">
        <v>156</v>
      </c>
      <c r="AU1377" s="244" t="s">
        <v>79</v>
      </c>
      <c r="AV1377" s="14" t="s">
        <v>79</v>
      </c>
      <c r="AW1377" s="14" t="s">
        <v>31</v>
      </c>
      <c r="AX1377" s="14" t="s">
        <v>69</v>
      </c>
      <c r="AY1377" s="244" t="s">
        <v>144</v>
      </c>
    </row>
    <row r="1378" s="15" customFormat="1">
      <c r="A1378" s="15"/>
      <c r="B1378" s="245"/>
      <c r="C1378" s="246"/>
      <c r="D1378" s="217" t="s">
        <v>156</v>
      </c>
      <c r="E1378" s="247" t="s">
        <v>19</v>
      </c>
      <c r="F1378" s="248" t="s">
        <v>163</v>
      </c>
      <c r="G1378" s="246"/>
      <c r="H1378" s="249">
        <v>9</v>
      </c>
      <c r="I1378" s="250"/>
      <c r="J1378" s="246"/>
      <c r="K1378" s="246"/>
      <c r="L1378" s="251"/>
      <c r="M1378" s="252"/>
      <c r="N1378" s="253"/>
      <c r="O1378" s="253"/>
      <c r="P1378" s="253"/>
      <c r="Q1378" s="253"/>
      <c r="R1378" s="253"/>
      <c r="S1378" s="253"/>
      <c r="T1378" s="254"/>
      <c r="U1378" s="15"/>
      <c r="V1378" s="15"/>
      <c r="W1378" s="15"/>
      <c r="X1378" s="15"/>
      <c r="Y1378" s="15"/>
      <c r="Z1378" s="15"/>
      <c r="AA1378" s="15"/>
      <c r="AB1378" s="15"/>
      <c r="AC1378" s="15"/>
      <c r="AD1378" s="15"/>
      <c r="AE1378" s="15"/>
      <c r="AT1378" s="255" t="s">
        <v>156</v>
      </c>
      <c r="AU1378" s="255" t="s">
        <v>79</v>
      </c>
      <c r="AV1378" s="15" t="s">
        <v>151</v>
      </c>
      <c r="AW1378" s="15" t="s">
        <v>31</v>
      </c>
      <c r="AX1378" s="15" t="s">
        <v>77</v>
      </c>
      <c r="AY1378" s="255" t="s">
        <v>144</v>
      </c>
    </row>
    <row r="1379" s="2" customFormat="1" ht="24.15" customHeight="1">
      <c r="A1379" s="38"/>
      <c r="B1379" s="39"/>
      <c r="C1379" s="256" t="s">
        <v>1300</v>
      </c>
      <c r="D1379" s="256" t="s">
        <v>229</v>
      </c>
      <c r="E1379" s="257" t="s">
        <v>2608</v>
      </c>
      <c r="F1379" s="258" t="s">
        <v>2609</v>
      </c>
      <c r="G1379" s="259" t="s">
        <v>291</v>
      </c>
      <c r="H1379" s="260">
        <v>22.399999999999999</v>
      </c>
      <c r="I1379" s="261"/>
      <c r="J1379" s="262">
        <f>ROUND(I1379*H1379,2)</f>
        <v>0</v>
      </c>
      <c r="K1379" s="258" t="s">
        <v>19</v>
      </c>
      <c r="L1379" s="263"/>
      <c r="M1379" s="264" t="s">
        <v>19</v>
      </c>
      <c r="N1379" s="265" t="s">
        <v>40</v>
      </c>
      <c r="O1379" s="84"/>
      <c r="P1379" s="213">
        <f>O1379*H1379</f>
        <v>0</v>
      </c>
      <c r="Q1379" s="213">
        <v>0</v>
      </c>
      <c r="R1379" s="213">
        <f>Q1379*H1379</f>
        <v>0</v>
      </c>
      <c r="S1379" s="213">
        <v>0</v>
      </c>
      <c r="T1379" s="214">
        <f>S1379*H1379</f>
        <v>0</v>
      </c>
      <c r="U1379" s="38"/>
      <c r="V1379" s="38"/>
      <c r="W1379" s="38"/>
      <c r="X1379" s="38"/>
      <c r="Y1379" s="38"/>
      <c r="Z1379" s="38"/>
      <c r="AA1379" s="38"/>
      <c r="AB1379" s="38"/>
      <c r="AC1379" s="38"/>
      <c r="AD1379" s="38"/>
      <c r="AE1379" s="38"/>
      <c r="AR1379" s="215" t="s">
        <v>260</v>
      </c>
      <c r="AT1379" s="215" t="s">
        <v>229</v>
      </c>
      <c r="AU1379" s="215" t="s">
        <v>79</v>
      </c>
      <c r="AY1379" s="17" t="s">
        <v>144</v>
      </c>
      <c r="BE1379" s="216">
        <f>IF(N1379="základní",J1379,0)</f>
        <v>0</v>
      </c>
      <c r="BF1379" s="216">
        <f>IF(N1379="snížená",J1379,0)</f>
        <v>0</v>
      </c>
      <c r="BG1379" s="216">
        <f>IF(N1379="zákl. přenesená",J1379,0)</f>
        <v>0</v>
      </c>
      <c r="BH1379" s="216">
        <f>IF(N1379="sníž. přenesená",J1379,0)</f>
        <v>0</v>
      </c>
      <c r="BI1379" s="216">
        <f>IF(N1379="nulová",J1379,0)</f>
        <v>0</v>
      </c>
      <c r="BJ1379" s="17" t="s">
        <v>77</v>
      </c>
      <c r="BK1379" s="216">
        <f>ROUND(I1379*H1379,2)</f>
        <v>0</v>
      </c>
      <c r="BL1379" s="17" t="s">
        <v>203</v>
      </c>
      <c r="BM1379" s="215" t="s">
        <v>1303</v>
      </c>
    </row>
    <row r="1380" s="2" customFormat="1">
      <c r="A1380" s="38"/>
      <c r="B1380" s="39"/>
      <c r="C1380" s="40"/>
      <c r="D1380" s="217" t="s">
        <v>152</v>
      </c>
      <c r="E1380" s="40"/>
      <c r="F1380" s="218" t="s">
        <v>2609</v>
      </c>
      <c r="G1380" s="40"/>
      <c r="H1380" s="40"/>
      <c r="I1380" s="219"/>
      <c r="J1380" s="40"/>
      <c r="K1380" s="40"/>
      <c r="L1380" s="44"/>
      <c r="M1380" s="220"/>
      <c r="N1380" s="221"/>
      <c r="O1380" s="84"/>
      <c r="P1380" s="84"/>
      <c r="Q1380" s="84"/>
      <c r="R1380" s="84"/>
      <c r="S1380" s="84"/>
      <c r="T1380" s="85"/>
      <c r="U1380" s="38"/>
      <c r="V1380" s="38"/>
      <c r="W1380" s="38"/>
      <c r="X1380" s="38"/>
      <c r="Y1380" s="38"/>
      <c r="Z1380" s="38"/>
      <c r="AA1380" s="38"/>
      <c r="AB1380" s="38"/>
      <c r="AC1380" s="38"/>
      <c r="AD1380" s="38"/>
      <c r="AE1380" s="38"/>
      <c r="AT1380" s="17" t="s">
        <v>152</v>
      </c>
      <c r="AU1380" s="17" t="s">
        <v>79</v>
      </c>
    </row>
    <row r="1381" s="13" customFormat="1">
      <c r="A1381" s="13"/>
      <c r="B1381" s="224"/>
      <c r="C1381" s="225"/>
      <c r="D1381" s="217" t="s">
        <v>156</v>
      </c>
      <c r="E1381" s="226" t="s">
        <v>19</v>
      </c>
      <c r="F1381" s="227" t="s">
        <v>2603</v>
      </c>
      <c r="G1381" s="225"/>
      <c r="H1381" s="226" t="s">
        <v>19</v>
      </c>
      <c r="I1381" s="228"/>
      <c r="J1381" s="225"/>
      <c r="K1381" s="225"/>
      <c r="L1381" s="229"/>
      <c r="M1381" s="230"/>
      <c r="N1381" s="231"/>
      <c r="O1381" s="231"/>
      <c r="P1381" s="231"/>
      <c r="Q1381" s="231"/>
      <c r="R1381" s="231"/>
      <c r="S1381" s="231"/>
      <c r="T1381" s="232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T1381" s="233" t="s">
        <v>156</v>
      </c>
      <c r="AU1381" s="233" t="s">
        <v>79</v>
      </c>
      <c r="AV1381" s="13" t="s">
        <v>77</v>
      </c>
      <c r="AW1381" s="13" t="s">
        <v>31</v>
      </c>
      <c r="AX1381" s="13" t="s">
        <v>69</v>
      </c>
      <c r="AY1381" s="233" t="s">
        <v>144</v>
      </c>
    </row>
    <row r="1382" s="14" customFormat="1">
      <c r="A1382" s="14"/>
      <c r="B1382" s="234"/>
      <c r="C1382" s="235"/>
      <c r="D1382" s="217" t="s">
        <v>156</v>
      </c>
      <c r="E1382" s="236" t="s">
        <v>19</v>
      </c>
      <c r="F1382" s="237" t="s">
        <v>2610</v>
      </c>
      <c r="G1382" s="235"/>
      <c r="H1382" s="238">
        <v>0.80000000000000004</v>
      </c>
      <c r="I1382" s="239"/>
      <c r="J1382" s="235"/>
      <c r="K1382" s="235"/>
      <c r="L1382" s="240"/>
      <c r="M1382" s="241"/>
      <c r="N1382" s="242"/>
      <c r="O1382" s="242"/>
      <c r="P1382" s="242"/>
      <c r="Q1382" s="242"/>
      <c r="R1382" s="242"/>
      <c r="S1382" s="242"/>
      <c r="T1382" s="243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44" t="s">
        <v>156</v>
      </c>
      <c r="AU1382" s="244" t="s">
        <v>79</v>
      </c>
      <c r="AV1382" s="14" t="s">
        <v>79</v>
      </c>
      <c r="AW1382" s="14" t="s">
        <v>31</v>
      </c>
      <c r="AX1382" s="14" t="s">
        <v>69</v>
      </c>
      <c r="AY1382" s="244" t="s">
        <v>144</v>
      </c>
    </row>
    <row r="1383" s="13" customFormat="1">
      <c r="A1383" s="13"/>
      <c r="B1383" s="224"/>
      <c r="C1383" s="225"/>
      <c r="D1383" s="217" t="s">
        <v>156</v>
      </c>
      <c r="E1383" s="226" t="s">
        <v>19</v>
      </c>
      <c r="F1383" s="227" t="s">
        <v>2604</v>
      </c>
      <c r="G1383" s="225"/>
      <c r="H1383" s="226" t="s">
        <v>19</v>
      </c>
      <c r="I1383" s="228"/>
      <c r="J1383" s="225"/>
      <c r="K1383" s="225"/>
      <c r="L1383" s="229"/>
      <c r="M1383" s="230"/>
      <c r="N1383" s="231"/>
      <c r="O1383" s="231"/>
      <c r="P1383" s="231"/>
      <c r="Q1383" s="231"/>
      <c r="R1383" s="231"/>
      <c r="S1383" s="231"/>
      <c r="T1383" s="232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33" t="s">
        <v>156</v>
      </c>
      <c r="AU1383" s="233" t="s">
        <v>79</v>
      </c>
      <c r="AV1383" s="13" t="s">
        <v>77</v>
      </c>
      <c r="AW1383" s="13" t="s">
        <v>31</v>
      </c>
      <c r="AX1383" s="13" t="s">
        <v>69</v>
      </c>
      <c r="AY1383" s="233" t="s">
        <v>144</v>
      </c>
    </row>
    <row r="1384" s="14" customFormat="1">
      <c r="A1384" s="14"/>
      <c r="B1384" s="234"/>
      <c r="C1384" s="235"/>
      <c r="D1384" s="217" t="s">
        <v>156</v>
      </c>
      <c r="E1384" s="236" t="s">
        <v>19</v>
      </c>
      <c r="F1384" s="237" t="s">
        <v>2611</v>
      </c>
      <c r="G1384" s="235"/>
      <c r="H1384" s="238">
        <v>21.600000000000001</v>
      </c>
      <c r="I1384" s="239"/>
      <c r="J1384" s="235"/>
      <c r="K1384" s="235"/>
      <c r="L1384" s="240"/>
      <c r="M1384" s="241"/>
      <c r="N1384" s="242"/>
      <c r="O1384" s="242"/>
      <c r="P1384" s="242"/>
      <c r="Q1384" s="242"/>
      <c r="R1384" s="242"/>
      <c r="S1384" s="242"/>
      <c r="T1384" s="243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244" t="s">
        <v>156</v>
      </c>
      <c r="AU1384" s="244" t="s">
        <v>79</v>
      </c>
      <c r="AV1384" s="14" t="s">
        <v>79</v>
      </c>
      <c r="AW1384" s="14" t="s">
        <v>31</v>
      </c>
      <c r="AX1384" s="14" t="s">
        <v>69</v>
      </c>
      <c r="AY1384" s="244" t="s">
        <v>144</v>
      </c>
    </row>
    <row r="1385" s="15" customFormat="1">
      <c r="A1385" s="15"/>
      <c r="B1385" s="245"/>
      <c r="C1385" s="246"/>
      <c r="D1385" s="217" t="s">
        <v>156</v>
      </c>
      <c r="E1385" s="247" t="s">
        <v>19</v>
      </c>
      <c r="F1385" s="248" t="s">
        <v>163</v>
      </c>
      <c r="G1385" s="246"/>
      <c r="H1385" s="249">
        <v>22.400000000000002</v>
      </c>
      <c r="I1385" s="250"/>
      <c r="J1385" s="246"/>
      <c r="K1385" s="246"/>
      <c r="L1385" s="251"/>
      <c r="M1385" s="252"/>
      <c r="N1385" s="253"/>
      <c r="O1385" s="253"/>
      <c r="P1385" s="253"/>
      <c r="Q1385" s="253"/>
      <c r="R1385" s="253"/>
      <c r="S1385" s="253"/>
      <c r="T1385" s="254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5"/>
      <c r="AE1385" s="15"/>
      <c r="AT1385" s="255" t="s">
        <v>156</v>
      </c>
      <c r="AU1385" s="255" t="s">
        <v>79</v>
      </c>
      <c r="AV1385" s="15" t="s">
        <v>151</v>
      </c>
      <c r="AW1385" s="15" t="s">
        <v>31</v>
      </c>
      <c r="AX1385" s="15" t="s">
        <v>77</v>
      </c>
      <c r="AY1385" s="255" t="s">
        <v>144</v>
      </c>
    </row>
    <row r="1386" s="2" customFormat="1" ht="16.5" customHeight="1">
      <c r="A1386" s="38"/>
      <c r="B1386" s="39"/>
      <c r="C1386" s="204" t="s">
        <v>775</v>
      </c>
      <c r="D1386" s="204" t="s">
        <v>146</v>
      </c>
      <c r="E1386" s="205" t="s">
        <v>2612</v>
      </c>
      <c r="F1386" s="206" t="s">
        <v>2613</v>
      </c>
      <c r="G1386" s="207" t="s">
        <v>964</v>
      </c>
      <c r="H1386" s="208">
        <v>5</v>
      </c>
      <c r="I1386" s="209"/>
      <c r="J1386" s="210">
        <f>ROUND(I1386*H1386,2)</f>
        <v>0</v>
      </c>
      <c r="K1386" s="206" t="s">
        <v>150</v>
      </c>
      <c r="L1386" s="44"/>
      <c r="M1386" s="211" t="s">
        <v>19</v>
      </c>
      <c r="N1386" s="212" t="s">
        <v>40</v>
      </c>
      <c r="O1386" s="84"/>
      <c r="P1386" s="213">
        <f>O1386*H1386</f>
        <v>0</v>
      </c>
      <c r="Q1386" s="213">
        <v>0</v>
      </c>
      <c r="R1386" s="213">
        <f>Q1386*H1386</f>
        <v>0</v>
      </c>
      <c r="S1386" s="213">
        <v>0.01933</v>
      </c>
      <c r="T1386" s="214">
        <f>S1386*H1386</f>
        <v>0.09665</v>
      </c>
      <c r="U1386" s="38"/>
      <c r="V1386" s="38"/>
      <c r="W1386" s="38"/>
      <c r="X1386" s="38"/>
      <c r="Y1386" s="38"/>
      <c r="Z1386" s="38"/>
      <c r="AA1386" s="38"/>
      <c r="AB1386" s="38"/>
      <c r="AC1386" s="38"/>
      <c r="AD1386" s="38"/>
      <c r="AE1386" s="38"/>
      <c r="AR1386" s="215" t="s">
        <v>203</v>
      </c>
      <c r="AT1386" s="215" t="s">
        <v>146</v>
      </c>
      <c r="AU1386" s="215" t="s">
        <v>79</v>
      </c>
      <c r="AY1386" s="17" t="s">
        <v>144</v>
      </c>
      <c r="BE1386" s="216">
        <f>IF(N1386="základní",J1386,0)</f>
        <v>0</v>
      </c>
      <c r="BF1386" s="216">
        <f>IF(N1386="snížená",J1386,0)</f>
        <v>0</v>
      </c>
      <c r="BG1386" s="216">
        <f>IF(N1386="zákl. přenesená",J1386,0)</f>
        <v>0</v>
      </c>
      <c r="BH1386" s="216">
        <f>IF(N1386="sníž. přenesená",J1386,0)</f>
        <v>0</v>
      </c>
      <c r="BI1386" s="216">
        <f>IF(N1386="nulová",J1386,0)</f>
        <v>0</v>
      </c>
      <c r="BJ1386" s="17" t="s">
        <v>77</v>
      </c>
      <c r="BK1386" s="216">
        <f>ROUND(I1386*H1386,2)</f>
        <v>0</v>
      </c>
      <c r="BL1386" s="17" t="s">
        <v>203</v>
      </c>
      <c r="BM1386" s="215" t="s">
        <v>1312</v>
      </c>
    </row>
    <row r="1387" s="2" customFormat="1">
      <c r="A1387" s="38"/>
      <c r="B1387" s="39"/>
      <c r="C1387" s="40"/>
      <c r="D1387" s="217" t="s">
        <v>152</v>
      </c>
      <c r="E1387" s="40"/>
      <c r="F1387" s="218" t="s">
        <v>2614</v>
      </c>
      <c r="G1387" s="40"/>
      <c r="H1387" s="40"/>
      <c r="I1387" s="219"/>
      <c r="J1387" s="40"/>
      <c r="K1387" s="40"/>
      <c r="L1387" s="44"/>
      <c r="M1387" s="220"/>
      <c r="N1387" s="221"/>
      <c r="O1387" s="84"/>
      <c r="P1387" s="84"/>
      <c r="Q1387" s="84"/>
      <c r="R1387" s="84"/>
      <c r="S1387" s="84"/>
      <c r="T1387" s="85"/>
      <c r="U1387" s="38"/>
      <c r="V1387" s="38"/>
      <c r="W1387" s="38"/>
      <c r="X1387" s="38"/>
      <c r="Y1387" s="38"/>
      <c r="Z1387" s="38"/>
      <c r="AA1387" s="38"/>
      <c r="AB1387" s="38"/>
      <c r="AC1387" s="38"/>
      <c r="AD1387" s="38"/>
      <c r="AE1387" s="38"/>
      <c r="AT1387" s="17" t="s">
        <v>152</v>
      </c>
      <c r="AU1387" s="17" t="s">
        <v>79</v>
      </c>
    </row>
    <row r="1388" s="2" customFormat="1">
      <c r="A1388" s="38"/>
      <c r="B1388" s="39"/>
      <c r="C1388" s="40"/>
      <c r="D1388" s="222" t="s">
        <v>154</v>
      </c>
      <c r="E1388" s="40"/>
      <c r="F1388" s="223" t="s">
        <v>2615</v>
      </c>
      <c r="G1388" s="40"/>
      <c r="H1388" s="40"/>
      <c r="I1388" s="219"/>
      <c r="J1388" s="40"/>
      <c r="K1388" s="40"/>
      <c r="L1388" s="44"/>
      <c r="M1388" s="220"/>
      <c r="N1388" s="221"/>
      <c r="O1388" s="84"/>
      <c r="P1388" s="84"/>
      <c r="Q1388" s="84"/>
      <c r="R1388" s="84"/>
      <c r="S1388" s="84"/>
      <c r="T1388" s="85"/>
      <c r="U1388" s="38"/>
      <c r="V1388" s="38"/>
      <c r="W1388" s="38"/>
      <c r="X1388" s="38"/>
      <c r="Y1388" s="38"/>
      <c r="Z1388" s="38"/>
      <c r="AA1388" s="38"/>
      <c r="AB1388" s="38"/>
      <c r="AC1388" s="38"/>
      <c r="AD1388" s="38"/>
      <c r="AE1388" s="38"/>
      <c r="AT1388" s="17" t="s">
        <v>154</v>
      </c>
      <c r="AU1388" s="17" t="s">
        <v>79</v>
      </c>
    </row>
    <row r="1389" s="13" customFormat="1">
      <c r="A1389" s="13"/>
      <c r="B1389" s="224"/>
      <c r="C1389" s="225"/>
      <c r="D1389" s="217" t="s">
        <v>156</v>
      </c>
      <c r="E1389" s="226" t="s">
        <v>19</v>
      </c>
      <c r="F1389" s="227" t="s">
        <v>2616</v>
      </c>
      <c r="G1389" s="225"/>
      <c r="H1389" s="226" t="s">
        <v>19</v>
      </c>
      <c r="I1389" s="228"/>
      <c r="J1389" s="225"/>
      <c r="K1389" s="225"/>
      <c r="L1389" s="229"/>
      <c r="M1389" s="230"/>
      <c r="N1389" s="231"/>
      <c r="O1389" s="231"/>
      <c r="P1389" s="231"/>
      <c r="Q1389" s="231"/>
      <c r="R1389" s="231"/>
      <c r="S1389" s="231"/>
      <c r="T1389" s="232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T1389" s="233" t="s">
        <v>156</v>
      </c>
      <c r="AU1389" s="233" t="s">
        <v>79</v>
      </c>
      <c r="AV1389" s="13" t="s">
        <v>77</v>
      </c>
      <c r="AW1389" s="13" t="s">
        <v>31</v>
      </c>
      <c r="AX1389" s="13" t="s">
        <v>69</v>
      </c>
      <c r="AY1389" s="233" t="s">
        <v>144</v>
      </c>
    </row>
    <row r="1390" s="14" customFormat="1">
      <c r="A1390" s="14"/>
      <c r="B1390" s="234"/>
      <c r="C1390" s="235"/>
      <c r="D1390" s="217" t="s">
        <v>156</v>
      </c>
      <c r="E1390" s="236" t="s">
        <v>19</v>
      </c>
      <c r="F1390" s="237" t="s">
        <v>151</v>
      </c>
      <c r="G1390" s="235"/>
      <c r="H1390" s="238">
        <v>4</v>
      </c>
      <c r="I1390" s="239"/>
      <c r="J1390" s="235"/>
      <c r="K1390" s="235"/>
      <c r="L1390" s="240"/>
      <c r="M1390" s="241"/>
      <c r="N1390" s="242"/>
      <c r="O1390" s="242"/>
      <c r="P1390" s="242"/>
      <c r="Q1390" s="242"/>
      <c r="R1390" s="242"/>
      <c r="S1390" s="242"/>
      <c r="T1390" s="243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T1390" s="244" t="s">
        <v>156</v>
      </c>
      <c r="AU1390" s="244" t="s">
        <v>79</v>
      </c>
      <c r="AV1390" s="14" t="s">
        <v>79</v>
      </c>
      <c r="AW1390" s="14" t="s">
        <v>31</v>
      </c>
      <c r="AX1390" s="14" t="s">
        <v>69</v>
      </c>
      <c r="AY1390" s="244" t="s">
        <v>144</v>
      </c>
    </row>
    <row r="1391" s="13" customFormat="1">
      <c r="A1391" s="13"/>
      <c r="B1391" s="224"/>
      <c r="C1391" s="225"/>
      <c r="D1391" s="217" t="s">
        <v>156</v>
      </c>
      <c r="E1391" s="226" t="s">
        <v>19</v>
      </c>
      <c r="F1391" s="227" t="s">
        <v>2617</v>
      </c>
      <c r="G1391" s="225"/>
      <c r="H1391" s="226" t="s">
        <v>19</v>
      </c>
      <c r="I1391" s="228"/>
      <c r="J1391" s="225"/>
      <c r="K1391" s="225"/>
      <c r="L1391" s="229"/>
      <c r="M1391" s="230"/>
      <c r="N1391" s="231"/>
      <c r="O1391" s="231"/>
      <c r="P1391" s="231"/>
      <c r="Q1391" s="231"/>
      <c r="R1391" s="231"/>
      <c r="S1391" s="231"/>
      <c r="T1391" s="232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33" t="s">
        <v>156</v>
      </c>
      <c r="AU1391" s="233" t="s">
        <v>79</v>
      </c>
      <c r="AV1391" s="13" t="s">
        <v>77</v>
      </c>
      <c r="AW1391" s="13" t="s">
        <v>31</v>
      </c>
      <c r="AX1391" s="13" t="s">
        <v>69</v>
      </c>
      <c r="AY1391" s="233" t="s">
        <v>144</v>
      </c>
    </row>
    <row r="1392" s="14" customFormat="1">
      <c r="A1392" s="14"/>
      <c r="B1392" s="234"/>
      <c r="C1392" s="235"/>
      <c r="D1392" s="217" t="s">
        <v>156</v>
      </c>
      <c r="E1392" s="236" t="s">
        <v>19</v>
      </c>
      <c r="F1392" s="237" t="s">
        <v>77</v>
      </c>
      <c r="G1392" s="235"/>
      <c r="H1392" s="238">
        <v>1</v>
      </c>
      <c r="I1392" s="239"/>
      <c r="J1392" s="235"/>
      <c r="K1392" s="235"/>
      <c r="L1392" s="240"/>
      <c r="M1392" s="241"/>
      <c r="N1392" s="242"/>
      <c r="O1392" s="242"/>
      <c r="P1392" s="242"/>
      <c r="Q1392" s="242"/>
      <c r="R1392" s="242"/>
      <c r="S1392" s="242"/>
      <c r="T1392" s="243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44" t="s">
        <v>156</v>
      </c>
      <c r="AU1392" s="244" t="s">
        <v>79</v>
      </c>
      <c r="AV1392" s="14" t="s">
        <v>79</v>
      </c>
      <c r="AW1392" s="14" t="s">
        <v>31</v>
      </c>
      <c r="AX1392" s="14" t="s">
        <v>69</v>
      </c>
      <c r="AY1392" s="244" t="s">
        <v>144</v>
      </c>
    </row>
    <row r="1393" s="15" customFormat="1">
      <c r="A1393" s="15"/>
      <c r="B1393" s="245"/>
      <c r="C1393" s="246"/>
      <c r="D1393" s="217" t="s">
        <v>156</v>
      </c>
      <c r="E1393" s="247" t="s">
        <v>19</v>
      </c>
      <c r="F1393" s="248" t="s">
        <v>163</v>
      </c>
      <c r="G1393" s="246"/>
      <c r="H1393" s="249">
        <v>5</v>
      </c>
      <c r="I1393" s="250"/>
      <c r="J1393" s="246"/>
      <c r="K1393" s="246"/>
      <c r="L1393" s="251"/>
      <c r="M1393" s="252"/>
      <c r="N1393" s="253"/>
      <c r="O1393" s="253"/>
      <c r="P1393" s="253"/>
      <c r="Q1393" s="253"/>
      <c r="R1393" s="253"/>
      <c r="S1393" s="253"/>
      <c r="T1393" s="254"/>
      <c r="U1393" s="15"/>
      <c r="V1393" s="15"/>
      <c r="W1393" s="15"/>
      <c r="X1393" s="15"/>
      <c r="Y1393" s="15"/>
      <c r="Z1393" s="15"/>
      <c r="AA1393" s="15"/>
      <c r="AB1393" s="15"/>
      <c r="AC1393" s="15"/>
      <c r="AD1393" s="15"/>
      <c r="AE1393" s="15"/>
      <c r="AT1393" s="255" t="s">
        <v>156</v>
      </c>
      <c r="AU1393" s="255" t="s">
        <v>79</v>
      </c>
      <c r="AV1393" s="15" t="s">
        <v>151</v>
      </c>
      <c r="AW1393" s="15" t="s">
        <v>31</v>
      </c>
      <c r="AX1393" s="15" t="s">
        <v>77</v>
      </c>
      <c r="AY1393" s="255" t="s">
        <v>144</v>
      </c>
    </row>
    <row r="1394" s="2" customFormat="1" ht="24.15" customHeight="1">
      <c r="A1394" s="38"/>
      <c r="B1394" s="39"/>
      <c r="C1394" s="204" t="s">
        <v>1315</v>
      </c>
      <c r="D1394" s="204" t="s">
        <v>146</v>
      </c>
      <c r="E1394" s="205" t="s">
        <v>2618</v>
      </c>
      <c r="F1394" s="206" t="s">
        <v>2619</v>
      </c>
      <c r="G1394" s="207" t="s">
        <v>964</v>
      </c>
      <c r="H1394" s="208">
        <v>2</v>
      </c>
      <c r="I1394" s="209"/>
      <c r="J1394" s="210">
        <f>ROUND(I1394*H1394,2)</f>
        <v>0</v>
      </c>
      <c r="K1394" s="206" t="s">
        <v>150</v>
      </c>
      <c r="L1394" s="44"/>
      <c r="M1394" s="211" t="s">
        <v>19</v>
      </c>
      <c r="N1394" s="212" t="s">
        <v>40</v>
      </c>
      <c r="O1394" s="84"/>
      <c r="P1394" s="213">
        <f>O1394*H1394</f>
        <v>0</v>
      </c>
      <c r="Q1394" s="213">
        <v>0</v>
      </c>
      <c r="R1394" s="213">
        <f>Q1394*H1394</f>
        <v>0</v>
      </c>
      <c r="S1394" s="213">
        <v>0.01107</v>
      </c>
      <c r="T1394" s="214">
        <f>S1394*H1394</f>
        <v>0.02214</v>
      </c>
      <c r="U1394" s="38"/>
      <c r="V1394" s="38"/>
      <c r="W1394" s="38"/>
      <c r="X1394" s="38"/>
      <c r="Y1394" s="38"/>
      <c r="Z1394" s="38"/>
      <c r="AA1394" s="38"/>
      <c r="AB1394" s="38"/>
      <c r="AC1394" s="38"/>
      <c r="AD1394" s="38"/>
      <c r="AE1394" s="38"/>
      <c r="AR1394" s="215" t="s">
        <v>203</v>
      </c>
      <c r="AT1394" s="215" t="s">
        <v>146</v>
      </c>
      <c r="AU1394" s="215" t="s">
        <v>79</v>
      </c>
      <c r="AY1394" s="17" t="s">
        <v>144</v>
      </c>
      <c r="BE1394" s="216">
        <f>IF(N1394="základní",J1394,0)</f>
        <v>0</v>
      </c>
      <c r="BF1394" s="216">
        <f>IF(N1394="snížená",J1394,0)</f>
        <v>0</v>
      </c>
      <c r="BG1394" s="216">
        <f>IF(N1394="zákl. přenesená",J1394,0)</f>
        <v>0</v>
      </c>
      <c r="BH1394" s="216">
        <f>IF(N1394="sníž. přenesená",J1394,0)</f>
        <v>0</v>
      </c>
      <c r="BI1394" s="216">
        <f>IF(N1394="nulová",J1394,0)</f>
        <v>0</v>
      </c>
      <c r="BJ1394" s="17" t="s">
        <v>77</v>
      </c>
      <c r="BK1394" s="216">
        <f>ROUND(I1394*H1394,2)</f>
        <v>0</v>
      </c>
      <c r="BL1394" s="17" t="s">
        <v>203</v>
      </c>
      <c r="BM1394" s="215" t="s">
        <v>1318</v>
      </c>
    </row>
    <row r="1395" s="2" customFormat="1">
      <c r="A1395" s="38"/>
      <c r="B1395" s="39"/>
      <c r="C1395" s="40"/>
      <c r="D1395" s="217" t="s">
        <v>152</v>
      </c>
      <c r="E1395" s="40"/>
      <c r="F1395" s="218" t="s">
        <v>2620</v>
      </c>
      <c r="G1395" s="40"/>
      <c r="H1395" s="40"/>
      <c r="I1395" s="219"/>
      <c r="J1395" s="40"/>
      <c r="K1395" s="40"/>
      <c r="L1395" s="44"/>
      <c r="M1395" s="220"/>
      <c r="N1395" s="221"/>
      <c r="O1395" s="84"/>
      <c r="P1395" s="84"/>
      <c r="Q1395" s="84"/>
      <c r="R1395" s="84"/>
      <c r="S1395" s="84"/>
      <c r="T1395" s="85"/>
      <c r="U1395" s="38"/>
      <c r="V1395" s="38"/>
      <c r="W1395" s="38"/>
      <c r="X1395" s="38"/>
      <c r="Y1395" s="38"/>
      <c r="Z1395" s="38"/>
      <c r="AA1395" s="38"/>
      <c r="AB1395" s="38"/>
      <c r="AC1395" s="38"/>
      <c r="AD1395" s="38"/>
      <c r="AE1395" s="38"/>
      <c r="AT1395" s="17" t="s">
        <v>152</v>
      </c>
      <c r="AU1395" s="17" t="s">
        <v>79</v>
      </c>
    </row>
    <row r="1396" s="2" customFormat="1">
      <c r="A1396" s="38"/>
      <c r="B1396" s="39"/>
      <c r="C1396" s="40"/>
      <c r="D1396" s="222" t="s">
        <v>154</v>
      </c>
      <c r="E1396" s="40"/>
      <c r="F1396" s="223" t="s">
        <v>2621</v>
      </c>
      <c r="G1396" s="40"/>
      <c r="H1396" s="40"/>
      <c r="I1396" s="219"/>
      <c r="J1396" s="40"/>
      <c r="K1396" s="40"/>
      <c r="L1396" s="44"/>
      <c r="M1396" s="220"/>
      <c r="N1396" s="221"/>
      <c r="O1396" s="84"/>
      <c r="P1396" s="84"/>
      <c r="Q1396" s="84"/>
      <c r="R1396" s="84"/>
      <c r="S1396" s="84"/>
      <c r="T1396" s="85"/>
      <c r="U1396" s="38"/>
      <c r="V1396" s="38"/>
      <c r="W1396" s="38"/>
      <c r="X1396" s="38"/>
      <c r="Y1396" s="38"/>
      <c r="Z1396" s="38"/>
      <c r="AA1396" s="38"/>
      <c r="AB1396" s="38"/>
      <c r="AC1396" s="38"/>
      <c r="AD1396" s="38"/>
      <c r="AE1396" s="38"/>
      <c r="AT1396" s="17" t="s">
        <v>154</v>
      </c>
      <c r="AU1396" s="17" t="s">
        <v>79</v>
      </c>
    </row>
    <row r="1397" s="2" customFormat="1" ht="16.5" customHeight="1">
      <c r="A1397" s="38"/>
      <c r="B1397" s="39"/>
      <c r="C1397" s="204" t="s">
        <v>794</v>
      </c>
      <c r="D1397" s="204" t="s">
        <v>146</v>
      </c>
      <c r="E1397" s="205" t="s">
        <v>2622</v>
      </c>
      <c r="F1397" s="206" t="s">
        <v>2623</v>
      </c>
      <c r="G1397" s="207" t="s">
        <v>964</v>
      </c>
      <c r="H1397" s="208">
        <v>18</v>
      </c>
      <c r="I1397" s="209"/>
      <c r="J1397" s="210">
        <f>ROUND(I1397*H1397,2)</f>
        <v>0</v>
      </c>
      <c r="K1397" s="206" t="s">
        <v>150</v>
      </c>
      <c r="L1397" s="44"/>
      <c r="M1397" s="211" t="s">
        <v>19</v>
      </c>
      <c r="N1397" s="212" t="s">
        <v>40</v>
      </c>
      <c r="O1397" s="84"/>
      <c r="P1397" s="213">
        <f>O1397*H1397</f>
        <v>0</v>
      </c>
      <c r="Q1397" s="213">
        <v>0</v>
      </c>
      <c r="R1397" s="213">
        <f>Q1397*H1397</f>
        <v>0</v>
      </c>
      <c r="S1397" s="213">
        <v>0.019460000000000002</v>
      </c>
      <c r="T1397" s="214">
        <f>S1397*H1397</f>
        <v>0.35028000000000004</v>
      </c>
      <c r="U1397" s="38"/>
      <c r="V1397" s="38"/>
      <c r="W1397" s="38"/>
      <c r="X1397" s="38"/>
      <c r="Y1397" s="38"/>
      <c r="Z1397" s="38"/>
      <c r="AA1397" s="38"/>
      <c r="AB1397" s="38"/>
      <c r="AC1397" s="38"/>
      <c r="AD1397" s="38"/>
      <c r="AE1397" s="38"/>
      <c r="AR1397" s="215" t="s">
        <v>203</v>
      </c>
      <c r="AT1397" s="215" t="s">
        <v>146</v>
      </c>
      <c r="AU1397" s="215" t="s">
        <v>79</v>
      </c>
      <c r="AY1397" s="17" t="s">
        <v>144</v>
      </c>
      <c r="BE1397" s="216">
        <f>IF(N1397="základní",J1397,0)</f>
        <v>0</v>
      </c>
      <c r="BF1397" s="216">
        <f>IF(N1397="snížená",J1397,0)</f>
        <v>0</v>
      </c>
      <c r="BG1397" s="216">
        <f>IF(N1397="zákl. přenesená",J1397,0)</f>
        <v>0</v>
      </c>
      <c r="BH1397" s="216">
        <f>IF(N1397="sníž. přenesená",J1397,0)</f>
        <v>0</v>
      </c>
      <c r="BI1397" s="216">
        <f>IF(N1397="nulová",J1397,0)</f>
        <v>0</v>
      </c>
      <c r="BJ1397" s="17" t="s">
        <v>77</v>
      </c>
      <c r="BK1397" s="216">
        <f>ROUND(I1397*H1397,2)</f>
        <v>0</v>
      </c>
      <c r="BL1397" s="17" t="s">
        <v>203</v>
      </c>
      <c r="BM1397" s="215" t="s">
        <v>1336</v>
      </c>
    </row>
    <row r="1398" s="2" customFormat="1">
      <c r="A1398" s="38"/>
      <c r="B1398" s="39"/>
      <c r="C1398" s="40"/>
      <c r="D1398" s="217" t="s">
        <v>152</v>
      </c>
      <c r="E1398" s="40"/>
      <c r="F1398" s="218" t="s">
        <v>2624</v>
      </c>
      <c r="G1398" s="40"/>
      <c r="H1398" s="40"/>
      <c r="I1398" s="219"/>
      <c r="J1398" s="40"/>
      <c r="K1398" s="40"/>
      <c r="L1398" s="44"/>
      <c r="M1398" s="220"/>
      <c r="N1398" s="221"/>
      <c r="O1398" s="84"/>
      <c r="P1398" s="84"/>
      <c r="Q1398" s="84"/>
      <c r="R1398" s="84"/>
      <c r="S1398" s="84"/>
      <c r="T1398" s="85"/>
      <c r="U1398" s="38"/>
      <c r="V1398" s="38"/>
      <c r="W1398" s="38"/>
      <c r="X1398" s="38"/>
      <c r="Y1398" s="38"/>
      <c r="Z1398" s="38"/>
      <c r="AA1398" s="38"/>
      <c r="AB1398" s="38"/>
      <c r="AC1398" s="38"/>
      <c r="AD1398" s="38"/>
      <c r="AE1398" s="38"/>
      <c r="AT1398" s="17" t="s">
        <v>152</v>
      </c>
      <c r="AU1398" s="17" t="s">
        <v>79</v>
      </c>
    </row>
    <row r="1399" s="2" customFormat="1">
      <c r="A1399" s="38"/>
      <c r="B1399" s="39"/>
      <c r="C1399" s="40"/>
      <c r="D1399" s="222" t="s">
        <v>154</v>
      </c>
      <c r="E1399" s="40"/>
      <c r="F1399" s="223" t="s">
        <v>2625</v>
      </c>
      <c r="G1399" s="40"/>
      <c r="H1399" s="40"/>
      <c r="I1399" s="219"/>
      <c r="J1399" s="40"/>
      <c r="K1399" s="40"/>
      <c r="L1399" s="44"/>
      <c r="M1399" s="220"/>
      <c r="N1399" s="221"/>
      <c r="O1399" s="84"/>
      <c r="P1399" s="84"/>
      <c r="Q1399" s="84"/>
      <c r="R1399" s="84"/>
      <c r="S1399" s="84"/>
      <c r="T1399" s="85"/>
      <c r="U1399" s="38"/>
      <c r="V1399" s="38"/>
      <c r="W1399" s="38"/>
      <c r="X1399" s="38"/>
      <c r="Y1399" s="38"/>
      <c r="Z1399" s="38"/>
      <c r="AA1399" s="38"/>
      <c r="AB1399" s="38"/>
      <c r="AC1399" s="38"/>
      <c r="AD1399" s="38"/>
      <c r="AE1399" s="38"/>
      <c r="AT1399" s="17" t="s">
        <v>154</v>
      </c>
      <c r="AU1399" s="17" t="s">
        <v>79</v>
      </c>
    </row>
    <row r="1400" s="13" customFormat="1">
      <c r="A1400" s="13"/>
      <c r="B1400" s="224"/>
      <c r="C1400" s="225"/>
      <c r="D1400" s="217" t="s">
        <v>156</v>
      </c>
      <c r="E1400" s="226" t="s">
        <v>19</v>
      </c>
      <c r="F1400" s="227" t="s">
        <v>2626</v>
      </c>
      <c r="G1400" s="225"/>
      <c r="H1400" s="226" t="s">
        <v>19</v>
      </c>
      <c r="I1400" s="228"/>
      <c r="J1400" s="225"/>
      <c r="K1400" s="225"/>
      <c r="L1400" s="229"/>
      <c r="M1400" s="230"/>
      <c r="N1400" s="231"/>
      <c r="O1400" s="231"/>
      <c r="P1400" s="231"/>
      <c r="Q1400" s="231"/>
      <c r="R1400" s="231"/>
      <c r="S1400" s="231"/>
      <c r="T1400" s="232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33" t="s">
        <v>156</v>
      </c>
      <c r="AU1400" s="233" t="s">
        <v>79</v>
      </c>
      <c r="AV1400" s="13" t="s">
        <v>77</v>
      </c>
      <c r="AW1400" s="13" t="s">
        <v>31</v>
      </c>
      <c r="AX1400" s="13" t="s">
        <v>69</v>
      </c>
      <c r="AY1400" s="233" t="s">
        <v>144</v>
      </c>
    </row>
    <row r="1401" s="14" customFormat="1">
      <c r="A1401" s="14"/>
      <c r="B1401" s="234"/>
      <c r="C1401" s="235"/>
      <c r="D1401" s="217" t="s">
        <v>156</v>
      </c>
      <c r="E1401" s="236" t="s">
        <v>19</v>
      </c>
      <c r="F1401" s="237" t="s">
        <v>151</v>
      </c>
      <c r="G1401" s="235"/>
      <c r="H1401" s="238">
        <v>4</v>
      </c>
      <c r="I1401" s="239"/>
      <c r="J1401" s="235"/>
      <c r="K1401" s="235"/>
      <c r="L1401" s="240"/>
      <c r="M1401" s="241"/>
      <c r="N1401" s="242"/>
      <c r="O1401" s="242"/>
      <c r="P1401" s="242"/>
      <c r="Q1401" s="242"/>
      <c r="R1401" s="242"/>
      <c r="S1401" s="242"/>
      <c r="T1401" s="243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44" t="s">
        <v>156</v>
      </c>
      <c r="AU1401" s="244" t="s">
        <v>79</v>
      </c>
      <c r="AV1401" s="14" t="s">
        <v>79</v>
      </c>
      <c r="AW1401" s="14" t="s">
        <v>31</v>
      </c>
      <c r="AX1401" s="14" t="s">
        <v>69</v>
      </c>
      <c r="AY1401" s="244" t="s">
        <v>144</v>
      </c>
    </row>
    <row r="1402" s="13" customFormat="1">
      <c r="A1402" s="13"/>
      <c r="B1402" s="224"/>
      <c r="C1402" s="225"/>
      <c r="D1402" s="217" t="s">
        <v>156</v>
      </c>
      <c r="E1402" s="226" t="s">
        <v>19</v>
      </c>
      <c r="F1402" s="227" t="s">
        <v>2627</v>
      </c>
      <c r="G1402" s="225"/>
      <c r="H1402" s="226" t="s">
        <v>19</v>
      </c>
      <c r="I1402" s="228"/>
      <c r="J1402" s="225"/>
      <c r="K1402" s="225"/>
      <c r="L1402" s="229"/>
      <c r="M1402" s="230"/>
      <c r="N1402" s="231"/>
      <c r="O1402" s="231"/>
      <c r="P1402" s="231"/>
      <c r="Q1402" s="231"/>
      <c r="R1402" s="231"/>
      <c r="S1402" s="231"/>
      <c r="T1402" s="232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T1402" s="233" t="s">
        <v>156</v>
      </c>
      <c r="AU1402" s="233" t="s">
        <v>79</v>
      </c>
      <c r="AV1402" s="13" t="s">
        <v>77</v>
      </c>
      <c r="AW1402" s="13" t="s">
        <v>31</v>
      </c>
      <c r="AX1402" s="13" t="s">
        <v>69</v>
      </c>
      <c r="AY1402" s="233" t="s">
        <v>144</v>
      </c>
    </row>
    <row r="1403" s="14" customFormat="1">
      <c r="A1403" s="14"/>
      <c r="B1403" s="234"/>
      <c r="C1403" s="235"/>
      <c r="D1403" s="217" t="s">
        <v>156</v>
      </c>
      <c r="E1403" s="236" t="s">
        <v>19</v>
      </c>
      <c r="F1403" s="237" t="s">
        <v>2246</v>
      </c>
      <c r="G1403" s="235"/>
      <c r="H1403" s="238">
        <v>12</v>
      </c>
      <c r="I1403" s="239"/>
      <c r="J1403" s="235"/>
      <c r="K1403" s="235"/>
      <c r="L1403" s="240"/>
      <c r="M1403" s="241"/>
      <c r="N1403" s="242"/>
      <c r="O1403" s="242"/>
      <c r="P1403" s="242"/>
      <c r="Q1403" s="242"/>
      <c r="R1403" s="242"/>
      <c r="S1403" s="242"/>
      <c r="T1403" s="243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44" t="s">
        <v>156</v>
      </c>
      <c r="AU1403" s="244" t="s">
        <v>79</v>
      </c>
      <c r="AV1403" s="14" t="s">
        <v>79</v>
      </c>
      <c r="AW1403" s="14" t="s">
        <v>31</v>
      </c>
      <c r="AX1403" s="14" t="s">
        <v>69</v>
      </c>
      <c r="AY1403" s="244" t="s">
        <v>144</v>
      </c>
    </row>
    <row r="1404" s="13" customFormat="1">
      <c r="A1404" s="13"/>
      <c r="B1404" s="224"/>
      <c r="C1404" s="225"/>
      <c r="D1404" s="217" t="s">
        <v>156</v>
      </c>
      <c r="E1404" s="226" t="s">
        <v>19</v>
      </c>
      <c r="F1404" s="227" t="s">
        <v>2628</v>
      </c>
      <c r="G1404" s="225"/>
      <c r="H1404" s="226" t="s">
        <v>19</v>
      </c>
      <c r="I1404" s="228"/>
      <c r="J1404" s="225"/>
      <c r="K1404" s="225"/>
      <c r="L1404" s="229"/>
      <c r="M1404" s="230"/>
      <c r="N1404" s="231"/>
      <c r="O1404" s="231"/>
      <c r="P1404" s="231"/>
      <c r="Q1404" s="231"/>
      <c r="R1404" s="231"/>
      <c r="S1404" s="231"/>
      <c r="T1404" s="232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33" t="s">
        <v>156</v>
      </c>
      <c r="AU1404" s="233" t="s">
        <v>79</v>
      </c>
      <c r="AV1404" s="13" t="s">
        <v>77</v>
      </c>
      <c r="AW1404" s="13" t="s">
        <v>31</v>
      </c>
      <c r="AX1404" s="13" t="s">
        <v>69</v>
      </c>
      <c r="AY1404" s="233" t="s">
        <v>144</v>
      </c>
    </row>
    <row r="1405" s="14" customFormat="1">
      <c r="A1405" s="14"/>
      <c r="B1405" s="234"/>
      <c r="C1405" s="235"/>
      <c r="D1405" s="217" t="s">
        <v>156</v>
      </c>
      <c r="E1405" s="236" t="s">
        <v>19</v>
      </c>
      <c r="F1405" s="237" t="s">
        <v>77</v>
      </c>
      <c r="G1405" s="235"/>
      <c r="H1405" s="238">
        <v>1</v>
      </c>
      <c r="I1405" s="239"/>
      <c r="J1405" s="235"/>
      <c r="K1405" s="235"/>
      <c r="L1405" s="240"/>
      <c r="M1405" s="241"/>
      <c r="N1405" s="242"/>
      <c r="O1405" s="242"/>
      <c r="P1405" s="242"/>
      <c r="Q1405" s="242"/>
      <c r="R1405" s="242"/>
      <c r="S1405" s="242"/>
      <c r="T1405" s="243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T1405" s="244" t="s">
        <v>156</v>
      </c>
      <c r="AU1405" s="244" t="s">
        <v>79</v>
      </c>
      <c r="AV1405" s="14" t="s">
        <v>79</v>
      </c>
      <c r="AW1405" s="14" t="s">
        <v>31</v>
      </c>
      <c r="AX1405" s="14" t="s">
        <v>69</v>
      </c>
      <c r="AY1405" s="244" t="s">
        <v>144</v>
      </c>
    </row>
    <row r="1406" s="13" customFormat="1">
      <c r="A1406" s="13"/>
      <c r="B1406" s="224"/>
      <c r="C1406" s="225"/>
      <c r="D1406" s="217" t="s">
        <v>156</v>
      </c>
      <c r="E1406" s="226" t="s">
        <v>19</v>
      </c>
      <c r="F1406" s="227" t="s">
        <v>2396</v>
      </c>
      <c r="G1406" s="225"/>
      <c r="H1406" s="226" t="s">
        <v>19</v>
      </c>
      <c r="I1406" s="228"/>
      <c r="J1406" s="225"/>
      <c r="K1406" s="225"/>
      <c r="L1406" s="229"/>
      <c r="M1406" s="230"/>
      <c r="N1406" s="231"/>
      <c r="O1406" s="231"/>
      <c r="P1406" s="231"/>
      <c r="Q1406" s="231"/>
      <c r="R1406" s="231"/>
      <c r="S1406" s="231"/>
      <c r="T1406" s="232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33" t="s">
        <v>156</v>
      </c>
      <c r="AU1406" s="233" t="s">
        <v>79</v>
      </c>
      <c r="AV1406" s="13" t="s">
        <v>77</v>
      </c>
      <c r="AW1406" s="13" t="s">
        <v>31</v>
      </c>
      <c r="AX1406" s="13" t="s">
        <v>69</v>
      </c>
      <c r="AY1406" s="233" t="s">
        <v>144</v>
      </c>
    </row>
    <row r="1407" s="14" customFormat="1">
      <c r="A1407" s="14"/>
      <c r="B1407" s="234"/>
      <c r="C1407" s="235"/>
      <c r="D1407" s="217" t="s">
        <v>156</v>
      </c>
      <c r="E1407" s="236" t="s">
        <v>19</v>
      </c>
      <c r="F1407" s="237" t="s">
        <v>77</v>
      </c>
      <c r="G1407" s="235"/>
      <c r="H1407" s="238">
        <v>1</v>
      </c>
      <c r="I1407" s="239"/>
      <c r="J1407" s="235"/>
      <c r="K1407" s="235"/>
      <c r="L1407" s="240"/>
      <c r="M1407" s="241"/>
      <c r="N1407" s="242"/>
      <c r="O1407" s="242"/>
      <c r="P1407" s="242"/>
      <c r="Q1407" s="242"/>
      <c r="R1407" s="242"/>
      <c r="S1407" s="242"/>
      <c r="T1407" s="243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T1407" s="244" t="s">
        <v>156</v>
      </c>
      <c r="AU1407" s="244" t="s">
        <v>79</v>
      </c>
      <c r="AV1407" s="14" t="s">
        <v>79</v>
      </c>
      <c r="AW1407" s="14" t="s">
        <v>31</v>
      </c>
      <c r="AX1407" s="14" t="s">
        <v>69</v>
      </c>
      <c r="AY1407" s="244" t="s">
        <v>144</v>
      </c>
    </row>
    <row r="1408" s="15" customFormat="1">
      <c r="A1408" s="15"/>
      <c r="B1408" s="245"/>
      <c r="C1408" s="246"/>
      <c r="D1408" s="217" t="s">
        <v>156</v>
      </c>
      <c r="E1408" s="247" t="s">
        <v>19</v>
      </c>
      <c r="F1408" s="248" t="s">
        <v>163</v>
      </c>
      <c r="G1408" s="246"/>
      <c r="H1408" s="249">
        <v>18</v>
      </c>
      <c r="I1408" s="250"/>
      <c r="J1408" s="246"/>
      <c r="K1408" s="246"/>
      <c r="L1408" s="251"/>
      <c r="M1408" s="252"/>
      <c r="N1408" s="253"/>
      <c r="O1408" s="253"/>
      <c r="P1408" s="253"/>
      <c r="Q1408" s="253"/>
      <c r="R1408" s="253"/>
      <c r="S1408" s="253"/>
      <c r="T1408" s="254"/>
      <c r="U1408" s="15"/>
      <c r="V1408" s="15"/>
      <c r="W1408" s="15"/>
      <c r="X1408" s="15"/>
      <c r="Y1408" s="15"/>
      <c r="Z1408" s="15"/>
      <c r="AA1408" s="15"/>
      <c r="AB1408" s="15"/>
      <c r="AC1408" s="15"/>
      <c r="AD1408" s="15"/>
      <c r="AE1408" s="15"/>
      <c r="AT1408" s="255" t="s">
        <v>156</v>
      </c>
      <c r="AU1408" s="255" t="s">
        <v>79</v>
      </c>
      <c r="AV1408" s="15" t="s">
        <v>151</v>
      </c>
      <c r="AW1408" s="15" t="s">
        <v>31</v>
      </c>
      <c r="AX1408" s="15" t="s">
        <v>77</v>
      </c>
      <c r="AY1408" s="255" t="s">
        <v>144</v>
      </c>
    </row>
    <row r="1409" s="2" customFormat="1" ht="24.15" customHeight="1">
      <c r="A1409" s="38"/>
      <c r="B1409" s="39"/>
      <c r="C1409" s="204" t="s">
        <v>1341</v>
      </c>
      <c r="D1409" s="204" t="s">
        <v>146</v>
      </c>
      <c r="E1409" s="205" t="s">
        <v>2629</v>
      </c>
      <c r="F1409" s="206" t="s">
        <v>2630</v>
      </c>
      <c r="G1409" s="207" t="s">
        <v>964</v>
      </c>
      <c r="H1409" s="208">
        <v>1</v>
      </c>
      <c r="I1409" s="209"/>
      <c r="J1409" s="210">
        <f>ROUND(I1409*H1409,2)</f>
        <v>0</v>
      </c>
      <c r="K1409" s="206" t="s">
        <v>150</v>
      </c>
      <c r="L1409" s="44"/>
      <c r="M1409" s="211" t="s">
        <v>19</v>
      </c>
      <c r="N1409" s="212" t="s">
        <v>40</v>
      </c>
      <c r="O1409" s="84"/>
      <c r="P1409" s="213">
        <f>O1409*H1409</f>
        <v>0</v>
      </c>
      <c r="Q1409" s="213">
        <v>0</v>
      </c>
      <c r="R1409" s="213">
        <f>Q1409*H1409</f>
        <v>0</v>
      </c>
      <c r="S1409" s="213">
        <v>0.0091999999999999998</v>
      </c>
      <c r="T1409" s="214">
        <f>S1409*H1409</f>
        <v>0.0091999999999999998</v>
      </c>
      <c r="U1409" s="38"/>
      <c r="V1409" s="38"/>
      <c r="W1409" s="38"/>
      <c r="X1409" s="38"/>
      <c r="Y1409" s="38"/>
      <c r="Z1409" s="38"/>
      <c r="AA1409" s="38"/>
      <c r="AB1409" s="38"/>
      <c r="AC1409" s="38"/>
      <c r="AD1409" s="38"/>
      <c r="AE1409" s="38"/>
      <c r="AR1409" s="215" t="s">
        <v>203</v>
      </c>
      <c r="AT1409" s="215" t="s">
        <v>146</v>
      </c>
      <c r="AU1409" s="215" t="s">
        <v>79</v>
      </c>
      <c r="AY1409" s="17" t="s">
        <v>144</v>
      </c>
      <c r="BE1409" s="216">
        <f>IF(N1409="základní",J1409,0)</f>
        <v>0</v>
      </c>
      <c r="BF1409" s="216">
        <f>IF(N1409="snížená",J1409,0)</f>
        <v>0</v>
      </c>
      <c r="BG1409" s="216">
        <f>IF(N1409="zákl. přenesená",J1409,0)</f>
        <v>0</v>
      </c>
      <c r="BH1409" s="216">
        <f>IF(N1409="sníž. přenesená",J1409,0)</f>
        <v>0</v>
      </c>
      <c r="BI1409" s="216">
        <f>IF(N1409="nulová",J1409,0)</f>
        <v>0</v>
      </c>
      <c r="BJ1409" s="17" t="s">
        <v>77</v>
      </c>
      <c r="BK1409" s="216">
        <f>ROUND(I1409*H1409,2)</f>
        <v>0</v>
      </c>
      <c r="BL1409" s="17" t="s">
        <v>203</v>
      </c>
      <c r="BM1409" s="215" t="s">
        <v>1344</v>
      </c>
    </row>
    <row r="1410" s="2" customFormat="1">
      <c r="A1410" s="38"/>
      <c r="B1410" s="39"/>
      <c r="C1410" s="40"/>
      <c r="D1410" s="217" t="s">
        <v>152</v>
      </c>
      <c r="E1410" s="40"/>
      <c r="F1410" s="218" t="s">
        <v>2631</v>
      </c>
      <c r="G1410" s="40"/>
      <c r="H1410" s="40"/>
      <c r="I1410" s="219"/>
      <c r="J1410" s="40"/>
      <c r="K1410" s="40"/>
      <c r="L1410" s="44"/>
      <c r="M1410" s="220"/>
      <c r="N1410" s="221"/>
      <c r="O1410" s="84"/>
      <c r="P1410" s="84"/>
      <c r="Q1410" s="84"/>
      <c r="R1410" s="84"/>
      <c r="S1410" s="84"/>
      <c r="T1410" s="85"/>
      <c r="U1410" s="38"/>
      <c r="V1410" s="38"/>
      <c r="W1410" s="38"/>
      <c r="X1410" s="38"/>
      <c r="Y1410" s="38"/>
      <c r="Z1410" s="38"/>
      <c r="AA1410" s="38"/>
      <c r="AB1410" s="38"/>
      <c r="AC1410" s="38"/>
      <c r="AD1410" s="38"/>
      <c r="AE1410" s="38"/>
      <c r="AT1410" s="17" t="s">
        <v>152</v>
      </c>
      <c r="AU1410" s="17" t="s">
        <v>79</v>
      </c>
    </row>
    <row r="1411" s="2" customFormat="1">
      <c r="A1411" s="38"/>
      <c r="B1411" s="39"/>
      <c r="C1411" s="40"/>
      <c r="D1411" s="222" t="s">
        <v>154</v>
      </c>
      <c r="E1411" s="40"/>
      <c r="F1411" s="223" t="s">
        <v>2632</v>
      </c>
      <c r="G1411" s="40"/>
      <c r="H1411" s="40"/>
      <c r="I1411" s="219"/>
      <c r="J1411" s="40"/>
      <c r="K1411" s="40"/>
      <c r="L1411" s="44"/>
      <c r="M1411" s="220"/>
      <c r="N1411" s="221"/>
      <c r="O1411" s="84"/>
      <c r="P1411" s="84"/>
      <c r="Q1411" s="84"/>
      <c r="R1411" s="84"/>
      <c r="S1411" s="84"/>
      <c r="T1411" s="85"/>
      <c r="U1411" s="38"/>
      <c r="V1411" s="38"/>
      <c r="W1411" s="38"/>
      <c r="X1411" s="38"/>
      <c r="Y1411" s="38"/>
      <c r="Z1411" s="38"/>
      <c r="AA1411" s="38"/>
      <c r="AB1411" s="38"/>
      <c r="AC1411" s="38"/>
      <c r="AD1411" s="38"/>
      <c r="AE1411" s="38"/>
      <c r="AT1411" s="17" t="s">
        <v>154</v>
      </c>
      <c r="AU1411" s="17" t="s">
        <v>79</v>
      </c>
    </row>
    <row r="1412" s="13" customFormat="1">
      <c r="A1412" s="13"/>
      <c r="B1412" s="224"/>
      <c r="C1412" s="225"/>
      <c r="D1412" s="217" t="s">
        <v>156</v>
      </c>
      <c r="E1412" s="226" t="s">
        <v>19</v>
      </c>
      <c r="F1412" s="227" t="s">
        <v>2633</v>
      </c>
      <c r="G1412" s="225"/>
      <c r="H1412" s="226" t="s">
        <v>19</v>
      </c>
      <c r="I1412" s="228"/>
      <c r="J1412" s="225"/>
      <c r="K1412" s="225"/>
      <c r="L1412" s="229"/>
      <c r="M1412" s="230"/>
      <c r="N1412" s="231"/>
      <c r="O1412" s="231"/>
      <c r="P1412" s="231"/>
      <c r="Q1412" s="231"/>
      <c r="R1412" s="231"/>
      <c r="S1412" s="231"/>
      <c r="T1412" s="232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33" t="s">
        <v>156</v>
      </c>
      <c r="AU1412" s="233" t="s">
        <v>79</v>
      </c>
      <c r="AV1412" s="13" t="s">
        <v>77</v>
      </c>
      <c r="AW1412" s="13" t="s">
        <v>31</v>
      </c>
      <c r="AX1412" s="13" t="s">
        <v>69</v>
      </c>
      <c r="AY1412" s="233" t="s">
        <v>144</v>
      </c>
    </row>
    <row r="1413" s="14" customFormat="1">
      <c r="A1413" s="14"/>
      <c r="B1413" s="234"/>
      <c r="C1413" s="235"/>
      <c r="D1413" s="217" t="s">
        <v>156</v>
      </c>
      <c r="E1413" s="236" t="s">
        <v>19</v>
      </c>
      <c r="F1413" s="237" t="s">
        <v>77</v>
      </c>
      <c r="G1413" s="235"/>
      <c r="H1413" s="238">
        <v>1</v>
      </c>
      <c r="I1413" s="239"/>
      <c r="J1413" s="235"/>
      <c r="K1413" s="235"/>
      <c r="L1413" s="240"/>
      <c r="M1413" s="241"/>
      <c r="N1413" s="242"/>
      <c r="O1413" s="242"/>
      <c r="P1413" s="242"/>
      <c r="Q1413" s="242"/>
      <c r="R1413" s="242"/>
      <c r="S1413" s="242"/>
      <c r="T1413" s="243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T1413" s="244" t="s">
        <v>156</v>
      </c>
      <c r="AU1413" s="244" t="s">
        <v>79</v>
      </c>
      <c r="AV1413" s="14" t="s">
        <v>79</v>
      </c>
      <c r="AW1413" s="14" t="s">
        <v>31</v>
      </c>
      <c r="AX1413" s="14" t="s">
        <v>69</v>
      </c>
      <c r="AY1413" s="244" t="s">
        <v>144</v>
      </c>
    </row>
    <row r="1414" s="15" customFormat="1">
      <c r="A1414" s="15"/>
      <c r="B1414" s="245"/>
      <c r="C1414" s="246"/>
      <c r="D1414" s="217" t="s">
        <v>156</v>
      </c>
      <c r="E1414" s="247" t="s">
        <v>19</v>
      </c>
      <c r="F1414" s="248" t="s">
        <v>163</v>
      </c>
      <c r="G1414" s="246"/>
      <c r="H1414" s="249">
        <v>1</v>
      </c>
      <c r="I1414" s="250"/>
      <c r="J1414" s="246"/>
      <c r="K1414" s="246"/>
      <c r="L1414" s="251"/>
      <c r="M1414" s="252"/>
      <c r="N1414" s="253"/>
      <c r="O1414" s="253"/>
      <c r="P1414" s="253"/>
      <c r="Q1414" s="253"/>
      <c r="R1414" s="253"/>
      <c r="S1414" s="253"/>
      <c r="T1414" s="254"/>
      <c r="U1414" s="15"/>
      <c r="V1414" s="15"/>
      <c r="W1414" s="15"/>
      <c r="X1414" s="15"/>
      <c r="Y1414" s="15"/>
      <c r="Z1414" s="15"/>
      <c r="AA1414" s="15"/>
      <c r="AB1414" s="15"/>
      <c r="AC1414" s="15"/>
      <c r="AD1414" s="15"/>
      <c r="AE1414" s="15"/>
      <c r="AT1414" s="255" t="s">
        <v>156</v>
      </c>
      <c r="AU1414" s="255" t="s">
        <v>79</v>
      </c>
      <c r="AV1414" s="15" t="s">
        <v>151</v>
      </c>
      <c r="AW1414" s="15" t="s">
        <v>31</v>
      </c>
      <c r="AX1414" s="15" t="s">
        <v>77</v>
      </c>
      <c r="AY1414" s="255" t="s">
        <v>144</v>
      </c>
    </row>
    <row r="1415" s="2" customFormat="1" ht="21.75" customHeight="1">
      <c r="A1415" s="38"/>
      <c r="B1415" s="39"/>
      <c r="C1415" s="204" t="s">
        <v>805</v>
      </c>
      <c r="D1415" s="204" t="s">
        <v>146</v>
      </c>
      <c r="E1415" s="205" t="s">
        <v>2634</v>
      </c>
      <c r="F1415" s="206" t="s">
        <v>2635</v>
      </c>
      <c r="G1415" s="207" t="s">
        <v>964</v>
      </c>
      <c r="H1415" s="208">
        <v>4</v>
      </c>
      <c r="I1415" s="209"/>
      <c r="J1415" s="210">
        <f>ROUND(I1415*H1415,2)</f>
        <v>0</v>
      </c>
      <c r="K1415" s="206" t="s">
        <v>150</v>
      </c>
      <c r="L1415" s="44"/>
      <c r="M1415" s="211" t="s">
        <v>19</v>
      </c>
      <c r="N1415" s="212" t="s">
        <v>40</v>
      </c>
      <c r="O1415" s="84"/>
      <c r="P1415" s="213">
        <f>O1415*H1415</f>
        <v>0</v>
      </c>
      <c r="Q1415" s="213">
        <v>0</v>
      </c>
      <c r="R1415" s="213">
        <f>Q1415*H1415</f>
        <v>0</v>
      </c>
      <c r="S1415" s="213">
        <v>0.155</v>
      </c>
      <c r="T1415" s="214">
        <f>S1415*H1415</f>
        <v>0.62</v>
      </c>
      <c r="U1415" s="38"/>
      <c r="V1415" s="38"/>
      <c r="W1415" s="38"/>
      <c r="X1415" s="38"/>
      <c r="Y1415" s="38"/>
      <c r="Z1415" s="38"/>
      <c r="AA1415" s="38"/>
      <c r="AB1415" s="38"/>
      <c r="AC1415" s="38"/>
      <c r="AD1415" s="38"/>
      <c r="AE1415" s="38"/>
      <c r="AR1415" s="215" t="s">
        <v>203</v>
      </c>
      <c r="AT1415" s="215" t="s">
        <v>146</v>
      </c>
      <c r="AU1415" s="215" t="s">
        <v>79</v>
      </c>
      <c r="AY1415" s="17" t="s">
        <v>144</v>
      </c>
      <c r="BE1415" s="216">
        <f>IF(N1415="základní",J1415,0)</f>
        <v>0</v>
      </c>
      <c r="BF1415" s="216">
        <f>IF(N1415="snížená",J1415,0)</f>
        <v>0</v>
      </c>
      <c r="BG1415" s="216">
        <f>IF(N1415="zákl. přenesená",J1415,0)</f>
        <v>0</v>
      </c>
      <c r="BH1415" s="216">
        <f>IF(N1415="sníž. přenesená",J1415,0)</f>
        <v>0</v>
      </c>
      <c r="BI1415" s="216">
        <f>IF(N1415="nulová",J1415,0)</f>
        <v>0</v>
      </c>
      <c r="BJ1415" s="17" t="s">
        <v>77</v>
      </c>
      <c r="BK1415" s="216">
        <f>ROUND(I1415*H1415,2)</f>
        <v>0</v>
      </c>
      <c r="BL1415" s="17" t="s">
        <v>203</v>
      </c>
      <c r="BM1415" s="215" t="s">
        <v>1348</v>
      </c>
    </row>
    <row r="1416" s="2" customFormat="1">
      <c r="A1416" s="38"/>
      <c r="B1416" s="39"/>
      <c r="C1416" s="40"/>
      <c r="D1416" s="217" t="s">
        <v>152</v>
      </c>
      <c r="E1416" s="40"/>
      <c r="F1416" s="218" t="s">
        <v>2636</v>
      </c>
      <c r="G1416" s="40"/>
      <c r="H1416" s="40"/>
      <c r="I1416" s="219"/>
      <c r="J1416" s="40"/>
      <c r="K1416" s="40"/>
      <c r="L1416" s="44"/>
      <c r="M1416" s="220"/>
      <c r="N1416" s="221"/>
      <c r="O1416" s="84"/>
      <c r="P1416" s="84"/>
      <c r="Q1416" s="84"/>
      <c r="R1416" s="84"/>
      <c r="S1416" s="84"/>
      <c r="T1416" s="85"/>
      <c r="U1416" s="38"/>
      <c r="V1416" s="38"/>
      <c r="W1416" s="38"/>
      <c r="X1416" s="38"/>
      <c r="Y1416" s="38"/>
      <c r="Z1416" s="38"/>
      <c r="AA1416" s="38"/>
      <c r="AB1416" s="38"/>
      <c r="AC1416" s="38"/>
      <c r="AD1416" s="38"/>
      <c r="AE1416" s="38"/>
      <c r="AT1416" s="17" t="s">
        <v>152</v>
      </c>
      <c r="AU1416" s="17" t="s">
        <v>79</v>
      </c>
    </row>
    <row r="1417" s="2" customFormat="1">
      <c r="A1417" s="38"/>
      <c r="B1417" s="39"/>
      <c r="C1417" s="40"/>
      <c r="D1417" s="222" t="s">
        <v>154</v>
      </c>
      <c r="E1417" s="40"/>
      <c r="F1417" s="223" t="s">
        <v>2637</v>
      </c>
      <c r="G1417" s="40"/>
      <c r="H1417" s="40"/>
      <c r="I1417" s="219"/>
      <c r="J1417" s="40"/>
      <c r="K1417" s="40"/>
      <c r="L1417" s="44"/>
      <c r="M1417" s="220"/>
      <c r="N1417" s="221"/>
      <c r="O1417" s="84"/>
      <c r="P1417" s="84"/>
      <c r="Q1417" s="84"/>
      <c r="R1417" s="84"/>
      <c r="S1417" s="84"/>
      <c r="T1417" s="85"/>
      <c r="U1417" s="38"/>
      <c r="V1417" s="38"/>
      <c r="W1417" s="38"/>
      <c r="X1417" s="38"/>
      <c r="Y1417" s="38"/>
      <c r="Z1417" s="38"/>
      <c r="AA1417" s="38"/>
      <c r="AB1417" s="38"/>
      <c r="AC1417" s="38"/>
      <c r="AD1417" s="38"/>
      <c r="AE1417" s="38"/>
      <c r="AT1417" s="17" t="s">
        <v>154</v>
      </c>
      <c r="AU1417" s="17" t="s">
        <v>79</v>
      </c>
    </row>
    <row r="1418" s="13" customFormat="1">
      <c r="A1418" s="13"/>
      <c r="B1418" s="224"/>
      <c r="C1418" s="225"/>
      <c r="D1418" s="217" t="s">
        <v>156</v>
      </c>
      <c r="E1418" s="226" t="s">
        <v>19</v>
      </c>
      <c r="F1418" s="227" t="s">
        <v>2638</v>
      </c>
      <c r="G1418" s="225"/>
      <c r="H1418" s="226" t="s">
        <v>19</v>
      </c>
      <c r="I1418" s="228"/>
      <c r="J1418" s="225"/>
      <c r="K1418" s="225"/>
      <c r="L1418" s="229"/>
      <c r="M1418" s="230"/>
      <c r="N1418" s="231"/>
      <c r="O1418" s="231"/>
      <c r="P1418" s="231"/>
      <c r="Q1418" s="231"/>
      <c r="R1418" s="231"/>
      <c r="S1418" s="231"/>
      <c r="T1418" s="232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T1418" s="233" t="s">
        <v>156</v>
      </c>
      <c r="AU1418" s="233" t="s">
        <v>79</v>
      </c>
      <c r="AV1418" s="13" t="s">
        <v>77</v>
      </c>
      <c r="AW1418" s="13" t="s">
        <v>31</v>
      </c>
      <c r="AX1418" s="13" t="s">
        <v>69</v>
      </c>
      <c r="AY1418" s="233" t="s">
        <v>144</v>
      </c>
    </row>
    <row r="1419" s="14" customFormat="1">
      <c r="A1419" s="14"/>
      <c r="B1419" s="234"/>
      <c r="C1419" s="235"/>
      <c r="D1419" s="217" t="s">
        <v>156</v>
      </c>
      <c r="E1419" s="236" t="s">
        <v>19</v>
      </c>
      <c r="F1419" s="237" t="s">
        <v>79</v>
      </c>
      <c r="G1419" s="235"/>
      <c r="H1419" s="238">
        <v>2</v>
      </c>
      <c r="I1419" s="239"/>
      <c r="J1419" s="235"/>
      <c r="K1419" s="235"/>
      <c r="L1419" s="240"/>
      <c r="M1419" s="241"/>
      <c r="N1419" s="242"/>
      <c r="O1419" s="242"/>
      <c r="P1419" s="242"/>
      <c r="Q1419" s="242"/>
      <c r="R1419" s="242"/>
      <c r="S1419" s="242"/>
      <c r="T1419" s="243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44" t="s">
        <v>156</v>
      </c>
      <c r="AU1419" s="244" t="s">
        <v>79</v>
      </c>
      <c r="AV1419" s="14" t="s">
        <v>79</v>
      </c>
      <c r="AW1419" s="14" t="s">
        <v>31</v>
      </c>
      <c r="AX1419" s="14" t="s">
        <v>69</v>
      </c>
      <c r="AY1419" s="244" t="s">
        <v>144</v>
      </c>
    </row>
    <row r="1420" s="13" customFormat="1">
      <c r="A1420" s="13"/>
      <c r="B1420" s="224"/>
      <c r="C1420" s="225"/>
      <c r="D1420" s="217" t="s">
        <v>156</v>
      </c>
      <c r="E1420" s="226" t="s">
        <v>19</v>
      </c>
      <c r="F1420" s="227" t="s">
        <v>2639</v>
      </c>
      <c r="G1420" s="225"/>
      <c r="H1420" s="226" t="s">
        <v>19</v>
      </c>
      <c r="I1420" s="228"/>
      <c r="J1420" s="225"/>
      <c r="K1420" s="225"/>
      <c r="L1420" s="229"/>
      <c r="M1420" s="230"/>
      <c r="N1420" s="231"/>
      <c r="O1420" s="231"/>
      <c r="P1420" s="231"/>
      <c r="Q1420" s="231"/>
      <c r="R1420" s="231"/>
      <c r="S1420" s="231"/>
      <c r="T1420" s="232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33" t="s">
        <v>156</v>
      </c>
      <c r="AU1420" s="233" t="s">
        <v>79</v>
      </c>
      <c r="AV1420" s="13" t="s">
        <v>77</v>
      </c>
      <c r="AW1420" s="13" t="s">
        <v>31</v>
      </c>
      <c r="AX1420" s="13" t="s">
        <v>69</v>
      </c>
      <c r="AY1420" s="233" t="s">
        <v>144</v>
      </c>
    </row>
    <row r="1421" s="14" customFormat="1">
      <c r="A1421" s="14"/>
      <c r="B1421" s="234"/>
      <c r="C1421" s="235"/>
      <c r="D1421" s="217" t="s">
        <v>156</v>
      </c>
      <c r="E1421" s="236" t="s">
        <v>19</v>
      </c>
      <c r="F1421" s="237" t="s">
        <v>77</v>
      </c>
      <c r="G1421" s="235"/>
      <c r="H1421" s="238">
        <v>1</v>
      </c>
      <c r="I1421" s="239"/>
      <c r="J1421" s="235"/>
      <c r="K1421" s="235"/>
      <c r="L1421" s="240"/>
      <c r="M1421" s="241"/>
      <c r="N1421" s="242"/>
      <c r="O1421" s="242"/>
      <c r="P1421" s="242"/>
      <c r="Q1421" s="242"/>
      <c r="R1421" s="242"/>
      <c r="S1421" s="242"/>
      <c r="T1421" s="243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44" t="s">
        <v>156</v>
      </c>
      <c r="AU1421" s="244" t="s">
        <v>79</v>
      </c>
      <c r="AV1421" s="14" t="s">
        <v>79</v>
      </c>
      <c r="AW1421" s="14" t="s">
        <v>31</v>
      </c>
      <c r="AX1421" s="14" t="s">
        <v>69</v>
      </c>
      <c r="AY1421" s="244" t="s">
        <v>144</v>
      </c>
    </row>
    <row r="1422" s="13" customFormat="1">
      <c r="A1422" s="13"/>
      <c r="B1422" s="224"/>
      <c r="C1422" s="225"/>
      <c r="D1422" s="217" t="s">
        <v>156</v>
      </c>
      <c r="E1422" s="226" t="s">
        <v>19</v>
      </c>
      <c r="F1422" s="227" t="s">
        <v>2396</v>
      </c>
      <c r="G1422" s="225"/>
      <c r="H1422" s="226" t="s">
        <v>19</v>
      </c>
      <c r="I1422" s="228"/>
      <c r="J1422" s="225"/>
      <c r="K1422" s="225"/>
      <c r="L1422" s="229"/>
      <c r="M1422" s="230"/>
      <c r="N1422" s="231"/>
      <c r="O1422" s="231"/>
      <c r="P1422" s="231"/>
      <c r="Q1422" s="231"/>
      <c r="R1422" s="231"/>
      <c r="S1422" s="231"/>
      <c r="T1422" s="232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T1422" s="233" t="s">
        <v>156</v>
      </c>
      <c r="AU1422" s="233" t="s">
        <v>79</v>
      </c>
      <c r="AV1422" s="13" t="s">
        <v>77</v>
      </c>
      <c r="AW1422" s="13" t="s">
        <v>31</v>
      </c>
      <c r="AX1422" s="13" t="s">
        <v>69</v>
      </c>
      <c r="AY1422" s="233" t="s">
        <v>144</v>
      </c>
    </row>
    <row r="1423" s="14" customFormat="1">
      <c r="A1423" s="14"/>
      <c r="B1423" s="234"/>
      <c r="C1423" s="235"/>
      <c r="D1423" s="217" t="s">
        <v>156</v>
      </c>
      <c r="E1423" s="236" t="s">
        <v>19</v>
      </c>
      <c r="F1423" s="237" t="s">
        <v>77</v>
      </c>
      <c r="G1423" s="235"/>
      <c r="H1423" s="238">
        <v>1</v>
      </c>
      <c r="I1423" s="239"/>
      <c r="J1423" s="235"/>
      <c r="K1423" s="235"/>
      <c r="L1423" s="240"/>
      <c r="M1423" s="241"/>
      <c r="N1423" s="242"/>
      <c r="O1423" s="242"/>
      <c r="P1423" s="242"/>
      <c r="Q1423" s="242"/>
      <c r="R1423" s="242"/>
      <c r="S1423" s="242"/>
      <c r="T1423" s="243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T1423" s="244" t="s">
        <v>156</v>
      </c>
      <c r="AU1423" s="244" t="s">
        <v>79</v>
      </c>
      <c r="AV1423" s="14" t="s">
        <v>79</v>
      </c>
      <c r="AW1423" s="14" t="s">
        <v>31</v>
      </c>
      <c r="AX1423" s="14" t="s">
        <v>69</v>
      </c>
      <c r="AY1423" s="244" t="s">
        <v>144</v>
      </c>
    </row>
    <row r="1424" s="15" customFormat="1">
      <c r="A1424" s="15"/>
      <c r="B1424" s="245"/>
      <c r="C1424" s="246"/>
      <c r="D1424" s="217" t="s">
        <v>156</v>
      </c>
      <c r="E1424" s="247" t="s">
        <v>19</v>
      </c>
      <c r="F1424" s="248" t="s">
        <v>163</v>
      </c>
      <c r="G1424" s="246"/>
      <c r="H1424" s="249">
        <v>4</v>
      </c>
      <c r="I1424" s="250"/>
      <c r="J1424" s="246"/>
      <c r="K1424" s="246"/>
      <c r="L1424" s="251"/>
      <c r="M1424" s="252"/>
      <c r="N1424" s="253"/>
      <c r="O1424" s="253"/>
      <c r="P1424" s="253"/>
      <c r="Q1424" s="253"/>
      <c r="R1424" s="253"/>
      <c r="S1424" s="253"/>
      <c r="T1424" s="254"/>
      <c r="U1424" s="15"/>
      <c r="V1424" s="15"/>
      <c r="W1424" s="15"/>
      <c r="X1424" s="15"/>
      <c r="Y1424" s="15"/>
      <c r="Z1424" s="15"/>
      <c r="AA1424" s="15"/>
      <c r="AB1424" s="15"/>
      <c r="AC1424" s="15"/>
      <c r="AD1424" s="15"/>
      <c r="AE1424" s="15"/>
      <c r="AT1424" s="255" t="s">
        <v>156</v>
      </c>
      <c r="AU1424" s="255" t="s">
        <v>79</v>
      </c>
      <c r="AV1424" s="15" t="s">
        <v>151</v>
      </c>
      <c r="AW1424" s="15" t="s">
        <v>31</v>
      </c>
      <c r="AX1424" s="15" t="s">
        <v>77</v>
      </c>
      <c r="AY1424" s="255" t="s">
        <v>144</v>
      </c>
    </row>
    <row r="1425" s="2" customFormat="1" ht="24.15" customHeight="1">
      <c r="A1425" s="38"/>
      <c r="B1425" s="39"/>
      <c r="C1425" s="204" t="s">
        <v>1351</v>
      </c>
      <c r="D1425" s="204" t="s">
        <v>146</v>
      </c>
      <c r="E1425" s="205" t="s">
        <v>2640</v>
      </c>
      <c r="F1425" s="206" t="s">
        <v>2641</v>
      </c>
      <c r="G1425" s="207" t="s">
        <v>964</v>
      </c>
      <c r="H1425" s="208">
        <v>1</v>
      </c>
      <c r="I1425" s="209"/>
      <c r="J1425" s="210">
        <f>ROUND(I1425*H1425,2)</f>
        <v>0</v>
      </c>
      <c r="K1425" s="206" t="s">
        <v>150</v>
      </c>
      <c r="L1425" s="44"/>
      <c r="M1425" s="211" t="s">
        <v>19</v>
      </c>
      <c r="N1425" s="212" t="s">
        <v>40</v>
      </c>
      <c r="O1425" s="84"/>
      <c r="P1425" s="213">
        <f>O1425*H1425</f>
        <v>0</v>
      </c>
      <c r="Q1425" s="213">
        <v>0.063341910000000001</v>
      </c>
      <c r="R1425" s="213">
        <f>Q1425*H1425</f>
        <v>0.063341910000000001</v>
      </c>
      <c r="S1425" s="213">
        <v>0</v>
      </c>
      <c r="T1425" s="214">
        <f>S1425*H1425</f>
        <v>0</v>
      </c>
      <c r="U1425" s="38"/>
      <c r="V1425" s="38"/>
      <c r="W1425" s="38"/>
      <c r="X1425" s="38"/>
      <c r="Y1425" s="38"/>
      <c r="Z1425" s="38"/>
      <c r="AA1425" s="38"/>
      <c r="AB1425" s="38"/>
      <c r="AC1425" s="38"/>
      <c r="AD1425" s="38"/>
      <c r="AE1425" s="38"/>
      <c r="AR1425" s="215" t="s">
        <v>203</v>
      </c>
      <c r="AT1425" s="215" t="s">
        <v>146</v>
      </c>
      <c r="AU1425" s="215" t="s">
        <v>79</v>
      </c>
      <c r="AY1425" s="17" t="s">
        <v>144</v>
      </c>
      <c r="BE1425" s="216">
        <f>IF(N1425="základní",J1425,0)</f>
        <v>0</v>
      </c>
      <c r="BF1425" s="216">
        <f>IF(N1425="snížená",J1425,0)</f>
        <v>0</v>
      </c>
      <c r="BG1425" s="216">
        <f>IF(N1425="zákl. přenesená",J1425,0)</f>
        <v>0</v>
      </c>
      <c r="BH1425" s="216">
        <f>IF(N1425="sníž. přenesená",J1425,0)</f>
        <v>0</v>
      </c>
      <c r="BI1425" s="216">
        <f>IF(N1425="nulová",J1425,0)</f>
        <v>0</v>
      </c>
      <c r="BJ1425" s="17" t="s">
        <v>77</v>
      </c>
      <c r="BK1425" s="216">
        <f>ROUND(I1425*H1425,2)</f>
        <v>0</v>
      </c>
      <c r="BL1425" s="17" t="s">
        <v>203</v>
      </c>
      <c r="BM1425" s="215" t="s">
        <v>1354</v>
      </c>
    </row>
    <row r="1426" s="2" customFormat="1">
      <c r="A1426" s="38"/>
      <c r="B1426" s="39"/>
      <c r="C1426" s="40"/>
      <c r="D1426" s="217" t="s">
        <v>152</v>
      </c>
      <c r="E1426" s="40"/>
      <c r="F1426" s="218" t="s">
        <v>2642</v>
      </c>
      <c r="G1426" s="40"/>
      <c r="H1426" s="40"/>
      <c r="I1426" s="219"/>
      <c r="J1426" s="40"/>
      <c r="K1426" s="40"/>
      <c r="L1426" s="44"/>
      <c r="M1426" s="220"/>
      <c r="N1426" s="221"/>
      <c r="O1426" s="84"/>
      <c r="P1426" s="84"/>
      <c r="Q1426" s="84"/>
      <c r="R1426" s="84"/>
      <c r="S1426" s="84"/>
      <c r="T1426" s="85"/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  <c r="AE1426" s="38"/>
      <c r="AT1426" s="17" t="s">
        <v>152</v>
      </c>
      <c r="AU1426" s="17" t="s">
        <v>79</v>
      </c>
    </row>
    <row r="1427" s="2" customFormat="1">
      <c r="A1427" s="38"/>
      <c r="B1427" s="39"/>
      <c r="C1427" s="40"/>
      <c r="D1427" s="222" t="s">
        <v>154</v>
      </c>
      <c r="E1427" s="40"/>
      <c r="F1427" s="223" t="s">
        <v>2643</v>
      </c>
      <c r="G1427" s="40"/>
      <c r="H1427" s="40"/>
      <c r="I1427" s="219"/>
      <c r="J1427" s="40"/>
      <c r="K1427" s="40"/>
      <c r="L1427" s="44"/>
      <c r="M1427" s="220"/>
      <c r="N1427" s="221"/>
      <c r="O1427" s="84"/>
      <c r="P1427" s="84"/>
      <c r="Q1427" s="84"/>
      <c r="R1427" s="84"/>
      <c r="S1427" s="84"/>
      <c r="T1427" s="85"/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  <c r="AE1427" s="38"/>
      <c r="AT1427" s="17" t="s">
        <v>154</v>
      </c>
      <c r="AU1427" s="17" t="s">
        <v>79</v>
      </c>
    </row>
    <row r="1428" s="13" customFormat="1">
      <c r="A1428" s="13"/>
      <c r="B1428" s="224"/>
      <c r="C1428" s="225"/>
      <c r="D1428" s="217" t="s">
        <v>156</v>
      </c>
      <c r="E1428" s="226" t="s">
        <v>19</v>
      </c>
      <c r="F1428" s="227" t="s">
        <v>2644</v>
      </c>
      <c r="G1428" s="225"/>
      <c r="H1428" s="226" t="s">
        <v>19</v>
      </c>
      <c r="I1428" s="228"/>
      <c r="J1428" s="225"/>
      <c r="K1428" s="225"/>
      <c r="L1428" s="229"/>
      <c r="M1428" s="230"/>
      <c r="N1428" s="231"/>
      <c r="O1428" s="231"/>
      <c r="P1428" s="231"/>
      <c r="Q1428" s="231"/>
      <c r="R1428" s="231"/>
      <c r="S1428" s="231"/>
      <c r="T1428" s="232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33" t="s">
        <v>156</v>
      </c>
      <c r="AU1428" s="233" t="s">
        <v>79</v>
      </c>
      <c r="AV1428" s="13" t="s">
        <v>77</v>
      </c>
      <c r="AW1428" s="13" t="s">
        <v>31</v>
      </c>
      <c r="AX1428" s="13" t="s">
        <v>69</v>
      </c>
      <c r="AY1428" s="233" t="s">
        <v>144</v>
      </c>
    </row>
    <row r="1429" s="14" customFormat="1">
      <c r="A1429" s="14"/>
      <c r="B1429" s="234"/>
      <c r="C1429" s="235"/>
      <c r="D1429" s="217" t="s">
        <v>156</v>
      </c>
      <c r="E1429" s="236" t="s">
        <v>19</v>
      </c>
      <c r="F1429" s="237" t="s">
        <v>77</v>
      </c>
      <c r="G1429" s="235"/>
      <c r="H1429" s="238">
        <v>1</v>
      </c>
      <c r="I1429" s="239"/>
      <c r="J1429" s="235"/>
      <c r="K1429" s="235"/>
      <c r="L1429" s="240"/>
      <c r="M1429" s="241"/>
      <c r="N1429" s="242"/>
      <c r="O1429" s="242"/>
      <c r="P1429" s="242"/>
      <c r="Q1429" s="242"/>
      <c r="R1429" s="242"/>
      <c r="S1429" s="242"/>
      <c r="T1429" s="243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44" t="s">
        <v>156</v>
      </c>
      <c r="AU1429" s="244" t="s">
        <v>79</v>
      </c>
      <c r="AV1429" s="14" t="s">
        <v>79</v>
      </c>
      <c r="AW1429" s="14" t="s">
        <v>31</v>
      </c>
      <c r="AX1429" s="14" t="s">
        <v>69</v>
      </c>
      <c r="AY1429" s="244" t="s">
        <v>144</v>
      </c>
    </row>
    <row r="1430" s="15" customFormat="1">
      <c r="A1430" s="15"/>
      <c r="B1430" s="245"/>
      <c r="C1430" s="246"/>
      <c r="D1430" s="217" t="s">
        <v>156</v>
      </c>
      <c r="E1430" s="247" t="s">
        <v>19</v>
      </c>
      <c r="F1430" s="248" t="s">
        <v>163</v>
      </c>
      <c r="G1430" s="246"/>
      <c r="H1430" s="249">
        <v>1</v>
      </c>
      <c r="I1430" s="250"/>
      <c r="J1430" s="246"/>
      <c r="K1430" s="246"/>
      <c r="L1430" s="251"/>
      <c r="M1430" s="252"/>
      <c r="N1430" s="253"/>
      <c r="O1430" s="253"/>
      <c r="P1430" s="253"/>
      <c r="Q1430" s="253"/>
      <c r="R1430" s="253"/>
      <c r="S1430" s="253"/>
      <c r="T1430" s="254"/>
      <c r="U1430" s="15"/>
      <c r="V1430" s="15"/>
      <c r="W1430" s="15"/>
      <c r="X1430" s="15"/>
      <c r="Y1430" s="15"/>
      <c r="Z1430" s="15"/>
      <c r="AA1430" s="15"/>
      <c r="AB1430" s="15"/>
      <c r="AC1430" s="15"/>
      <c r="AD1430" s="15"/>
      <c r="AE1430" s="15"/>
      <c r="AT1430" s="255" t="s">
        <v>156</v>
      </c>
      <c r="AU1430" s="255" t="s">
        <v>79</v>
      </c>
      <c r="AV1430" s="15" t="s">
        <v>151</v>
      </c>
      <c r="AW1430" s="15" t="s">
        <v>31</v>
      </c>
      <c r="AX1430" s="15" t="s">
        <v>77</v>
      </c>
      <c r="AY1430" s="255" t="s">
        <v>144</v>
      </c>
    </row>
    <row r="1431" s="2" customFormat="1" ht="24.15" customHeight="1">
      <c r="A1431" s="38"/>
      <c r="B1431" s="39"/>
      <c r="C1431" s="204" t="s">
        <v>813</v>
      </c>
      <c r="D1431" s="204" t="s">
        <v>146</v>
      </c>
      <c r="E1431" s="205" t="s">
        <v>2645</v>
      </c>
      <c r="F1431" s="206" t="s">
        <v>2646</v>
      </c>
      <c r="G1431" s="207" t="s">
        <v>964</v>
      </c>
      <c r="H1431" s="208">
        <v>2</v>
      </c>
      <c r="I1431" s="209"/>
      <c r="J1431" s="210">
        <f>ROUND(I1431*H1431,2)</f>
        <v>0</v>
      </c>
      <c r="K1431" s="206" t="s">
        <v>150</v>
      </c>
      <c r="L1431" s="44"/>
      <c r="M1431" s="211" t="s">
        <v>19</v>
      </c>
      <c r="N1431" s="212" t="s">
        <v>40</v>
      </c>
      <c r="O1431" s="84"/>
      <c r="P1431" s="213">
        <f>O1431*H1431</f>
        <v>0</v>
      </c>
      <c r="Q1431" s="213">
        <v>0.0058511099999999996</v>
      </c>
      <c r="R1431" s="213">
        <f>Q1431*H1431</f>
        <v>0.011702219999999999</v>
      </c>
      <c r="S1431" s="213">
        <v>0</v>
      </c>
      <c r="T1431" s="214">
        <f>S1431*H1431</f>
        <v>0</v>
      </c>
      <c r="U1431" s="38"/>
      <c r="V1431" s="38"/>
      <c r="W1431" s="38"/>
      <c r="X1431" s="38"/>
      <c r="Y1431" s="38"/>
      <c r="Z1431" s="38"/>
      <c r="AA1431" s="38"/>
      <c r="AB1431" s="38"/>
      <c r="AC1431" s="38"/>
      <c r="AD1431" s="38"/>
      <c r="AE1431" s="38"/>
      <c r="AR1431" s="215" t="s">
        <v>203</v>
      </c>
      <c r="AT1431" s="215" t="s">
        <v>146</v>
      </c>
      <c r="AU1431" s="215" t="s">
        <v>79</v>
      </c>
      <c r="AY1431" s="17" t="s">
        <v>144</v>
      </c>
      <c r="BE1431" s="216">
        <f>IF(N1431="základní",J1431,0)</f>
        <v>0</v>
      </c>
      <c r="BF1431" s="216">
        <f>IF(N1431="snížená",J1431,0)</f>
        <v>0</v>
      </c>
      <c r="BG1431" s="216">
        <f>IF(N1431="zákl. přenesená",J1431,0)</f>
        <v>0</v>
      </c>
      <c r="BH1431" s="216">
        <f>IF(N1431="sníž. přenesená",J1431,0)</f>
        <v>0</v>
      </c>
      <c r="BI1431" s="216">
        <f>IF(N1431="nulová",J1431,0)</f>
        <v>0</v>
      </c>
      <c r="BJ1431" s="17" t="s">
        <v>77</v>
      </c>
      <c r="BK1431" s="216">
        <f>ROUND(I1431*H1431,2)</f>
        <v>0</v>
      </c>
      <c r="BL1431" s="17" t="s">
        <v>203</v>
      </c>
      <c r="BM1431" s="215" t="s">
        <v>1358</v>
      </c>
    </row>
    <row r="1432" s="2" customFormat="1">
      <c r="A1432" s="38"/>
      <c r="B1432" s="39"/>
      <c r="C1432" s="40"/>
      <c r="D1432" s="217" t="s">
        <v>152</v>
      </c>
      <c r="E1432" s="40"/>
      <c r="F1432" s="218" t="s">
        <v>2647</v>
      </c>
      <c r="G1432" s="40"/>
      <c r="H1432" s="40"/>
      <c r="I1432" s="219"/>
      <c r="J1432" s="40"/>
      <c r="K1432" s="40"/>
      <c r="L1432" s="44"/>
      <c r="M1432" s="220"/>
      <c r="N1432" s="221"/>
      <c r="O1432" s="84"/>
      <c r="P1432" s="84"/>
      <c r="Q1432" s="84"/>
      <c r="R1432" s="84"/>
      <c r="S1432" s="84"/>
      <c r="T1432" s="85"/>
      <c r="U1432" s="38"/>
      <c r="V1432" s="38"/>
      <c r="W1432" s="38"/>
      <c r="X1432" s="38"/>
      <c r="Y1432" s="38"/>
      <c r="Z1432" s="38"/>
      <c r="AA1432" s="38"/>
      <c r="AB1432" s="38"/>
      <c r="AC1432" s="38"/>
      <c r="AD1432" s="38"/>
      <c r="AE1432" s="38"/>
      <c r="AT1432" s="17" t="s">
        <v>152</v>
      </c>
      <c r="AU1432" s="17" t="s">
        <v>79</v>
      </c>
    </row>
    <row r="1433" s="2" customFormat="1">
      <c r="A1433" s="38"/>
      <c r="B1433" s="39"/>
      <c r="C1433" s="40"/>
      <c r="D1433" s="222" t="s">
        <v>154</v>
      </c>
      <c r="E1433" s="40"/>
      <c r="F1433" s="223" t="s">
        <v>2648</v>
      </c>
      <c r="G1433" s="40"/>
      <c r="H1433" s="40"/>
      <c r="I1433" s="219"/>
      <c r="J1433" s="40"/>
      <c r="K1433" s="40"/>
      <c r="L1433" s="44"/>
      <c r="M1433" s="220"/>
      <c r="N1433" s="221"/>
      <c r="O1433" s="84"/>
      <c r="P1433" s="84"/>
      <c r="Q1433" s="84"/>
      <c r="R1433" s="84"/>
      <c r="S1433" s="84"/>
      <c r="T1433" s="85"/>
      <c r="U1433" s="38"/>
      <c r="V1433" s="38"/>
      <c r="W1433" s="38"/>
      <c r="X1433" s="38"/>
      <c r="Y1433" s="38"/>
      <c r="Z1433" s="38"/>
      <c r="AA1433" s="38"/>
      <c r="AB1433" s="38"/>
      <c r="AC1433" s="38"/>
      <c r="AD1433" s="38"/>
      <c r="AE1433" s="38"/>
      <c r="AT1433" s="17" t="s">
        <v>154</v>
      </c>
      <c r="AU1433" s="17" t="s">
        <v>79</v>
      </c>
    </row>
    <row r="1434" s="13" customFormat="1">
      <c r="A1434" s="13"/>
      <c r="B1434" s="224"/>
      <c r="C1434" s="225"/>
      <c r="D1434" s="217" t="s">
        <v>156</v>
      </c>
      <c r="E1434" s="226" t="s">
        <v>19</v>
      </c>
      <c r="F1434" s="227" t="s">
        <v>2649</v>
      </c>
      <c r="G1434" s="225"/>
      <c r="H1434" s="226" t="s">
        <v>19</v>
      </c>
      <c r="I1434" s="228"/>
      <c r="J1434" s="225"/>
      <c r="K1434" s="225"/>
      <c r="L1434" s="229"/>
      <c r="M1434" s="230"/>
      <c r="N1434" s="231"/>
      <c r="O1434" s="231"/>
      <c r="P1434" s="231"/>
      <c r="Q1434" s="231"/>
      <c r="R1434" s="231"/>
      <c r="S1434" s="231"/>
      <c r="T1434" s="232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T1434" s="233" t="s">
        <v>156</v>
      </c>
      <c r="AU1434" s="233" t="s">
        <v>79</v>
      </c>
      <c r="AV1434" s="13" t="s">
        <v>77</v>
      </c>
      <c r="AW1434" s="13" t="s">
        <v>31</v>
      </c>
      <c r="AX1434" s="13" t="s">
        <v>69</v>
      </c>
      <c r="AY1434" s="233" t="s">
        <v>144</v>
      </c>
    </row>
    <row r="1435" s="14" customFormat="1">
      <c r="A1435" s="14"/>
      <c r="B1435" s="234"/>
      <c r="C1435" s="235"/>
      <c r="D1435" s="217" t="s">
        <v>156</v>
      </c>
      <c r="E1435" s="236" t="s">
        <v>19</v>
      </c>
      <c r="F1435" s="237" t="s">
        <v>79</v>
      </c>
      <c r="G1435" s="235"/>
      <c r="H1435" s="238">
        <v>2</v>
      </c>
      <c r="I1435" s="239"/>
      <c r="J1435" s="235"/>
      <c r="K1435" s="235"/>
      <c r="L1435" s="240"/>
      <c r="M1435" s="241"/>
      <c r="N1435" s="242"/>
      <c r="O1435" s="242"/>
      <c r="P1435" s="242"/>
      <c r="Q1435" s="242"/>
      <c r="R1435" s="242"/>
      <c r="S1435" s="242"/>
      <c r="T1435" s="243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T1435" s="244" t="s">
        <v>156</v>
      </c>
      <c r="AU1435" s="244" t="s">
        <v>79</v>
      </c>
      <c r="AV1435" s="14" t="s">
        <v>79</v>
      </c>
      <c r="AW1435" s="14" t="s">
        <v>31</v>
      </c>
      <c r="AX1435" s="14" t="s">
        <v>69</v>
      </c>
      <c r="AY1435" s="244" t="s">
        <v>144</v>
      </c>
    </row>
    <row r="1436" s="15" customFormat="1">
      <c r="A1436" s="15"/>
      <c r="B1436" s="245"/>
      <c r="C1436" s="246"/>
      <c r="D1436" s="217" t="s">
        <v>156</v>
      </c>
      <c r="E1436" s="247" t="s">
        <v>19</v>
      </c>
      <c r="F1436" s="248" t="s">
        <v>163</v>
      </c>
      <c r="G1436" s="246"/>
      <c r="H1436" s="249">
        <v>2</v>
      </c>
      <c r="I1436" s="250"/>
      <c r="J1436" s="246"/>
      <c r="K1436" s="246"/>
      <c r="L1436" s="251"/>
      <c r="M1436" s="252"/>
      <c r="N1436" s="253"/>
      <c r="O1436" s="253"/>
      <c r="P1436" s="253"/>
      <c r="Q1436" s="253"/>
      <c r="R1436" s="253"/>
      <c r="S1436" s="253"/>
      <c r="T1436" s="254"/>
      <c r="U1436" s="15"/>
      <c r="V1436" s="15"/>
      <c r="W1436" s="15"/>
      <c r="X1436" s="15"/>
      <c r="Y1436" s="15"/>
      <c r="Z1436" s="15"/>
      <c r="AA1436" s="15"/>
      <c r="AB1436" s="15"/>
      <c r="AC1436" s="15"/>
      <c r="AD1436" s="15"/>
      <c r="AE1436" s="15"/>
      <c r="AT1436" s="255" t="s">
        <v>156</v>
      </c>
      <c r="AU1436" s="255" t="s">
        <v>79</v>
      </c>
      <c r="AV1436" s="15" t="s">
        <v>151</v>
      </c>
      <c r="AW1436" s="15" t="s">
        <v>31</v>
      </c>
      <c r="AX1436" s="15" t="s">
        <v>77</v>
      </c>
      <c r="AY1436" s="255" t="s">
        <v>144</v>
      </c>
    </row>
    <row r="1437" s="2" customFormat="1" ht="16.5" customHeight="1">
      <c r="A1437" s="38"/>
      <c r="B1437" s="39"/>
      <c r="C1437" s="204" t="s">
        <v>1363</v>
      </c>
      <c r="D1437" s="204" t="s">
        <v>146</v>
      </c>
      <c r="E1437" s="205" t="s">
        <v>2650</v>
      </c>
      <c r="F1437" s="206" t="s">
        <v>2651</v>
      </c>
      <c r="G1437" s="207" t="s">
        <v>964</v>
      </c>
      <c r="H1437" s="208">
        <v>18</v>
      </c>
      <c r="I1437" s="209"/>
      <c r="J1437" s="210">
        <f>ROUND(I1437*H1437,2)</f>
        <v>0</v>
      </c>
      <c r="K1437" s="206" t="s">
        <v>150</v>
      </c>
      <c r="L1437" s="44"/>
      <c r="M1437" s="211" t="s">
        <v>19</v>
      </c>
      <c r="N1437" s="212" t="s">
        <v>40</v>
      </c>
      <c r="O1437" s="84"/>
      <c r="P1437" s="213">
        <f>O1437*H1437</f>
        <v>0</v>
      </c>
      <c r="Q1437" s="213">
        <v>0</v>
      </c>
      <c r="R1437" s="213">
        <f>Q1437*H1437</f>
        <v>0</v>
      </c>
      <c r="S1437" s="213">
        <v>0.00156</v>
      </c>
      <c r="T1437" s="214">
        <f>S1437*H1437</f>
        <v>0.028080000000000001</v>
      </c>
      <c r="U1437" s="38"/>
      <c r="V1437" s="38"/>
      <c r="W1437" s="38"/>
      <c r="X1437" s="38"/>
      <c r="Y1437" s="38"/>
      <c r="Z1437" s="38"/>
      <c r="AA1437" s="38"/>
      <c r="AB1437" s="38"/>
      <c r="AC1437" s="38"/>
      <c r="AD1437" s="38"/>
      <c r="AE1437" s="38"/>
      <c r="AR1437" s="215" t="s">
        <v>203</v>
      </c>
      <c r="AT1437" s="215" t="s">
        <v>146</v>
      </c>
      <c r="AU1437" s="215" t="s">
        <v>79</v>
      </c>
      <c r="AY1437" s="17" t="s">
        <v>144</v>
      </c>
      <c r="BE1437" s="216">
        <f>IF(N1437="základní",J1437,0)</f>
        <v>0</v>
      </c>
      <c r="BF1437" s="216">
        <f>IF(N1437="snížená",J1437,0)</f>
        <v>0</v>
      </c>
      <c r="BG1437" s="216">
        <f>IF(N1437="zákl. přenesená",J1437,0)</f>
        <v>0</v>
      </c>
      <c r="BH1437" s="216">
        <f>IF(N1437="sníž. přenesená",J1437,0)</f>
        <v>0</v>
      </c>
      <c r="BI1437" s="216">
        <f>IF(N1437="nulová",J1437,0)</f>
        <v>0</v>
      </c>
      <c r="BJ1437" s="17" t="s">
        <v>77</v>
      </c>
      <c r="BK1437" s="216">
        <f>ROUND(I1437*H1437,2)</f>
        <v>0</v>
      </c>
      <c r="BL1437" s="17" t="s">
        <v>203</v>
      </c>
      <c r="BM1437" s="215" t="s">
        <v>1366</v>
      </c>
    </row>
    <row r="1438" s="2" customFormat="1">
      <c r="A1438" s="38"/>
      <c r="B1438" s="39"/>
      <c r="C1438" s="40"/>
      <c r="D1438" s="217" t="s">
        <v>152</v>
      </c>
      <c r="E1438" s="40"/>
      <c r="F1438" s="218" t="s">
        <v>2652</v>
      </c>
      <c r="G1438" s="40"/>
      <c r="H1438" s="40"/>
      <c r="I1438" s="219"/>
      <c r="J1438" s="40"/>
      <c r="K1438" s="40"/>
      <c r="L1438" s="44"/>
      <c r="M1438" s="220"/>
      <c r="N1438" s="221"/>
      <c r="O1438" s="84"/>
      <c r="P1438" s="84"/>
      <c r="Q1438" s="84"/>
      <c r="R1438" s="84"/>
      <c r="S1438" s="84"/>
      <c r="T1438" s="85"/>
      <c r="U1438" s="38"/>
      <c r="V1438" s="38"/>
      <c r="W1438" s="38"/>
      <c r="X1438" s="38"/>
      <c r="Y1438" s="38"/>
      <c r="Z1438" s="38"/>
      <c r="AA1438" s="38"/>
      <c r="AB1438" s="38"/>
      <c r="AC1438" s="38"/>
      <c r="AD1438" s="38"/>
      <c r="AE1438" s="38"/>
      <c r="AT1438" s="17" t="s">
        <v>152</v>
      </c>
      <c r="AU1438" s="17" t="s">
        <v>79</v>
      </c>
    </row>
    <row r="1439" s="2" customFormat="1">
      <c r="A1439" s="38"/>
      <c r="B1439" s="39"/>
      <c r="C1439" s="40"/>
      <c r="D1439" s="222" t="s">
        <v>154</v>
      </c>
      <c r="E1439" s="40"/>
      <c r="F1439" s="223" t="s">
        <v>2653</v>
      </c>
      <c r="G1439" s="40"/>
      <c r="H1439" s="40"/>
      <c r="I1439" s="219"/>
      <c r="J1439" s="40"/>
      <c r="K1439" s="40"/>
      <c r="L1439" s="44"/>
      <c r="M1439" s="220"/>
      <c r="N1439" s="221"/>
      <c r="O1439" s="84"/>
      <c r="P1439" s="84"/>
      <c r="Q1439" s="84"/>
      <c r="R1439" s="84"/>
      <c r="S1439" s="84"/>
      <c r="T1439" s="85"/>
      <c r="U1439" s="38"/>
      <c r="V1439" s="38"/>
      <c r="W1439" s="38"/>
      <c r="X1439" s="38"/>
      <c r="Y1439" s="38"/>
      <c r="Z1439" s="38"/>
      <c r="AA1439" s="38"/>
      <c r="AB1439" s="38"/>
      <c r="AC1439" s="38"/>
      <c r="AD1439" s="38"/>
      <c r="AE1439" s="38"/>
      <c r="AT1439" s="17" t="s">
        <v>154</v>
      </c>
      <c r="AU1439" s="17" t="s">
        <v>79</v>
      </c>
    </row>
    <row r="1440" s="13" customFormat="1">
      <c r="A1440" s="13"/>
      <c r="B1440" s="224"/>
      <c r="C1440" s="225"/>
      <c r="D1440" s="217" t="s">
        <v>156</v>
      </c>
      <c r="E1440" s="226" t="s">
        <v>19</v>
      </c>
      <c r="F1440" s="227" t="s">
        <v>2654</v>
      </c>
      <c r="G1440" s="225"/>
      <c r="H1440" s="226" t="s">
        <v>19</v>
      </c>
      <c r="I1440" s="228"/>
      <c r="J1440" s="225"/>
      <c r="K1440" s="225"/>
      <c r="L1440" s="229"/>
      <c r="M1440" s="230"/>
      <c r="N1440" s="231"/>
      <c r="O1440" s="231"/>
      <c r="P1440" s="231"/>
      <c r="Q1440" s="231"/>
      <c r="R1440" s="231"/>
      <c r="S1440" s="231"/>
      <c r="T1440" s="232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33" t="s">
        <v>156</v>
      </c>
      <c r="AU1440" s="233" t="s">
        <v>79</v>
      </c>
      <c r="AV1440" s="13" t="s">
        <v>77</v>
      </c>
      <c r="AW1440" s="13" t="s">
        <v>31</v>
      </c>
      <c r="AX1440" s="13" t="s">
        <v>69</v>
      </c>
      <c r="AY1440" s="233" t="s">
        <v>144</v>
      </c>
    </row>
    <row r="1441" s="14" customFormat="1">
      <c r="A1441" s="14"/>
      <c r="B1441" s="234"/>
      <c r="C1441" s="235"/>
      <c r="D1441" s="217" t="s">
        <v>156</v>
      </c>
      <c r="E1441" s="236" t="s">
        <v>19</v>
      </c>
      <c r="F1441" s="237" t="s">
        <v>2246</v>
      </c>
      <c r="G1441" s="235"/>
      <c r="H1441" s="238">
        <v>12</v>
      </c>
      <c r="I1441" s="239"/>
      <c r="J1441" s="235"/>
      <c r="K1441" s="235"/>
      <c r="L1441" s="240"/>
      <c r="M1441" s="241"/>
      <c r="N1441" s="242"/>
      <c r="O1441" s="242"/>
      <c r="P1441" s="242"/>
      <c r="Q1441" s="242"/>
      <c r="R1441" s="242"/>
      <c r="S1441" s="242"/>
      <c r="T1441" s="243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T1441" s="244" t="s">
        <v>156</v>
      </c>
      <c r="AU1441" s="244" t="s">
        <v>79</v>
      </c>
      <c r="AV1441" s="14" t="s">
        <v>79</v>
      </c>
      <c r="AW1441" s="14" t="s">
        <v>31</v>
      </c>
      <c r="AX1441" s="14" t="s">
        <v>69</v>
      </c>
      <c r="AY1441" s="244" t="s">
        <v>144</v>
      </c>
    </row>
    <row r="1442" s="13" customFormat="1">
      <c r="A1442" s="13"/>
      <c r="B1442" s="224"/>
      <c r="C1442" s="225"/>
      <c r="D1442" s="217" t="s">
        <v>156</v>
      </c>
      <c r="E1442" s="226" t="s">
        <v>19</v>
      </c>
      <c r="F1442" s="227" t="s">
        <v>2655</v>
      </c>
      <c r="G1442" s="225"/>
      <c r="H1442" s="226" t="s">
        <v>19</v>
      </c>
      <c r="I1442" s="228"/>
      <c r="J1442" s="225"/>
      <c r="K1442" s="225"/>
      <c r="L1442" s="229"/>
      <c r="M1442" s="230"/>
      <c r="N1442" s="231"/>
      <c r="O1442" s="231"/>
      <c r="P1442" s="231"/>
      <c r="Q1442" s="231"/>
      <c r="R1442" s="231"/>
      <c r="S1442" s="231"/>
      <c r="T1442" s="232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T1442" s="233" t="s">
        <v>156</v>
      </c>
      <c r="AU1442" s="233" t="s">
        <v>79</v>
      </c>
      <c r="AV1442" s="13" t="s">
        <v>77</v>
      </c>
      <c r="AW1442" s="13" t="s">
        <v>31</v>
      </c>
      <c r="AX1442" s="13" t="s">
        <v>69</v>
      </c>
      <c r="AY1442" s="233" t="s">
        <v>144</v>
      </c>
    </row>
    <row r="1443" s="14" customFormat="1">
      <c r="A1443" s="14"/>
      <c r="B1443" s="234"/>
      <c r="C1443" s="235"/>
      <c r="D1443" s="217" t="s">
        <v>156</v>
      </c>
      <c r="E1443" s="236" t="s">
        <v>19</v>
      </c>
      <c r="F1443" s="237" t="s">
        <v>77</v>
      </c>
      <c r="G1443" s="235"/>
      <c r="H1443" s="238">
        <v>1</v>
      </c>
      <c r="I1443" s="239"/>
      <c r="J1443" s="235"/>
      <c r="K1443" s="235"/>
      <c r="L1443" s="240"/>
      <c r="M1443" s="241"/>
      <c r="N1443" s="242"/>
      <c r="O1443" s="242"/>
      <c r="P1443" s="242"/>
      <c r="Q1443" s="242"/>
      <c r="R1443" s="242"/>
      <c r="S1443" s="242"/>
      <c r="T1443" s="243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44" t="s">
        <v>156</v>
      </c>
      <c r="AU1443" s="244" t="s">
        <v>79</v>
      </c>
      <c r="AV1443" s="14" t="s">
        <v>79</v>
      </c>
      <c r="AW1443" s="14" t="s">
        <v>31</v>
      </c>
      <c r="AX1443" s="14" t="s">
        <v>69</v>
      </c>
      <c r="AY1443" s="244" t="s">
        <v>144</v>
      </c>
    </row>
    <row r="1444" s="13" customFormat="1">
      <c r="A1444" s="13"/>
      <c r="B1444" s="224"/>
      <c r="C1444" s="225"/>
      <c r="D1444" s="217" t="s">
        <v>156</v>
      </c>
      <c r="E1444" s="226" t="s">
        <v>19</v>
      </c>
      <c r="F1444" s="227" t="s">
        <v>2396</v>
      </c>
      <c r="G1444" s="225"/>
      <c r="H1444" s="226" t="s">
        <v>19</v>
      </c>
      <c r="I1444" s="228"/>
      <c r="J1444" s="225"/>
      <c r="K1444" s="225"/>
      <c r="L1444" s="229"/>
      <c r="M1444" s="230"/>
      <c r="N1444" s="231"/>
      <c r="O1444" s="231"/>
      <c r="P1444" s="231"/>
      <c r="Q1444" s="231"/>
      <c r="R1444" s="231"/>
      <c r="S1444" s="231"/>
      <c r="T1444" s="232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T1444" s="233" t="s">
        <v>156</v>
      </c>
      <c r="AU1444" s="233" t="s">
        <v>79</v>
      </c>
      <c r="AV1444" s="13" t="s">
        <v>77</v>
      </c>
      <c r="AW1444" s="13" t="s">
        <v>31</v>
      </c>
      <c r="AX1444" s="13" t="s">
        <v>69</v>
      </c>
      <c r="AY1444" s="233" t="s">
        <v>144</v>
      </c>
    </row>
    <row r="1445" s="14" customFormat="1">
      <c r="A1445" s="14"/>
      <c r="B1445" s="234"/>
      <c r="C1445" s="235"/>
      <c r="D1445" s="217" t="s">
        <v>156</v>
      </c>
      <c r="E1445" s="236" t="s">
        <v>19</v>
      </c>
      <c r="F1445" s="237" t="s">
        <v>77</v>
      </c>
      <c r="G1445" s="235"/>
      <c r="H1445" s="238">
        <v>1</v>
      </c>
      <c r="I1445" s="239"/>
      <c r="J1445" s="235"/>
      <c r="K1445" s="235"/>
      <c r="L1445" s="240"/>
      <c r="M1445" s="241"/>
      <c r="N1445" s="242"/>
      <c r="O1445" s="242"/>
      <c r="P1445" s="242"/>
      <c r="Q1445" s="242"/>
      <c r="R1445" s="242"/>
      <c r="S1445" s="242"/>
      <c r="T1445" s="243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T1445" s="244" t="s">
        <v>156</v>
      </c>
      <c r="AU1445" s="244" t="s">
        <v>79</v>
      </c>
      <c r="AV1445" s="14" t="s">
        <v>79</v>
      </c>
      <c r="AW1445" s="14" t="s">
        <v>31</v>
      </c>
      <c r="AX1445" s="14" t="s">
        <v>69</v>
      </c>
      <c r="AY1445" s="244" t="s">
        <v>144</v>
      </c>
    </row>
    <row r="1446" s="13" customFormat="1">
      <c r="A1446" s="13"/>
      <c r="B1446" s="224"/>
      <c r="C1446" s="225"/>
      <c r="D1446" s="217" t="s">
        <v>156</v>
      </c>
      <c r="E1446" s="226" t="s">
        <v>19</v>
      </c>
      <c r="F1446" s="227" t="s">
        <v>2656</v>
      </c>
      <c r="G1446" s="225"/>
      <c r="H1446" s="226" t="s">
        <v>19</v>
      </c>
      <c r="I1446" s="228"/>
      <c r="J1446" s="225"/>
      <c r="K1446" s="225"/>
      <c r="L1446" s="229"/>
      <c r="M1446" s="230"/>
      <c r="N1446" s="231"/>
      <c r="O1446" s="231"/>
      <c r="P1446" s="231"/>
      <c r="Q1446" s="231"/>
      <c r="R1446" s="231"/>
      <c r="S1446" s="231"/>
      <c r="T1446" s="232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T1446" s="233" t="s">
        <v>156</v>
      </c>
      <c r="AU1446" s="233" t="s">
        <v>79</v>
      </c>
      <c r="AV1446" s="13" t="s">
        <v>77</v>
      </c>
      <c r="AW1446" s="13" t="s">
        <v>31</v>
      </c>
      <c r="AX1446" s="13" t="s">
        <v>69</v>
      </c>
      <c r="AY1446" s="233" t="s">
        <v>144</v>
      </c>
    </row>
    <row r="1447" s="14" customFormat="1">
      <c r="A1447" s="14"/>
      <c r="B1447" s="234"/>
      <c r="C1447" s="235"/>
      <c r="D1447" s="217" t="s">
        <v>156</v>
      </c>
      <c r="E1447" s="236" t="s">
        <v>19</v>
      </c>
      <c r="F1447" s="237" t="s">
        <v>1633</v>
      </c>
      <c r="G1447" s="235"/>
      <c r="H1447" s="238">
        <v>4</v>
      </c>
      <c r="I1447" s="239"/>
      <c r="J1447" s="235"/>
      <c r="K1447" s="235"/>
      <c r="L1447" s="240"/>
      <c r="M1447" s="241"/>
      <c r="N1447" s="242"/>
      <c r="O1447" s="242"/>
      <c r="P1447" s="242"/>
      <c r="Q1447" s="242"/>
      <c r="R1447" s="242"/>
      <c r="S1447" s="242"/>
      <c r="T1447" s="243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244" t="s">
        <v>156</v>
      </c>
      <c r="AU1447" s="244" t="s">
        <v>79</v>
      </c>
      <c r="AV1447" s="14" t="s">
        <v>79</v>
      </c>
      <c r="AW1447" s="14" t="s">
        <v>31</v>
      </c>
      <c r="AX1447" s="14" t="s">
        <v>69</v>
      </c>
      <c r="AY1447" s="244" t="s">
        <v>144</v>
      </c>
    </row>
    <row r="1448" s="15" customFormat="1">
      <c r="A1448" s="15"/>
      <c r="B1448" s="245"/>
      <c r="C1448" s="246"/>
      <c r="D1448" s="217" t="s">
        <v>156</v>
      </c>
      <c r="E1448" s="247" t="s">
        <v>19</v>
      </c>
      <c r="F1448" s="248" t="s">
        <v>163</v>
      </c>
      <c r="G1448" s="246"/>
      <c r="H1448" s="249">
        <v>18</v>
      </c>
      <c r="I1448" s="250"/>
      <c r="J1448" s="246"/>
      <c r="K1448" s="246"/>
      <c r="L1448" s="251"/>
      <c r="M1448" s="252"/>
      <c r="N1448" s="253"/>
      <c r="O1448" s="253"/>
      <c r="P1448" s="253"/>
      <c r="Q1448" s="253"/>
      <c r="R1448" s="253"/>
      <c r="S1448" s="253"/>
      <c r="T1448" s="254"/>
      <c r="U1448" s="15"/>
      <c r="V1448" s="15"/>
      <c r="W1448" s="15"/>
      <c r="X1448" s="15"/>
      <c r="Y1448" s="15"/>
      <c r="Z1448" s="15"/>
      <c r="AA1448" s="15"/>
      <c r="AB1448" s="15"/>
      <c r="AC1448" s="15"/>
      <c r="AD1448" s="15"/>
      <c r="AE1448" s="15"/>
      <c r="AT1448" s="255" t="s">
        <v>156</v>
      </c>
      <c r="AU1448" s="255" t="s">
        <v>79</v>
      </c>
      <c r="AV1448" s="15" t="s">
        <v>151</v>
      </c>
      <c r="AW1448" s="15" t="s">
        <v>31</v>
      </c>
      <c r="AX1448" s="15" t="s">
        <v>77</v>
      </c>
      <c r="AY1448" s="255" t="s">
        <v>144</v>
      </c>
    </row>
    <row r="1449" s="2" customFormat="1" ht="16.5" customHeight="1">
      <c r="A1449" s="38"/>
      <c r="B1449" s="39"/>
      <c r="C1449" s="204" t="s">
        <v>820</v>
      </c>
      <c r="D1449" s="204" t="s">
        <v>146</v>
      </c>
      <c r="E1449" s="205" t="s">
        <v>2657</v>
      </c>
      <c r="F1449" s="206" t="s">
        <v>2658</v>
      </c>
      <c r="G1449" s="207" t="s">
        <v>964</v>
      </c>
      <c r="H1449" s="208">
        <v>1</v>
      </c>
      <c r="I1449" s="209"/>
      <c r="J1449" s="210">
        <f>ROUND(I1449*H1449,2)</f>
        <v>0</v>
      </c>
      <c r="K1449" s="206" t="s">
        <v>150</v>
      </c>
      <c r="L1449" s="44"/>
      <c r="M1449" s="211" t="s">
        <v>19</v>
      </c>
      <c r="N1449" s="212" t="s">
        <v>40</v>
      </c>
      <c r="O1449" s="84"/>
      <c r="P1449" s="213">
        <f>O1449*H1449</f>
        <v>0</v>
      </c>
      <c r="Q1449" s="213">
        <v>0</v>
      </c>
      <c r="R1449" s="213">
        <f>Q1449*H1449</f>
        <v>0</v>
      </c>
      <c r="S1449" s="213">
        <v>0.00085999999999999998</v>
      </c>
      <c r="T1449" s="214">
        <f>S1449*H1449</f>
        <v>0.00085999999999999998</v>
      </c>
      <c r="U1449" s="38"/>
      <c r="V1449" s="38"/>
      <c r="W1449" s="38"/>
      <c r="X1449" s="38"/>
      <c r="Y1449" s="38"/>
      <c r="Z1449" s="38"/>
      <c r="AA1449" s="38"/>
      <c r="AB1449" s="38"/>
      <c r="AC1449" s="38"/>
      <c r="AD1449" s="38"/>
      <c r="AE1449" s="38"/>
      <c r="AR1449" s="215" t="s">
        <v>203</v>
      </c>
      <c r="AT1449" s="215" t="s">
        <v>146</v>
      </c>
      <c r="AU1449" s="215" t="s">
        <v>79</v>
      </c>
      <c r="AY1449" s="17" t="s">
        <v>144</v>
      </c>
      <c r="BE1449" s="216">
        <f>IF(N1449="základní",J1449,0)</f>
        <v>0</v>
      </c>
      <c r="BF1449" s="216">
        <f>IF(N1449="snížená",J1449,0)</f>
        <v>0</v>
      </c>
      <c r="BG1449" s="216">
        <f>IF(N1449="zákl. přenesená",J1449,0)</f>
        <v>0</v>
      </c>
      <c r="BH1449" s="216">
        <f>IF(N1449="sníž. přenesená",J1449,0)</f>
        <v>0</v>
      </c>
      <c r="BI1449" s="216">
        <f>IF(N1449="nulová",J1449,0)</f>
        <v>0</v>
      </c>
      <c r="BJ1449" s="17" t="s">
        <v>77</v>
      </c>
      <c r="BK1449" s="216">
        <f>ROUND(I1449*H1449,2)</f>
        <v>0</v>
      </c>
      <c r="BL1449" s="17" t="s">
        <v>203</v>
      </c>
      <c r="BM1449" s="215" t="s">
        <v>1371</v>
      </c>
    </row>
    <row r="1450" s="2" customFormat="1">
      <c r="A1450" s="38"/>
      <c r="B1450" s="39"/>
      <c r="C1450" s="40"/>
      <c r="D1450" s="217" t="s">
        <v>152</v>
      </c>
      <c r="E1450" s="40"/>
      <c r="F1450" s="218" t="s">
        <v>2659</v>
      </c>
      <c r="G1450" s="40"/>
      <c r="H1450" s="40"/>
      <c r="I1450" s="219"/>
      <c r="J1450" s="40"/>
      <c r="K1450" s="40"/>
      <c r="L1450" s="44"/>
      <c r="M1450" s="220"/>
      <c r="N1450" s="221"/>
      <c r="O1450" s="84"/>
      <c r="P1450" s="84"/>
      <c r="Q1450" s="84"/>
      <c r="R1450" s="84"/>
      <c r="S1450" s="84"/>
      <c r="T1450" s="85"/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  <c r="AE1450" s="38"/>
      <c r="AT1450" s="17" t="s">
        <v>152</v>
      </c>
      <c r="AU1450" s="17" t="s">
        <v>79</v>
      </c>
    </row>
    <row r="1451" s="2" customFormat="1">
      <c r="A1451" s="38"/>
      <c r="B1451" s="39"/>
      <c r="C1451" s="40"/>
      <c r="D1451" s="222" t="s">
        <v>154</v>
      </c>
      <c r="E1451" s="40"/>
      <c r="F1451" s="223" t="s">
        <v>2660</v>
      </c>
      <c r="G1451" s="40"/>
      <c r="H1451" s="40"/>
      <c r="I1451" s="219"/>
      <c r="J1451" s="40"/>
      <c r="K1451" s="40"/>
      <c r="L1451" s="44"/>
      <c r="M1451" s="220"/>
      <c r="N1451" s="221"/>
      <c r="O1451" s="84"/>
      <c r="P1451" s="84"/>
      <c r="Q1451" s="84"/>
      <c r="R1451" s="84"/>
      <c r="S1451" s="84"/>
      <c r="T1451" s="85"/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  <c r="AE1451" s="38"/>
      <c r="AT1451" s="17" t="s">
        <v>154</v>
      </c>
      <c r="AU1451" s="17" t="s">
        <v>79</v>
      </c>
    </row>
    <row r="1452" s="13" customFormat="1">
      <c r="A1452" s="13"/>
      <c r="B1452" s="224"/>
      <c r="C1452" s="225"/>
      <c r="D1452" s="217" t="s">
        <v>156</v>
      </c>
      <c r="E1452" s="226" t="s">
        <v>19</v>
      </c>
      <c r="F1452" s="227" t="s">
        <v>2661</v>
      </c>
      <c r="G1452" s="225"/>
      <c r="H1452" s="226" t="s">
        <v>19</v>
      </c>
      <c r="I1452" s="228"/>
      <c r="J1452" s="225"/>
      <c r="K1452" s="225"/>
      <c r="L1452" s="229"/>
      <c r="M1452" s="230"/>
      <c r="N1452" s="231"/>
      <c r="O1452" s="231"/>
      <c r="P1452" s="231"/>
      <c r="Q1452" s="231"/>
      <c r="R1452" s="231"/>
      <c r="S1452" s="231"/>
      <c r="T1452" s="232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T1452" s="233" t="s">
        <v>156</v>
      </c>
      <c r="AU1452" s="233" t="s">
        <v>79</v>
      </c>
      <c r="AV1452" s="13" t="s">
        <v>77</v>
      </c>
      <c r="AW1452" s="13" t="s">
        <v>31</v>
      </c>
      <c r="AX1452" s="13" t="s">
        <v>69</v>
      </c>
      <c r="AY1452" s="233" t="s">
        <v>144</v>
      </c>
    </row>
    <row r="1453" s="14" customFormat="1">
      <c r="A1453" s="14"/>
      <c r="B1453" s="234"/>
      <c r="C1453" s="235"/>
      <c r="D1453" s="217" t="s">
        <v>156</v>
      </c>
      <c r="E1453" s="236" t="s">
        <v>19</v>
      </c>
      <c r="F1453" s="237" t="s">
        <v>77</v>
      </c>
      <c r="G1453" s="235"/>
      <c r="H1453" s="238">
        <v>1</v>
      </c>
      <c r="I1453" s="239"/>
      <c r="J1453" s="235"/>
      <c r="K1453" s="235"/>
      <c r="L1453" s="240"/>
      <c r="M1453" s="241"/>
      <c r="N1453" s="242"/>
      <c r="O1453" s="242"/>
      <c r="P1453" s="242"/>
      <c r="Q1453" s="242"/>
      <c r="R1453" s="242"/>
      <c r="S1453" s="242"/>
      <c r="T1453" s="243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T1453" s="244" t="s">
        <v>156</v>
      </c>
      <c r="AU1453" s="244" t="s">
        <v>79</v>
      </c>
      <c r="AV1453" s="14" t="s">
        <v>79</v>
      </c>
      <c r="AW1453" s="14" t="s">
        <v>31</v>
      </c>
      <c r="AX1453" s="14" t="s">
        <v>69</v>
      </c>
      <c r="AY1453" s="244" t="s">
        <v>144</v>
      </c>
    </row>
    <row r="1454" s="15" customFormat="1">
      <c r="A1454" s="15"/>
      <c r="B1454" s="245"/>
      <c r="C1454" s="246"/>
      <c r="D1454" s="217" t="s">
        <v>156</v>
      </c>
      <c r="E1454" s="247" t="s">
        <v>19</v>
      </c>
      <c r="F1454" s="248" t="s">
        <v>163</v>
      </c>
      <c r="G1454" s="246"/>
      <c r="H1454" s="249">
        <v>1</v>
      </c>
      <c r="I1454" s="250"/>
      <c r="J1454" s="246"/>
      <c r="K1454" s="246"/>
      <c r="L1454" s="251"/>
      <c r="M1454" s="252"/>
      <c r="N1454" s="253"/>
      <c r="O1454" s="253"/>
      <c r="P1454" s="253"/>
      <c r="Q1454" s="253"/>
      <c r="R1454" s="253"/>
      <c r="S1454" s="253"/>
      <c r="T1454" s="254"/>
      <c r="U1454" s="15"/>
      <c r="V1454" s="15"/>
      <c r="W1454" s="15"/>
      <c r="X1454" s="15"/>
      <c r="Y1454" s="15"/>
      <c r="Z1454" s="15"/>
      <c r="AA1454" s="15"/>
      <c r="AB1454" s="15"/>
      <c r="AC1454" s="15"/>
      <c r="AD1454" s="15"/>
      <c r="AE1454" s="15"/>
      <c r="AT1454" s="255" t="s">
        <v>156</v>
      </c>
      <c r="AU1454" s="255" t="s">
        <v>79</v>
      </c>
      <c r="AV1454" s="15" t="s">
        <v>151</v>
      </c>
      <c r="AW1454" s="15" t="s">
        <v>31</v>
      </c>
      <c r="AX1454" s="15" t="s">
        <v>77</v>
      </c>
      <c r="AY1454" s="255" t="s">
        <v>144</v>
      </c>
    </row>
    <row r="1455" s="2" customFormat="1" ht="24.15" customHeight="1">
      <c r="A1455" s="38"/>
      <c r="B1455" s="39"/>
      <c r="C1455" s="204" t="s">
        <v>1376</v>
      </c>
      <c r="D1455" s="204" t="s">
        <v>146</v>
      </c>
      <c r="E1455" s="205" t="s">
        <v>2662</v>
      </c>
      <c r="F1455" s="206" t="s">
        <v>2663</v>
      </c>
      <c r="G1455" s="207" t="s">
        <v>305</v>
      </c>
      <c r="H1455" s="208">
        <v>13</v>
      </c>
      <c r="I1455" s="209"/>
      <c r="J1455" s="210">
        <f>ROUND(I1455*H1455,2)</f>
        <v>0</v>
      </c>
      <c r="K1455" s="206" t="s">
        <v>150</v>
      </c>
      <c r="L1455" s="44"/>
      <c r="M1455" s="211" t="s">
        <v>19</v>
      </c>
      <c r="N1455" s="212" t="s">
        <v>40</v>
      </c>
      <c r="O1455" s="84"/>
      <c r="P1455" s="213">
        <f>O1455*H1455</f>
        <v>0</v>
      </c>
      <c r="Q1455" s="213">
        <v>0</v>
      </c>
      <c r="R1455" s="213">
        <f>Q1455*H1455</f>
        <v>0</v>
      </c>
      <c r="S1455" s="213">
        <v>0.00762</v>
      </c>
      <c r="T1455" s="214">
        <f>S1455*H1455</f>
        <v>0.099059999999999995</v>
      </c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  <c r="AE1455" s="38"/>
      <c r="AR1455" s="215" t="s">
        <v>203</v>
      </c>
      <c r="AT1455" s="215" t="s">
        <v>146</v>
      </c>
      <c r="AU1455" s="215" t="s">
        <v>79</v>
      </c>
      <c r="AY1455" s="17" t="s">
        <v>144</v>
      </c>
      <c r="BE1455" s="216">
        <f>IF(N1455="základní",J1455,0)</f>
        <v>0</v>
      </c>
      <c r="BF1455" s="216">
        <f>IF(N1455="snížená",J1455,0)</f>
        <v>0</v>
      </c>
      <c r="BG1455" s="216">
        <f>IF(N1455="zákl. přenesená",J1455,0)</f>
        <v>0</v>
      </c>
      <c r="BH1455" s="216">
        <f>IF(N1455="sníž. přenesená",J1455,0)</f>
        <v>0</v>
      </c>
      <c r="BI1455" s="216">
        <f>IF(N1455="nulová",J1455,0)</f>
        <v>0</v>
      </c>
      <c r="BJ1455" s="17" t="s">
        <v>77</v>
      </c>
      <c r="BK1455" s="216">
        <f>ROUND(I1455*H1455,2)</f>
        <v>0</v>
      </c>
      <c r="BL1455" s="17" t="s">
        <v>203</v>
      </c>
      <c r="BM1455" s="215" t="s">
        <v>1379</v>
      </c>
    </row>
    <row r="1456" s="2" customFormat="1">
      <c r="A1456" s="38"/>
      <c r="B1456" s="39"/>
      <c r="C1456" s="40"/>
      <c r="D1456" s="217" t="s">
        <v>152</v>
      </c>
      <c r="E1456" s="40"/>
      <c r="F1456" s="218" t="s">
        <v>2664</v>
      </c>
      <c r="G1456" s="40"/>
      <c r="H1456" s="40"/>
      <c r="I1456" s="219"/>
      <c r="J1456" s="40"/>
      <c r="K1456" s="40"/>
      <c r="L1456" s="44"/>
      <c r="M1456" s="220"/>
      <c r="N1456" s="221"/>
      <c r="O1456" s="84"/>
      <c r="P1456" s="84"/>
      <c r="Q1456" s="84"/>
      <c r="R1456" s="84"/>
      <c r="S1456" s="84"/>
      <c r="T1456" s="85"/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38"/>
      <c r="AE1456" s="38"/>
      <c r="AT1456" s="17" t="s">
        <v>152</v>
      </c>
      <c r="AU1456" s="17" t="s">
        <v>79</v>
      </c>
    </row>
    <row r="1457" s="2" customFormat="1">
      <c r="A1457" s="38"/>
      <c r="B1457" s="39"/>
      <c r="C1457" s="40"/>
      <c r="D1457" s="222" t="s">
        <v>154</v>
      </c>
      <c r="E1457" s="40"/>
      <c r="F1457" s="223" t="s">
        <v>2665</v>
      </c>
      <c r="G1457" s="40"/>
      <c r="H1457" s="40"/>
      <c r="I1457" s="219"/>
      <c r="J1457" s="40"/>
      <c r="K1457" s="40"/>
      <c r="L1457" s="44"/>
      <c r="M1457" s="220"/>
      <c r="N1457" s="221"/>
      <c r="O1457" s="84"/>
      <c r="P1457" s="84"/>
      <c r="Q1457" s="84"/>
      <c r="R1457" s="84"/>
      <c r="S1457" s="84"/>
      <c r="T1457" s="85"/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  <c r="AE1457" s="38"/>
      <c r="AT1457" s="17" t="s">
        <v>154</v>
      </c>
      <c r="AU1457" s="17" t="s">
        <v>79</v>
      </c>
    </row>
    <row r="1458" s="13" customFormat="1">
      <c r="A1458" s="13"/>
      <c r="B1458" s="224"/>
      <c r="C1458" s="225"/>
      <c r="D1458" s="217" t="s">
        <v>156</v>
      </c>
      <c r="E1458" s="226" t="s">
        <v>19</v>
      </c>
      <c r="F1458" s="227" t="s">
        <v>2666</v>
      </c>
      <c r="G1458" s="225"/>
      <c r="H1458" s="226" t="s">
        <v>19</v>
      </c>
      <c r="I1458" s="228"/>
      <c r="J1458" s="225"/>
      <c r="K1458" s="225"/>
      <c r="L1458" s="229"/>
      <c r="M1458" s="230"/>
      <c r="N1458" s="231"/>
      <c r="O1458" s="231"/>
      <c r="P1458" s="231"/>
      <c r="Q1458" s="231"/>
      <c r="R1458" s="231"/>
      <c r="S1458" s="231"/>
      <c r="T1458" s="232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T1458" s="233" t="s">
        <v>156</v>
      </c>
      <c r="AU1458" s="233" t="s">
        <v>79</v>
      </c>
      <c r="AV1458" s="13" t="s">
        <v>77</v>
      </c>
      <c r="AW1458" s="13" t="s">
        <v>31</v>
      </c>
      <c r="AX1458" s="13" t="s">
        <v>69</v>
      </c>
      <c r="AY1458" s="233" t="s">
        <v>144</v>
      </c>
    </row>
    <row r="1459" s="14" customFormat="1">
      <c r="A1459" s="14"/>
      <c r="B1459" s="234"/>
      <c r="C1459" s="235"/>
      <c r="D1459" s="217" t="s">
        <v>156</v>
      </c>
      <c r="E1459" s="236" t="s">
        <v>19</v>
      </c>
      <c r="F1459" s="237" t="s">
        <v>2246</v>
      </c>
      <c r="G1459" s="235"/>
      <c r="H1459" s="238">
        <v>12</v>
      </c>
      <c r="I1459" s="239"/>
      <c r="J1459" s="235"/>
      <c r="K1459" s="235"/>
      <c r="L1459" s="240"/>
      <c r="M1459" s="241"/>
      <c r="N1459" s="242"/>
      <c r="O1459" s="242"/>
      <c r="P1459" s="242"/>
      <c r="Q1459" s="242"/>
      <c r="R1459" s="242"/>
      <c r="S1459" s="242"/>
      <c r="T1459" s="243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T1459" s="244" t="s">
        <v>156</v>
      </c>
      <c r="AU1459" s="244" t="s">
        <v>79</v>
      </c>
      <c r="AV1459" s="14" t="s">
        <v>79</v>
      </c>
      <c r="AW1459" s="14" t="s">
        <v>31</v>
      </c>
      <c r="AX1459" s="14" t="s">
        <v>69</v>
      </c>
      <c r="AY1459" s="244" t="s">
        <v>144</v>
      </c>
    </row>
    <row r="1460" s="13" customFormat="1">
      <c r="A1460" s="13"/>
      <c r="B1460" s="224"/>
      <c r="C1460" s="225"/>
      <c r="D1460" s="217" t="s">
        <v>156</v>
      </c>
      <c r="E1460" s="226" t="s">
        <v>19</v>
      </c>
      <c r="F1460" s="227" t="s">
        <v>2396</v>
      </c>
      <c r="G1460" s="225"/>
      <c r="H1460" s="226" t="s">
        <v>19</v>
      </c>
      <c r="I1460" s="228"/>
      <c r="J1460" s="225"/>
      <c r="K1460" s="225"/>
      <c r="L1460" s="229"/>
      <c r="M1460" s="230"/>
      <c r="N1460" s="231"/>
      <c r="O1460" s="231"/>
      <c r="P1460" s="231"/>
      <c r="Q1460" s="231"/>
      <c r="R1460" s="231"/>
      <c r="S1460" s="231"/>
      <c r="T1460" s="232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33" t="s">
        <v>156</v>
      </c>
      <c r="AU1460" s="233" t="s">
        <v>79</v>
      </c>
      <c r="AV1460" s="13" t="s">
        <v>77</v>
      </c>
      <c r="AW1460" s="13" t="s">
        <v>31</v>
      </c>
      <c r="AX1460" s="13" t="s">
        <v>69</v>
      </c>
      <c r="AY1460" s="233" t="s">
        <v>144</v>
      </c>
    </row>
    <row r="1461" s="14" customFormat="1">
      <c r="A1461" s="14"/>
      <c r="B1461" s="234"/>
      <c r="C1461" s="235"/>
      <c r="D1461" s="217" t="s">
        <v>156</v>
      </c>
      <c r="E1461" s="236" t="s">
        <v>19</v>
      </c>
      <c r="F1461" s="237" t="s">
        <v>77</v>
      </c>
      <c r="G1461" s="235"/>
      <c r="H1461" s="238">
        <v>1</v>
      </c>
      <c r="I1461" s="239"/>
      <c r="J1461" s="235"/>
      <c r="K1461" s="235"/>
      <c r="L1461" s="240"/>
      <c r="M1461" s="241"/>
      <c r="N1461" s="242"/>
      <c r="O1461" s="242"/>
      <c r="P1461" s="242"/>
      <c r="Q1461" s="242"/>
      <c r="R1461" s="242"/>
      <c r="S1461" s="242"/>
      <c r="T1461" s="243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T1461" s="244" t="s">
        <v>156</v>
      </c>
      <c r="AU1461" s="244" t="s">
        <v>79</v>
      </c>
      <c r="AV1461" s="14" t="s">
        <v>79</v>
      </c>
      <c r="AW1461" s="14" t="s">
        <v>31</v>
      </c>
      <c r="AX1461" s="14" t="s">
        <v>69</v>
      </c>
      <c r="AY1461" s="244" t="s">
        <v>144</v>
      </c>
    </row>
    <row r="1462" s="15" customFormat="1">
      <c r="A1462" s="15"/>
      <c r="B1462" s="245"/>
      <c r="C1462" s="246"/>
      <c r="D1462" s="217" t="s">
        <v>156</v>
      </c>
      <c r="E1462" s="247" t="s">
        <v>19</v>
      </c>
      <c r="F1462" s="248" t="s">
        <v>163</v>
      </c>
      <c r="G1462" s="246"/>
      <c r="H1462" s="249">
        <v>13</v>
      </c>
      <c r="I1462" s="250"/>
      <c r="J1462" s="246"/>
      <c r="K1462" s="246"/>
      <c r="L1462" s="251"/>
      <c r="M1462" s="252"/>
      <c r="N1462" s="253"/>
      <c r="O1462" s="253"/>
      <c r="P1462" s="253"/>
      <c r="Q1462" s="253"/>
      <c r="R1462" s="253"/>
      <c r="S1462" s="253"/>
      <c r="T1462" s="254"/>
      <c r="U1462" s="15"/>
      <c r="V1462" s="15"/>
      <c r="W1462" s="15"/>
      <c r="X1462" s="15"/>
      <c r="Y1462" s="15"/>
      <c r="Z1462" s="15"/>
      <c r="AA1462" s="15"/>
      <c r="AB1462" s="15"/>
      <c r="AC1462" s="15"/>
      <c r="AD1462" s="15"/>
      <c r="AE1462" s="15"/>
      <c r="AT1462" s="255" t="s">
        <v>156</v>
      </c>
      <c r="AU1462" s="255" t="s">
        <v>79</v>
      </c>
      <c r="AV1462" s="15" t="s">
        <v>151</v>
      </c>
      <c r="AW1462" s="15" t="s">
        <v>31</v>
      </c>
      <c r="AX1462" s="15" t="s">
        <v>77</v>
      </c>
      <c r="AY1462" s="255" t="s">
        <v>144</v>
      </c>
    </row>
    <row r="1463" s="2" customFormat="1" ht="21.75" customHeight="1">
      <c r="A1463" s="38"/>
      <c r="B1463" s="39"/>
      <c r="C1463" s="204" t="s">
        <v>825</v>
      </c>
      <c r="D1463" s="204" t="s">
        <v>146</v>
      </c>
      <c r="E1463" s="205" t="s">
        <v>2667</v>
      </c>
      <c r="F1463" s="206" t="s">
        <v>2668</v>
      </c>
      <c r="G1463" s="207" t="s">
        <v>305</v>
      </c>
      <c r="H1463" s="208">
        <v>13</v>
      </c>
      <c r="I1463" s="209"/>
      <c r="J1463" s="210">
        <f>ROUND(I1463*H1463,2)</f>
        <v>0</v>
      </c>
      <c r="K1463" s="206" t="s">
        <v>150</v>
      </c>
      <c r="L1463" s="44"/>
      <c r="M1463" s="211" t="s">
        <v>19</v>
      </c>
      <c r="N1463" s="212" t="s">
        <v>40</v>
      </c>
      <c r="O1463" s="84"/>
      <c r="P1463" s="213">
        <f>O1463*H1463</f>
        <v>0</v>
      </c>
      <c r="Q1463" s="213">
        <v>0</v>
      </c>
      <c r="R1463" s="213">
        <f>Q1463*H1463</f>
        <v>0</v>
      </c>
      <c r="S1463" s="213">
        <v>0.00051999999999999995</v>
      </c>
      <c r="T1463" s="214">
        <f>S1463*H1463</f>
        <v>0.0067599999999999995</v>
      </c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  <c r="AE1463" s="38"/>
      <c r="AR1463" s="215" t="s">
        <v>203</v>
      </c>
      <c r="AT1463" s="215" t="s">
        <v>146</v>
      </c>
      <c r="AU1463" s="215" t="s">
        <v>79</v>
      </c>
      <c r="AY1463" s="17" t="s">
        <v>144</v>
      </c>
      <c r="BE1463" s="216">
        <f>IF(N1463="základní",J1463,0)</f>
        <v>0</v>
      </c>
      <c r="BF1463" s="216">
        <f>IF(N1463="snížená",J1463,0)</f>
        <v>0</v>
      </c>
      <c r="BG1463" s="216">
        <f>IF(N1463="zákl. přenesená",J1463,0)</f>
        <v>0</v>
      </c>
      <c r="BH1463" s="216">
        <f>IF(N1463="sníž. přenesená",J1463,0)</f>
        <v>0</v>
      </c>
      <c r="BI1463" s="216">
        <f>IF(N1463="nulová",J1463,0)</f>
        <v>0</v>
      </c>
      <c r="BJ1463" s="17" t="s">
        <v>77</v>
      </c>
      <c r="BK1463" s="216">
        <f>ROUND(I1463*H1463,2)</f>
        <v>0</v>
      </c>
      <c r="BL1463" s="17" t="s">
        <v>203</v>
      </c>
      <c r="BM1463" s="215" t="s">
        <v>1387</v>
      </c>
    </row>
    <row r="1464" s="2" customFormat="1">
      <c r="A1464" s="38"/>
      <c r="B1464" s="39"/>
      <c r="C1464" s="40"/>
      <c r="D1464" s="217" t="s">
        <v>152</v>
      </c>
      <c r="E1464" s="40"/>
      <c r="F1464" s="218" t="s">
        <v>2669</v>
      </c>
      <c r="G1464" s="40"/>
      <c r="H1464" s="40"/>
      <c r="I1464" s="219"/>
      <c r="J1464" s="40"/>
      <c r="K1464" s="40"/>
      <c r="L1464" s="44"/>
      <c r="M1464" s="220"/>
      <c r="N1464" s="221"/>
      <c r="O1464" s="84"/>
      <c r="P1464" s="84"/>
      <c r="Q1464" s="84"/>
      <c r="R1464" s="84"/>
      <c r="S1464" s="84"/>
      <c r="T1464" s="85"/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  <c r="AE1464" s="38"/>
      <c r="AT1464" s="17" t="s">
        <v>152</v>
      </c>
      <c r="AU1464" s="17" t="s">
        <v>79</v>
      </c>
    </row>
    <row r="1465" s="2" customFormat="1">
      <c r="A1465" s="38"/>
      <c r="B1465" s="39"/>
      <c r="C1465" s="40"/>
      <c r="D1465" s="222" t="s">
        <v>154</v>
      </c>
      <c r="E1465" s="40"/>
      <c r="F1465" s="223" t="s">
        <v>2670</v>
      </c>
      <c r="G1465" s="40"/>
      <c r="H1465" s="40"/>
      <c r="I1465" s="219"/>
      <c r="J1465" s="40"/>
      <c r="K1465" s="40"/>
      <c r="L1465" s="44"/>
      <c r="M1465" s="220"/>
      <c r="N1465" s="221"/>
      <c r="O1465" s="84"/>
      <c r="P1465" s="84"/>
      <c r="Q1465" s="84"/>
      <c r="R1465" s="84"/>
      <c r="S1465" s="84"/>
      <c r="T1465" s="85"/>
      <c r="U1465" s="38"/>
      <c r="V1465" s="38"/>
      <c r="W1465" s="38"/>
      <c r="X1465" s="38"/>
      <c r="Y1465" s="38"/>
      <c r="Z1465" s="38"/>
      <c r="AA1465" s="38"/>
      <c r="AB1465" s="38"/>
      <c r="AC1465" s="38"/>
      <c r="AD1465" s="38"/>
      <c r="AE1465" s="38"/>
      <c r="AT1465" s="17" t="s">
        <v>154</v>
      </c>
      <c r="AU1465" s="17" t="s">
        <v>79</v>
      </c>
    </row>
    <row r="1466" s="13" customFormat="1">
      <c r="A1466" s="13"/>
      <c r="B1466" s="224"/>
      <c r="C1466" s="225"/>
      <c r="D1466" s="217" t="s">
        <v>156</v>
      </c>
      <c r="E1466" s="226" t="s">
        <v>19</v>
      </c>
      <c r="F1466" s="227" t="s">
        <v>2666</v>
      </c>
      <c r="G1466" s="225"/>
      <c r="H1466" s="226" t="s">
        <v>19</v>
      </c>
      <c r="I1466" s="228"/>
      <c r="J1466" s="225"/>
      <c r="K1466" s="225"/>
      <c r="L1466" s="229"/>
      <c r="M1466" s="230"/>
      <c r="N1466" s="231"/>
      <c r="O1466" s="231"/>
      <c r="P1466" s="231"/>
      <c r="Q1466" s="231"/>
      <c r="R1466" s="231"/>
      <c r="S1466" s="231"/>
      <c r="T1466" s="232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T1466" s="233" t="s">
        <v>156</v>
      </c>
      <c r="AU1466" s="233" t="s">
        <v>79</v>
      </c>
      <c r="AV1466" s="13" t="s">
        <v>77</v>
      </c>
      <c r="AW1466" s="13" t="s">
        <v>31</v>
      </c>
      <c r="AX1466" s="13" t="s">
        <v>69</v>
      </c>
      <c r="AY1466" s="233" t="s">
        <v>144</v>
      </c>
    </row>
    <row r="1467" s="14" customFormat="1">
      <c r="A1467" s="14"/>
      <c r="B1467" s="234"/>
      <c r="C1467" s="235"/>
      <c r="D1467" s="217" t="s">
        <v>156</v>
      </c>
      <c r="E1467" s="236" t="s">
        <v>19</v>
      </c>
      <c r="F1467" s="237" t="s">
        <v>2246</v>
      </c>
      <c r="G1467" s="235"/>
      <c r="H1467" s="238">
        <v>12</v>
      </c>
      <c r="I1467" s="239"/>
      <c r="J1467" s="235"/>
      <c r="K1467" s="235"/>
      <c r="L1467" s="240"/>
      <c r="M1467" s="241"/>
      <c r="N1467" s="242"/>
      <c r="O1467" s="242"/>
      <c r="P1467" s="242"/>
      <c r="Q1467" s="242"/>
      <c r="R1467" s="242"/>
      <c r="S1467" s="242"/>
      <c r="T1467" s="243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T1467" s="244" t="s">
        <v>156</v>
      </c>
      <c r="AU1467" s="244" t="s">
        <v>79</v>
      </c>
      <c r="AV1467" s="14" t="s">
        <v>79</v>
      </c>
      <c r="AW1467" s="14" t="s">
        <v>31</v>
      </c>
      <c r="AX1467" s="14" t="s">
        <v>69</v>
      </c>
      <c r="AY1467" s="244" t="s">
        <v>144</v>
      </c>
    </row>
    <row r="1468" s="13" customFormat="1">
      <c r="A1468" s="13"/>
      <c r="B1468" s="224"/>
      <c r="C1468" s="225"/>
      <c r="D1468" s="217" t="s">
        <v>156</v>
      </c>
      <c r="E1468" s="226" t="s">
        <v>19</v>
      </c>
      <c r="F1468" s="227" t="s">
        <v>2396</v>
      </c>
      <c r="G1468" s="225"/>
      <c r="H1468" s="226" t="s">
        <v>19</v>
      </c>
      <c r="I1468" s="228"/>
      <c r="J1468" s="225"/>
      <c r="K1468" s="225"/>
      <c r="L1468" s="229"/>
      <c r="M1468" s="230"/>
      <c r="N1468" s="231"/>
      <c r="O1468" s="231"/>
      <c r="P1468" s="231"/>
      <c r="Q1468" s="231"/>
      <c r="R1468" s="231"/>
      <c r="S1468" s="231"/>
      <c r="T1468" s="232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33" t="s">
        <v>156</v>
      </c>
      <c r="AU1468" s="233" t="s">
        <v>79</v>
      </c>
      <c r="AV1468" s="13" t="s">
        <v>77</v>
      </c>
      <c r="AW1468" s="13" t="s">
        <v>31</v>
      </c>
      <c r="AX1468" s="13" t="s">
        <v>69</v>
      </c>
      <c r="AY1468" s="233" t="s">
        <v>144</v>
      </c>
    </row>
    <row r="1469" s="14" customFormat="1">
      <c r="A1469" s="14"/>
      <c r="B1469" s="234"/>
      <c r="C1469" s="235"/>
      <c r="D1469" s="217" t="s">
        <v>156</v>
      </c>
      <c r="E1469" s="236" t="s">
        <v>19</v>
      </c>
      <c r="F1469" s="237" t="s">
        <v>77</v>
      </c>
      <c r="G1469" s="235"/>
      <c r="H1469" s="238">
        <v>1</v>
      </c>
      <c r="I1469" s="239"/>
      <c r="J1469" s="235"/>
      <c r="K1469" s="235"/>
      <c r="L1469" s="240"/>
      <c r="M1469" s="241"/>
      <c r="N1469" s="242"/>
      <c r="O1469" s="242"/>
      <c r="P1469" s="242"/>
      <c r="Q1469" s="242"/>
      <c r="R1469" s="242"/>
      <c r="S1469" s="242"/>
      <c r="T1469" s="243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44" t="s">
        <v>156</v>
      </c>
      <c r="AU1469" s="244" t="s">
        <v>79</v>
      </c>
      <c r="AV1469" s="14" t="s">
        <v>79</v>
      </c>
      <c r="AW1469" s="14" t="s">
        <v>31</v>
      </c>
      <c r="AX1469" s="14" t="s">
        <v>69</v>
      </c>
      <c r="AY1469" s="244" t="s">
        <v>144</v>
      </c>
    </row>
    <row r="1470" s="15" customFormat="1">
      <c r="A1470" s="15"/>
      <c r="B1470" s="245"/>
      <c r="C1470" s="246"/>
      <c r="D1470" s="217" t="s">
        <v>156</v>
      </c>
      <c r="E1470" s="247" t="s">
        <v>19</v>
      </c>
      <c r="F1470" s="248" t="s">
        <v>163</v>
      </c>
      <c r="G1470" s="246"/>
      <c r="H1470" s="249">
        <v>13</v>
      </c>
      <c r="I1470" s="250"/>
      <c r="J1470" s="246"/>
      <c r="K1470" s="246"/>
      <c r="L1470" s="251"/>
      <c r="M1470" s="252"/>
      <c r="N1470" s="253"/>
      <c r="O1470" s="253"/>
      <c r="P1470" s="253"/>
      <c r="Q1470" s="253"/>
      <c r="R1470" s="253"/>
      <c r="S1470" s="253"/>
      <c r="T1470" s="254"/>
      <c r="U1470" s="15"/>
      <c r="V1470" s="15"/>
      <c r="W1470" s="15"/>
      <c r="X1470" s="15"/>
      <c r="Y1470" s="15"/>
      <c r="Z1470" s="15"/>
      <c r="AA1470" s="15"/>
      <c r="AB1470" s="15"/>
      <c r="AC1470" s="15"/>
      <c r="AD1470" s="15"/>
      <c r="AE1470" s="15"/>
      <c r="AT1470" s="255" t="s">
        <v>156</v>
      </c>
      <c r="AU1470" s="255" t="s">
        <v>79</v>
      </c>
      <c r="AV1470" s="15" t="s">
        <v>151</v>
      </c>
      <c r="AW1470" s="15" t="s">
        <v>31</v>
      </c>
      <c r="AX1470" s="15" t="s">
        <v>77</v>
      </c>
      <c r="AY1470" s="255" t="s">
        <v>144</v>
      </c>
    </row>
    <row r="1471" s="2" customFormat="1" ht="16.5" customHeight="1">
      <c r="A1471" s="38"/>
      <c r="B1471" s="39"/>
      <c r="C1471" s="204" t="s">
        <v>1390</v>
      </c>
      <c r="D1471" s="204" t="s">
        <v>146</v>
      </c>
      <c r="E1471" s="205" t="s">
        <v>2671</v>
      </c>
      <c r="F1471" s="206" t="s">
        <v>2672</v>
      </c>
      <c r="G1471" s="207" t="s">
        <v>305</v>
      </c>
      <c r="H1471" s="208">
        <v>21</v>
      </c>
      <c r="I1471" s="209"/>
      <c r="J1471" s="210">
        <f>ROUND(I1471*H1471,2)</f>
        <v>0</v>
      </c>
      <c r="K1471" s="206" t="s">
        <v>150</v>
      </c>
      <c r="L1471" s="44"/>
      <c r="M1471" s="211" t="s">
        <v>19</v>
      </c>
      <c r="N1471" s="212" t="s">
        <v>40</v>
      </c>
      <c r="O1471" s="84"/>
      <c r="P1471" s="213">
        <f>O1471*H1471</f>
        <v>0</v>
      </c>
      <c r="Q1471" s="213">
        <v>0</v>
      </c>
      <c r="R1471" s="213">
        <f>Q1471*H1471</f>
        <v>0</v>
      </c>
      <c r="S1471" s="213">
        <v>0.00084999999999999995</v>
      </c>
      <c r="T1471" s="214">
        <f>S1471*H1471</f>
        <v>0.017849999999999998</v>
      </c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  <c r="AE1471" s="38"/>
      <c r="AR1471" s="215" t="s">
        <v>203</v>
      </c>
      <c r="AT1471" s="215" t="s">
        <v>146</v>
      </c>
      <c r="AU1471" s="215" t="s">
        <v>79</v>
      </c>
      <c r="AY1471" s="17" t="s">
        <v>144</v>
      </c>
      <c r="BE1471" s="216">
        <f>IF(N1471="základní",J1471,0)</f>
        <v>0</v>
      </c>
      <c r="BF1471" s="216">
        <f>IF(N1471="snížená",J1471,0)</f>
        <v>0</v>
      </c>
      <c r="BG1471" s="216">
        <f>IF(N1471="zákl. přenesená",J1471,0)</f>
        <v>0</v>
      </c>
      <c r="BH1471" s="216">
        <f>IF(N1471="sníž. přenesená",J1471,0)</f>
        <v>0</v>
      </c>
      <c r="BI1471" s="216">
        <f>IF(N1471="nulová",J1471,0)</f>
        <v>0</v>
      </c>
      <c r="BJ1471" s="17" t="s">
        <v>77</v>
      </c>
      <c r="BK1471" s="216">
        <f>ROUND(I1471*H1471,2)</f>
        <v>0</v>
      </c>
      <c r="BL1471" s="17" t="s">
        <v>203</v>
      </c>
      <c r="BM1471" s="215" t="s">
        <v>1393</v>
      </c>
    </row>
    <row r="1472" s="2" customFormat="1">
      <c r="A1472" s="38"/>
      <c r="B1472" s="39"/>
      <c r="C1472" s="40"/>
      <c r="D1472" s="217" t="s">
        <v>152</v>
      </c>
      <c r="E1472" s="40"/>
      <c r="F1472" s="218" t="s">
        <v>2673</v>
      </c>
      <c r="G1472" s="40"/>
      <c r="H1472" s="40"/>
      <c r="I1472" s="219"/>
      <c r="J1472" s="40"/>
      <c r="K1472" s="40"/>
      <c r="L1472" s="44"/>
      <c r="M1472" s="220"/>
      <c r="N1472" s="221"/>
      <c r="O1472" s="84"/>
      <c r="P1472" s="84"/>
      <c r="Q1472" s="84"/>
      <c r="R1472" s="84"/>
      <c r="S1472" s="84"/>
      <c r="T1472" s="85"/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  <c r="AE1472" s="38"/>
      <c r="AT1472" s="17" t="s">
        <v>152</v>
      </c>
      <c r="AU1472" s="17" t="s">
        <v>79</v>
      </c>
    </row>
    <row r="1473" s="2" customFormat="1">
      <c r="A1473" s="38"/>
      <c r="B1473" s="39"/>
      <c r="C1473" s="40"/>
      <c r="D1473" s="222" t="s">
        <v>154</v>
      </c>
      <c r="E1473" s="40"/>
      <c r="F1473" s="223" t="s">
        <v>2674</v>
      </c>
      <c r="G1473" s="40"/>
      <c r="H1473" s="40"/>
      <c r="I1473" s="219"/>
      <c r="J1473" s="40"/>
      <c r="K1473" s="40"/>
      <c r="L1473" s="44"/>
      <c r="M1473" s="220"/>
      <c r="N1473" s="221"/>
      <c r="O1473" s="84"/>
      <c r="P1473" s="84"/>
      <c r="Q1473" s="84"/>
      <c r="R1473" s="84"/>
      <c r="S1473" s="84"/>
      <c r="T1473" s="85"/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  <c r="AE1473" s="38"/>
      <c r="AT1473" s="17" t="s">
        <v>154</v>
      </c>
      <c r="AU1473" s="17" t="s">
        <v>79</v>
      </c>
    </row>
    <row r="1474" s="13" customFormat="1">
      <c r="A1474" s="13"/>
      <c r="B1474" s="224"/>
      <c r="C1474" s="225"/>
      <c r="D1474" s="217" t="s">
        <v>156</v>
      </c>
      <c r="E1474" s="226" t="s">
        <v>19</v>
      </c>
      <c r="F1474" s="227" t="s">
        <v>2675</v>
      </c>
      <c r="G1474" s="225"/>
      <c r="H1474" s="226" t="s">
        <v>19</v>
      </c>
      <c r="I1474" s="228"/>
      <c r="J1474" s="225"/>
      <c r="K1474" s="225"/>
      <c r="L1474" s="229"/>
      <c r="M1474" s="230"/>
      <c r="N1474" s="231"/>
      <c r="O1474" s="231"/>
      <c r="P1474" s="231"/>
      <c r="Q1474" s="231"/>
      <c r="R1474" s="231"/>
      <c r="S1474" s="231"/>
      <c r="T1474" s="232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T1474" s="233" t="s">
        <v>156</v>
      </c>
      <c r="AU1474" s="233" t="s">
        <v>79</v>
      </c>
      <c r="AV1474" s="13" t="s">
        <v>77</v>
      </c>
      <c r="AW1474" s="13" t="s">
        <v>31</v>
      </c>
      <c r="AX1474" s="13" t="s">
        <v>69</v>
      </c>
      <c r="AY1474" s="233" t="s">
        <v>144</v>
      </c>
    </row>
    <row r="1475" s="14" customFormat="1">
      <c r="A1475" s="14"/>
      <c r="B1475" s="234"/>
      <c r="C1475" s="235"/>
      <c r="D1475" s="217" t="s">
        <v>156</v>
      </c>
      <c r="E1475" s="236" t="s">
        <v>19</v>
      </c>
      <c r="F1475" s="237" t="s">
        <v>2246</v>
      </c>
      <c r="G1475" s="235"/>
      <c r="H1475" s="238">
        <v>12</v>
      </c>
      <c r="I1475" s="239"/>
      <c r="J1475" s="235"/>
      <c r="K1475" s="235"/>
      <c r="L1475" s="240"/>
      <c r="M1475" s="241"/>
      <c r="N1475" s="242"/>
      <c r="O1475" s="242"/>
      <c r="P1475" s="242"/>
      <c r="Q1475" s="242"/>
      <c r="R1475" s="242"/>
      <c r="S1475" s="242"/>
      <c r="T1475" s="243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T1475" s="244" t="s">
        <v>156</v>
      </c>
      <c r="AU1475" s="244" t="s">
        <v>79</v>
      </c>
      <c r="AV1475" s="14" t="s">
        <v>79</v>
      </c>
      <c r="AW1475" s="14" t="s">
        <v>31</v>
      </c>
      <c r="AX1475" s="14" t="s">
        <v>69</v>
      </c>
      <c r="AY1475" s="244" t="s">
        <v>144</v>
      </c>
    </row>
    <row r="1476" s="13" customFormat="1">
      <c r="A1476" s="13"/>
      <c r="B1476" s="224"/>
      <c r="C1476" s="225"/>
      <c r="D1476" s="217" t="s">
        <v>156</v>
      </c>
      <c r="E1476" s="226" t="s">
        <v>19</v>
      </c>
      <c r="F1476" s="227" t="s">
        <v>2676</v>
      </c>
      <c r="G1476" s="225"/>
      <c r="H1476" s="226" t="s">
        <v>19</v>
      </c>
      <c r="I1476" s="228"/>
      <c r="J1476" s="225"/>
      <c r="K1476" s="225"/>
      <c r="L1476" s="229"/>
      <c r="M1476" s="230"/>
      <c r="N1476" s="231"/>
      <c r="O1476" s="231"/>
      <c r="P1476" s="231"/>
      <c r="Q1476" s="231"/>
      <c r="R1476" s="231"/>
      <c r="S1476" s="231"/>
      <c r="T1476" s="232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T1476" s="233" t="s">
        <v>156</v>
      </c>
      <c r="AU1476" s="233" t="s">
        <v>79</v>
      </c>
      <c r="AV1476" s="13" t="s">
        <v>77</v>
      </c>
      <c r="AW1476" s="13" t="s">
        <v>31</v>
      </c>
      <c r="AX1476" s="13" t="s">
        <v>69</v>
      </c>
      <c r="AY1476" s="233" t="s">
        <v>144</v>
      </c>
    </row>
    <row r="1477" s="14" customFormat="1">
      <c r="A1477" s="14"/>
      <c r="B1477" s="234"/>
      <c r="C1477" s="235"/>
      <c r="D1477" s="217" t="s">
        <v>156</v>
      </c>
      <c r="E1477" s="236" t="s">
        <v>19</v>
      </c>
      <c r="F1477" s="237" t="s">
        <v>1633</v>
      </c>
      <c r="G1477" s="235"/>
      <c r="H1477" s="238">
        <v>4</v>
      </c>
      <c r="I1477" s="239"/>
      <c r="J1477" s="235"/>
      <c r="K1477" s="235"/>
      <c r="L1477" s="240"/>
      <c r="M1477" s="241"/>
      <c r="N1477" s="242"/>
      <c r="O1477" s="242"/>
      <c r="P1477" s="242"/>
      <c r="Q1477" s="242"/>
      <c r="R1477" s="242"/>
      <c r="S1477" s="242"/>
      <c r="T1477" s="243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T1477" s="244" t="s">
        <v>156</v>
      </c>
      <c r="AU1477" s="244" t="s">
        <v>79</v>
      </c>
      <c r="AV1477" s="14" t="s">
        <v>79</v>
      </c>
      <c r="AW1477" s="14" t="s">
        <v>31</v>
      </c>
      <c r="AX1477" s="14" t="s">
        <v>69</v>
      </c>
      <c r="AY1477" s="244" t="s">
        <v>144</v>
      </c>
    </row>
    <row r="1478" s="13" customFormat="1">
      <c r="A1478" s="13"/>
      <c r="B1478" s="224"/>
      <c r="C1478" s="225"/>
      <c r="D1478" s="217" t="s">
        <v>156</v>
      </c>
      <c r="E1478" s="226" t="s">
        <v>19</v>
      </c>
      <c r="F1478" s="227" t="s">
        <v>2677</v>
      </c>
      <c r="G1478" s="225"/>
      <c r="H1478" s="226" t="s">
        <v>19</v>
      </c>
      <c r="I1478" s="228"/>
      <c r="J1478" s="225"/>
      <c r="K1478" s="225"/>
      <c r="L1478" s="229"/>
      <c r="M1478" s="230"/>
      <c r="N1478" s="231"/>
      <c r="O1478" s="231"/>
      <c r="P1478" s="231"/>
      <c r="Q1478" s="231"/>
      <c r="R1478" s="231"/>
      <c r="S1478" s="231"/>
      <c r="T1478" s="232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T1478" s="233" t="s">
        <v>156</v>
      </c>
      <c r="AU1478" s="233" t="s">
        <v>79</v>
      </c>
      <c r="AV1478" s="13" t="s">
        <v>77</v>
      </c>
      <c r="AW1478" s="13" t="s">
        <v>31</v>
      </c>
      <c r="AX1478" s="13" t="s">
        <v>69</v>
      </c>
      <c r="AY1478" s="233" t="s">
        <v>144</v>
      </c>
    </row>
    <row r="1479" s="14" customFormat="1">
      <c r="A1479" s="14"/>
      <c r="B1479" s="234"/>
      <c r="C1479" s="235"/>
      <c r="D1479" s="217" t="s">
        <v>156</v>
      </c>
      <c r="E1479" s="236" t="s">
        <v>19</v>
      </c>
      <c r="F1479" s="237" t="s">
        <v>79</v>
      </c>
      <c r="G1479" s="235"/>
      <c r="H1479" s="238">
        <v>2</v>
      </c>
      <c r="I1479" s="239"/>
      <c r="J1479" s="235"/>
      <c r="K1479" s="235"/>
      <c r="L1479" s="240"/>
      <c r="M1479" s="241"/>
      <c r="N1479" s="242"/>
      <c r="O1479" s="242"/>
      <c r="P1479" s="242"/>
      <c r="Q1479" s="242"/>
      <c r="R1479" s="242"/>
      <c r="S1479" s="242"/>
      <c r="T1479" s="243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T1479" s="244" t="s">
        <v>156</v>
      </c>
      <c r="AU1479" s="244" t="s">
        <v>79</v>
      </c>
      <c r="AV1479" s="14" t="s">
        <v>79</v>
      </c>
      <c r="AW1479" s="14" t="s">
        <v>31</v>
      </c>
      <c r="AX1479" s="14" t="s">
        <v>69</v>
      </c>
      <c r="AY1479" s="244" t="s">
        <v>144</v>
      </c>
    </row>
    <row r="1480" s="13" customFormat="1">
      <c r="A1480" s="13"/>
      <c r="B1480" s="224"/>
      <c r="C1480" s="225"/>
      <c r="D1480" s="217" t="s">
        <v>156</v>
      </c>
      <c r="E1480" s="226" t="s">
        <v>19</v>
      </c>
      <c r="F1480" s="227" t="s">
        <v>2678</v>
      </c>
      <c r="G1480" s="225"/>
      <c r="H1480" s="226" t="s">
        <v>19</v>
      </c>
      <c r="I1480" s="228"/>
      <c r="J1480" s="225"/>
      <c r="K1480" s="225"/>
      <c r="L1480" s="229"/>
      <c r="M1480" s="230"/>
      <c r="N1480" s="231"/>
      <c r="O1480" s="231"/>
      <c r="P1480" s="231"/>
      <c r="Q1480" s="231"/>
      <c r="R1480" s="231"/>
      <c r="S1480" s="231"/>
      <c r="T1480" s="232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T1480" s="233" t="s">
        <v>156</v>
      </c>
      <c r="AU1480" s="233" t="s">
        <v>79</v>
      </c>
      <c r="AV1480" s="13" t="s">
        <v>77</v>
      </c>
      <c r="AW1480" s="13" t="s">
        <v>31</v>
      </c>
      <c r="AX1480" s="13" t="s">
        <v>69</v>
      </c>
      <c r="AY1480" s="233" t="s">
        <v>144</v>
      </c>
    </row>
    <row r="1481" s="14" customFormat="1">
      <c r="A1481" s="14"/>
      <c r="B1481" s="234"/>
      <c r="C1481" s="235"/>
      <c r="D1481" s="217" t="s">
        <v>156</v>
      </c>
      <c r="E1481" s="236" t="s">
        <v>19</v>
      </c>
      <c r="F1481" s="237" t="s">
        <v>77</v>
      </c>
      <c r="G1481" s="235"/>
      <c r="H1481" s="238">
        <v>1</v>
      </c>
      <c r="I1481" s="239"/>
      <c r="J1481" s="235"/>
      <c r="K1481" s="235"/>
      <c r="L1481" s="240"/>
      <c r="M1481" s="241"/>
      <c r="N1481" s="242"/>
      <c r="O1481" s="242"/>
      <c r="P1481" s="242"/>
      <c r="Q1481" s="242"/>
      <c r="R1481" s="242"/>
      <c r="S1481" s="242"/>
      <c r="T1481" s="243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T1481" s="244" t="s">
        <v>156</v>
      </c>
      <c r="AU1481" s="244" t="s">
        <v>79</v>
      </c>
      <c r="AV1481" s="14" t="s">
        <v>79</v>
      </c>
      <c r="AW1481" s="14" t="s">
        <v>31</v>
      </c>
      <c r="AX1481" s="14" t="s">
        <v>69</v>
      </c>
      <c r="AY1481" s="244" t="s">
        <v>144</v>
      </c>
    </row>
    <row r="1482" s="13" customFormat="1">
      <c r="A1482" s="13"/>
      <c r="B1482" s="224"/>
      <c r="C1482" s="225"/>
      <c r="D1482" s="217" t="s">
        <v>156</v>
      </c>
      <c r="E1482" s="226" t="s">
        <v>19</v>
      </c>
      <c r="F1482" s="227" t="s">
        <v>2679</v>
      </c>
      <c r="G1482" s="225"/>
      <c r="H1482" s="226" t="s">
        <v>19</v>
      </c>
      <c r="I1482" s="228"/>
      <c r="J1482" s="225"/>
      <c r="K1482" s="225"/>
      <c r="L1482" s="229"/>
      <c r="M1482" s="230"/>
      <c r="N1482" s="231"/>
      <c r="O1482" s="231"/>
      <c r="P1482" s="231"/>
      <c r="Q1482" s="231"/>
      <c r="R1482" s="231"/>
      <c r="S1482" s="231"/>
      <c r="T1482" s="232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T1482" s="233" t="s">
        <v>156</v>
      </c>
      <c r="AU1482" s="233" t="s">
        <v>79</v>
      </c>
      <c r="AV1482" s="13" t="s">
        <v>77</v>
      </c>
      <c r="AW1482" s="13" t="s">
        <v>31</v>
      </c>
      <c r="AX1482" s="13" t="s">
        <v>69</v>
      </c>
      <c r="AY1482" s="233" t="s">
        <v>144</v>
      </c>
    </row>
    <row r="1483" s="14" customFormat="1">
      <c r="A1483" s="14"/>
      <c r="B1483" s="234"/>
      <c r="C1483" s="235"/>
      <c r="D1483" s="217" t="s">
        <v>156</v>
      </c>
      <c r="E1483" s="236" t="s">
        <v>19</v>
      </c>
      <c r="F1483" s="237" t="s">
        <v>77</v>
      </c>
      <c r="G1483" s="235"/>
      <c r="H1483" s="238">
        <v>1</v>
      </c>
      <c r="I1483" s="239"/>
      <c r="J1483" s="235"/>
      <c r="K1483" s="235"/>
      <c r="L1483" s="240"/>
      <c r="M1483" s="241"/>
      <c r="N1483" s="242"/>
      <c r="O1483" s="242"/>
      <c r="P1483" s="242"/>
      <c r="Q1483" s="242"/>
      <c r="R1483" s="242"/>
      <c r="S1483" s="242"/>
      <c r="T1483" s="243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T1483" s="244" t="s">
        <v>156</v>
      </c>
      <c r="AU1483" s="244" t="s">
        <v>79</v>
      </c>
      <c r="AV1483" s="14" t="s">
        <v>79</v>
      </c>
      <c r="AW1483" s="14" t="s">
        <v>31</v>
      </c>
      <c r="AX1483" s="14" t="s">
        <v>69</v>
      </c>
      <c r="AY1483" s="244" t="s">
        <v>144</v>
      </c>
    </row>
    <row r="1484" s="13" customFormat="1">
      <c r="A1484" s="13"/>
      <c r="B1484" s="224"/>
      <c r="C1484" s="225"/>
      <c r="D1484" s="217" t="s">
        <v>156</v>
      </c>
      <c r="E1484" s="226" t="s">
        <v>19</v>
      </c>
      <c r="F1484" s="227" t="s">
        <v>2661</v>
      </c>
      <c r="G1484" s="225"/>
      <c r="H1484" s="226" t="s">
        <v>19</v>
      </c>
      <c r="I1484" s="228"/>
      <c r="J1484" s="225"/>
      <c r="K1484" s="225"/>
      <c r="L1484" s="229"/>
      <c r="M1484" s="230"/>
      <c r="N1484" s="231"/>
      <c r="O1484" s="231"/>
      <c r="P1484" s="231"/>
      <c r="Q1484" s="231"/>
      <c r="R1484" s="231"/>
      <c r="S1484" s="231"/>
      <c r="T1484" s="232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T1484" s="233" t="s">
        <v>156</v>
      </c>
      <c r="AU1484" s="233" t="s">
        <v>79</v>
      </c>
      <c r="AV1484" s="13" t="s">
        <v>77</v>
      </c>
      <c r="AW1484" s="13" t="s">
        <v>31</v>
      </c>
      <c r="AX1484" s="13" t="s">
        <v>69</v>
      </c>
      <c r="AY1484" s="233" t="s">
        <v>144</v>
      </c>
    </row>
    <row r="1485" s="14" customFormat="1">
      <c r="A1485" s="14"/>
      <c r="B1485" s="234"/>
      <c r="C1485" s="235"/>
      <c r="D1485" s="217" t="s">
        <v>156</v>
      </c>
      <c r="E1485" s="236" t="s">
        <v>19</v>
      </c>
      <c r="F1485" s="237" t="s">
        <v>77</v>
      </c>
      <c r="G1485" s="235"/>
      <c r="H1485" s="238">
        <v>1</v>
      </c>
      <c r="I1485" s="239"/>
      <c r="J1485" s="235"/>
      <c r="K1485" s="235"/>
      <c r="L1485" s="240"/>
      <c r="M1485" s="241"/>
      <c r="N1485" s="242"/>
      <c r="O1485" s="242"/>
      <c r="P1485" s="242"/>
      <c r="Q1485" s="242"/>
      <c r="R1485" s="242"/>
      <c r="S1485" s="242"/>
      <c r="T1485" s="243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T1485" s="244" t="s">
        <v>156</v>
      </c>
      <c r="AU1485" s="244" t="s">
        <v>79</v>
      </c>
      <c r="AV1485" s="14" t="s">
        <v>79</v>
      </c>
      <c r="AW1485" s="14" t="s">
        <v>31</v>
      </c>
      <c r="AX1485" s="14" t="s">
        <v>69</v>
      </c>
      <c r="AY1485" s="244" t="s">
        <v>144</v>
      </c>
    </row>
    <row r="1486" s="15" customFormat="1">
      <c r="A1486" s="15"/>
      <c r="B1486" s="245"/>
      <c r="C1486" s="246"/>
      <c r="D1486" s="217" t="s">
        <v>156</v>
      </c>
      <c r="E1486" s="247" t="s">
        <v>19</v>
      </c>
      <c r="F1486" s="248" t="s">
        <v>163</v>
      </c>
      <c r="G1486" s="246"/>
      <c r="H1486" s="249">
        <v>21</v>
      </c>
      <c r="I1486" s="250"/>
      <c r="J1486" s="246"/>
      <c r="K1486" s="246"/>
      <c r="L1486" s="251"/>
      <c r="M1486" s="252"/>
      <c r="N1486" s="253"/>
      <c r="O1486" s="253"/>
      <c r="P1486" s="253"/>
      <c r="Q1486" s="253"/>
      <c r="R1486" s="253"/>
      <c r="S1486" s="253"/>
      <c r="T1486" s="254"/>
      <c r="U1486" s="15"/>
      <c r="V1486" s="15"/>
      <c r="W1486" s="15"/>
      <c r="X1486" s="15"/>
      <c r="Y1486" s="15"/>
      <c r="Z1486" s="15"/>
      <c r="AA1486" s="15"/>
      <c r="AB1486" s="15"/>
      <c r="AC1486" s="15"/>
      <c r="AD1486" s="15"/>
      <c r="AE1486" s="15"/>
      <c r="AT1486" s="255" t="s">
        <v>156</v>
      </c>
      <c r="AU1486" s="255" t="s">
        <v>79</v>
      </c>
      <c r="AV1486" s="15" t="s">
        <v>151</v>
      </c>
      <c r="AW1486" s="15" t="s">
        <v>31</v>
      </c>
      <c r="AX1486" s="15" t="s">
        <v>77</v>
      </c>
      <c r="AY1486" s="255" t="s">
        <v>144</v>
      </c>
    </row>
    <row r="1487" s="2" customFormat="1" ht="16.5" customHeight="1">
      <c r="A1487" s="38"/>
      <c r="B1487" s="39"/>
      <c r="C1487" s="204" t="s">
        <v>833</v>
      </c>
      <c r="D1487" s="204" t="s">
        <v>146</v>
      </c>
      <c r="E1487" s="205" t="s">
        <v>2680</v>
      </c>
      <c r="F1487" s="206" t="s">
        <v>2681</v>
      </c>
      <c r="G1487" s="207" t="s">
        <v>305</v>
      </c>
      <c r="H1487" s="208">
        <v>6</v>
      </c>
      <c r="I1487" s="209"/>
      <c r="J1487" s="210">
        <f>ROUND(I1487*H1487,2)</f>
        <v>0</v>
      </c>
      <c r="K1487" s="206" t="s">
        <v>150</v>
      </c>
      <c r="L1487" s="44"/>
      <c r="M1487" s="211" t="s">
        <v>19</v>
      </c>
      <c r="N1487" s="212" t="s">
        <v>40</v>
      </c>
      <c r="O1487" s="84"/>
      <c r="P1487" s="213">
        <f>O1487*H1487</f>
        <v>0</v>
      </c>
      <c r="Q1487" s="213">
        <v>6.9999999999999994E-05</v>
      </c>
      <c r="R1487" s="213">
        <f>Q1487*H1487</f>
        <v>0.00041999999999999996</v>
      </c>
      <c r="S1487" s="213">
        <v>0</v>
      </c>
      <c r="T1487" s="214">
        <f>S1487*H1487</f>
        <v>0</v>
      </c>
      <c r="U1487" s="38"/>
      <c r="V1487" s="38"/>
      <c r="W1487" s="38"/>
      <c r="X1487" s="38"/>
      <c r="Y1487" s="38"/>
      <c r="Z1487" s="38"/>
      <c r="AA1487" s="38"/>
      <c r="AB1487" s="38"/>
      <c r="AC1487" s="38"/>
      <c r="AD1487" s="38"/>
      <c r="AE1487" s="38"/>
      <c r="AR1487" s="215" t="s">
        <v>203</v>
      </c>
      <c r="AT1487" s="215" t="s">
        <v>146</v>
      </c>
      <c r="AU1487" s="215" t="s">
        <v>79</v>
      </c>
      <c r="AY1487" s="17" t="s">
        <v>144</v>
      </c>
      <c r="BE1487" s="216">
        <f>IF(N1487="základní",J1487,0)</f>
        <v>0</v>
      </c>
      <c r="BF1487" s="216">
        <f>IF(N1487="snížená",J1487,0)</f>
        <v>0</v>
      </c>
      <c r="BG1487" s="216">
        <f>IF(N1487="zákl. přenesená",J1487,0)</f>
        <v>0</v>
      </c>
      <c r="BH1487" s="216">
        <f>IF(N1487="sníž. přenesená",J1487,0)</f>
        <v>0</v>
      </c>
      <c r="BI1487" s="216">
        <f>IF(N1487="nulová",J1487,0)</f>
        <v>0</v>
      </c>
      <c r="BJ1487" s="17" t="s">
        <v>77</v>
      </c>
      <c r="BK1487" s="216">
        <f>ROUND(I1487*H1487,2)</f>
        <v>0</v>
      </c>
      <c r="BL1487" s="17" t="s">
        <v>203</v>
      </c>
      <c r="BM1487" s="215" t="s">
        <v>1402</v>
      </c>
    </row>
    <row r="1488" s="2" customFormat="1">
      <c r="A1488" s="38"/>
      <c r="B1488" s="39"/>
      <c r="C1488" s="40"/>
      <c r="D1488" s="217" t="s">
        <v>152</v>
      </c>
      <c r="E1488" s="40"/>
      <c r="F1488" s="218" t="s">
        <v>2681</v>
      </c>
      <c r="G1488" s="40"/>
      <c r="H1488" s="40"/>
      <c r="I1488" s="219"/>
      <c r="J1488" s="40"/>
      <c r="K1488" s="40"/>
      <c r="L1488" s="44"/>
      <c r="M1488" s="220"/>
      <c r="N1488" s="221"/>
      <c r="O1488" s="84"/>
      <c r="P1488" s="84"/>
      <c r="Q1488" s="84"/>
      <c r="R1488" s="84"/>
      <c r="S1488" s="84"/>
      <c r="T1488" s="85"/>
      <c r="U1488" s="38"/>
      <c r="V1488" s="38"/>
      <c r="W1488" s="38"/>
      <c r="X1488" s="38"/>
      <c r="Y1488" s="38"/>
      <c r="Z1488" s="38"/>
      <c r="AA1488" s="38"/>
      <c r="AB1488" s="38"/>
      <c r="AC1488" s="38"/>
      <c r="AD1488" s="38"/>
      <c r="AE1488" s="38"/>
      <c r="AT1488" s="17" t="s">
        <v>152</v>
      </c>
      <c r="AU1488" s="17" t="s">
        <v>79</v>
      </c>
    </row>
    <row r="1489" s="2" customFormat="1">
      <c r="A1489" s="38"/>
      <c r="B1489" s="39"/>
      <c r="C1489" s="40"/>
      <c r="D1489" s="222" t="s">
        <v>154</v>
      </c>
      <c r="E1489" s="40"/>
      <c r="F1489" s="223" t="s">
        <v>2682</v>
      </c>
      <c r="G1489" s="40"/>
      <c r="H1489" s="40"/>
      <c r="I1489" s="219"/>
      <c r="J1489" s="40"/>
      <c r="K1489" s="40"/>
      <c r="L1489" s="44"/>
      <c r="M1489" s="220"/>
      <c r="N1489" s="221"/>
      <c r="O1489" s="84"/>
      <c r="P1489" s="84"/>
      <c r="Q1489" s="84"/>
      <c r="R1489" s="84"/>
      <c r="S1489" s="84"/>
      <c r="T1489" s="85"/>
      <c r="U1489" s="38"/>
      <c r="V1489" s="38"/>
      <c r="W1489" s="38"/>
      <c r="X1489" s="38"/>
      <c r="Y1489" s="38"/>
      <c r="Z1489" s="38"/>
      <c r="AA1489" s="38"/>
      <c r="AB1489" s="38"/>
      <c r="AC1489" s="38"/>
      <c r="AD1489" s="38"/>
      <c r="AE1489" s="38"/>
      <c r="AT1489" s="17" t="s">
        <v>154</v>
      </c>
      <c r="AU1489" s="17" t="s">
        <v>79</v>
      </c>
    </row>
    <row r="1490" s="13" customFormat="1">
      <c r="A1490" s="13"/>
      <c r="B1490" s="224"/>
      <c r="C1490" s="225"/>
      <c r="D1490" s="217" t="s">
        <v>156</v>
      </c>
      <c r="E1490" s="226" t="s">
        <v>19</v>
      </c>
      <c r="F1490" s="227" t="s">
        <v>2683</v>
      </c>
      <c r="G1490" s="225"/>
      <c r="H1490" s="226" t="s">
        <v>19</v>
      </c>
      <c r="I1490" s="228"/>
      <c r="J1490" s="225"/>
      <c r="K1490" s="225"/>
      <c r="L1490" s="229"/>
      <c r="M1490" s="230"/>
      <c r="N1490" s="231"/>
      <c r="O1490" s="231"/>
      <c r="P1490" s="231"/>
      <c r="Q1490" s="231"/>
      <c r="R1490" s="231"/>
      <c r="S1490" s="231"/>
      <c r="T1490" s="232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33" t="s">
        <v>156</v>
      </c>
      <c r="AU1490" s="233" t="s">
        <v>79</v>
      </c>
      <c r="AV1490" s="13" t="s">
        <v>77</v>
      </c>
      <c r="AW1490" s="13" t="s">
        <v>31</v>
      </c>
      <c r="AX1490" s="13" t="s">
        <v>69</v>
      </c>
      <c r="AY1490" s="233" t="s">
        <v>144</v>
      </c>
    </row>
    <row r="1491" s="14" customFormat="1">
      <c r="A1491" s="14"/>
      <c r="B1491" s="234"/>
      <c r="C1491" s="235"/>
      <c r="D1491" s="217" t="s">
        <v>156</v>
      </c>
      <c r="E1491" s="236" t="s">
        <v>19</v>
      </c>
      <c r="F1491" s="237" t="s">
        <v>151</v>
      </c>
      <c r="G1491" s="235"/>
      <c r="H1491" s="238">
        <v>4</v>
      </c>
      <c r="I1491" s="239"/>
      <c r="J1491" s="235"/>
      <c r="K1491" s="235"/>
      <c r="L1491" s="240"/>
      <c r="M1491" s="241"/>
      <c r="N1491" s="242"/>
      <c r="O1491" s="242"/>
      <c r="P1491" s="242"/>
      <c r="Q1491" s="242"/>
      <c r="R1491" s="242"/>
      <c r="S1491" s="242"/>
      <c r="T1491" s="243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T1491" s="244" t="s">
        <v>156</v>
      </c>
      <c r="AU1491" s="244" t="s">
        <v>79</v>
      </c>
      <c r="AV1491" s="14" t="s">
        <v>79</v>
      </c>
      <c r="AW1491" s="14" t="s">
        <v>31</v>
      </c>
      <c r="AX1491" s="14" t="s">
        <v>69</v>
      </c>
      <c r="AY1491" s="244" t="s">
        <v>144</v>
      </c>
    </row>
    <row r="1492" s="13" customFormat="1">
      <c r="A1492" s="13"/>
      <c r="B1492" s="224"/>
      <c r="C1492" s="225"/>
      <c r="D1492" s="217" t="s">
        <v>156</v>
      </c>
      <c r="E1492" s="226" t="s">
        <v>19</v>
      </c>
      <c r="F1492" s="227" t="s">
        <v>2684</v>
      </c>
      <c r="G1492" s="225"/>
      <c r="H1492" s="226" t="s">
        <v>19</v>
      </c>
      <c r="I1492" s="228"/>
      <c r="J1492" s="225"/>
      <c r="K1492" s="225"/>
      <c r="L1492" s="229"/>
      <c r="M1492" s="230"/>
      <c r="N1492" s="231"/>
      <c r="O1492" s="231"/>
      <c r="P1492" s="231"/>
      <c r="Q1492" s="231"/>
      <c r="R1492" s="231"/>
      <c r="S1492" s="231"/>
      <c r="T1492" s="232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T1492" s="233" t="s">
        <v>156</v>
      </c>
      <c r="AU1492" s="233" t="s">
        <v>79</v>
      </c>
      <c r="AV1492" s="13" t="s">
        <v>77</v>
      </c>
      <c r="AW1492" s="13" t="s">
        <v>31</v>
      </c>
      <c r="AX1492" s="13" t="s">
        <v>69</v>
      </c>
      <c r="AY1492" s="233" t="s">
        <v>144</v>
      </c>
    </row>
    <row r="1493" s="14" customFormat="1">
      <c r="A1493" s="14"/>
      <c r="B1493" s="234"/>
      <c r="C1493" s="235"/>
      <c r="D1493" s="217" t="s">
        <v>156</v>
      </c>
      <c r="E1493" s="236" t="s">
        <v>19</v>
      </c>
      <c r="F1493" s="237" t="s">
        <v>77</v>
      </c>
      <c r="G1493" s="235"/>
      <c r="H1493" s="238">
        <v>1</v>
      </c>
      <c r="I1493" s="239"/>
      <c r="J1493" s="235"/>
      <c r="K1493" s="235"/>
      <c r="L1493" s="240"/>
      <c r="M1493" s="241"/>
      <c r="N1493" s="242"/>
      <c r="O1493" s="242"/>
      <c r="P1493" s="242"/>
      <c r="Q1493" s="242"/>
      <c r="R1493" s="242"/>
      <c r="S1493" s="242"/>
      <c r="T1493" s="243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T1493" s="244" t="s">
        <v>156</v>
      </c>
      <c r="AU1493" s="244" t="s">
        <v>79</v>
      </c>
      <c r="AV1493" s="14" t="s">
        <v>79</v>
      </c>
      <c r="AW1493" s="14" t="s">
        <v>31</v>
      </c>
      <c r="AX1493" s="14" t="s">
        <v>69</v>
      </c>
      <c r="AY1493" s="244" t="s">
        <v>144</v>
      </c>
    </row>
    <row r="1494" s="13" customFormat="1">
      <c r="A1494" s="13"/>
      <c r="B1494" s="224"/>
      <c r="C1494" s="225"/>
      <c r="D1494" s="217" t="s">
        <v>156</v>
      </c>
      <c r="E1494" s="226" t="s">
        <v>19</v>
      </c>
      <c r="F1494" s="227" t="s">
        <v>1701</v>
      </c>
      <c r="G1494" s="225"/>
      <c r="H1494" s="226" t="s">
        <v>19</v>
      </c>
      <c r="I1494" s="228"/>
      <c r="J1494" s="225"/>
      <c r="K1494" s="225"/>
      <c r="L1494" s="229"/>
      <c r="M1494" s="230"/>
      <c r="N1494" s="231"/>
      <c r="O1494" s="231"/>
      <c r="P1494" s="231"/>
      <c r="Q1494" s="231"/>
      <c r="R1494" s="231"/>
      <c r="S1494" s="231"/>
      <c r="T1494" s="232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T1494" s="233" t="s">
        <v>156</v>
      </c>
      <c r="AU1494" s="233" t="s">
        <v>79</v>
      </c>
      <c r="AV1494" s="13" t="s">
        <v>77</v>
      </c>
      <c r="AW1494" s="13" t="s">
        <v>31</v>
      </c>
      <c r="AX1494" s="13" t="s">
        <v>69</v>
      </c>
      <c r="AY1494" s="233" t="s">
        <v>144</v>
      </c>
    </row>
    <row r="1495" s="14" customFormat="1">
      <c r="A1495" s="14"/>
      <c r="B1495" s="234"/>
      <c r="C1495" s="235"/>
      <c r="D1495" s="217" t="s">
        <v>156</v>
      </c>
      <c r="E1495" s="236" t="s">
        <v>19</v>
      </c>
      <c r="F1495" s="237" t="s">
        <v>77</v>
      </c>
      <c r="G1495" s="235"/>
      <c r="H1495" s="238">
        <v>1</v>
      </c>
      <c r="I1495" s="239"/>
      <c r="J1495" s="235"/>
      <c r="K1495" s="235"/>
      <c r="L1495" s="240"/>
      <c r="M1495" s="241"/>
      <c r="N1495" s="242"/>
      <c r="O1495" s="242"/>
      <c r="P1495" s="242"/>
      <c r="Q1495" s="242"/>
      <c r="R1495" s="242"/>
      <c r="S1495" s="242"/>
      <c r="T1495" s="243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T1495" s="244" t="s">
        <v>156</v>
      </c>
      <c r="AU1495" s="244" t="s">
        <v>79</v>
      </c>
      <c r="AV1495" s="14" t="s">
        <v>79</v>
      </c>
      <c r="AW1495" s="14" t="s">
        <v>31</v>
      </c>
      <c r="AX1495" s="14" t="s">
        <v>69</v>
      </c>
      <c r="AY1495" s="244" t="s">
        <v>144</v>
      </c>
    </row>
    <row r="1496" s="15" customFormat="1">
      <c r="A1496" s="15"/>
      <c r="B1496" s="245"/>
      <c r="C1496" s="246"/>
      <c r="D1496" s="217" t="s">
        <v>156</v>
      </c>
      <c r="E1496" s="247" t="s">
        <v>19</v>
      </c>
      <c r="F1496" s="248" t="s">
        <v>163</v>
      </c>
      <c r="G1496" s="246"/>
      <c r="H1496" s="249">
        <v>6</v>
      </c>
      <c r="I1496" s="250"/>
      <c r="J1496" s="246"/>
      <c r="K1496" s="246"/>
      <c r="L1496" s="251"/>
      <c r="M1496" s="252"/>
      <c r="N1496" s="253"/>
      <c r="O1496" s="253"/>
      <c r="P1496" s="253"/>
      <c r="Q1496" s="253"/>
      <c r="R1496" s="253"/>
      <c r="S1496" s="253"/>
      <c r="T1496" s="254"/>
      <c r="U1496" s="15"/>
      <c r="V1496" s="15"/>
      <c r="W1496" s="15"/>
      <c r="X1496" s="15"/>
      <c r="Y1496" s="15"/>
      <c r="Z1496" s="15"/>
      <c r="AA1496" s="15"/>
      <c r="AB1496" s="15"/>
      <c r="AC1496" s="15"/>
      <c r="AD1496" s="15"/>
      <c r="AE1496" s="15"/>
      <c r="AT1496" s="255" t="s">
        <v>156</v>
      </c>
      <c r="AU1496" s="255" t="s">
        <v>79</v>
      </c>
      <c r="AV1496" s="15" t="s">
        <v>151</v>
      </c>
      <c r="AW1496" s="15" t="s">
        <v>31</v>
      </c>
      <c r="AX1496" s="15" t="s">
        <v>77</v>
      </c>
      <c r="AY1496" s="255" t="s">
        <v>144</v>
      </c>
    </row>
    <row r="1497" s="2" customFormat="1" ht="16.5" customHeight="1">
      <c r="A1497" s="38"/>
      <c r="B1497" s="39"/>
      <c r="C1497" s="204" t="s">
        <v>1408</v>
      </c>
      <c r="D1497" s="204" t="s">
        <v>146</v>
      </c>
      <c r="E1497" s="205" t="s">
        <v>2685</v>
      </c>
      <c r="F1497" s="206" t="s">
        <v>2686</v>
      </c>
      <c r="G1497" s="207" t="s">
        <v>305</v>
      </c>
      <c r="H1497" s="208">
        <v>1</v>
      </c>
      <c r="I1497" s="209"/>
      <c r="J1497" s="210">
        <f>ROUND(I1497*H1497,2)</f>
        <v>0</v>
      </c>
      <c r="K1497" s="206" t="s">
        <v>150</v>
      </c>
      <c r="L1497" s="44"/>
      <c r="M1497" s="211" t="s">
        <v>19</v>
      </c>
      <c r="N1497" s="212" t="s">
        <v>40</v>
      </c>
      <c r="O1497" s="84"/>
      <c r="P1497" s="213">
        <f>O1497*H1497</f>
        <v>0</v>
      </c>
      <c r="Q1497" s="213">
        <v>0.00031</v>
      </c>
      <c r="R1497" s="213">
        <f>Q1497*H1497</f>
        <v>0.00031</v>
      </c>
      <c r="S1497" s="213">
        <v>0</v>
      </c>
      <c r="T1497" s="214">
        <f>S1497*H1497</f>
        <v>0</v>
      </c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38"/>
      <c r="AE1497" s="38"/>
      <c r="AR1497" s="215" t="s">
        <v>203</v>
      </c>
      <c r="AT1497" s="215" t="s">
        <v>146</v>
      </c>
      <c r="AU1497" s="215" t="s">
        <v>79</v>
      </c>
      <c r="AY1497" s="17" t="s">
        <v>144</v>
      </c>
      <c r="BE1497" s="216">
        <f>IF(N1497="základní",J1497,0)</f>
        <v>0</v>
      </c>
      <c r="BF1497" s="216">
        <f>IF(N1497="snížená",J1497,0)</f>
        <v>0</v>
      </c>
      <c r="BG1497" s="216">
        <f>IF(N1497="zákl. přenesená",J1497,0)</f>
        <v>0</v>
      </c>
      <c r="BH1497" s="216">
        <f>IF(N1497="sníž. přenesená",J1497,0)</f>
        <v>0</v>
      </c>
      <c r="BI1497" s="216">
        <f>IF(N1497="nulová",J1497,0)</f>
        <v>0</v>
      </c>
      <c r="BJ1497" s="17" t="s">
        <v>77</v>
      </c>
      <c r="BK1497" s="216">
        <f>ROUND(I1497*H1497,2)</f>
        <v>0</v>
      </c>
      <c r="BL1497" s="17" t="s">
        <v>203</v>
      </c>
      <c r="BM1497" s="215" t="s">
        <v>1411</v>
      </c>
    </row>
    <row r="1498" s="2" customFormat="1">
      <c r="A1498" s="38"/>
      <c r="B1498" s="39"/>
      <c r="C1498" s="40"/>
      <c r="D1498" s="217" t="s">
        <v>152</v>
      </c>
      <c r="E1498" s="40"/>
      <c r="F1498" s="218" t="s">
        <v>2686</v>
      </c>
      <c r="G1498" s="40"/>
      <c r="H1498" s="40"/>
      <c r="I1498" s="219"/>
      <c r="J1498" s="40"/>
      <c r="K1498" s="40"/>
      <c r="L1498" s="44"/>
      <c r="M1498" s="220"/>
      <c r="N1498" s="221"/>
      <c r="O1498" s="84"/>
      <c r="P1498" s="84"/>
      <c r="Q1498" s="84"/>
      <c r="R1498" s="84"/>
      <c r="S1498" s="84"/>
      <c r="T1498" s="85"/>
      <c r="U1498" s="38"/>
      <c r="V1498" s="38"/>
      <c r="W1498" s="38"/>
      <c r="X1498" s="38"/>
      <c r="Y1498" s="38"/>
      <c r="Z1498" s="38"/>
      <c r="AA1498" s="38"/>
      <c r="AB1498" s="38"/>
      <c r="AC1498" s="38"/>
      <c r="AD1498" s="38"/>
      <c r="AE1498" s="38"/>
      <c r="AT1498" s="17" t="s">
        <v>152</v>
      </c>
      <c r="AU1498" s="17" t="s">
        <v>79</v>
      </c>
    </row>
    <row r="1499" s="2" customFormat="1">
      <c r="A1499" s="38"/>
      <c r="B1499" s="39"/>
      <c r="C1499" s="40"/>
      <c r="D1499" s="222" t="s">
        <v>154</v>
      </c>
      <c r="E1499" s="40"/>
      <c r="F1499" s="223" t="s">
        <v>2687</v>
      </c>
      <c r="G1499" s="40"/>
      <c r="H1499" s="40"/>
      <c r="I1499" s="219"/>
      <c r="J1499" s="40"/>
      <c r="K1499" s="40"/>
      <c r="L1499" s="44"/>
      <c r="M1499" s="220"/>
      <c r="N1499" s="221"/>
      <c r="O1499" s="84"/>
      <c r="P1499" s="84"/>
      <c r="Q1499" s="84"/>
      <c r="R1499" s="84"/>
      <c r="S1499" s="84"/>
      <c r="T1499" s="85"/>
      <c r="U1499" s="38"/>
      <c r="V1499" s="38"/>
      <c r="W1499" s="38"/>
      <c r="X1499" s="38"/>
      <c r="Y1499" s="38"/>
      <c r="Z1499" s="38"/>
      <c r="AA1499" s="38"/>
      <c r="AB1499" s="38"/>
      <c r="AC1499" s="38"/>
      <c r="AD1499" s="38"/>
      <c r="AE1499" s="38"/>
      <c r="AT1499" s="17" t="s">
        <v>154</v>
      </c>
      <c r="AU1499" s="17" t="s">
        <v>79</v>
      </c>
    </row>
    <row r="1500" s="13" customFormat="1">
      <c r="A1500" s="13"/>
      <c r="B1500" s="224"/>
      <c r="C1500" s="225"/>
      <c r="D1500" s="217" t="s">
        <v>156</v>
      </c>
      <c r="E1500" s="226" t="s">
        <v>19</v>
      </c>
      <c r="F1500" s="227" t="s">
        <v>2688</v>
      </c>
      <c r="G1500" s="225"/>
      <c r="H1500" s="226" t="s">
        <v>19</v>
      </c>
      <c r="I1500" s="228"/>
      <c r="J1500" s="225"/>
      <c r="K1500" s="225"/>
      <c r="L1500" s="229"/>
      <c r="M1500" s="230"/>
      <c r="N1500" s="231"/>
      <c r="O1500" s="231"/>
      <c r="P1500" s="231"/>
      <c r="Q1500" s="231"/>
      <c r="R1500" s="231"/>
      <c r="S1500" s="231"/>
      <c r="T1500" s="232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T1500" s="233" t="s">
        <v>156</v>
      </c>
      <c r="AU1500" s="233" t="s">
        <v>79</v>
      </c>
      <c r="AV1500" s="13" t="s">
        <v>77</v>
      </c>
      <c r="AW1500" s="13" t="s">
        <v>31</v>
      </c>
      <c r="AX1500" s="13" t="s">
        <v>69</v>
      </c>
      <c r="AY1500" s="233" t="s">
        <v>144</v>
      </c>
    </row>
    <row r="1501" s="14" customFormat="1">
      <c r="A1501" s="14"/>
      <c r="B1501" s="234"/>
      <c r="C1501" s="235"/>
      <c r="D1501" s="217" t="s">
        <v>156</v>
      </c>
      <c r="E1501" s="236" t="s">
        <v>19</v>
      </c>
      <c r="F1501" s="237" t="s">
        <v>77</v>
      </c>
      <c r="G1501" s="235"/>
      <c r="H1501" s="238">
        <v>1</v>
      </c>
      <c r="I1501" s="239"/>
      <c r="J1501" s="235"/>
      <c r="K1501" s="235"/>
      <c r="L1501" s="240"/>
      <c r="M1501" s="241"/>
      <c r="N1501" s="242"/>
      <c r="O1501" s="242"/>
      <c r="P1501" s="242"/>
      <c r="Q1501" s="242"/>
      <c r="R1501" s="242"/>
      <c r="S1501" s="242"/>
      <c r="T1501" s="243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T1501" s="244" t="s">
        <v>156</v>
      </c>
      <c r="AU1501" s="244" t="s">
        <v>79</v>
      </c>
      <c r="AV1501" s="14" t="s">
        <v>79</v>
      </c>
      <c r="AW1501" s="14" t="s">
        <v>31</v>
      </c>
      <c r="AX1501" s="14" t="s">
        <v>69</v>
      </c>
      <c r="AY1501" s="244" t="s">
        <v>144</v>
      </c>
    </row>
    <row r="1502" s="15" customFormat="1">
      <c r="A1502" s="15"/>
      <c r="B1502" s="245"/>
      <c r="C1502" s="246"/>
      <c r="D1502" s="217" t="s">
        <v>156</v>
      </c>
      <c r="E1502" s="247" t="s">
        <v>19</v>
      </c>
      <c r="F1502" s="248" t="s">
        <v>163</v>
      </c>
      <c r="G1502" s="246"/>
      <c r="H1502" s="249">
        <v>1</v>
      </c>
      <c r="I1502" s="250"/>
      <c r="J1502" s="246"/>
      <c r="K1502" s="246"/>
      <c r="L1502" s="251"/>
      <c r="M1502" s="252"/>
      <c r="N1502" s="253"/>
      <c r="O1502" s="253"/>
      <c r="P1502" s="253"/>
      <c r="Q1502" s="253"/>
      <c r="R1502" s="253"/>
      <c r="S1502" s="253"/>
      <c r="T1502" s="254"/>
      <c r="U1502" s="15"/>
      <c r="V1502" s="15"/>
      <c r="W1502" s="15"/>
      <c r="X1502" s="15"/>
      <c r="Y1502" s="15"/>
      <c r="Z1502" s="15"/>
      <c r="AA1502" s="15"/>
      <c r="AB1502" s="15"/>
      <c r="AC1502" s="15"/>
      <c r="AD1502" s="15"/>
      <c r="AE1502" s="15"/>
      <c r="AT1502" s="255" t="s">
        <v>156</v>
      </c>
      <c r="AU1502" s="255" t="s">
        <v>79</v>
      </c>
      <c r="AV1502" s="15" t="s">
        <v>151</v>
      </c>
      <c r="AW1502" s="15" t="s">
        <v>31</v>
      </c>
      <c r="AX1502" s="15" t="s">
        <v>77</v>
      </c>
      <c r="AY1502" s="255" t="s">
        <v>144</v>
      </c>
    </row>
    <row r="1503" s="2" customFormat="1" ht="66.75" customHeight="1">
      <c r="A1503" s="38"/>
      <c r="B1503" s="39"/>
      <c r="C1503" s="256" t="s">
        <v>838</v>
      </c>
      <c r="D1503" s="256" t="s">
        <v>229</v>
      </c>
      <c r="E1503" s="257" t="s">
        <v>2689</v>
      </c>
      <c r="F1503" s="258" t="s">
        <v>2690</v>
      </c>
      <c r="G1503" s="259" t="s">
        <v>305</v>
      </c>
      <c r="H1503" s="260">
        <v>8</v>
      </c>
      <c r="I1503" s="261"/>
      <c r="J1503" s="262">
        <f>ROUND(I1503*H1503,2)</f>
        <v>0</v>
      </c>
      <c r="K1503" s="258" t="s">
        <v>19</v>
      </c>
      <c r="L1503" s="263"/>
      <c r="M1503" s="264" t="s">
        <v>19</v>
      </c>
      <c r="N1503" s="265" t="s">
        <v>40</v>
      </c>
      <c r="O1503" s="84"/>
      <c r="P1503" s="213">
        <f>O1503*H1503</f>
        <v>0</v>
      </c>
      <c r="Q1503" s="213">
        <v>0</v>
      </c>
      <c r="R1503" s="213">
        <f>Q1503*H1503</f>
        <v>0</v>
      </c>
      <c r="S1503" s="213">
        <v>0</v>
      </c>
      <c r="T1503" s="214">
        <f>S1503*H1503</f>
        <v>0</v>
      </c>
      <c r="U1503" s="38"/>
      <c r="V1503" s="38"/>
      <c r="W1503" s="38"/>
      <c r="X1503" s="38"/>
      <c r="Y1503" s="38"/>
      <c r="Z1503" s="38"/>
      <c r="AA1503" s="38"/>
      <c r="AB1503" s="38"/>
      <c r="AC1503" s="38"/>
      <c r="AD1503" s="38"/>
      <c r="AE1503" s="38"/>
      <c r="AR1503" s="215" t="s">
        <v>260</v>
      </c>
      <c r="AT1503" s="215" t="s">
        <v>229</v>
      </c>
      <c r="AU1503" s="215" t="s">
        <v>79</v>
      </c>
      <c r="AY1503" s="17" t="s">
        <v>144</v>
      </c>
      <c r="BE1503" s="216">
        <f>IF(N1503="základní",J1503,0)</f>
        <v>0</v>
      </c>
      <c r="BF1503" s="216">
        <f>IF(N1503="snížená",J1503,0)</f>
        <v>0</v>
      </c>
      <c r="BG1503" s="216">
        <f>IF(N1503="zákl. přenesená",J1503,0)</f>
        <v>0</v>
      </c>
      <c r="BH1503" s="216">
        <f>IF(N1503="sníž. přenesená",J1503,0)</f>
        <v>0</v>
      </c>
      <c r="BI1503" s="216">
        <f>IF(N1503="nulová",J1503,0)</f>
        <v>0</v>
      </c>
      <c r="BJ1503" s="17" t="s">
        <v>77</v>
      </c>
      <c r="BK1503" s="216">
        <f>ROUND(I1503*H1503,2)</f>
        <v>0</v>
      </c>
      <c r="BL1503" s="17" t="s">
        <v>203</v>
      </c>
      <c r="BM1503" s="215" t="s">
        <v>1416</v>
      </c>
    </row>
    <row r="1504" s="2" customFormat="1">
      <c r="A1504" s="38"/>
      <c r="B1504" s="39"/>
      <c r="C1504" s="40"/>
      <c r="D1504" s="217" t="s">
        <v>152</v>
      </c>
      <c r="E1504" s="40"/>
      <c r="F1504" s="218" t="s">
        <v>2691</v>
      </c>
      <c r="G1504" s="40"/>
      <c r="H1504" s="40"/>
      <c r="I1504" s="219"/>
      <c r="J1504" s="40"/>
      <c r="K1504" s="40"/>
      <c r="L1504" s="44"/>
      <c r="M1504" s="220"/>
      <c r="N1504" s="221"/>
      <c r="O1504" s="84"/>
      <c r="P1504" s="84"/>
      <c r="Q1504" s="84"/>
      <c r="R1504" s="84"/>
      <c r="S1504" s="84"/>
      <c r="T1504" s="85"/>
      <c r="U1504" s="38"/>
      <c r="V1504" s="38"/>
      <c r="W1504" s="38"/>
      <c r="X1504" s="38"/>
      <c r="Y1504" s="38"/>
      <c r="Z1504" s="38"/>
      <c r="AA1504" s="38"/>
      <c r="AB1504" s="38"/>
      <c r="AC1504" s="38"/>
      <c r="AD1504" s="38"/>
      <c r="AE1504" s="38"/>
      <c r="AT1504" s="17" t="s">
        <v>152</v>
      </c>
      <c r="AU1504" s="17" t="s">
        <v>79</v>
      </c>
    </row>
    <row r="1505" s="13" customFormat="1">
      <c r="A1505" s="13"/>
      <c r="B1505" s="224"/>
      <c r="C1505" s="225"/>
      <c r="D1505" s="217" t="s">
        <v>156</v>
      </c>
      <c r="E1505" s="226" t="s">
        <v>19</v>
      </c>
      <c r="F1505" s="227" t="s">
        <v>1703</v>
      </c>
      <c r="G1505" s="225"/>
      <c r="H1505" s="226" t="s">
        <v>19</v>
      </c>
      <c r="I1505" s="228"/>
      <c r="J1505" s="225"/>
      <c r="K1505" s="225"/>
      <c r="L1505" s="229"/>
      <c r="M1505" s="230"/>
      <c r="N1505" s="231"/>
      <c r="O1505" s="231"/>
      <c r="P1505" s="231"/>
      <c r="Q1505" s="231"/>
      <c r="R1505" s="231"/>
      <c r="S1505" s="231"/>
      <c r="T1505" s="232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T1505" s="233" t="s">
        <v>156</v>
      </c>
      <c r="AU1505" s="233" t="s">
        <v>79</v>
      </c>
      <c r="AV1505" s="13" t="s">
        <v>77</v>
      </c>
      <c r="AW1505" s="13" t="s">
        <v>31</v>
      </c>
      <c r="AX1505" s="13" t="s">
        <v>69</v>
      </c>
      <c r="AY1505" s="233" t="s">
        <v>144</v>
      </c>
    </row>
    <row r="1506" s="14" customFormat="1">
      <c r="A1506" s="14"/>
      <c r="B1506" s="234"/>
      <c r="C1506" s="235"/>
      <c r="D1506" s="217" t="s">
        <v>156</v>
      </c>
      <c r="E1506" s="236" t="s">
        <v>19</v>
      </c>
      <c r="F1506" s="237" t="s">
        <v>79</v>
      </c>
      <c r="G1506" s="235"/>
      <c r="H1506" s="238">
        <v>2</v>
      </c>
      <c r="I1506" s="239"/>
      <c r="J1506" s="235"/>
      <c r="K1506" s="235"/>
      <c r="L1506" s="240"/>
      <c r="M1506" s="241"/>
      <c r="N1506" s="242"/>
      <c r="O1506" s="242"/>
      <c r="P1506" s="242"/>
      <c r="Q1506" s="242"/>
      <c r="R1506" s="242"/>
      <c r="S1506" s="242"/>
      <c r="T1506" s="243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T1506" s="244" t="s">
        <v>156</v>
      </c>
      <c r="AU1506" s="244" t="s">
        <v>79</v>
      </c>
      <c r="AV1506" s="14" t="s">
        <v>79</v>
      </c>
      <c r="AW1506" s="14" t="s">
        <v>31</v>
      </c>
      <c r="AX1506" s="14" t="s">
        <v>69</v>
      </c>
      <c r="AY1506" s="244" t="s">
        <v>144</v>
      </c>
    </row>
    <row r="1507" s="13" customFormat="1">
      <c r="A1507" s="13"/>
      <c r="B1507" s="224"/>
      <c r="C1507" s="225"/>
      <c r="D1507" s="217" t="s">
        <v>156</v>
      </c>
      <c r="E1507" s="226" t="s">
        <v>19</v>
      </c>
      <c r="F1507" s="227" t="s">
        <v>1701</v>
      </c>
      <c r="G1507" s="225"/>
      <c r="H1507" s="226" t="s">
        <v>19</v>
      </c>
      <c r="I1507" s="228"/>
      <c r="J1507" s="225"/>
      <c r="K1507" s="225"/>
      <c r="L1507" s="229"/>
      <c r="M1507" s="230"/>
      <c r="N1507" s="231"/>
      <c r="O1507" s="231"/>
      <c r="P1507" s="231"/>
      <c r="Q1507" s="231"/>
      <c r="R1507" s="231"/>
      <c r="S1507" s="231"/>
      <c r="T1507" s="232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T1507" s="233" t="s">
        <v>156</v>
      </c>
      <c r="AU1507" s="233" t="s">
        <v>79</v>
      </c>
      <c r="AV1507" s="13" t="s">
        <v>77</v>
      </c>
      <c r="AW1507" s="13" t="s">
        <v>31</v>
      </c>
      <c r="AX1507" s="13" t="s">
        <v>69</v>
      </c>
      <c r="AY1507" s="233" t="s">
        <v>144</v>
      </c>
    </row>
    <row r="1508" s="14" customFormat="1">
      <c r="A1508" s="14"/>
      <c r="B1508" s="234"/>
      <c r="C1508" s="235"/>
      <c r="D1508" s="217" t="s">
        <v>156</v>
      </c>
      <c r="E1508" s="236" t="s">
        <v>19</v>
      </c>
      <c r="F1508" s="237" t="s">
        <v>2692</v>
      </c>
      <c r="G1508" s="235"/>
      <c r="H1508" s="238">
        <v>6</v>
      </c>
      <c r="I1508" s="239"/>
      <c r="J1508" s="235"/>
      <c r="K1508" s="235"/>
      <c r="L1508" s="240"/>
      <c r="M1508" s="241"/>
      <c r="N1508" s="242"/>
      <c r="O1508" s="242"/>
      <c r="P1508" s="242"/>
      <c r="Q1508" s="242"/>
      <c r="R1508" s="242"/>
      <c r="S1508" s="242"/>
      <c r="T1508" s="243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T1508" s="244" t="s">
        <v>156</v>
      </c>
      <c r="AU1508" s="244" t="s">
        <v>79</v>
      </c>
      <c r="AV1508" s="14" t="s">
        <v>79</v>
      </c>
      <c r="AW1508" s="14" t="s">
        <v>31</v>
      </c>
      <c r="AX1508" s="14" t="s">
        <v>69</v>
      </c>
      <c r="AY1508" s="244" t="s">
        <v>144</v>
      </c>
    </row>
    <row r="1509" s="15" customFormat="1">
      <c r="A1509" s="15"/>
      <c r="B1509" s="245"/>
      <c r="C1509" s="246"/>
      <c r="D1509" s="217" t="s">
        <v>156</v>
      </c>
      <c r="E1509" s="247" t="s">
        <v>19</v>
      </c>
      <c r="F1509" s="248" t="s">
        <v>163</v>
      </c>
      <c r="G1509" s="246"/>
      <c r="H1509" s="249">
        <v>8</v>
      </c>
      <c r="I1509" s="250"/>
      <c r="J1509" s="246"/>
      <c r="K1509" s="246"/>
      <c r="L1509" s="251"/>
      <c r="M1509" s="252"/>
      <c r="N1509" s="253"/>
      <c r="O1509" s="253"/>
      <c r="P1509" s="253"/>
      <c r="Q1509" s="253"/>
      <c r="R1509" s="253"/>
      <c r="S1509" s="253"/>
      <c r="T1509" s="254"/>
      <c r="U1509" s="15"/>
      <c r="V1509" s="15"/>
      <c r="W1509" s="15"/>
      <c r="X1509" s="15"/>
      <c r="Y1509" s="15"/>
      <c r="Z1509" s="15"/>
      <c r="AA1509" s="15"/>
      <c r="AB1509" s="15"/>
      <c r="AC1509" s="15"/>
      <c r="AD1509" s="15"/>
      <c r="AE1509" s="15"/>
      <c r="AT1509" s="255" t="s">
        <v>156</v>
      </c>
      <c r="AU1509" s="255" t="s">
        <v>79</v>
      </c>
      <c r="AV1509" s="15" t="s">
        <v>151</v>
      </c>
      <c r="AW1509" s="15" t="s">
        <v>31</v>
      </c>
      <c r="AX1509" s="15" t="s">
        <v>77</v>
      </c>
      <c r="AY1509" s="255" t="s">
        <v>144</v>
      </c>
    </row>
    <row r="1510" s="2" customFormat="1" ht="66.75" customHeight="1">
      <c r="A1510" s="38"/>
      <c r="B1510" s="39"/>
      <c r="C1510" s="256" t="s">
        <v>1418</v>
      </c>
      <c r="D1510" s="256" t="s">
        <v>229</v>
      </c>
      <c r="E1510" s="257" t="s">
        <v>2693</v>
      </c>
      <c r="F1510" s="258" t="s">
        <v>2694</v>
      </c>
      <c r="G1510" s="259" t="s">
        <v>305</v>
      </c>
      <c r="H1510" s="260">
        <v>1</v>
      </c>
      <c r="I1510" s="261"/>
      <c r="J1510" s="262">
        <f>ROUND(I1510*H1510,2)</f>
        <v>0</v>
      </c>
      <c r="K1510" s="258" t="s">
        <v>19</v>
      </c>
      <c r="L1510" s="263"/>
      <c r="M1510" s="264" t="s">
        <v>19</v>
      </c>
      <c r="N1510" s="265" t="s">
        <v>40</v>
      </c>
      <c r="O1510" s="84"/>
      <c r="P1510" s="213">
        <f>O1510*H1510</f>
        <v>0</v>
      </c>
      <c r="Q1510" s="213">
        <v>0</v>
      </c>
      <c r="R1510" s="213">
        <f>Q1510*H1510</f>
        <v>0</v>
      </c>
      <c r="S1510" s="213">
        <v>0</v>
      </c>
      <c r="T1510" s="214">
        <f>S1510*H1510</f>
        <v>0</v>
      </c>
      <c r="U1510" s="38"/>
      <c r="V1510" s="38"/>
      <c r="W1510" s="38"/>
      <c r="X1510" s="38"/>
      <c r="Y1510" s="38"/>
      <c r="Z1510" s="38"/>
      <c r="AA1510" s="38"/>
      <c r="AB1510" s="38"/>
      <c r="AC1510" s="38"/>
      <c r="AD1510" s="38"/>
      <c r="AE1510" s="38"/>
      <c r="AR1510" s="215" t="s">
        <v>260</v>
      </c>
      <c r="AT1510" s="215" t="s">
        <v>229</v>
      </c>
      <c r="AU1510" s="215" t="s">
        <v>79</v>
      </c>
      <c r="AY1510" s="17" t="s">
        <v>144</v>
      </c>
      <c r="BE1510" s="216">
        <f>IF(N1510="základní",J1510,0)</f>
        <v>0</v>
      </c>
      <c r="BF1510" s="216">
        <f>IF(N1510="snížená",J1510,0)</f>
        <v>0</v>
      </c>
      <c r="BG1510" s="216">
        <f>IF(N1510="zákl. přenesená",J1510,0)</f>
        <v>0</v>
      </c>
      <c r="BH1510" s="216">
        <f>IF(N1510="sníž. přenesená",J1510,0)</f>
        <v>0</v>
      </c>
      <c r="BI1510" s="216">
        <f>IF(N1510="nulová",J1510,0)</f>
        <v>0</v>
      </c>
      <c r="BJ1510" s="17" t="s">
        <v>77</v>
      </c>
      <c r="BK1510" s="216">
        <f>ROUND(I1510*H1510,2)</f>
        <v>0</v>
      </c>
      <c r="BL1510" s="17" t="s">
        <v>203</v>
      </c>
      <c r="BM1510" s="215" t="s">
        <v>1421</v>
      </c>
    </row>
    <row r="1511" s="2" customFormat="1">
      <c r="A1511" s="38"/>
      <c r="B1511" s="39"/>
      <c r="C1511" s="40"/>
      <c r="D1511" s="217" t="s">
        <v>152</v>
      </c>
      <c r="E1511" s="40"/>
      <c r="F1511" s="218" t="s">
        <v>2695</v>
      </c>
      <c r="G1511" s="40"/>
      <c r="H1511" s="40"/>
      <c r="I1511" s="219"/>
      <c r="J1511" s="40"/>
      <c r="K1511" s="40"/>
      <c r="L1511" s="44"/>
      <c r="M1511" s="220"/>
      <c r="N1511" s="221"/>
      <c r="O1511" s="84"/>
      <c r="P1511" s="84"/>
      <c r="Q1511" s="84"/>
      <c r="R1511" s="84"/>
      <c r="S1511" s="84"/>
      <c r="T1511" s="85"/>
      <c r="U1511" s="38"/>
      <c r="V1511" s="38"/>
      <c r="W1511" s="38"/>
      <c r="X1511" s="38"/>
      <c r="Y1511" s="38"/>
      <c r="Z1511" s="38"/>
      <c r="AA1511" s="38"/>
      <c r="AB1511" s="38"/>
      <c r="AC1511" s="38"/>
      <c r="AD1511" s="38"/>
      <c r="AE1511" s="38"/>
      <c r="AT1511" s="17" t="s">
        <v>152</v>
      </c>
      <c r="AU1511" s="17" t="s">
        <v>79</v>
      </c>
    </row>
    <row r="1512" s="13" customFormat="1">
      <c r="A1512" s="13"/>
      <c r="B1512" s="224"/>
      <c r="C1512" s="225"/>
      <c r="D1512" s="217" t="s">
        <v>156</v>
      </c>
      <c r="E1512" s="226" t="s">
        <v>19</v>
      </c>
      <c r="F1512" s="227" t="s">
        <v>2696</v>
      </c>
      <c r="G1512" s="225"/>
      <c r="H1512" s="226" t="s">
        <v>19</v>
      </c>
      <c r="I1512" s="228"/>
      <c r="J1512" s="225"/>
      <c r="K1512" s="225"/>
      <c r="L1512" s="229"/>
      <c r="M1512" s="230"/>
      <c r="N1512" s="231"/>
      <c r="O1512" s="231"/>
      <c r="P1512" s="231"/>
      <c r="Q1512" s="231"/>
      <c r="R1512" s="231"/>
      <c r="S1512" s="231"/>
      <c r="T1512" s="232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T1512" s="233" t="s">
        <v>156</v>
      </c>
      <c r="AU1512" s="233" t="s">
        <v>79</v>
      </c>
      <c r="AV1512" s="13" t="s">
        <v>77</v>
      </c>
      <c r="AW1512" s="13" t="s">
        <v>31</v>
      </c>
      <c r="AX1512" s="13" t="s">
        <v>69</v>
      </c>
      <c r="AY1512" s="233" t="s">
        <v>144</v>
      </c>
    </row>
    <row r="1513" s="14" customFormat="1">
      <c r="A1513" s="14"/>
      <c r="B1513" s="234"/>
      <c r="C1513" s="235"/>
      <c r="D1513" s="217" t="s">
        <v>156</v>
      </c>
      <c r="E1513" s="236" t="s">
        <v>19</v>
      </c>
      <c r="F1513" s="237" t="s">
        <v>77</v>
      </c>
      <c r="G1513" s="235"/>
      <c r="H1513" s="238">
        <v>1</v>
      </c>
      <c r="I1513" s="239"/>
      <c r="J1513" s="235"/>
      <c r="K1513" s="235"/>
      <c r="L1513" s="240"/>
      <c r="M1513" s="241"/>
      <c r="N1513" s="242"/>
      <c r="O1513" s="242"/>
      <c r="P1513" s="242"/>
      <c r="Q1513" s="242"/>
      <c r="R1513" s="242"/>
      <c r="S1513" s="242"/>
      <c r="T1513" s="243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T1513" s="244" t="s">
        <v>156</v>
      </c>
      <c r="AU1513" s="244" t="s">
        <v>79</v>
      </c>
      <c r="AV1513" s="14" t="s">
        <v>79</v>
      </c>
      <c r="AW1513" s="14" t="s">
        <v>31</v>
      </c>
      <c r="AX1513" s="14" t="s">
        <v>69</v>
      </c>
      <c r="AY1513" s="244" t="s">
        <v>144</v>
      </c>
    </row>
    <row r="1514" s="15" customFormat="1">
      <c r="A1514" s="15"/>
      <c r="B1514" s="245"/>
      <c r="C1514" s="246"/>
      <c r="D1514" s="217" t="s">
        <v>156</v>
      </c>
      <c r="E1514" s="247" t="s">
        <v>19</v>
      </c>
      <c r="F1514" s="248" t="s">
        <v>163</v>
      </c>
      <c r="G1514" s="246"/>
      <c r="H1514" s="249">
        <v>1</v>
      </c>
      <c r="I1514" s="250"/>
      <c r="J1514" s="246"/>
      <c r="K1514" s="246"/>
      <c r="L1514" s="251"/>
      <c r="M1514" s="252"/>
      <c r="N1514" s="253"/>
      <c r="O1514" s="253"/>
      <c r="P1514" s="253"/>
      <c r="Q1514" s="253"/>
      <c r="R1514" s="253"/>
      <c r="S1514" s="253"/>
      <c r="T1514" s="254"/>
      <c r="U1514" s="15"/>
      <c r="V1514" s="15"/>
      <c r="W1514" s="15"/>
      <c r="X1514" s="15"/>
      <c r="Y1514" s="15"/>
      <c r="Z1514" s="15"/>
      <c r="AA1514" s="15"/>
      <c r="AB1514" s="15"/>
      <c r="AC1514" s="15"/>
      <c r="AD1514" s="15"/>
      <c r="AE1514" s="15"/>
      <c r="AT1514" s="255" t="s">
        <v>156</v>
      </c>
      <c r="AU1514" s="255" t="s">
        <v>79</v>
      </c>
      <c r="AV1514" s="15" t="s">
        <v>151</v>
      </c>
      <c r="AW1514" s="15" t="s">
        <v>31</v>
      </c>
      <c r="AX1514" s="15" t="s">
        <v>77</v>
      </c>
      <c r="AY1514" s="255" t="s">
        <v>144</v>
      </c>
    </row>
    <row r="1515" s="2" customFormat="1" ht="66.75" customHeight="1">
      <c r="A1515" s="38"/>
      <c r="B1515" s="39"/>
      <c r="C1515" s="256" t="s">
        <v>844</v>
      </c>
      <c r="D1515" s="256" t="s">
        <v>229</v>
      </c>
      <c r="E1515" s="257" t="s">
        <v>2697</v>
      </c>
      <c r="F1515" s="258" t="s">
        <v>2698</v>
      </c>
      <c r="G1515" s="259" t="s">
        <v>305</v>
      </c>
      <c r="H1515" s="260">
        <v>2</v>
      </c>
      <c r="I1515" s="261"/>
      <c r="J1515" s="262">
        <f>ROUND(I1515*H1515,2)</f>
        <v>0</v>
      </c>
      <c r="K1515" s="258" t="s">
        <v>19</v>
      </c>
      <c r="L1515" s="263"/>
      <c r="M1515" s="264" t="s">
        <v>19</v>
      </c>
      <c r="N1515" s="265" t="s">
        <v>40</v>
      </c>
      <c r="O1515" s="84"/>
      <c r="P1515" s="213">
        <f>O1515*H1515</f>
        <v>0</v>
      </c>
      <c r="Q1515" s="213">
        <v>0</v>
      </c>
      <c r="R1515" s="213">
        <f>Q1515*H1515</f>
        <v>0</v>
      </c>
      <c r="S1515" s="213">
        <v>0</v>
      </c>
      <c r="T1515" s="214">
        <f>S1515*H1515</f>
        <v>0</v>
      </c>
      <c r="U1515" s="38"/>
      <c r="V1515" s="38"/>
      <c r="W1515" s="38"/>
      <c r="X1515" s="38"/>
      <c r="Y1515" s="38"/>
      <c r="Z1515" s="38"/>
      <c r="AA1515" s="38"/>
      <c r="AB1515" s="38"/>
      <c r="AC1515" s="38"/>
      <c r="AD1515" s="38"/>
      <c r="AE1515" s="38"/>
      <c r="AR1515" s="215" t="s">
        <v>260</v>
      </c>
      <c r="AT1515" s="215" t="s">
        <v>229</v>
      </c>
      <c r="AU1515" s="215" t="s">
        <v>79</v>
      </c>
      <c r="AY1515" s="17" t="s">
        <v>144</v>
      </c>
      <c r="BE1515" s="216">
        <f>IF(N1515="základní",J1515,0)</f>
        <v>0</v>
      </c>
      <c r="BF1515" s="216">
        <f>IF(N1515="snížená",J1515,0)</f>
        <v>0</v>
      </c>
      <c r="BG1515" s="216">
        <f>IF(N1515="zákl. přenesená",J1515,0)</f>
        <v>0</v>
      </c>
      <c r="BH1515" s="216">
        <f>IF(N1515="sníž. přenesená",J1515,0)</f>
        <v>0</v>
      </c>
      <c r="BI1515" s="216">
        <f>IF(N1515="nulová",J1515,0)</f>
        <v>0</v>
      </c>
      <c r="BJ1515" s="17" t="s">
        <v>77</v>
      </c>
      <c r="BK1515" s="216">
        <f>ROUND(I1515*H1515,2)</f>
        <v>0</v>
      </c>
      <c r="BL1515" s="17" t="s">
        <v>203</v>
      </c>
      <c r="BM1515" s="215" t="s">
        <v>1427</v>
      </c>
    </row>
    <row r="1516" s="2" customFormat="1">
      <c r="A1516" s="38"/>
      <c r="B1516" s="39"/>
      <c r="C1516" s="40"/>
      <c r="D1516" s="217" t="s">
        <v>152</v>
      </c>
      <c r="E1516" s="40"/>
      <c r="F1516" s="218" t="s">
        <v>2699</v>
      </c>
      <c r="G1516" s="40"/>
      <c r="H1516" s="40"/>
      <c r="I1516" s="219"/>
      <c r="J1516" s="40"/>
      <c r="K1516" s="40"/>
      <c r="L1516" s="44"/>
      <c r="M1516" s="220"/>
      <c r="N1516" s="221"/>
      <c r="O1516" s="84"/>
      <c r="P1516" s="84"/>
      <c r="Q1516" s="84"/>
      <c r="R1516" s="84"/>
      <c r="S1516" s="84"/>
      <c r="T1516" s="85"/>
      <c r="U1516" s="38"/>
      <c r="V1516" s="38"/>
      <c r="W1516" s="38"/>
      <c r="X1516" s="38"/>
      <c r="Y1516" s="38"/>
      <c r="Z1516" s="38"/>
      <c r="AA1516" s="38"/>
      <c r="AB1516" s="38"/>
      <c r="AC1516" s="38"/>
      <c r="AD1516" s="38"/>
      <c r="AE1516" s="38"/>
      <c r="AT1516" s="17" t="s">
        <v>152</v>
      </c>
      <c r="AU1516" s="17" t="s">
        <v>79</v>
      </c>
    </row>
    <row r="1517" s="13" customFormat="1">
      <c r="A1517" s="13"/>
      <c r="B1517" s="224"/>
      <c r="C1517" s="225"/>
      <c r="D1517" s="217" t="s">
        <v>156</v>
      </c>
      <c r="E1517" s="226" t="s">
        <v>19</v>
      </c>
      <c r="F1517" s="227" t="s">
        <v>2700</v>
      </c>
      <c r="G1517" s="225"/>
      <c r="H1517" s="226" t="s">
        <v>19</v>
      </c>
      <c r="I1517" s="228"/>
      <c r="J1517" s="225"/>
      <c r="K1517" s="225"/>
      <c r="L1517" s="229"/>
      <c r="M1517" s="230"/>
      <c r="N1517" s="231"/>
      <c r="O1517" s="231"/>
      <c r="P1517" s="231"/>
      <c r="Q1517" s="231"/>
      <c r="R1517" s="231"/>
      <c r="S1517" s="231"/>
      <c r="T1517" s="232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33" t="s">
        <v>156</v>
      </c>
      <c r="AU1517" s="233" t="s">
        <v>79</v>
      </c>
      <c r="AV1517" s="13" t="s">
        <v>77</v>
      </c>
      <c r="AW1517" s="13" t="s">
        <v>31</v>
      </c>
      <c r="AX1517" s="13" t="s">
        <v>69</v>
      </c>
      <c r="AY1517" s="233" t="s">
        <v>144</v>
      </c>
    </row>
    <row r="1518" s="14" customFormat="1">
      <c r="A1518" s="14"/>
      <c r="B1518" s="234"/>
      <c r="C1518" s="235"/>
      <c r="D1518" s="217" t="s">
        <v>156</v>
      </c>
      <c r="E1518" s="236" t="s">
        <v>19</v>
      </c>
      <c r="F1518" s="237" t="s">
        <v>79</v>
      </c>
      <c r="G1518" s="235"/>
      <c r="H1518" s="238">
        <v>2</v>
      </c>
      <c r="I1518" s="239"/>
      <c r="J1518" s="235"/>
      <c r="K1518" s="235"/>
      <c r="L1518" s="240"/>
      <c r="M1518" s="241"/>
      <c r="N1518" s="242"/>
      <c r="O1518" s="242"/>
      <c r="P1518" s="242"/>
      <c r="Q1518" s="242"/>
      <c r="R1518" s="242"/>
      <c r="S1518" s="242"/>
      <c r="T1518" s="243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T1518" s="244" t="s">
        <v>156</v>
      </c>
      <c r="AU1518" s="244" t="s">
        <v>79</v>
      </c>
      <c r="AV1518" s="14" t="s">
        <v>79</v>
      </c>
      <c r="AW1518" s="14" t="s">
        <v>31</v>
      </c>
      <c r="AX1518" s="14" t="s">
        <v>69</v>
      </c>
      <c r="AY1518" s="244" t="s">
        <v>144</v>
      </c>
    </row>
    <row r="1519" s="15" customFormat="1">
      <c r="A1519" s="15"/>
      <c r="B1519" s="245"/>
      <c r="C1519" s="246"/>
      <c r="D1519" s="217" t="s">
        <v>156</v>
      </c>
      <c r="E1519" s="247" t="s">
        <v>19</v>
      </c>
      <c r="F1519" s="248" t="s">
        <v>163</v>
      </c>
      <c r="G1519" s="246"/>
      <c r="H1519" s="249">
        <v>2</v>
      </c>
      <c r="I1519" s="250"/>
      <c r="J1519" s="246"/>
      <c r="K1519" s="246"/>
      <c r="L1519" s="251"/>
      <c r="M1519" s="252"/>
      <c r="N1519" s="253"/>
      <c r="O1519" s="253"/>
      <c r="P1519" s="253"/>
      <c r="Q1519" s="253"/>
      <c r="R1519" s="253"/>
      <c r="S1519" s="253"/>
      <c r="T1519" s="254"/>
      <c r="U1519" s="15"/>
      <c r="V1519" s="15"/>
      <c r="W1519" s="15"/>
      <c r="X1519" s="15"/>
      <c r="Y1519" s="15"/>
      <c r="Z1519" s="15"/>
      <c r="AA1519" s="15"/>
      <c r="AB1519" s="15"/>
      <c r="AC1519" s="15"/>
      <c r="AD1519" s="15"/>
      <c r="AE1519" s="15"/>
      <c r="AT1519" s="255" t="s">
        <v>156</v>
      </c>
      <c r="AU1519" s="255" t="s">
        <v>79</v>
      </c>
      <c r="AV1519" s="15" t="s">
        <v>151</v>
      </c>
      <c r="AW1519" s="15" t="s">
        <v>31</v>
      </c>
      <c r="AX1519" s="15" t="s">
        <v>77</v>
      </c>
      <c r="AY1519" s="255" t="s">
        <v>144</v>
      </c>
    </row>
    <row r="1520" s="2" customFormat="1" ht="66.75" customHeight="1">
      <c r="A1520" s="38"/>
      <c r="B1520" s="39"/>
      <c r="C1520" s="256" t="s">
        <v>1431</v>
      </c>
      <c r="D1520" s="256" t="s">
        <v>229</v>
      </c>
      <c r="E1520" s="257" t="s">
        <v>2701</v>
      </c>
      <c r="F1520" s="258" t="s">
        <v>2702</v>
      </c>
      <c r="G1520" s="259" t="s">
        <v>305</v>
      </c>
      <c r="H1520" s="260">
        <v>4</v>
      </c>
      <c r="I1520" s="261"/>
      <c r="J1520" s="262">
        <f>ROUND(I1520*H1520,2)</f>
        <v>0</v>
      </c>
      <c r="K1520" s="258" t="s">
        <v>19</v>
      </c>
      <c r="L1520" s="263"/>
      <c r="M1520" s="264" t="s">
        <v>19</v>
      </c>
      <c r="N1520" s="265" t="s">
        <v>40</v>
      </c>
      <c r="O1520" s="84"/>
      <c r="P1520" s="213">
        <f>O1520*H1520</f>
        <v>0</v>
      </c>
      <c r="Q1520" s="213">
        <v>0</v>
      </c>
      <c r="R1520" s="213">
        <f>Q1520*H1520</f>
        <v>0</v>
      </c>
      <c r="S1520" s="213">
        <v>0</v>
      </c>
      <c r="T1520" s="214">
        <f>S1520*H1520</f>
        <v>0</v>
      </c>
      <c r="U1520" s="38"/>
      <c r="V1520" s="38"/>
      <c r="W1520" s="38"/>
      <c r="X1520" s="38"/>
      <c r="Y1520" s="38"/>
      <c r="Z1520" s="38"/>
      <c r="AA1520" s="38"/>
      <c r="AB1520" s="38"/>
      <c r="AC1520" s="38"/>
      <c r="AD1520" s="38"/>
      <c r="AE1520" s="38"/>
      <c r="AR1520" s="215" t="s">
        <v>260</v>
      </c>
      <c r="AT1520" s="215" t="s">
        <v>229</v>
      </c>
      <c r="AU1520" s="215" t="s">
        <v>79</v>
      </c>
      <c r="AY1520" s="17" t="s">
        <v>144</v>
      </c>
      <c r="BE1520" s="216">
        <f>IF(N1520="základní",J1520,0)</f>
        <v>0</v>
      </c>
      <c r="BF1520" s="216">
        <f>IF(N1520="snížená",J1520,0)</f>
        <v>0</v>
      </c>
      <c r="BG1520" s="216">
        <f>IF(N1520="zákl. přenesená",J1520,0)</f>
        <v>0</v>
      </c>
      <c r="BH1520" s="216">
        <f>IF(N1520="sníž. přenesená",J1520,0)</f>
        <v>0</v>
      </c>
      <c r="BI1520" s="216">
        <f>IF(N1520="nulová",J1520,0)</f>
        <v>0</v>
      </c>
      <c r="BJ1520" s="17" t="s">
        <v>77</v>
      </c>
      <c r="BK1520" s="216">
        <f>ROUND(I1520*H1520,2)</f>
        <v>0</v>
      </c>
      <c r="BL1520" s="17" t="s">
        <v>203</v>
      </c>
      <c r="BM1520" s="215" t="s">
        <v>1434</v>
      </c>
    </row>
    <row r="1521" s="2" customFormat="1">
      <c r="A1521" s="38"/>
      <c r="B1521" s="39"/>
      <c r="C1521" s="40"/>
      <c r="D1521" s="217" t="s">
        <v>152</v>
      </c>
      <c r="E1521" s="40"/>
      <c r="F1521" s="218" t="s">
        <v>2703</v>
      </c>
      <c r="G1521" s="40"/>
      <c r="H1521" s="40"/>
      <c r="I1521" s="219"/>
      <c r="J1521" s="40"/>
      <c r="K1521" s="40"/>
      <c r="L1521" s="44"/>
      <c r="M1521" s="220"/>
      <c r="N1521" s="221"/>
      <c r="O1521" s="84"/>
      <c r="P1521" s="84"/>
      <c r="Q1521" s="84"/>
      <c r="R1521" s="84"/>
      <c r="S1521" s="84"/>
      <c r="T1521" s="85"/>
      <c r="U1521" s="38"/>
      <c r="V1521" s="38"/>
      <c r="W1521" s="38"/>
      <c r="X1521" s="38"/>
      <c r="Y1521" s="38"/>
      <c r="Z1521" s="38"/>
      <c r="AA1521" s="38"/>
      <c r="AB1521" s="38"/>
      <c r="AC1521" s="38"/>
      <c r="AD1521" s="38"/>
      <c r="AE1521" s="38"/>
      <c r="AT1521" s="17" t="s">
        <v>152</v>
      </c>
      <c r="AU1521" s="17" t="s">
        <v>79</v>
      </c>
    </row>
    <row r="1522" s="13" customFormat="1">
      <c r="A1522" s="13"/>
      <c r="B1522" s="224"/>
      <c r="C1522" s="225"/>
      <c r="D1522" s="217" t="s">
        <v>156</v>
      </c>
      <c r="E1522" s="226" t="s">
        <v>19</v>
      </c>
      <c r="F1522" s="227" t="s">
        <v>2704</v>
      </c>
      <c r="G1522" s="225"/>
      <c r="H1522" s="226" t="s">
        <v>19</v>
      </c>
      <c r="I1522" s="228"/>
      <c r="J1522" s="225"/>
      <c r="K1522" s="225"/>
      <c r="L1522" s="229"/>
      <c r="M1522" s="230"/>
      <c r="N1522" s="231"/>
      <c r="O1522" s="231"/>
      <c r="P1522" s="231"/>
      <c r="Q1522" s="231"/>
      <c r="R1522" s="231"/>
      <c r="S1522" s="231"/>
      <c r="T1522" s="232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T1522" s="233" t="s">
        <v>156</v>
      </c>
      <c r="AU1522" s="233" t="s">
        <v>79</v>
      </c>
      <c r="AV1522" s="13" t="s">
        <v>77</v>
      </c>
      <c r="AW1522" s="13" t="s">
        <v>31</v>
      </c>
      <c r="AX1522" s="13" t="s">
        <v>69</v>
      </c>
      <c r="AY1522" s="233" t="s">
        <v>144</v>
      </c>
    </row>
    <row r="1523" s="14" customFormat="1">
      <c r="A1523" s="14"/>
      <c r="B1523" s="234"/>
      <c r="C1523" s="235"/>
      <c r="D1523" s="217" t="s">
        <v>156</v>
      </c>
      <c r="E1523" s="236" t="s">
        <v>19</v>
      </c>
      <c r="F1523" s="237" t="s">
        <v>77</v>
      </c>
      <c r="G1523" s="235"/>
      <c r="H1523" s="238">
        <v>1</v>
      </c>
      <c r="I1523" s="239"/>
      <c r="J1523" s="235"/>
      <c r="K1523" s="235"/>
      <c r="L1523" s="240"/>
      <c r="M1523" s="241"/>
      <c r="N1523" s="242"/>
      <c r="O1523" s="242"/>
      <c r="P1523" s="242"/>
      <c r="Q1523" s="242"/>
      <c r="R1523" s="242"/>
      <c r="S1523" s="242"/>
      <c r="T1523" s="243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T1523" s="244" t="s">
        <v>156</v>
      </c>
      <c r="AU1523" s="244" t="s">
        <v>79</v>
      </c>
      <c r="AV1523" s="14" t="s">
        <v>79</v>
      </c>
      <c r="AW1523" s="14" t="s">
        <v>31</v>
      </c>
      <c r="AX1523" s="14" t="s">
        <v>69</v>
      </c>
      <c r="AY1523" s="244" t="s">
        <v>144</v>
      </c>
    </row>
    <row r="1524" s="13" customFormat="1">
      <c r="A1524" s="13"/>
      <c r="B1524" s="224"/>
      <c r="C1524" s="225"/>
      <c r="D1524" s="217" t="s">
        <v>156</v>
      </c>
      <c r="E1524" s="226" t="s">
        <v>19</v>
      </c>
      <c r="F1524" s="227" t="s">
        <v>2705</v>
      </c>
      <c r="G1524" s="225"/>
      <c r="H1524" s="226" t="s">
        <v>19</v>
      </c>
      <c r="I1524" s="228"/>
      <c r="J1524" s="225"/>
      <c r="K1524" s="225"/>
      <c r="L1524" s="229"/>
      <c r="M1524" s="230"/>
      <c r="N1524" s="231"/>
      <c r="O1524" s="231"/>
      <c r="P1524" s="231"/>
      <c r="Q1524" s="231"/>
      <c r="R1524" s="231"/>
      <c r="S1524" s="231"/>
      <c r="T1524" s="232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33" t="s">
        <v>156</v>
      </c>
      <c r="AU1524" s="233" t="s">
        <v>79</v>
      </c>
      <c r="AV1524" s="13" t="s">
        <v>77</v>
      </c>
      <c r="AW1524" s="13" t="s">
        <v>31</v>
      </c>
      <c r="AX1524" s="13" t="s">
        <v>69</v>
      </c>
      <c r="AY1524" s="233" t="s">
        <v>144</v>
      </c>
    </row>
    <row r="1525" s="14" customFormat="1">
      <c r="A1525" s="14"/>
      <c r="B1525" s="234"/>
      <c r="C1525" s="235"/>
      <c r="D1525" s="217" t="s">
        <v>156</v>
      </c>
      <c r="E1525" s="236" t="s">
        <v>19</v>
      </c>
      <c r="F1525" s="237" t="s">
        <v>79</v>
      </c>
      <c r="G1525" s="235"/>
      <c r="H1525" s="238">
        <v>2</v>
      </c>
      <c r="I1525" s="239"/>
      <c r="J1525" s="235"/>
      <c r="K1525" s="235"/>
      <c r="L1525" s="240"/>
      <c r="M1525" s="241"/>
      <c r="N1525" s="242"/>
      <c r="O1525" s="242"/>
      <c r="P1525" s="242"/>
      <c r="Q1525" s="242"/>
      <c r="R1525" s="242"/>
      <c r="S1525" s="242"/>
      <c r="T1525" s="243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44" t="s">
        <v>156</v>
      </c>
      <c r="AU1525" s="244" t="s">
        <v>79</v>
      </c>
      <c r="AV1525" s="14" t="s">
        <v>79</v>
      </c>
      <c r="AW1525" s="14" t="s">
        <v>31</v>
      </c>
      <c r="AX1525" s="14" t="s">
        <v>69</v>
      </c>
      <c r="AY1525" s="244" t="s">
        <v>144</v>
      </c>
    </row>
    <row r="1526" s="13" customFormat="1">
      <c r="A1526" s="13"/>
      <c r="B1526" s="224"/>
      <c r="C1526" s="225"/>
      <c r="D1526" s="217" t="s">
        <v>156</v>
      </c>
      <c r="E1526" s="226" t="s">
        <v>19</v>
      </c>
      <c r="F1526" s="227" t="s">
        <v>2408</v>
      </c>
      <c r="G1526" s="225"/>
      <c r="H1526" s="226" t="s">
        <v>19</v>
      </c>
      <c r="I1526" s="228"/>
      <c r="J1526" s="225"/>
      <c r="K1526" s="225"/>
      <c r="L1526" s="229"/>
      <c r="M1526" s="230"/>
      <c r="N1526" s="231"/>
      <c r="O1526" s="231"/>
      <c r="P1526" s="231"/>
      <c r="Q1526" s="231"/>
      <c r="R1526" s="231"/>
      <c r="S1526" s="231"/>
      <c r="T1526" s="232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T1526" s="233" t="s">
        <v>156</v>
      </c>
      <c r="AU1526" s="233" t="s">
        <v>79</v>
      </c>
      <c r="AV1526" s="13" t="s">
        <v>77</v>
      </c>
      <c r="AW1526" s="13" t="s">
        <v>31</v>
      </c>
      <c r="AX1526" s="13" t="s">
        <v>69</v>
      </c>
      <c r="AY1526" s="233" t="s">
        <v>144</v>
      </c>
    </row>
    <row r="1527" s="14" customFormat="1">
      <c r="A1527" s="14"/>
      <c r="B1527" s="234"/>
      <c r="C1527" s="235"/>
      <c r="D1527" s="217" t="s">
        <v>156</v>
      </c>
      <c r="E1527" s="236" t="s">
        <v>19</v>
      </c>
      <c r="F1527" s="237" t="s">
        <v>77</v>
      </c>
      <c r="G1527" s="235"/>
      <c r="H1527" s="238">
        <v>1</v>
      </c>
      <c r="I1527" s="239"/>
      <c r="J1527" s="235"/>
      <c r="K1527" s="235"/>
      <c r="L1527" s="240"/>
      <c r="M1527" s="241"/>
      <c r="N1527" s="242"/>
      <c r="O1527" s="242"/>
      <c r="P1527" s="242"/>
      <c r="Q1527" s="242"/>
      <c r="R1527" s="242"/>
      <c r="S1527" s="242"/>
      <c r="T1527" s="243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T1527" s="244" t="s">
        <v>156</v>
      </c>
      <c r="AU1527" s="244" t="s">
        <v>79</v>
      </c>
      <c r="AV1527" s="14" t="s">
        <v>79</v>
      </c>
      <c r="AW1527" s="14" t="s">
        <v>31</v>
      </c>
      <c r="AX1527" s="14" t="s">
        <v>69</v>
      </c>
      <c r="AY1527" s="244" t="s">
        <v>144</v>
      </c>
    </row>
    <row r="1528" s="15" customFormat="1">
      <c r="A1528" s="15"/>
      <c r="B1528" s="245"/>
      <c r="C1528" s="246"/>
      <c r="D1528" s="217" t="s">
        <v>156</v>
      </c>
      <c r="E1528" s="247" t="s">
        <v>19</v>
      </c>
      <c r="F1528" s="248" t="s">
        <v>163</v>
      </c>
      <c r="G1528" s="246"/>
      <c r="H1528" s="249">
        <v>4</v>
      </c>
      <c r="I1528" s="250"/>
      <c r="J1528" s="246"/>
      <c r="K1528" s="246"/>
      <c r="L1528" s="251"/>
      <c r="M1528" s="252"/>
      <c r="N1528" s="253"/>
      <c r="O1528" s="253"/>
      <c r="P1528" s="253"/>
      <c r="Q1528" s="253"/>
      <c r="R1528" s="253"/>
      <c r="S1528" s="253"/>
      <c r="T1528" s="254"/>
      <c r="U1528" s="15"/>
      <c r="V1528" s="15"/>
      <c r="W1528" s="15"/>
      <c r="X1528" s="15"/>
      <c r="Y1528" s="15"/>
      <c r="Z1528" s="15"/>
      <c r="AA1528" s="15"/>
      <c r="AB1528" s="15"/>
      <c r="AC1528" s="15"/>
      <c r="AD1528" s="15"/>
      <c r="AE1528" s="15"/>
      <c r="AT1528" s="255" t="s">
        <v>156</v>
      </c>
      <c r="AU1528" s="255" t="s">
        <v>79</v>
      </c>
      <c r="AV1528" s="15" t="s">
        <v>151</v>
      </c>
      <c r="AW1528" s="15" t="s">
        <v>31</v>
      </c>
      <c r="AX1528" s="15" t="s">
        <v>77</v>
      </c>
      <c r="AY1528" s="255" t="s">
        <v>144</v>
      </c>
    </row>
    <row r="1529" s="2" customFormat="1" ht="66.75" customHeight="1">
      <c r="A1529" s="38"/>
      <c r="B1529" s="39"/>
      <c r="C1529" s="256" t="s">
        <v>850</v>
      </c>
      <c r="D1529" s="256" t="s">
        <v>229</v>
      </c>
      <c r="E1529" s="257" t="s">
        <v>2706</v>
      </c>
      <c r="F1529" s="258" t="s">
        <v>2707</v>
      </c>
      <c r="G1529" s="259" t="s">
        <v>305</v>
      </c>
      <c r="H1529" s="260">
        <v>3</v>
      </c>
      <c r="I1529" s="261"/>
      <c r="J1529" s="262">
        <f>ROUND(I1529*H1529,2)</f>
        <v>0</v>
      </c>
      <c r="K1529" s="258" t="s">
        <v>19</v>
      </c>
      <c r="L1529" s="263"/>
      <c r="M1529" s="264" t="s">
        <v>19</v>
      </c>
      <c r="N1529" s="265" t="s">
        <v>40</v>
      </c>
      <c r="O1529" s="84"/>
      <c r="P1529" s="213">
        <f>O1529*H1529</f>
        <v>0</v>
      </c>
      <c r="Q1529" s="213">
        <v>0</v>
      </c>
      <c r="R1529" s="213">
        <f>Q1529*H1529</f>
        <v>0</v>
      </c>
      <c r="S1529" s="213">
        <v>0</v>
      </c>
      <c r="T1529" s="214">
        <f>S1529*H1529</f>
        <v>0</v>
      </c>
      <c r="U1529" s="38"/>
      <c r="V1529" s="38"/>
      <c r="W1529" s="38"/>
      <c r="X1529" s="38"/>
      <c r="Y1529" s="38"/>
      <c r="Z1529" s="38"/>
      <c r="AA1529" s="38"/>
      <c r="AB1529" s="38"/>
      <c r="AC1529" s="38"/>
      <c r="AD1529" s="38"/>
      <c r="AE1529" s="38"/>
      <c r="AR1529" s="215" t="s">
        <v>260</v>
      </c>
      <c r="AT1529" s="215" t="s">
        <v>229</v>
      </c>
      <c r="AU1529" s="215" t="s">
        <v>79</v>
      </c>
      <c r="AY1529" s="17" t="s">
        <v>144</v>
      </c>
      <c r="BE1529" s="216">
        <f>IF(N1529="základní",J1529,0)</f>
        <v>0</v>
      </c>
      <c r="BF1529" s="216">
        <f>IF(N1529="snížená",J1529,0)</f>
        <v>0</v>
      </c>
      <c r="BG1529" s="216">
        <f>IF(N1529="zákl. přenesená",J1529,0)</f>
        <v>0</v>
      </c>
      <c r="BH1529" s="216">
        <f>IF(N1529="sníž. přenesená",J1529,0)</f>
        <v>0</v>
      </c>
      <c r="BI1529" s="216">
        <f>IF(N1529="nulová",J1529,0)</f>
        <v>0</v>
      </c>
      <c r="BJ1529" s="17" t="s">
        <v>77</v>
      </c>
      <c r="BK1529" s="216">
        <f>ROUND(I1529*H1529,2)</f>
        <v>0</v>
      </c>
      <c r="BL1529" s="17" t="s">
        <v>203</v>
      </c>
      <c r="BM1529" s="215" t="s">
        <v>1438</v>
      </c>
    </row>
    <row r="1530" s="2" customFormat="1">
      <c r="A1530" s="38"/>
      <c r="B1530" s="39"/>
      <c r="C1530" s="40"/>
      <c r="D1530" s="217" t="s">
        <v>152</v>
      </c>
      <c r="E1530" s="40"/>
      <c r="F1530" s="218" t="s">
        <v>2708</v>
      </c>
      <c r="G1530" s="40"/>
      <c r="H1530" s="40"/>
      <c r="I1530" s="219"/>
      <c r="J1530" s="40"/>
      <c r="K1530" s="40"/>
      <c r="L1530" s="44"/>
      <c r="M1530" s="220"/>
      <c r="N1530" s="221"/>
      <c r="O1530" s="84"/>
      <c r="P1530" s="84"/>
      <c r="Q1530" s="84"/>
      <c r="R1530" s="84"/>
      <c r="S1530" s="84"/>
      <c r="T1530" s="85"/>
      <c r="U1530" s="38"/>
      <c r="V1530" s="38"/>
      <c r="W1530" s="38"/>
      <c r="X1530" s="38"/>
      <c r="Y1530" s="38"/>
      <c r="Z1530" s="38"/>
      <c r="AA1530" s="38"/>
      <c r="AB1530" s="38"/>
      <c r="AC1530" s="38"/>
      <c r="AD1530" s="38"/>
      <c r="AE1530" s="38"/>
      <c r="AT1530" s="17" t="s">
        <v>152</v>
      </c>
      <c r="AU1530" s="17" t="s">
        <v>79</v>
      </c>
    </row>
    <row r="1531" s="13" customFormat="1">
      <c r="A1531" s="13"/>
      <c r="B1531" s="224"/>
      <c r="C1531" s="225"/>
      <c r="D1531" s="217" t="s">
        <v>156</v>
      </c>
      <c r="E1531" s="226" t="s">
        <v>19</v>
      </c>
      <c r="F1531" s="227" t="s">
        <v>2709</v>
      </c>
      <c r="G1531" s="225"/>
      <c r="H1531" s="226" t="s">
        <v>19</v>
      </c>
      <c r="I1531" s="228"/>
      <c r="J1531" s="225"/>
      <c r="K1531" s="225"/>
      <c r="L1531" s="229"/>
      <c r="M1531" s="230"/>
      <c r="N1531" s="231"/>
      <c r="O1531" s="231"/>
      <c r="P1531" s="231"/>
      <c r="Q1531" s="231"/>
      <c r="R1531" s="231"/>
      <c r="S1531" s="231"/>
      <c r="T1531" s="232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T1531" s="233" t="s">
        <v>156</v>
      </c>
      <c r="AU1531" s="233" t="s">
        <v>79</v>
      </c>
      <c r="AV1531" s="13" t="s">
        <v>77</v>
      </c>
      <c r="AW1531" s="13" t="s">
        <v>31</v>
      </c>
      <c r="AX1531" s="13" t="s">
        <v>69</v>
      </c>
      <c r="AY1531" s="233" t="s">
        <v>144</v>
      </c>
    </row>
    <row r="1532" s="14" customFormat="1">
      <c r="A1532" s="14"/>
      <c r="B1532" s="234"/>
      <c r="C1532" s="235"/>
      <c r="D1532" s="217" t="s">
        <v>156</v>
      </c>
      <c r="E1532" s="236" t="s">
        <v>19</v>
      </c>
      <c r="F1532" s="237" t="s">
        <v>79</v>
      </c>
      <c r="G1532" s="235"/>
      <c r="H1532" s="238">
        <v>2</v>
      </c>
      <c r="I1532" s="239"/>
      <c r="J1532" s="235"/>
      <c r="K1532" s="235"/>
      <c r="L1532" s="240"/>
      <c r="M1532" s="241"/>
      <c r="N1532" s="242"/>
      <c r="O1532" s="242"/>
      <c r="P1532" s="242"/>
      <c r="Q1532" s="242"/>
      <c r="R1532" s="242"/>
      <c r="S1532" s="242"/>
      <c r="T1532" s="243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T1532" s="244" t="s">
        <v>156</v>
      </c>
      <c r="AU1532" s="244" t="s">
        <v>79</v>
      </c>
      <c r="AV1532" s="14" t="s">
        <v>79</v>
      </c>
      <c r="AW1532" s="14" t="s">
        <v>31</v>
      </c>
      <c r="AX1532" s="14" t="s">
        <v>69</v>
      </c>
      <c r="AY1532" s="244" t="s">
        <v>144</v>
      </c>
    </row>
    <row r="1533" s="13" customFormat="1">
      <c r="A1533" s="13"/>
      <c r="B1533" s="224"/>
      <c r="C1533" s="225"/>
      <c r="D1533" s="217" t="s">
        <v>156</v>
      </c>
      <c r="E1533" s="226" t="s">
        <v>19</v>
      </c>
      <c r="F1533" s="227" t="s">
        <v>2408</v>
      </c>
      <c r="G1533" s="225"/>
      <c r="H1533" s="226" t="s">
        <v>19</v>
      </c>
      <c r="I1533" s="228"/>
      <c r="J1533" s="225"/>
      <c r="K1533" s="225"/>
      <c r="L1533" s="229"/>
      <c r="M1533" s="230"/>
      <c r="N1533" s="231"/>
      <c r="O1533" s="231"/>
      <c r="P1533" s="231"/>
      <c r="Q1533" s="231"/>
      <c r="R1533" s="231"/>
      <c r="S1533" s="231"/>
      <c r="T1533" s="232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T1533" s="233" t="s">
        <v>156</v>
      </c>
      <c r="AU1533" s="233" t="s">
        <v>79</v>
      </c>
      <c r="AV1533" s="13" t="s">
        <v>77</v>
      </c>
      <c r="AW1533" s="13" t="s">
        <v>31</v>
      </c>
      <c r="AX1533" s="13" t="s">
        <v>69</v>
      </c>
      <c r="AY1533" s="233" t="s">
        <v>144</v>
      </c>
    </row>
    <row r="1534" s="14" customFormat="1">
      <c r="A1534" s="14"/>
      <c r="B1534" s="234"/>
      <c r="C1534" s="235"/>
      <c r="D1534" s="217" t="s">
        <v>156</v>
      </c>
      <c r="E1534" s="236" t="s">
        <v>19</v>
      </c>
      <c r="F1534" s="237" t="s">
        <v>77</v>
      </c>
      <c r="G1534" s="235"/>
      <c r="H1534" s="238">
        <v>1</v>
      </c>
      <c r="I1534" s="239"/>
      <c r="J1534" s="235"/>
      <c r="K1534" s="235"/>
      <c r="L1534" s="240"/>
      <c r="M1534" s="241"/>
      <c r="N1534" s="242"/>
      <c r="O1534" s="242"/>
      <c r="P1534" s="242"/>
      <c r="Q1534" s="242"/>
      <c r="R1534" s="242"/>
      <c r="S1534" s="242"/>
      <c r="T1534" s="243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T1534" s="244" t="s">
        <v>156</v>
      </c>
      <c r="AU1534" s="244" t="s">
        <v>79</v>
      </c>
      <c r="AV1534" s="14" t="s">
        <v>79</v>
      </c>
      <c r="AW1534" s="14" t="s">
        <v>31</v>
      </c>
      <c r="AX1534" s="14" t="s">
        <v>69</v>
      </c>
      <c r="AY1534" s="244" t="s">
        <v>144</v>
      </c>
    </row>
    <row r="1535" s="15" customFormat="1">
      <c r="A1535" s="15"/>
      <c r="B1535" s="245"/>
      <c r="C1535" s="246"/>
      <c r="D1535" s="217" t="s">
        <v>156</v>
      </c>
      <c r="E1535" s="247" t="s">
        <v>19</v>
      </c>
      <c r="F1535" s="248" t="s">
        <v>163</v>
      </c>
      <c r="G1535" s="246"/>
      <c r="H1535" s="249">
        <v>3</v>
      </c>
      <c r="I1535" s="250"/>
      <c r="J1535" s="246"/>
      <c r="K1535" s="246"/>
      <c r="L1535" s="251"/>
      <c r="M1535" s="252"/>
      <c r="N1535" s="253"/>
      <c r="O1535" s="253"/>
      <c r="P1535" s="253"/>
      <c r="Q1535" s="253"/>
      <c r="R1535" s="253"/>
      <c r="S1535" s="253"/>
      <c r="T1535" s="254"/>
      <c r="U1535" s="15"/>
      <c r="V1535" s="15"/>
      <c r="W1535" s="15"/>
      <c r="X1535" s="15"/>
      <c r="Y1535" s="15"/>
      <c r="Z1535" s="15"/>
      <c r="AA1535" s="15"/>
      <c r="AB1535" s="15"/>
      <c r="AC1535" s="15"/>
      <c r="AD1535" s="15"/>
      <c r="AE1535" s="15"/>
      <c r="AT1535" s="255" t="s">
        <v>156</v>
      </c>
      <c r="AU1535" s="255" t="s">
        <v>79</v>
      </c>
      <c r="AV1535" s="15" t="s">
        <v>151</v>
      </c>
      <c r="AW1535" s="15" t="s">
        <v>31</v>
      </c>
      <c r="AX1535" s="15" t="s">
        <v>77</v>
      </c>
      <c r="AY1535" s="255" t="s">
        <v>144</v>
      </c>
    </row>
    <row r="1536" s="2" customFormat="1" ht="62.7" customHeight="1">
      <c r="A1536" s="38"/>
      <c r="B1536" s="39"/>
      <c r="C1536" s="256" t="s">
        <v>1444</v>
      </c>
      <c r="D1536" s="256" t="s">
        <v>229</v>
      </c>
      <c r="E1536" s="257" t="s">
        <v>2710</v>
      </c>
      <c r="F1536" s="258" t="s">
        <v>2711</v>
      </c>
      <c r="G1536" s="259" t="s">
        <v>305</v>
      </c>
      <c r="H1536" s="260">
        <v>4</v>
      </c>
      <c r="I1536" s="261"/>
      <c r="J1536" s="262">
        <f>ROUND(I1536*H1536,2)</f>
        <v>0</v>
      </c>
      <c r="K1536" s="258" t="s">
        <v>19</v>
      </c>
      <c r="L1536" s="263"/>
      <c r="M1536" s="264" t="s">
        <v>19</v>
      </c>
      <c r="N1536" s="265" t="s">
        <v>40</v>
      </c>
      <c r="O1536" s="84"/>
      <c r="P1536" s="213">
        <f>O1536*H1536</f>
        <v>0</v>
      </c>
      <c r="Q1536" s="213">
        <v>0</v>
      </c>
      <c r="R1536" s="213">
        <f>Q1536*H1536</f>
        <v>0</v>
      </c>
      <c r="S1536" s="213">
        <v>0</v>
      </c>
      <c r="T1536" s="214">
        <f>S1536*H1536</f>
        <v>0</v>
      </c>
      <c r="U1536" s="38"/>
      <c r="V1536" s="38"/>
      <c r="W1536" s="38"/>
      <c r="X1536" s="38"/>
      <c r="Y1536" s="38"/>
      <c r="Z1536" s="38"/>
      <c r="AA1536" s="38"/>
      <c r="AB1536" s="38"/>
      <c r="AC1536" s="38"/>
      <c r="AD1536" s="38"/>
      <c r="AE1536" s="38"/>
      <c r="AR1536" s="215" t="s">
        <v>260</v>
      </c>
      <c r="AT1536" s="215" t="s">
        <v>229</v>
      </c>
      <c r="AU1536" s="215" t="s">
        <v>79</v>
      </c>
      <c r="AY1536" s="17" t="s">
        <v>144</v>
      </c>
      <c r="BE1536" s="216">
        <f>IF(N1536="základní",J1536,0)</f>
        <v>0</v>
      </c>
      <c r="BF1536" s="216">
        <f>IF(N1536="snížená",J1536,0)</f>
        <v>0</v>
      </c>
      <c r="BG1536" s="216">
        <f>IF(N1536="zákl. přenesená",J1536,0)</f>
        <v>0</v>
      </c>
      <c r="BH1536" s="216">
        <f>IF(N1536="sníž. přenesená",J1536,0)</f>
        <v>0</v>
      </c>
      <c r="BI1536" s="216">
        <f>IF(N1536="nulová",J1536,0)</f>
        <v>0</v>
      </c>
      <c r="BJ1536" s="17" t="s">
        <v>77</v>
      </c>
      <c r="BK1536" s="216">
        <f>ROUND(I1536*H1536,2)</f>
        <v>0</v>
      </c>
      <c r="BL1536" s="17" t="s">
        <v>203</v>
      </c>
      <c r="BM1536" s="215" t="s">
        <v>1447</v>
      </c>
    </row>
    <row r="1537" s="2" customFormat="1">
      <c r="A1537" s="38"/>
      <c r="B1537" s="39"/>
      <c r="C1537" s="40"/>
      <c r="D1537" s="217" t="s">
        <v>152</v>
      </c>
      <c r="E1537" s="40"/>
      <c r="F1537" s="218" t="s">
        <v>2711</v>
      </c>
      <c r="G1537" s="40"/>
      <c r="H1537" s="40"/>
      <c r="I1537" s="219"/>
      <c r="J1537" s="40"/>
      <c r="K1537" s="40"/>
      <c r="L1537" s="44"/>
      <c r="M1537" s="220"/>
      <c r="N1537" s="221"/>
      <c r="O1537" s="84"/>
      <c r="P1537" s="84"/>
      <c r="Q1537" s="84"/>
      <c r="R1537" s="84"/>
      <c r="S1537" s="84"/>
      <c r="T1537" s="85"/>
      <c r="U1537" s="38"/>
      <c r="V1537" s="38"/>
      <c r="W1537" s="38"/>
      <c r="X1537" s="38"/>
      <c r="Y1537" s="38"/>
      <c r="Z1537" s="38"/>
      <c r="AA1537" s="38"/>
      <c r="AB1537" s="38"/>
      <c r="AC1537" s="38"/>
      <c r="AD1537" s="38"/>
      <c r="AE1537" s="38"/>
      <c r="AT1537" s="17" t="s">
        <v>152</v>
      </c>
      <c r="AU1537" s="17" t="s">
        <v>79</v>
      </c>
    </row>
    <row r="1538" s="13" customFormat="1">
      <c r="A1538" s="13"/>
      <c r="B1538" s="224"/>
      <c r="C1538" s="225"/>
      <c r="D1538" s="217" t="s">
        <v>156</v>
      </c>
      <c r="E1538" s="226" t="s">
        <v>19</v>
      </c>
      <c r="F1538" s="227" t="s">
        <v>1701</v>
      </c>
      <c r="G1538" s="225"/>
      <c r="H1538" s="226" t="s">
        <v>19</v>
      </c>
      <c r="I1538" s="228"/>
      <c r="J1538" s="225"/>
      <c r="K1538" s="225"/>
      <c r="L1538" s="229"/>
      <c r="M1538" s="230"/>
      <c r="N1538" s="231"/>
      <c r="O1538" s="231"/>
      <c r="P1538" s="231"/>
      <c r="Q1538" s="231"/>
      <c r="R1538" s="231"/>
      <c r="S1538" s="231"/>
      <c r="T1538" s="232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T1538" s="233" t="s">
        <v>156</v>
      </c>
      <c r="AU1538" s="233" t="s">
        <v>79</v>
      </c>
      <c r="AV1538" s="13" t="s">
        <v>77</v>
      </c>
      <c r="AW1538" s="13" t="s">
        <v>31</v>
      </c>
      <c r="AX1538" s="13" t="s">
        <v>69</v>
      </c>
      <c r="AY1538" s="233" t="s">
        <v>144</v>
      </c>
    </row>
    <row r="1539" s="14" customFormat="1">
      <c r="A1539" s="14"/>
      <c r="B1539" s="234"/>
      <c r="C1539" s="235"/>
      <c r="D1539" s="217" t="s">
        <v>156</v>
      </c>
      <c r="E1539" s="236" t="s">
        <v>19</v>
      </c>
      <c r="F1539" s="237" t="s">
        <v>2266</v>
      </c>
      <c r="G1539" s="235"/>
      <c r="H1539" s="238">
        <v>4</v>
      </c>
      <c r="I1539" s="239"/>
      <c r="J1539" s="235"/>
      <c r="K1539" s="235"/>
      <c r="L1539" s="240"/>
      <c r="M1539" s="241"/>
      <c r="N1539" s="242"/>
      <c r="O1539" s="242"/>
      <c r="P1539" s="242"/>
      <c r="Q1539" s="242"/>
      <c r="R1539" s="242"/>
      <c r="S1539" s="242"/>
      <c r="T1539" s="243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T1539" s="244" t="s">
        <v>156</v>
      </c>
      <c r="AU1539" s="244" t="s">
        <v>79</v>
      </c>
      <c r="AV1539" s="14" t="s">
        <v>79</v>
      </c>
      <c r="AW1539" s="14" t="s">
        <v>31</v>
      </c>
      <c r="AX1539" s="14" t="s">
        <v>69</v>
      </c>
      <c r="AY1539" s="244" t="s">
        <v>144</v>
      </c>
    </row>
    <row r="1540" s="15" customFormat="1">
      <c r="A1540" s="15"/>
      <c r="B1540" s="245"/>
      <c r="C1540" s="246"/>
      <c r="D1540" s="217" t="s">
        <v>156</v>
      </c>
      <c r="E1540" s="247" t="s">
        <v>19</v>
      </c>
      <c r="F1540" s="248" t="s">
        <v>163</v>
      </c>
      <c r="G1540" s="246"/>
      <c r="H1540" s="249">
        <v>4</v>
      </c>
      <c r="I1540" s="250"/>
      <c r="J1540" s="246"/>
      <c r="K1540" s="246"/>
      <c r="L1540" s="251"/>
      <c r="M1540" s="252"/>
      <c r="N1540" s="253"/>
      <c r="O1540" s="253"/>
      <c r="P1540" s="253"/>
      <c r="Q1540" s="253"/>
      <c r="R1540" s="253"/>
      <c r="S1540" s="253"/>
      <c r="T1540" s="254"/>
      <c r="U1540" s="15"/>
      <c r="V1540" s="15"/>
      <c r="W1540" s="15"/>
      <c r="X1540" s="15"/>
      <c r="Y1540" s="15"/>
      <c r="Z1540" s="15"/>
      <c r="AA1540" s="15"/>
      <c r="AB1540" s="15"/>
      <c r="AC1540" s="15"/>
      <c r="AD1540" s="15"/>
      <c r="AE1540" s="15"/>
      <c r="AT1540" s="255" t="s">
        <v>156</v>
      </c>
      <c r="AU1540" s="255" t="s">
        <v>79</v>
      </c>
      <c r="AV1540" s="15" t="s">
        <v>151</v>
      </c>
      <c r="AW1540" s="15" t="s">
        <v>31</v>
      </c>
      <c r="AX1540" s="15" t="s">
        <v>77</v>
      </c>
      <c r="AY1540" s="255" t="s">
        <v>144</v>
      </c>
    </row>
    <row r="1541" s="2" customFormat="1" ht="24.15" customHeight="1">
      <c r="A1541" s="38"/>
      <c r="B1541" s="39"/>
      <c r="C1541" s="256" t="s">
        <v>859</v>
      </c>
      <c r="D1541" s="256" t="s">
        <v>229</v>
      </c>
      <c r="E1541" s="257" t="s">
        <v>2712</v>
      </c>
      <c r="F1541" s="258" t="s">
        <v>2713</v>
      </c>
      <c r="G1541" s="259" t="s">
        <v>305</v>
      </c>
      <c r="H1541" s="260">
        <v>1</v>
      </c>
      <c r="I1541" s="261"/>
      <c r="J1541" s="262">
        <f>ROUND(I1541*H1541,2)</f>
        <v>0</v>
      </c>
      <c r="K1541" s="258" t="s">
        <v>19</v>
      </c>
      <c r="L1541" s="263"/>
      <c r="M1541" s="264" t="s">
        <v>19</v>
      </c>
      <c r="N1541" s="265" t="s">
        <v>40</v>
      </c>
      <c r="O1541" s="84"/>
      <c r="P1541" s="213">
        <f>O1541*H1541</f>
        <v>0</v>
      </c>
      <c r="Q1541" s="213">
        <v>0</v>
      </c>
      <c r="R1541" s="213">
        <f>Q1541*H1541</f>
        <v>0</v>
      </c>
      <c r="S1541" s="213">
        <v>0</v>
      </c>
      <c r="T1541" s="214">
        <f>S1541*H1541</f>
        <v>0</v>
      </c>
      <c r="U1541" s="38"/>
      <c r="V1541" s="38"/>
      <c r="W1541" s="38"/>
      <c r="X1541" s="38"/>
      <c r="Y1541" s="38"/>
      <c r="Z1541" s="38"/>
      <c r="AA1541" s="38"/>
      <c r="AB1541" s="38"/>
      <c r="AC1541" s="38"/>
      <c r="AD1541" s="38"/>
      <c r="AE1541" s="38"/>
      <c r="AR1541" s="215" t="s">
        <v>260</v>
      </c>
      <c r="AT1541" s="215" t="s">
        <v>229</v>
      </c>
      <c r="AU1541" s="215" t="s">
        <v>79</v>
      </c>
      <c r="AY1541" s="17" t="s">
        <v>144</v>
      </c>
      <c r="BE1541" s="216">
        <f>IF(N1541="základní",J1541,0)</f>
        <v>0</v>
      </c>
      <c r="BF1541" s="216">
        <f>IF(N1541="snížená",J1541,0)</f>
        <v>0</v>
      </c>
      <c r="BG1541" s="216">
        <f>IF(N1541="zákl. přenesená",J1541,0)</f>
        <v>0</v>
      </c>
      <c r="BH1541" s="216">
        <f>IF(N1541="sníž. přenesená",J1541,0)</f>
        <v>0</v>
      </c>
      <c r="BI1541" s="216">
        <f>IF(N1541="nulová",J1541,0)</f>
        <v>0</v>
      </c>
      <c r="BJ1541" s="17" t="s">
        <v>77</v>
      </c>
      <c r="BK1541" s="216">
        <f>ROUND(I1541*H1541,2)</f>
        <v>0</v>
      </c>
      <c r="BL1541" s="17" t="s">
        <v>203</v>
      </c>
      <c r="BM1541" s="215" t="s">
        <v>1455</v>
      </c>
    </row>
    <row r="1542" s="2" customFormat="1">
      <c r="A1542" s="38"/>
      <c r="B1542" s="39"/>
      <c r="C1542" s="40"/>
      <c r="D1542" s="217" t="s">
        <v>152</v>
      </c>
      <c r="E1542" s="40"/>
      <c r="F1542" s="218" t="s">
        <v>2713</v>
      </c>
      <c r="G1542" s="40"/>
      <c r="H1542" s="40"/>
      <c r="I1542" s="219"/>
      <c r="J1542" s="40"/>
      <c r="K1542" s="40"/>
      <c r="L1542" s="44"/>
      <c r="M1542" s="220"/>
      <c r="N1542" s="221"/>
      <c r="O1542" s="84"/>
      <c r="P1542" s="84"/>
      <c r="Q1542" s="84"/>
      <c r="R1542" s="84"/>
      <c r="S1542" s="84"/>
      <c r="T1542" s="85"/>
      <c r="U1542" s="38"/>
      <c r="V1542" s="38"/>
      <c r="W1542" s="38"/>
      <c r="X1542" s="38"/>
      <c r="Y1542" s="38"/>
      <c r="Z1542" s="38"/>
      <c r="AA1542" s="38"/>
      <c r="AB1542" s="38"/>
      <c r="AC1542" s="38"/>
      <c r="AD1542" s="38"/>
      <c r="AE1542" s="38"/>
      <c r="AT1542" s="17" t="s">
        <v>152</v>
      </c>
      <c r="AU1542" s="17" t="s">
        <v>79</v>
      </c>
    </row>
    <row r="1543" s="13" customFormat="1">
      <c r="A1543" s="13"/>
      <c r="B1543" s="224"/>
      <c r="C1543" s="225"/>
      <c r="D1543" s="217" t="s">
        <v>156</v>
      </c>
      <c r="E1543" s="226" t="s">
        <v>19</v>
      </c>
      <c r="F1543" s="227" t="s">
        <v>2714</v>
      </c>
      <c r="G1543" s="225"/>
      <c r="H1543" s="226" t="s">
        <v>19</v>
      </c>
      <c r="I1543" s="228"/>
      <c r="J1543" s="225"/>
      <c r="K1543" s="225"/>
      <c r="L1543" s="229"/>
      <c r="M1543" s="230"/>
      <c r="N1543" s="231"/>
      <c r="O1543" s="231"/>
      <c r="P1543" s="231"/>
      <c r="Q1543" s="231"/>
      <c r="R1543" s="231"/>
      <c r="S1543" s="231"/>
      <c r="T1543" s="232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T1543" s="233" t="s">
        <v>156</v>
      </c>
      <c r="AU1543" s="233" t="s">
        <v>79</v>
      </c>
      <c r="AV1543" s="13" t="s">
        <v>77</v>
      </c>
      <c r="AW1543" s="13" t="s">
        <v>31</v>
      </c>
      <c r="AX1543" s="13" t="s">
        <v>69</v>
      </c>
      <c r="AY1543" s="233" t="s">
        <v>144</v>
      </c>
    </row>
    <row r="1544" s="14" customFormat="1">
      <c r="A1544" s="14"/>
      <c r="B1544" s="234"/>
      <c r="C1544" s="235"/>
      <c r="D1544" s="217" t="s">
        <v>156</v>
      </c>
      <c r="E1544" s="236" t="s">
        <v>19</v>
      </c>
      <c r="F1544" s="237" t="s">
        <v>77</v>
      </c>
      <c r="G1544" s="235"/>
      <c r="H1544" s="238">
        <v>1</v>
      </c>
      <c r="I1544" s="239"/>
      <c r="J1544" s="235"/>
      <c r="K1544" s="235"/>
      <c r="L1544" s="240"/>
      <c r="M1544" s="241"/>
      <c r="N1544" s="242"/>
      <c r="O1544" s="242"/>
      <c r="P1544" s="242"/>
      <c r="Q1544" s="242"/>
      <c r="R1544" s="242"/>
      <c r="S1544" s="242"/>
      <c r="T1544" s="243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T1544" s="244" t="s">
        <v>156</v>
      </c>
      <c r="AU1544" s="244" t="s">
        <v>79</v>
      </c>
      <c r="AV1544" s="14" t="s">
        <v>79</v>
      </c>
      <c r="AW1544" s="14" t="s">
        <v>31</v>
      </c>
      <c r="AX1544" s="14" t="s">
        <v>69</v>
      </c>
      <c r="AY1544" s="244" t="s">
        <v>144</v>
      </c>
    </row>
    <row r="1545" s="15" customFormat="1">
      <c r="A1545" s="15"/>
      <c r="B1545" s="245"/>
      <c r="C1545" s="246"/>
      <c r="D1545" s="217" t="s">
        <v>156</v>
      </c>
      <c r="E1545" s="247" t="s">
        <v>19</v>
      </c>
      <c r="F1545" s="248" t="s">
        <v>163</v>
      </c>
      <c r="G1545" s="246"/>
      <c r="H1545" s="249">
        <v>1</v>
      </c>
      <c r="I1545" s="250"/>
      <c r="J1545" s="246"/>
      <c r="K1545" s="246"/>
      <c r="L1545" s="251"/>
      <c r="M1545" s="252"/>
      <c r="N1545" s="253"/>
      <c r="O1545" s="253"/>
      <c r="P1545" s="253"/>
      <c r="Q1545" s="253"/>
      <c r="R1545" s="253"/>
      <c r="S1545" s="253"/>
      <c r="T1545" s="254"/>
      <c r="U1545" s="15"/>
      <c r="V1545" s="15"/>
      <c r="W1545" s="15"/>
      <c r="X1545" s="15"/>
      <c r="Y1545" s="15"/>
      <c r="Z1545" s="15"/>
      <c r="AA1545" s="15"/>
      <c r="AB1545" s="15"/>
      <c r="AC1545" s="15"/>
      <c r="AD1545" s="15"/>
      <c r="AE1545" s="15"/>
      <c r="AT1545" s="255" t="s">
        <v>156</v>
      </c>
      <c r="AU1545" s="255" t="s">
        <v>79</v>
      </c>
      <c r="AV1545" s="15" t="s">
        <v>151</v>
      </c>
      <c r="AW1545" s="15" t="s">
        <v>31</v>
      </c>
      <c r="AX1545" s="15" t="s">
        <v>77</v>
      </c>
      <c r="AY1545" s="255" t="s">
        <v>144</v>
      </c>
    </row>
    <row r="1546" s="2" customFormat="1" ht="16.5" customHeight="1">
      <c r="A1546" s="38"/>
      <c r="B1546" s="39"/>
      <c r="C1546" s="204" t="s">
        <v>1458</v>
      </c>
      <c r="D1546" s="204" t="s">
        <v>146</v>
      </c>
      <c r="E1546" s="205" t="s">
        <v>2715</v>
      </c>
      <c r="F1546" s="206" t="s">
        <v>2716</v>
      </c>
      <c r="G1546" s="207" t="s">
        <v>305</v>
      </c>
      <c r="H1546" s="208">
        <v>100</v>
      </c>
      <c r="I1546" s="209"/>
      <c r="J1546" s="210">
        <f>ROUND(I1546*H1546,2)</f>
        <v>0</v>
      </c>
      <c r="K1546" s="206" t="s">
        <v>150</v>
      </c>
      <c r="L1546" s="44"/>
      <c r="M1546" s="211" t="s">
        <v>19</v>
      </c>
      <c r="N1546" s="212" t="s">
        <v>40</v>
      </c>
      <c r="O1546" s="84"/>
      <c r="P1546" s="213">
        <f>O1546*H1546</f>
        <v>0</v>
      </c>
      <c r="Q1546" s="213">
        <v>0</v>
      </c>
      <c r="R1546" s="213">
        <f>Q1546*H1546</f>
        <v>0</v>
      </c>
      <c r="S1546" s="213">
        <v>0.0080000000000000002</v>
      </c>
      <c r="T1546" s="214">
        <f>S1546*H1546</f>
        <v>0.80000000000000004</v>
      </c>
      <c r="U1546" s="38"/>
      <c r="V1546" s="38"/>
      <c r="W1546" s="38"/>
      <c r="X1546" s="38"/>
      <c r="Y1546" s="38"/>
      <c r="Z1546" s="38"/>
      <c r="AA1546" s="38"/>
      <c r="AB1546" s="38"/>
      <c r="AC1546" s="38"/>
      <c r="AD1546" s="38"/>
      <c r="AE1546" s="38"/>
      <c r="AR1546" s="215" t="s">
        <v>203</v>
      </c>
      <c r="AT1546" s="215" t="s">
        <v>146</v>
      </c>
      <c r="AU1546" s="215" t="s">
        <v>79</v>
      </c>
      <c r="AY1546" s="17" t="s">
        <v>144</v>
      </c>
      <c r="BE1546" s="216">
        <f>IF(N1546="základní",J1546,0)</f>
        <v>0</v>
      </c>
      <c r="BF1546" s="216">
        <f>IF(N1546="snížená",J1546,0)</f>
        <v>0</v>
      </c>
      <c r="BG1546" s="216">
        <f>IF(N1546="zákl. přenesená",J1546,0)</f>
        <v>0</v>
      </c>
      <c r="BH1546" s="216">
        <f>IF(N1546="sníž. přenesená",J1546,0)</f>
        <v>0</v>
      </c>
      <c r="BI1546" s="216">
        <f>IF(N1546="nulová",J1546,0)</f>
        <v>0</v>
      </c>
      <c r="BJ1546" s="17" t="s">
        <v>77</v>
      </c>
      <c r="BK1546" s="216">
        <f>ROUND(I1546*H1546,2)</f>
        <v>0</v>
      </c>
      <c r="BL1546" s="17" t="s">
        <v>203</v>
      </c>
      <c r="BM1546" s="215" t="s">
        <v>1461</v>
      </c>
    </row>
    <row r="1547" s="2" customFormat="1">
      <c r="A1547" s="38"/>
      <c r="B1547" s="39"/>
      <c r="C1547" s="40"/>
      <c r="D1547" s="217" t="s">
        <v>152</v>
      </c>
      <c r="E1547" s="40"/>
      <c r="F1547" s="218" t="s">
        <v>2717</v>
      </c>
      <c r="G1547" s="40"/>
      <c r="H1547" s="40"/>
      <c r="I1547" s="219"/>
      <c r="J1547" s="40"/>
      <c r="K1547" s="40"/>
      <c r="L1547" s="44"/>
      <c r="M1547" s="220"/>
      <c r="N1547" s="221"/>
      <c r="O1547" s="84"/>
      <c r="P1547" s="84"/>
      <c r="Q1547" s="84"/>
      <c r="R1547" s="84"/>
      <c r="S1547" s="84"/>
      <c r="T1547" s="85"/>
      <c r="U1547" s="38"/>
      <c r="V1547" s="38"/>
      <c r="W1547" s="38"/>
      <c r="X1547" s="38"/>
      <c r="Y1547" s="38"/>
      <c r="Z1547" s="38"/>
      <c r="AA1547" s="38"/>
      <c r="AB1547" s="38"/>
      <c r="AC1547" s="38"/>
      <c r="AD1547" s="38"/>
      <c r="AE1547" s="38"/>
      <c r="AT1547" s="17" t="s">
        <v>152</v>
      </c>
      <c r="AU1547" s="17" t="s">
        <v>79</v>
      </c>
    </row>
    <row r="1548" s="2" customFormat="1">
      <c r="A1548" s="38"/>
      <c r="B1548" s="39"/>
      <c r="C1548" s="40"/>
      <c r="D1548" s="222" t="s">
        <v>154</v>
      </c>
      <c r="E1548" s="40"/>
      <c r="F1548" s="223" t="s">
        <v>2718</v>
      </c>
      <c r="G1548" s="40"/>
      <c r="H1548" s="40"/>
      <c r="I1548" s="219"/>
      <c r="J1548" s="40"/>
      <c r="K1548" s="40"/>
      <c r="L1548" s="44"/>
      <c r="M1548" s="220"/>
      <c r="N1548" s="221"/>
      <c r="O1548" s="84"/>
      <c r="P1548" s="84"/>
      <c r="Q1548" s="84"/>
      <c r="R1548" s="84"/>
      <c r="S1548" s="84"/>
      <c r="T1548" s="85"/>
      <c r="U1548" s="38"/>
      <c r="V1548" s="38"/>
      <c r="W1548" s="38"/>
      <c r="X1548" s="38"/>
      <c r="Y1548" s="38"/>
      <c r="Z1548" s="38"/>
      <c r="AA1548" s="38"/>
      <c r="AB1548" s="38"/>
      <c r="AC1548" s="38"/>
      <c r="AD1548" s="38"/>
      <c r="AE1548" s="38"/>
      <c r="AT1548" s="17" t="s">
        <v>154</v>
      </c>
      <c r="AU1548" s="17" t="s">
        <v>79</v>
      </c>
    </row>
    <row r="1549" s="2" customFormat="1" ht="16.5" customHeight="1">
      <c r="A1549" s="38"/>
      <c r="B1549" s="39"/>
      <c r="C1549" s="204" t="s">
        <v>866</v>
      </c>
      <c r="D1549" s="204" t="s">
        <v>146</v>
      </c>
      <c r="E1549" s="205" t="s">
        <v>2719</v>
      </c>
      <c r="F1549" s="206" t="s">
        <v>2720</v>
      </c>
      <c r="G1549" s="207" t="s">
        <v>305</v>
      </c>
      <c r="H1549" s="208">
        <v>3</v>
      </c>
      <c r="I1549" s="209"/>
      <c r="J1549" s="210">
        <f>ROUND(I1549*H1549,2)</f>
        <v>0</v>
      </c>
      <c r="K1549" s="206" t="s">
        <v>150</v>
      </c>
      <c r="L1549" s="44"/>
      <c r="M1549" s="211" t="s">
        <v>19</v>
      </c>
      <c r="N1549" s="212" t="s">
        <v>40</v>
      </c>
      <c r="O1549" s="84"/>
      <c r="P1549" s="213">
        <f>O1549*H1549</f>
        <v>0</v>
      </c>
      <c r="Q1549" s="213">
        <v>0</v>
      </c>
      <c r="R1549" s="213">
        <f>Q1549*H1549</f>
        <v>0</v>
      </c>
      <c r="S1549" s="213">
        <v>0</v>
      </c>
      <c r="T1549" s="214">
        <f>S1549*H1549</f>
        <v>0</v>
      </c>
      <c r="U1549" s="38"/>
      <c r="V1549" s="38"/>
      <c r="W1549" s="38"/>
      <c r="X1549" s="38"/>
      <c r="Y1549" s="38"/>
      <c r="Z1549" s="38"/>
      <c r="AA1549" s="38"/>
      <c r="AB1549" s="38"/>
      <c r="AC1549" s="38"/>
      <c r="AD1549" s="38"/>
      <c r="AE1549" s="38"/>
      <c r="AR1549" s="215" t="s">
        <v>203</v>
      </c>
      <c r="AT1549" s="215" t="s">
        <v>146</v>
      </c>
      <c r="AU1549" s="215" t="s">
        <v>79</v>
      </c>
      <c r="AY1549" s="17" t="s">
        <v>144</v>
      </c>
      <c r="BE1549" s="216">
        <f>IF(N1549="základní",J1549,0)</f>
        <v>0</v>
      </c>
      <c r="BF1549" s="216">
        <f>IF(N1549="snížená",J1549,0)</f>
        <v>0</v>
      </c>
      <c r="BG1549" s="216">
        <f>IF(N1549="zákl. přenesená",J1549,0)</f>
        <v>0</v>
      </c>
      <c r="BH1549" s="216">
        <f>IF(N1549="sníž. přenesená",J1549,0)</f>
        <v>0</v>
      </c>
      <c r="BI1549" s="216">
        <f>IF(N1549="nulová",J1549,0)</f>
        <v>0</v>
      </c>
      <c r="BJ1549" s="17" t="s">
        <v>77</v>
      </c>
      <c r="BK1549" s="216">
        <f>ROUND(I1549*H1549,2)</f>
        <v>0</v>
      </c>
      <c r="BL1549" s="17" t="s">
        <v>203</v>
      </c>
      <c r="BM1549" s="215" t="s">
        <v>1468</v>
      </c>
    </row>
    <row r="1550" s="2" customFormat="1">
      <c r="A1550" s="38"/>
      <c r="B1550" s="39"/>
      <c r="C1550" s="40"/>
      <c r="D1550" s="217" t="s">
        <v>152</v>
      </c>
      <c r="E1550" s="40"/>
      <c r="F1550" s="218" t="s">
        <v>2721</v>
      </c>
      <c r="G1550" s="40"/>
      <c r="H1550" s="40"/>
      <c r="I1550" s="219"/>
      <c r="J1550" s="40"/>
      <c r="K1550" s="40"/>
      <c r="L1550" s="44"/>
      <c r="M1550" s="220"/>
      <c r="N1550" s="221"/>
      <c r="O1550" s="84"/>
      <c r="P1550" s="84"/>
      <c r="Q1550" s="84"/>
      <c r="R1550" s="84"/>
      <c r="S1550" s="84"/>
      <c r="T1550" s="85"/>
      <c r="U1550" s="38"/>
      <c r="V1550" s="38"/>
      <c r="W1550" s="38"/>
      <c r="X1550" s="38"/>
      <c r="Y1550" s="38"/>
      <c r="Z1550" s="38"/>
      <c r="AA1550" s="38"/>
      <c r="AB1550" s="38"/>
      <c r="AC1550" s="38"/>
      <c r="AD1550" s="38"/>
      <c r="AE1550" s="38"/>
      <c r="AT1550" s="17" t="s">
        <v>152</v>
      </c>
      <c r="AU1550" s="17" t="s">
        <v>79</v>
      </c>
    </row>
    <row r="1551" s="2" customFormat="1">
      <c r="A1551" s="38"/>
      <c r="B1551" s="39"/>
      <c r="C1551" s="40"/>
      <c r="D1551" s="222" t="s">
        <v>154</v>
      </c>
      <c r="E1551" s="40"/>
      <c r="F1551" s="223" t="s">
        <v>2722</v>
      </c>
      <c r="G1551" s="40"/>
      <c r="H1551" s="40"/>
      <c r="I1551" s="219"/>
      <c r="J1551" s="40"/>
      <c r="K1551" s="40"/>
      <c r="L1551" s="44"/>
      <c r="M1551" s="220"/>
      <c r="N1551" s="221"/>
      <c r="O1551" s="84"/>
      <c r="P1551" s="84"/>
      <c r="Q1551" s="84"/>
      <c r="R1551" s="84"/>
      <c r="S1551" s="84"/>
      <c r="T1551" s="85"/>
      <c r="U1551" s="38"/>
      <c r="V1551" s="38"/>
      <c r="W1551" s="38"/>
      <c r="X1551" s="38"/>
      <c r="Y1551" s="38"/>
      <c r="Z1551" s="38"/>
      <c r="AA1551" s="38"/>
      <c r="AB1551" s="38"/>
      <c r="AC1551" s="38"/>
      <c r="AD1551" s="38"/>
      <c r="AE1551" s="38"/>
      <c r="AT1551" s="17" t="s">
        <v>154</v>
      </c>
      <c r="AU1551" s="17" t="s">
        <v>79</v>
      </c>
    </row>
    <row r="1552" s="13" customFormat="1">
      <c r="A1552" s="13"/>
      <c r="B1552" s="224"/>
      <c r="C1552" s="225"/>
      <c r="D1552" s="217" t="s">
        <v>156</v>
      </c>
      <c r="E1552" s="226" t="s">
        <v>19</v>
      </c>
      <c r="F1552" s="227" t="s">
        <v>2723</v>
      </c>
      <c r="G1552" s="225"/>
      <c r="H1552" s="226" t="s">
        <v>19</v>
      </c>
      <c r="I1552" s="228"/>
      <c r="J1552" s="225"/>
      <c r="K1552" s="225"/>
      <c r="L1552" s="229"/>
      <c r="M1552" s="230"/>
      <c r="N1552" s="231"/>
      <c r="O1552" s="231"/>
      <c r="P1552" s="231"/>
      <c r="Q1552" s="231"/>
      <c r="R1552" s="231"/>
      <c r="S1552" s="231"/>
      <c r="T1552" s="232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T1552" s="233" t="s">
        <v>156</v>
      </c>
      <c r="AU1552" s="233" t="s">
        <v>79</v>
      </c>
      <c r="AV1552" s="13" t="s">
        <v>77</v>
      </c>
      <c r="AW1552" s="13" t="s">
        <v>31</v>
      </c>
      <c r="AX1552" s="13" t="s">
        <v>69</v>
      </c>
      <c r="AY1552" s="233" t="s">
        <v>144</v>
      </c>
    </row>
    <row r="1553" s="14" customFormat="1">
      <c r="A1553" s="14"/>
      <c r="B1553" s="234"/>
      <c r="C1553" s="235"/>
      <c r="D1553" s="217" t="s">
        <v>156</v>
      </c>
      <c r="E1553" s="236" t="s">
        <v>19</v>
      </c>
      <c r="F1553" s="237" t="s">
        <v>79</v>
      </c>
      <c r="G1553" s="235"/>
      <c r="H1553" s="238">
        <v>2</v>
      </c>
      <c r="I1553" s="239"/>
      <c r="J1553" s="235"/>
      <c r="K1553" s="235"/>
      <c r="L1553" s="240"/>
      <c r="M1553" s="241"/>
      <c r="N1553" s="242"/>
      <c r="O1553" s="242"/>
      <c r="P1553" s="242"/>
      <c r="Q1553" s="242"/>
      <c r="R1553" s="242"/>
      <c r="S1553" s="242"/>
      <c r="T1553" s="243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T1553" s="244" t="s">
        <v>156</v>
      </c>
      <c r="AU1553" s="244" t="s">
        <v>79</v>
      </c>
      <c r="AV1553" s="14" t="s">
        <v>79</v>
      </c>
      <c r="AW1553" s="14" t="s">
        <v>31</v>
      </c>
      <c r="AX1553" s="14" t="s">
        <v>69</v>
      </c>
      <c r="AY1553" s="244" t="s">
        <v>144</v>
      </c>
    </row>
    <row r="1554" s="13" customFormat="1">
      <c r="A1554" s="13"/>
      <c r="B1554" s="224"/>
      <c r="C1554" s="225"/>
      <c r="D1554" s="217" t="s">
        <v>156</v>
      </c>
      <c r="E1554" s="226" t="s">
        <v>19</v>
      </c>
      <c r="F1554" s="227" t="s">
        <v>2724</v>
      </c>
      <c r="G1554" s="225"/>
      <c r="H1554" s="226" t="s">
        <v>19</v>
      </c>
      <c r="I1554" s="228"/>
      <c r="J1554" s="225"/>
      <c r="K1554" s="225"/>
      <c r="L1554" s="229"/>
      <c r="M1554" s="230"/>
      <c r="N1554" s="231"/>
      <c r="O1554" s="231"/>
      <c r="P1554" s="231"/>
      <c r="Q1554" s="231"/>
      <c r="R1554" s="231"/>
      <c r="S1554" s="231"/>
      <c r="T1554" s="232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T1554" s="233" t="s">
        <v>156</v>
      </c>
      <c r="AU1554" s="233" t="s">
        <v>79</v>
      </c>
      <c r="AV1554" s="13" t="s">
        <v>77</v>
      </c>
      <c r="AW1554" s="13" t="s">
        <v>31</v>
      </c>
      <c r="AX1554" s="13" t="s">
        <v>69</v>
      </c>
      <c r="AY1554" s="233" t="s">
        <v>144</v>
      </c>
    </row>
    <row r="1555" s="14" customFormat="1">
      <c r="A1555" s="14"/>
      <c r="B1555" s="234"/>
      <c r="C1555" s="235"/>
      <c r="D1555" s="217" t="s">
        <v>156</v>
      </c>
      <c r="E1555" s="236" t="s">
        <v>19</v>
      </c>
      <c r="F1555" s="237" t="s">
        <v>77</v>
      </c>
      <c r="G1555" s="235"/>
      <c r="H1555" s="238">
        <v>1</v>
      </c>
      <c r="I1555" s="239"/>
      <c r="J1555" s="235"/>
      <c r="K1555" s="235"/>
      <c r="L1555" s="240"/>
      <c r="M1555" s="241"/>
      <c r="N1555" s="242"/>
      <c r="O1555" s="242"/>
      <c r="P1555" s="242"/>
      <c r="Q1555" s="242"/>
      <c r="R1555" s="242"/>
      <c r="S1555" s="242"/>
      <c r="T1555" s="243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T1555" s="244" t="s">
        <v>156</v>
      </c>
      <c r="AU1555" s="244" t="s">
        <v>79</v>
      </c>
      <c r="AV1555" s="14" t="s">
        <v>79</v>
      </c>
      <c r="AW1555" s="14" t="s">
        <v>31</v>
      </c>
      <c r="AX1555" s="14" t="s">
        <v>69</v>
      </c>
      <c r="AY1555" s="244" t="s">
        <v>144</v>
      </c>
    </row>
    <row r="1556" s="15" customFormat="1">
      <c r="A1556" s="15"/>
      <c r="B1556" s="245"/>
      <c r="C1556" s="246"/>
      <c r="D1556" s="217" t="s">
        <v>156</v>
      </c>
      <c r="E1556" s="247" t="s">
        <v>19</v>
      </c>
      <c r="F1556" s="248" t="s">
        <v>163</v>
      </c>
      <c r="G1556" s="246"/>
      <c r="H1556" s="249">
        <v>3</v>
      </c>
      <c r="I1556" s="250"/>
      <c r="J1556" s="246"/>
      <c r="K1556" s="246"/>
      <c r="L1556" s="251"/>
      <c r="M1556" s="252"/>
      <c r="N1556" s="253"/>
      <c r="O1556" s="253"/>
      <c r="P1556" s="253"/>
      <c r="Q1556" s="253"/>
      <c r="R1556" s="253"/>
      <c r="S1556" s="253"/>
      <c r="T1556" s="254"/>
      <c r="U1556" s="15"/>
      <c r="V1556" s="15"/>
      <c r="W1556" s="15"/>
      <c r="X1556" s="15"/>
      <c r="Y1556" s="15"/>
      <c r="Z1556" s="15"/>
      <c r="AA1556" s="15"/>
      <c r="AB1556" s="15"/>
      <c r="AC1556" s="15"/>
      <c r="AD1556" s="15"/>
      <c r="AE1556" s="15"/>
      <c r="AT1556" s="255" t="s">
        <v>156</v>
      </c>
      <c r="AU1556" s="255" t="s">
        <v>79</v>
      </c>
      <c r="AV1556" s="15" t="s">
        <v>151</v>
      </c>
      <c r="AW1556" s="15" t="s">
        <v>31</v>
      </c>
      <c r="AX1556" s="15" t="s">
        <v>77</v>
      </c>
      <c r="AY1556" s="255" t="s">
        <v>144</v>
      </c>
    </row>
    <row r="1557" s="2" customFormat="1" ht="33" customHeight="1">
      <c r="A1557" s="38"/>
      <c r="B1557" s="39"/>
      <c r="C1557" s="204" t="s">
        <v>1479</v>
      </c>
      <c r="D1557" s="204" t="s">
        <v>146</v>
      </c>
      <c r="E1557" s="205" t="s">
        <v>2725</v>
      </c>
      <c r="F1557" s="206" t="s">
        <v>2726</v>
      </c>
      <c r="G1557" s="207" t="s">
        <v>964</v>
      </c>
      <c r="H1557" s="208">
        <v>2</v>
      </c>
      <c r="I1557" s="209"/>
      <c r="J1557" s="210">
        <f>ROUND(I1557*H1557,2)</f>
        <v>0</v>
      </c>
      <c r="K1557" s="206" t="s">
        <v>150</v>
      </c>
      <c r="L1557" s="44"/>
      <c r="M1557" s="211" t="s">
        <v>19</v>
      </c>
      <c r="N1557" s="212" t="s">
        <v>40</v>
      </c>
      <c r="O1557" s="84"/>
      <c r="P1557" s="213">
        <f>O1557*H1557</f>
        <v>0</v>
      </c>
      <c r="Q1557" s="213">
        <v>0.0018843582000000001</v>
      </c>
      <c r="R1557" s="213">
        <f>Q1557*H1557</f>
        <v>0.0037687164000000002</v>
      </c>
      <c r="S1557" s="213">
        <v>0</v>
      </c>
      <c r="T1557" s="214">
        <f>S1557*H1557</f>
        <v>0</v>
      </c>
      <c r="U1557" s="38"/>
      <c r="V1557" s="38"/>
      <c r="W1557" s="38"/>
      <c r="X1557" s="38"/>
      <c r="Y1557" s="38"/>
      <c r="Z1557" s="38"/>
      <c r="AA1557" s="38"/>
      <c r="AB1557" s="38"/>
      <c r="AC1557" s="38"/>
      <c r="AD1557" s="38"/>
      <c r="AE1557" s="38"/>
      <c r="AR1557" s="215" t="s">
        <v>203</v>
      </c>
      <c r="AT1557" s="215" t="s">
        <v>146</v>
      </c>
      <c r="AU1557" s="215" t="s">
        <v>79</v>
      </c>
      <c r="AY1557" s="17" t="s">
        <v>144</v>
      </c>
      <c r="BE1557" s="216">
        <f>IF(N1557="základní",J1557,0)</f>
        <v>0</v>
      </c>
      <c r="BF1557" s="216">
        <f>IF(N1557="snížená",J1557,0)</f>
        <v>0</v>
      </c>
      <c r="BG1557" s="216">
        <f>IF(N1557="zákl. přenesená",J1557,0)</f>
        <v>0</v>
      </c>
      <c r="BH1557" s="216">
        <f>IF(N1557="sníž. přenesená",J1557,0)</f>
        <v>0</v>
      </c>
      <c r="BI1557" s="216">
        <f>IF(N1557="nulová",J1557,0)</f>
        <v>0</v>
      </c>
      <c r="BJ1557" s="17" t="s">
        <v>77</v>
      </c>
      <c r="BK1557" s="216">
        <f>ROUND(I1557*H1557,2)</f>
        <v>0</v>
      </c>
      <c r="BL1557" s="17" t="s">
        <v>203</v>
      </c>
      <c r="BM1557" s="215" t="s">
        <v>1482</v>
      </c>
    </row>
    <row r="1558" s="2" customFormat="1">
      <c r="A1558" s="38"/>
      <c r="B1558" s="39"/>
      <c r="C1558" s="40"/>
      <c r="D1558" s="217" t="s">
        <v>152</v>
      </c>
      <c r="E1558" s="40"/>
      <c r="F1558" s="218" t="s">
        <v>2727</v>
      </c>
      <c r="G1558" s="40"/>
      <c r="H1558" s="40"/>
      <c r="I1558" s="219"/>
      <c r="J1558" s="40"/>
      <c r="K1558" s="40"/>
      <c r="L1558" s="44"/>
      <c r="M1558" s="220"/>
      <c r="N1558" s="221"/>
      <c r="O1558" s="84"/>
      <c r="P1558" s="84"/>
      <c r="Q1558" s="84"/>
      <c r="R1558" s="84"/>
      <c r="S1558" s="84"/>
      <c r="T1558" s="85"/>
      <c r="U1558" s="38"/>
      <c r="V1558" s="38"/>
      <c r="W1558" s="38"/>
      <c r="X1558" s="38"/>
      <c r="Y1558" s="38"/>
      <c r="Z1558" s="38"/>
      <c r="AA1558" s="38"/>
      <c r="AB1558" s="38"/>
      <c r="AC1558" s="38"/>
      <c r="AD1558" s="38"/>
      <c r="AE1558" s="38"/>
      <c r="AT1558" s="17" t="s">
        <v>152</v>
      </c>
      <c r="AU1558" s="17" t="s">
        <v>79</v>
      </c>
    </row>
    <row r="1559" s="2" customFormat="1">
      <c r="A1559" s="38"/>
      <c r="B1559" s="39"/>
      <c r="C1559" s="40"/>
      <c r="D1559" s="222" t="s">
        <v>154</v>
      </c>
      <c r="E1559" s="40"/>
      <c r="F1559" s="223" t="s">
        <v>2728</v>
      </c>
      <c r="G1559" s="40"/>
      <c r="H1559" s="40"/>
      <c r="I1559" s="219"/>
      <c r="J1559" s="40"/>
      <c r="K1559" s="40"/>
      <c r="L1559" s="44"/>
      <c r="M1559" s="220"/>
      <c r="N1559" s="221"/>
      <c r="O1559" s="84"/>
      <c r="P1559" s="84"/>
      <c r="Q1559" s="84"/>
      <c r="R1559" s="84"/>
      <c r="S1559" s="84"/>
      <c r="T1559" s="85"/>
      <c r="U1559" s="38"/>
      <c r="V1559" s="38"/>
      <c r="W1559" s="38"/>
      <c r="X1559" s="38"/>
      <c r="Y1559" s="38"/>
      <c r="Z1559" s="38"/>
      <c r="AA1559" s="38"/>
      <c r="AB1559" s="38"/>
      <c r="AC1559" s="38"/>
      <c r="AD1559" s="38"/>
      <c r="AE1559" s="38"/>
      <c r="AT1559" s="17" t="s">
        <v>154</v>
      </c>
      <c r="AU1559" s="17" t="s">
        <v>79</v>
      </c>
    </row>
    <row r="1560" s="13" customFormat="1">
      <c r="A1560" s="13"/>
      <c r="B1560" s="224"/>
      <c r="C1560" s="225"/>
      <c r="D1560" s="217" t="s">
        <v>156</v>
      </c>
      <c r="E1560" s="226" t="s">
        <v>19</v>
      </c>
      <c r="F1560" s="227" t="s">
        <v>2402</v>
      </c>
      <c r="G1560" s="225"/>
      <c r="H1560" s="226" t="s">
        <v>19</v>
      </c>
      <c r="I1560" s="228"/>
      <c r="J1560" s="225"/>
      <c r="K1560" s="225"/>
      <c r="L1560" s="229"/>
      <c r="M1560" s="230"/>
      <c r="N1560" s="231"/>
      <c r="O1560" s="231"/>
      <c r="P1560" s="231"/>
      <c r="Q1560" s="231"/>
      <c r="R1560" s="231"/>
      <c r="S1560" s="231"/>
      <c r="T1560" s="232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T1560" s="233" t="s">
        <v>156</v>
      </c>
      <c r="AU1560" s="233" t="s">
        <v>79</v>
      </c>
      <c r="AV1560" s="13" t="s">
        <v>77</v>
      </c>
      <c r="AW1560" s="13" t="s">
        <v>31</v>
      </c>
      <c r="AX1560" s="13" t="s">
        <v>69</v>
      </c>
      <c r="AY1560" s="233" t="s">
        <v>144</v>
      </c>
    </row>
    <row r="1561" s="14" customFormat="1">
      <c r="A1561" s="14"/>
      <c r="B1561" s="234"/>
      <c r="C1561" s="235"/>
      <c r="D1561" s="217" t="s">
        <v>156</v>
      </c>
      <c r="E1561" s="236" t="s">
        <v>19</v>
      </c>
      <c r="F1561" s="237" t="s">
        <v>77</v>
      </c>
      <c r="G1561" s="235"/>
      <c r="H1561" s="238">
        <v>1</v>
      </c>
      <c r="I1561" s="239"/>
      <c r="J1561" s="235"/>
      <c r="K1561" s="235"/>
      <c r="L1561" s="240"/>
      <c r="M1561" s="241"/>
      <c r="N1561" s="242"/>
      <c r="O1561" s="242"/>
      <c r="P1561" s="242"/>
      <c r="Q1561" s="242"/>
      <c r="R1561" s="242"/>
      <c r="S1561" s="242"/>
      <c r="T1561" s="243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T1561" s="244" t="s">
        <v>156</v>
      </c>
      <c r="AU1561" s="244" t="s">
        <v>79</v>
      </c>
      <c r="AV1561" s="14" t="s">
        <v>79</v>
      </c>
      <c r="AW1561" s="14" t="s">
        <v>31</v>
      </c>
      <c r="AX1561" s="14" t="s">
        <v>69</v>
      </c>
      <c r="AY1561" s="244" t="s">
        <v>144</v>
      </c>
    </row>
    <row r="1562" s="13" customFormat="1">
      <c r="A1562" s="13"/>
      <c r="B1562" s="224"/>
      <c r="C1562" s="225"/>
      <c r="D1562" s="217" t="s">
        <v>156</v>
      </c>
      <c r="E1562" s="226" t="s">
        <v>19</v>
      </c>
      <c r="F1562" s="227" t="s">
        <v>2403</v>
      </c>
      <c r="G1562" s="225"/>
      <c r="H1562" s="226" t="s">
        <v>19</v>
      </c>
      <c r="I1562" s="228"/>
      <c r="J1562" s="225"/>
      <c r="K1562" s="225"/>
      <c r="L1562" s="229"/>
      <c r="M1562" s="230"/>
      <c r="N1562" s="231"/>
      <c r="O1562" s="231"/>
      <c r="P1562" s="231"/>
      <c r="Q1562" s="231"/>
      <c r="R1562" s="231"/>
      <c r="S1562" s="231"/>
      <c r="T1562" s="232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T1562" s="233" t="s">
        <v>156</v>
      </c>
      <c r="AU1562" s="233" t="s">
        <v>79</v>
      </c>
      <c r="AV1562" s="13" t="s">
        <v>77</v>
      </c>
      <c r="AW1562" s="13" t="s">
        <v>31</v>
      </c>
      <c r="AX1562" s="13" t="s">
        <v>69</v>
      </c>
      <c r="AY1562" s="233" t="s">
        <v>144</v>
      </c>
    </row>
    <row r="1563" s="14" customFormat="1">
      <c r="A1563" s="14"/>
      <c r="B1563" s="234"/>
      <c r="C1563" s="235"/>
      <c r="D1563" s="217" t="s">
        <v>156</v>
      </c>
      <c r="E1563" s="236" t="s">
        <v>19</v>
      </c>
      <c r="F1563" s="237" t="s">
        <v>77</v>
      </c>
      <c r="G1563" s="235"/>
      <c r="H1563" s="238">
        <v>1</v>
      </c>
      <c r="I1563" s="239"/>
      <c r="J1563" s="235"/>
      <c r="K1563" s="235"/>
      <c r="L1563" s="240"/>
      <c r="M1563" s="241"/>
      <c r="N1563" s="242"/>
      <c r="O1563" s="242"/>
      <c r="P1563" s="242"/>
      <c r="Q1563" s="242"/>
      <c r="R1563" s="242"/>
      <c r="S1563" s="242"/>
      <c r="T1563" s="243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T1563" s="244" t="s">
        <v>156</v>
      </c>
      <c r="AU1563" s="244" t="s">
        <v>79</v>
      </c>
      <c r="AV1563" s="14" t="s">
        <v>79</v>
      </c>
      <c r="AW1563" s="14" t="s">
        <v>31</v>
      </c>
      <c r="AX1563" s="14" t="s">
        <v>69</v>
      </c>
      <c r="AY1563" s="244" t="s">
        <v>144</v>
      </c>
    </row>
    <row r="1564" s="15" customFormat="1">
      <c r="A1564" s="15"/>
      <c r="B1564" s="245"/>
      <c r="C1564" s="246"/>
      <c r="D1564" s="217" t="s">
        <v>156</v>
      </c>
      <c r="E1564" s="247" t="s">
        <v>19</v>
      </c>
      <c r="F1564" s="248" t="s">
        <v>163</v>
      </c>
      <c r="G1564" s="246"/>
      <c r="H1564" s="249">
        <v>2</v>
      </c>
      <c r="I1564" s="250"/>
      <c r="J1564" s="246"/>
      <c r="K1564" s="246"/>
      <c r="L1564" s="251"/>
      <c r="M1564" s="252"/>
      <c r="N1564" s="253"/>
      <c r="O1564" s="253"/>
      <c r="P1564" s="253"/>
      <c r="Q1564" s="253"/>
      <c r="R1564" s="253"/>
      <c r="S1564" s="253"/>
      <c r="T1564" s="254"/>
      <c r="U1564" s="15"/>
      <c r="V1564" s="15"/>
      <c r="W1564" s="15"/>
      <c r="X1564" s="15"/>
      <c r="Y1564" s="15"/>
      <c r="Z1564" s="15"/>
      <c r="AA1564" s="15"/>
      <c r="AB1564" s="15"/>
      <c r="AC1564" s="15"/>
      <c r="AD1564" s="15"/>
      <c r="AE1564" s="15"/>
      <c r="AT1564" s="255" t="s">
        <v>156</v>
      </c>
      <c r="AU1564" s="255" t="s">
        <v>79</v>
      </c>
      <c r="AV1564" s="15" t="s">
        <v>151</v>
      </c>
      <c r="AW1564" s="15" t="s">
        <v>31</v>
      </c>
      <c r="AX1564" s="15" t="s">
        <v>77</v>
      </c>
      <c r="AY1564" s="255" t="s">
        <v>144</v>
      </c>
    </row>
    <row r="1565" s="2" customFormat="1" ht="24.15" customHeight="1">
      <c r="A1565" s="38"/>
      <c r="B1565" s="39"/>
      <c r="C1565" s="204" t="s">
        <v>875</v>
      </c>
      <c r="D1565" s="204" t="s">
        <v>146</v>
      </c>
      <c r="E1565" s="205" t="s">
        <v>2729</v>
      </c>
      <c r="F1565" s="206" t="s">
        <v>2730</v>
      </c>
      <c r="G1565" s="207" t="s">
        <v>211</v>
      </c>
      <c r="H1565" s="208">
        <v>1.145</v>
      </c>
      <c r="I1565" s="209"/>
      <c r="J1565" s="210">
        <f>ROUND(I1565*H1565,2)</f>
        <v>0</v>
      </c>
      <c r="K1565" s="206" t="s">
        <v>150</v>
      </c>
      <c r="L1565" s="44"/>
      <c r="M1565" s="211" t="s">
        <v>19</v>
      </c>
      <c r="N1565" s="212" t="s">
        <v>40</v>
      </c>
      <c r="O1565" s="84"/>
      <c r="P1565" s="213">
        <f>O1565*H1565</f>
        <v>0</v>
      </c>
      <c r="Q1565" s="213">
        <v>0</v>
      </c>
      <c r="R1565" s="213">
        <f>Q1565*H1565</f>
        <v>0</v>
      </c>
      <c r="S1565" s="213">
        <v>0</v>
      </c>
      <c r="T1565" s="214">
        <f>S1565*H1565</f>
        <v>0</v>
      </c>
      <c r="U1565" s="38"/>
      <c r="V1565" s="38"/>
      <c r="W1565" s="38"/>
      <c r="X1565" s="38"/>
      <c r="Y1565" s="38"/>
      <c r="Z1565" s="38"/>
      <c r="AA1565" s="38"/>
      <c r="AB1565" s="38"/>
      <c r="AC1565" s="38"/>
      <c r="AD1565" s="38"/>
      <c r="AE1565" s="38"/>
      <c r="AR1565" s="215" t="s">
        <v>203</v>
      </c>
      <c r="AT1565" s="215" t="s">
        <v>146</v>
      </c>
      <c r="AU1565" s="215" t="s">
        <v>79</v>
      </c>
      <c r="AY1565" s="17" t="s">
        <v>144</v>
      </c>
      <c r="BE1565" s="216">
        <f>IF(N1565="základní",J1565,0)</f>
        <v>0</v>
      </c>
      <c r="BF1565" s="216">
        <f>IF(N1565="snížená",J1565,0)</f>
        <v>0</v>
      </c>
      <c r="BG1565" s="216">
        <f>IF(N1565="zákl. přenesená",J1565,0)</f>
        <v>0</v>
      </c>
      <c r="BH1565" s="216">
        <f>IF(N1565="sníž. přenesená",J1565,0)</f>
        <v>0</v>
      </c>
      <c r="BI1565" s="216">
        <f>IF(N1565="nulová",J1565,0)</f>
        <v>0</v>
      </c>
      <c r="BJ1565" s="17" t="s">
        <v>77</v>
      </c>
      <c r="BK1565" s="216">
        <f>ROUND(I1565*H1565,2)</f>
        <v>0</v>
      </c>
      <c r="BL1565" s="17" t="s">
        <v>203</v>
      </c>
      <c r="BM1565" s="215" t="s">
        <v>1488</v>
      </c>
    </row>
    <row r="1566" s="2" customFormat="1">
      <c r="A1566" s="38"/>
      <c r="B1566" s="39"/>
      <c r="C1566" s="40"/>
      <c r="D1566" s="217" t="s">
        <v>152</v>
      </c>
      <c r="E1566" s="40"/>
      <c r="F1566" s="218" t="s">
        <v>2731</v>
      </c>
      <c r="G1566" s="40"/>
      <c r="H1566" s="40"/>
      <c r="I1566" s="219"/>
      <c r="J1566" s="40"/>
      <c r="K1566" s="40"/>
      <c r="L1566" s="44"/>
      <c r="M1566" s="220"/>
      <c r="N1566" s="221"/>
      <c r="O1566" s="84"/>
      <c r="P1566" s="84"/>
      <c r="Q1566" s="84"/>
      <c r="R1566" s="84"/>
      <c r="S1566" s="84"/>
      <c r="T1566" s="85"/>
      <c r="U1566" s="38"/>
      <c r="V1566" s="38"/>
      <c r="W1566" s="38"/>
      <c r="X1566" s="38"/>
      <c r="Y1566" s="38"/>
      <c r="Z1566" s="38"/>
      <c r="AA1566" s="38"/>
      <c r="AB1566" s="38"/>
      <c r="AC1566" s="38"/>
      <c r="AD1566" s="38"/>
      <c r="AE1566" s="38"/>
      <c r="AT1566" s="17" t="s">
        <v>152</v>
      </c>
      <c r="AU1566" s="17" t="s">
        <v>79</v>
      </c>
    </row>
    <row r="1567" s="2" customFormat="1">
      <c r="A1567" s="38"/>
      <c r="B1567" s="39"/>
      <c r="C1567" s="40"/>
      <c r="D1567" s="222" t="s">
        <v>154</v>
      </c>
      <c r="E1567" s="40"/>
      <c r="F1567" s="223" t="s">
        <v>2732</v>
      </c>
      <c r="G1567" s="40"/>
      <c r="H1567" s="40"/>
      <c r="I1567" s="219"/>
      <c r="J1567" s="40"/>
      <c r="K1567" s="40"/>
      <c r="L1567" s="44"/>
      <c r="M1567" s="220"/>
      <c r="N1567" s="221"/>
      <c r="O1567" s="84"/>
      <c r="P1567" s="84"/>
      <c r="Q1567" s="84"/>
      <c r="R1567" s="84"/>
      <c r="S1567" s="84"/>
      <c r="T1567" s="85"/>
      <c r="U1567" s="38"/>
      <c r="V1567" s="38"/>
      <c r="W1567" s="38"/>
      <c r="X1567" s="38"/>
      <c r="Y1567" s="38"/>
      <c r="Z1567" s="38"/>
      <c r="AA1567" s="38"/>
      <c r="AB1567" s="38"/>
      <c r="AC1567" s="38"/>
      <c r="AD1567" s="38"/>
      <c r="AE1567" s="38"/>
      <c r="AT1567" s="17" t="s">
        <v>154</v>
      </c>
      <c r="AU1567" s="17" t="s">
        <v>79</v>
      </c>
    </row>
    <row r="1568" s="12" customFormat="1" ht="25.92" customHeight="1">
      <c r="A1568" s="12"/>
      <c r="B1568" s="188"/>
      <c r="C1568" s="189"/>
      <c r="D1568" s="190" t="s">
        <v>68</v>
      </c>
      <c r="E1568" s="191" t="s">
        <v>1843</v>
      </c>
      <c r="F1568" s="191" t="s">
        <v>1844</v>
      </c>
      <c r="G1568" s="189"/>
      <c r="H1568" s="189"/>
      <c r="I1568" s="192"/>
      <c r="J1568" s="193">
        <f>BK1568</f>
        <v>0</v>
      </c>
      <c r="K1568" s="189"/>
      <c r="L1568" s="194"/>
      <c r="M1568" s="195"/>
      <c r="N1568" s="196"/>
      <c r="O1568" s="196"/>
      <c r="P1568" s="197">
        <f>SUM(P1569:P1601)</f>
        <v>0</v>
      </c>
      <c r="Q1568" s="196"/>
      <c r="R1568" s="197">
        <f>SUM(R1569:R1601)</f>
        <v>0</v>
      </c>
      <c r="S1568" s="196"/>
      <c r="T1568" s="198">
        <f>SUM(T1569:T1601)</f>
        <v>0</v>
      </c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R1568" s="199" t="s">
        <v>151</v>
      </c>
      <c r="AT1568" s="200" t="s">
        <v>68</v>
      </c>
      <c r="AU1568" s="200" t="s">
        <v>69</v>
      </c>
      <c r="AY1568" s="199" t="s">
        <v>144</v>
      </c>
      <c r="BK1568" s="201">
        <f>SUM(BK1569:BK1601)</f>
        <v>0</v>
      </c>
    </row>
    <row r="1569" s="2" customFormat="1" ht="16.5" customHeight="1">
      <c r="A1569" s="38"/>
      <c r="B1569" s="39"/>
      <c r="C1569" s="204" t="s">
        <v>1492</v>
      </c>
      <c r="D1569" s="204" t="s">
        <v>146</v>
      </c>
      <c r="E1569" s="205" t="s">
        <v>1845</v>
      </c>
      <c r="F1569" s="206" t="s">
        <v>1846</v>
      </c>
      <c r="G1569" s="207" t="s">
        <v>1847</v>
      </c>
      <c r="H1569" s="208">
        <v>76.900000000000006</v>
      </c>
      <c r="I1569" s="209"/>
      <c r="J1569" s="210">
        <f>ROUND(I1569*H1569,2)</f>
        <v>0</v>
      </c>
      <c r="K1569" s="206" t="s">
        <v>150</v>
      </c>
      <c r="L1569" s="44"/>
      <c r="M1569" s="211" t="s">
        <v>19</v>
      </c>
      <c r="N1569" s="212" t="s">
        <v>40</v>
      </c>
      <c r="O1569" s="84"/>
      <c r="P1569" s="213">
        <f>O1569*H1569</f>
        <v>0</v>
      </c>
      <c r="Q1569" s="213">
        <v>0</v>
      </c>
      <c r="R1569" s="213">
        <f>Q1569*H1569</f>
        <v>0</v>
      </c>
      <c r="S1569" s="213">
        <v>0</v>
      </c>
      <c r="T1569" s="214">
        <f>S1569*H1569</f>
        <v>0</v>
      </c>
      <c r="U1569" s="38"/>
      <c r="V1569" s="38"/>
      <c r="W1569" s="38"/>
      <c r="X1569" s="38"/>
      <c r="Y1569" s="38"/>
      <c r="Z1569" s="38"/>
      <c r="AA1569" s="38"/>
      <c r="AB1569" s="38"/>
      <c r="AC1569" s="38"/>
      <c r="AD1569" s="38"/>
      <c r="AE1569" s="38"/>
      <c r="AR1569" s="215" t="s">
        <v>1848</v>
      </c>
      <c r="AT1569" s="215" t="s">
        <v>146</v>
      </c>
      <c r="AU1569" s="215" t="s">
        <v>77</v>
      </c>
      <c r="AY1569" s="17" t="s">
        <v>144</v>
      </c>
      <c r="BE1569" s="216">
        <f>IF(N1569="základní",J1569,0)</f>
        <v>0</v>
      </c>
      <c r="BF1569" s="216">
        <f>IF(N1569="snížená",J1569,0)</f>
        <v>0</v>
      </c>
      <c r="BG1569" s="216">
        <f>IF(N1569="zákl. přenesená",J1569,0)</f>
        <v>0</v>
      </c>
      <c r="BH1569" s="216">
        <f>IF(N1569="sníž. přenesená",J1569,0)</f>
        <v>0</v>
      </c>
      <c r="BI1569" s="216">
        <f>IF(N1569="nulová",J1569,0)</f>
        <v>0</v>
      </c>
      <c r="BJ1569" s="17" t="s">
        <v>77</v>
      </c>
      <c r="BK1569" s="216">
        <f>ROUND(I1569*H1569,2)</f>
        <v>0</v>
      </c>
      <c r="BL1569" s="17" t="s">
        <v>1848</v>
      </c>
      <c r="BM1569" s="215" t="s">
        <v>1495</v>
      </c>
    </row>
    <row r="1570" s="2" customFormat="1">
      <c r="A1570" s="38"/>
      <c r="B1570" s="39"/>
      <c r="C1570" s="40"/>
      <c r="D1570" s="217" t="s">
        <v>152</v>
      </c>
      <c r="E1570" s="40"/>
      <c r="F1570" s="218" t="s">
        <v>1849</v>
      </c>
      <c r="G1570" s="40"/>
      <c r="H1570" s="40"/>
      <c r="I1570" s="219"/>
      <c r="J1570" s="40"/>
      <c r="K1570" s="40"/>
      <c r="L1570" s="44"/>
      <c r="M1570" s="220"/>
      <c r="N1570" s="221"/>
      <c r="O1570" s="84"/>
      <c r="P1570" s="84"/>
      <c r="Q1570" s="84"/>
      <c r="R1570" s="84"/>
      <c r="S1570" s="84"/>
      <c r="T1570" s="85"/>
      <c r="U1570" s="38"/>
      <c r="V1570" s="38"/>
      <c r="W1570" s="38"/>
      <c r="X1570" s="38"/>
      <c r="Y1570" s="38"/>
      <c r="Z1570" s="38"/>
      <c r="AA1570" s="38"/>
      <c r="AB1570" s="38"/>
      <c r="AC1570" s="38"/>
      <c r="AD1570" s="38"/>
      <c r="AE1570" s="38"/>
      <c r="AT1570" s="17" t="s">
        <v>152</v>
      </c>
      <c r="AU1570" s="17" t="s">
        <v>77</v>
      </c>
    </row>
    <row r="1571" s="2" customFormat="1">
      <c r="A1571" s="38"/>
      <c r="B1571" s="39"/>
      <c r="C1571" s="40"/>
      <c r="D1571" s="222" t="s">
        <v>154</v>
      </c>
      <c r="E1571" s="40"/>
      <c r="F1571" s="223" t="s">
        <v>1850</v>
      </c>
      <c r="G1571" s="40"/>
      <c r="H1571" s="40"/>
      <c r="I1571" s="219"/>
      <c r="J1571" s="40"/>
      <c r="K1571" s="40"/>
      <c r="L1571" s="44"/>
      <c r="M1571" s="220"/>
      <c r="N1571" s="221"/>
      <c r="O1571" s="84"/>
      <c r="P1571" s="84"/>
      <c r="Q1571" s="84"/>
      <c r="R1571" s="84"/>
      <c r="S1571" s="84"/>
      <c r="T1571" s="85"/>
      <c r="U1571" s="38"/>
      <c r="V1571" s="38"/>
      <c r="W1571" s="38"/>
      <c r="X1571" s="38"/>
      <c r="Y1571" s="38"/>
      <c r="Z1571" s="38"/>
      <c r="AA1571" s="38"/>
      <c r="AB1571" s="38"/>
      <c r="AC1571" s="38"/>
      <c r="AD1571" s="38"/>
      <c r="AE1571" s="38"/>
      <c r="AT1571" s="17" t="s">
        <v>154</v>
      </c>
      <c r="AU1571" s="17" t="s">
        <v>77</v>
      </c>
    </row>
    <row r="1572" s="13" customFormat="1">
      <c r="A1572" s="13"/>
      <c r="B1572" s="224"/>
      <c r="C1572" s="225"/>
      <c r="D1572" s="217" t="s">
        <v>156</v>
      </c>
      <c r="E1572" s="226" t="s">
        <v>19</v>
      </c>
      <c r="F1572" s="227" t="s">
        <v>2733</v>
      </c>
      <c r="G1572" s="225"/>
      <c r="H1572" s="226" t="s">
        <v>19</v>
      </c>
      <c r="I1572" s="228"/>
      <c r="J1572" s="225"/>
      <c r="K1572" s="225"/>
      <c r="L1572" s="229"/>
      <c r="M1572" s="230"/>
      <c r="N1572" s="231"/>
      <c r="O1572" s="231"/>
      <c r="P1572" s="231"/>
      <c r="Q1572" s="231"/>
      <c r="R1572" s="231"/>
      <c r="S1572" s="231"/>
      <c r="T1572" s="232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T1572" s="233" t="s">
        <v>156</v>
      </c>
      <c r="AU1572" s="233" t="s">
        <v>77</v>
      </c>
      <c r="AV1572" s="13" t="s">
        <v>77</v>
      </c>
      <c r="AW1572" s="13" t="s">
        <v>31</v>
      </c>
      <c r="AX1572" s="13" t="s">
        <v>69</v>
      </c>
      <c r="AY1572" s="233" t="s">
        <v>144</v>
      </c>
    </row>
    <row r="1573" s="14" customFormat="1">
      <c r="A1573" s="14"/>
      <c r="B1573" s="234"/>
      <c r="C1573" s="235"/>
      <c r="D1573" s="217" t="s">
        <v>156</v>
      </c>
      <c r="E1573" s="236" t="s">
        <v>19</v>
      </c>
      <c r="F1573" s="237" t="s">
        <v>79</v>
      </c>
      <c r="G1573" s="235"/>
      <c r="H1573" s="238">
        <v>2</v>
      </c>
      <c r="I1573" s="239"/>
      <c r="J1573" s="235"/>
      <c r="K1573" s="235"/>
      <c r="L1573" s="240"/>
      <c r="M1573" s="241"/>
      <c r="N1573" s="242"/>
      <c r="O1573" s="242"/>
      <c r="P1573" s="242"/>
      <c r="Q1573" s="242"/>
      <c r="R1573" s="242"/>
      <c r="S1573" s="242"/>
      <c r="T1573" s="243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T1573" s="244" t="s">
        <v>156</v>
      </c>
      <c r="AU1573" s="244" t="s">
        <v>77</v>
      </c>
      <c r="AV1573" s="14" t="s">
        <v>79</v>
      </c>
      <c r="AW1573" s="14" t="s">
        <v>31</v>
      </c>
      <c r="AX1573" s="14" t="s">
        <v>69</v>
      </c>
      <c r="AY1573" s="244" t="s">
        <v>144</v>
      </c>
    </row>
    <row r="1574" s="13" customFormat="1">
      <c r="A1574" s="13"/>
      <c r="B1574" s="224"/>
      <c r="C1574" s="225"/>
      <c r="D1574" s="217" t="s">
        <v>156</v>
      </c>
      <c r="E1574" s="226" t="s">
        <v>19</v>
      </c>
      <c r="F1574" s="227" t="s">
        <v>2734</v>
      </c>
      <c r="G1574" s="225"/>
      <c r="H1574" s="226" t="s">
        <v>19</v>
      </c>
      <c r="I1574" s="228"/>
      <c r="J1574" s="225"/>
      <c r="K1574" s="225"/>
      <c r="L1574" s="229"/>
      <c r="M1574" s="230"/>
      <c r="N1574" s="231"/>
      <c r="O1574" s="231"/>
      <c r="P1574" s="231"/>
      <c r="Q1574" s="231"/>
      <c r="R1574" s="231"/>
      <c r="S1574" s="231"/>
      <c r="T1574" s="232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T1574" s="233" t="s">
        <v>156</v>
      </c>
      <c r="AU1574" s="233" t="s">
        <v>77</v>
      </c>
      <c r="AV1574" s="13" t="s">
        <v>77</v>
      </c>
      <c r="AW1574" s="13" t="s">
        <v>31</v>
      </c>
      <c r="AX1574" s="13" t="s">
        <v>69</v>
      </c>
      <c r="AY1574" s="233" t="s">
        <v>144</v>
      </c>
    </row>
    <row r="1575" s="14" customFormat="1">
      <c r="A1575" s="14"/>
      <c r="B1575" s="234"/>
      <c r="C1575" s="235"/>
      <c r="D1575" s="217" t="s">
        <v>156</v>
      </c>
      <c r="E1575" s="236" t="s">
        <v>19</v>
      </c>
      <c r="F1575" s="237" t="s">
        <v>2735</v>
      </c>
      <c r="G1575" s="235"/>
      <c r="H1575" s="238">
        <v>20.899999999999999</v>
      </c>
      <c r="I1575" s="239"/>
      <c r="J1575" s="235"/>
      <c r="K1575" s="235"/>
      <c r="L1575" s="240"/>
      <c r="M1575" s="241"/>
      <c r="N1575" s="242"/>
      <c r="O1575" s="242"/>
      <c r="P1575" s="242"/>
      <c r="Q1575" s="242"/>
      <c r="R1575" s="242"/>
      <c r="S1575" s="242"/>
      <c r="T1575" s="243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T1575" s="244" t="s">
        <v>156</v>
      </c>
      <c r="AU1575" s="244" t="s">
        <v>77</v>
      </c>
      <c r="AV1575" s="14" t="s">
        <v>79</v>
      </c>
      <c r="AW1575" s="14" t="s">
        <v>31</v>
      </c>
      <c r="AX1575" s="14" t="s">
        <v>69</v>
      </c>
      <c r="AY1575" s="244" t="s">
        <v>144</v>
      </c>
    </row>
    <row r="1576" s="13" customFormat="1">
      <c r="A1576" s="13"/>
      <c r="B1576" s="224"/>
      <c r="C1576" s="225"/>
      <c r="D1576" s="217" t="s">
        <v>156</v>
      </c>
      <c r="E1576" s="226" t="s">
        <v>19</v>
      </c>
      <c r="F1576" s="227" t="s">
        <v>2736</v>
      </c>
      <c r="G1576" s="225"/>
      <c r="H1576" s="226" t="s">
        <v>19</v>
      </c>
      <c r="I1576" s="228"/>
      <c r="J1576" s="225"/>
      <c r="K1576" s="225"/>
      <c r="L1576" s="229"/>
      <c r="M1576" s="230"/>
      <c r="N1576" s="231"/>
      <c r="O1576" s="231"/>
      <c r="P1576" s="231"/>
      <c r="Q1576" s="231"/>
      <c r="R1576" s="231"/>
      <c r="S1576" s="231"/>
      <c r="T1576" s="232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T1576" s="233" t="s">
        <v>156</v>
      </c>
      <c r="AU1576" s="233" t="s">
        <v>77</v>
      </c>
      <c r="AV1576" s="13" t="s">
        <v>77</v>
      </c>
      <c r="AW1576" s="13" t="s">
        <v>31</v>
      </c>
      <c r="AX1576" s="13" t="s">
        <v>69</v>
      </c>
      <c r="AY1576" s="233" t="s">
        <v>144</v>
      </c>
    </row>
    <row r="1577" s="14" customFormat="1">
      <c r="A1577" s="14"/>
      <c r="B1577" s="234"/>
      <c r="C1577" s="235"/>
      <c r="D1577" s="217" t="s">
        <v>156</v>
      </c>
      <c r="E1577" s="236" t="s">
        <v>19</v>
      </c>
      <c r="F1577" s="237" t="s">
        <v>191</v>
      </c>
      <c r="G1577" s="235"/>
      <c r="H1577" s="238">
        <v>12</v>
      </c>
      <c r="I1577" s="239"/>
      <c r="J1577" s="235"/>
      <c r="K1577" s="235"/>
      <c r="L1577" s="240"/>
      <c r="M1577" s="241"/>
      <c r="N1577" s="242"/>
      <c r="O1577" s="242"/>
      <c r="P1577" s="242"/>
      <c r="Q1577" s="242"/>
      <c r="R1577" s="242"/>
      <c r="S1577" s="242"/>
      <c r="T1577" s="243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T1577" s="244" t="s">
        <v>156</v>
      </c>
      <c r="AU1577" s="244" t="s">
        <v>77</v>
      </c>
      <c r="AV1577" s="14" t="s">
        <v>79</v>
      </c>
      <c r="AW1577" s="14" t="s">
        <v>31</v>
      </c>
      <c r="AX1577" s="14" t="s">
        <v>69</v>
      </c>
      <c r="AY1577" s="244" t="s">
        <v>144</v>
      </c>
    </row>
    <row r="1578" s="13" customFormat="1">
      <c r="A1578" s="13"/>
      <c r="B1578" s="224"/>
      <c r="C1578" s="225"/>
      <c r="D1578" s="217" t="s">
        <v>156</v>
      </c>
      <c r="E1578" s="226" t="s">
        <v>19</v>
      </c>
      <c r="F1578" s="227" t="s">
        <v>2737</v>
      </c>
      <c r="G1578" s="225"/>
      <c r="H1578" s="226" t="s">
        <v>19</v>
      </c>
      <c r="I1578" s="228"/>
      <c r="J1578" s="225"/>
      <c r="K1578" s="225"/>
      <c r="L1578" s="229"/>
      <c r="M1578" s="230"/>
      <c r="N1578" s="231"/>
      <c r="O1578" s="231"/>
      <c r="P1578" s="231"/>
      <c r="Q1578" s="231"/>
      <c r="R1578" s="231"/>
      <c r="S1578" s="231"/>
      <c r="T1578" s="232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T1578" s="233" t="s">
        <v>156</v>
      </c>
      <c r="AU1578" s="233" t="s">
        <v>77</v>
      </c>
      <c r="AV1578" s="13" t="s">
        <v>77</v>
      </c>
      <c r="AW1578" s="13" t="s">
        <v>31</v>
      </c>
      <c r="AX1578" s="13" t="s">
        <v>69</v>
      </c>
      <c r="AY1578" s="233" t="s">
        <v>144</v>
      </c>
    </row>
    <row r="1579" s="14" customFormat="1">
      <c r="A1579" s="14"/>
      <c r="B1579" s="234"/>
      <c r="C1579" s="235"/>
      <c r="D1579" s="217" t="s">
        <v>156</v>
      </c>
      <c r="E1579" s="236" t="s">
        <v>19</v>
      </c>
      <c r="F1579" s="237" t="s">
        <v>169</v>
      </c>
      <c r="G1579" s="235"/>
      <c r="H1579" s="238">
        <v>3</v>
      </c>
      <c r="I1579" s="239"/>
      <c r="J1579" s="235"/>
      <c r="K1579" s="235"/>
      <c r="L1579" s="240"/>
      <c r="M1579" s="241"/>
      <c r="N1579" s="242"/>
      <c r="O1579" s="242"/>
      <c r="P1579" s="242"/>
      <c r="Q1579" s="242"/>
      <c r="R1579" s="242"/>
      <c r="S1579" s="242"/>
      <c r="T1579" s="243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T1579" s="244" t="s">
        <v>156</v>
      </c>
      <c r="AU1579" s="244" t="s">
        <v>77</v>
      </c>
      <c r="AV1579" s="14" t="s">
        <v>79</v>
      </c>
      <c r="AW1579" s="14" t="s">
        <v>31</v>
      </c>
      <c r="AX1579" s="14" t="s">
        <v>69</v>
      </c>
      <c r="AY1579" s="244" t="s">
        <v>144</v>
      </c>
    </row>
    <row r="1580" s="13" customFormat="1">
      <c r="A1580" s="13"/>
      <c r="B1580" s="224"/>
      <c r="C1580" s="225"/>
      <c r="D1580" s="217" t="s">
        <v>156</v>
      </c>
      <c r="E1580" s="226" t="s">
        <v>19</v>
      </c>
      <c r="F1580" s="227" t="s">
        <v>2738</v>
      </c>
      <c r="G1580" s="225"/>
      <c r="H1580" s="226" t="s">
        <v>19</v>
      </c>
      <c r="I1580" s="228"/>
      <c r="J1580" s="225"/>
      <c r="K1580" s="225"/>
      <c r="L1580" s="229"/>
      <c r="M1580" s="230"/>
      <c r="N1580" s="231"/>
      <c r="O1580" s="231"/>
      <c r="P1580" s="231"/>
      <c r="Q1580" s="231"/>
      <c r="R1580" s="231"/>
      <c r="S1580" s="231"/>
      <c r="T1580" s="232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T1580" s="233" t="s">
        <v>156</v>
      </c>
      <c r="AU1580" s="233" t="s">
        <v>77</v>
      </c>
      <c r="AV1580" s="13" t="s">
        <v>77</v>
      </c>
      <c r="AW1580" s="13" t="s">
        <v>31</v>
      </c>
      <c r="AX1580" s="13" t="s">
        <v>69</v>
      </c>
      <c r="AY1580" s="233" t="s">
        <v>144</v>
      </c>
    </row>
    <row r="1581" s="14" customFormat="1">
      <c r="A1581" s="14"/>
      <c r="B1581" s="234"/>
      <c r="C1581" s="235"/>
      <c r="D1581" s="217" t="s">
        <v>156</v>
      </c>
      <c r="E1581" s="236" t="s">
        <v>19</v>
      </c>
      <c r="F1581" s="237" t="s">
        <v>79</v>
      </c>
      <c r="G1581" s="235"/>
      <c r="H1581" s="238">
        <v>2</v>
      </c>
      <c r="I1581" s="239"/>
      <c r="J1581" s="235"/>
      <c r="K1581" s="235"/>
      <c r="L1581" s="240"/>
      <c r="M1581" s="241"/>
      <c r="N1581" s="242"/>
      <c r="O1581" s="242"/>
      <c r="P1581" s="242"/>
      <c r="Q1581" s="242"/>
      <c r="R1581" s="242"/>
      <c r="S1581" s="242"/>
      <c r="T1581" s="243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T1581" s="244" t="s">
        <v>156</v>
      </c>
      <c r="AU1581" s="244" t="s">
        <v>77</v>
      </c>
      <c r="AV1581" s="14" t="s">
        <v>79</v>
      </c>
      <c r="AW1581" s="14" t="s">
        <v>31</v>
      </c>
      <c r="AX1581" s="14" t="s">
        <v>69</v>
      </c>
      <c r="AY1581" s="244" t="s">
        <v>144</v>
      </c>
    </row>
    <row r="1582" s="13" customFormat="1">
      <c r="A1582" s="13"/>
      <c r="B1582" s="224"/>
      <c r="C1582" s="225"/>
      <c r="D1582" s="217" t="s">
        <v>156</v>
      </c>
      <c r="E1582" s="226" t="s">
        <v>19</v>
      </c>
      <c r="F1582" s="227" t="s">
        <v>2739</v>
      </c>
      <c r="G1582" s="225"/>
      <c r="H1582" s="226" t="s">
        <v>19</v>
      </c>
      <c r="I1582" s="228"/>
      <c r="J1582" s="225"/>
      <c r="K1582" s="225"/>
      <c r="L1582" s="229"/>
      <c r="M1582" s="230"/>
      <c r="N1582" s="231"/>
      <c r="O1582" s="231"/>
      <c r="P1582" s="231"/>
      <c r="Q1582" s="231"/>
      <c r="R1582" s="231"/>
      <c r="S1582" s="231"/>
      <c r="T1582" s="232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T1582" s="233" t="s">
        <v>156</v>
      </c>
      <c r="AU1582" s="233" t="s">
        <v>77</v>
      </c>
      <c r="AV1582" s="13" t="s">
        <v>77</v>
      </c>
      <c r="AW1582" s="13" t="s">
        <v>31</v>
      </c>
      <c r="AX1582" s="13" t="s">
        <v>69</v>
      </c>
      <c r="AY1582" s="233" t="s">
        <v>144</v>
      </c>
    </row>
    <row r="1583" s="14" customFormat="1">
      <c r="A1583" s="14"/>
      <c r="B1583" s="234"/>
      <c r="C1583" s="235"/>
      <c r="D1583" s="217" t="s">
        <v>156</v>
      </c>
      <c r="E1583" s="236" t="s">
        <v>19</v>
      </c>
      <c r="F1583" s="237" t="s">
        <v>2740</v>
      </c>
      <c r="G1583" s="235"/>
      <c r="H1583" s="238">
        <v>29</v>
      </c>
      <c r="I1583" s="239"/>
      <c r="J1583" s="235"/>
      <c r="K1583" s="235"/>
      <c r="L1583" s="240"/>
      <c r="M1583" s="241"/>
      <c r="N1583" s="242"/>
      <c r="O1583" s="242"/>
      <c r="P1583" s="242"/>
      <c r="Q1583" s="242"/>
      <c r="R1583" s="242"/>
      <c r="S1583" s="242"/>
      <c r="T1583" s="243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T1583" s="244" t="s">
        <v>156</v>
      </c>
      <c r="AU1583" s="244" t="s">
        <v>77</v>
      </c>
      <c r="AV1583" s="14" t="s">
        <v>79</v>
      </c>
      <c r="AW1583" s="14" t="s">
        <v>31</v>
      </c>
      <c r="AX1583" s="14" t="s">
        <v>69</v>
      </c>
      <c r="AY1583" s="244" t="s">
        <v>144</v>
      </c>
    </row>
    <row r="1584" s="13" customFormat="1">
      <c r="A1584" s="13"/>
      <c r="B1584" s="224"/>
      <c r="C1584" s="225"/>
      <c r="D1584" s="217" t="s">
        <v>156</v>
      </c>
      <c r="E1584" s="226" t="s">
        <v>19</v>
      </c>
      <c r="F1584" s="227" t="s">
        <v>2741</v>
      </c>
      <c r="G1584" s="225"/>
      <c r="H1584" s="226" t="s">
        <v>19</v>
      </c>
      <c r="I1584" s="228"/>
      <c r="J1584" s="225"/>
      <c r="K1584" s="225"/>
      <c r="L1584" s="229"/>
      <c r="M1584" s="230"/>
      <c r="N1584" s="231"/>
      <c r="O1584" s="231"/>
      <c r="P1584" s="231"/>
      <c r="Q1584" s="231"/>
      <c r="R1584" s="231"/>
      <c r="S1584" s="231"/>
      <c r="T1584" s="232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T1584" s="233" t="s">
        <v>156</v>
      </c>
      <c r="AU1584" s="233" t="s">
        <v>77</v>
      </c>
      <c r="AV1584" s="13" t="s">
        <v>77</v>
      </c>
      <c r="AW1584" s="13" t="s">
        <v>31</v>
      </c>
      <c r="AX1584" s="13" t="s">
        <v>69</v>
      </c>
      <c r="AY1584" s="233" t="s">
        <v>144</v>
      </c>
    </row>
    <row r="1585" s="14" customFormat="1">
      <c r="A1585" s="14"/>
      <c r="B1585" s="234"/>
      <c r="C1585" s="235"/>
      <c r="D1585" s="217" t="s">
        <v>156</v>
      </c>
      <c r="E1585" s="236" t="s">
        <v>19</v>
      </c>
      <c r="F1585" s="237" t="s">
        <v>179</v>
      </c>
      <c r="G1585" s="235"/>
      <c r="H1585" s="238">
        <v>8</v>
      </c>
      <c r="I1585" s="239"/>
      <c r="J1585" s="235"/>
      <c r="K1585" s="235"/>
      <c r="L1585" s="240"/>
      <c r="M1585" s="241"/>
      <c r="N1585" s="242"/>
      <c r="O1585" s="242"/>
      <c r="P1585" s="242"/>
      <c r="Q1585" s="242"/>
      <c r="R1585" s="242"/>
      <c r="S1585" s="242"/>
      <c r="T1585" s="243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T1585" s="244" t="s">
        <v>156</v>
      </c>
      <c r="AU1585" s="244" t="s">
        <v>77</v>
      </c>
      <c r="AV1585" s="14" t="s">
        <v>79</v>
      </c>
      <c r="AW1585" s="14" t="s">
        <v>31</v>
      </c>
      <c r="AX1585" s="14" t="s">
        <v>69</v>
      </c>
      <c r="AY1585" s="244" t="s">
        <v>144</v>
      </c>
    </row>
    <row r="1586" s="15" customFormat="1">
      <c r="A1586" s="15"/>
      <c r="B1586" s="245"/>
      <c r="C1586" s="246"/>
      <c r="D1586" s="217" t="s">
        <v>156</v>
      </c>
      <c r="E1586" s="247" t="s">
        <v>19</v>
      </c>
      <c r="F1586" s="248" t="s">
        <v>163</v>
      </c>
      <c r="G1586" s="246"/>
      <c r="H1586" s="249">
        <v>76.900000000000006</v>
      </c>
      <c r="I1586" s="250"/>
      <c r="J1586" s="246"/>
      <c r="K1586" s="246"/>
      <c r="L1586" s="251"/>
      <c r="M1586" s="252"/>
      <c r="N1586" s="253"/>
      <c r="O1586" s="253"/>
      <c r="P1586" s="253"/>
      <c r="Q1586" s="253"/>
      <c r="R1586" s="253"/>
      <c r="S1586" s="253"/>
      <c r="T1586" s="254"/>
      <c r="U1586" s="15"/>
      <c r="V1586" s="15"/>
      <c r="W1586" s="15"/>
      <c r="X1586" s="15"/>
      <c r="Y1586" s="15"/>
      <c r="Z1586" s="15"/>
      <c r="AA1586" s="15"/>
      <c r="AB1586" s="15"/>
      <c r="AC1586" s="15"/>
      <c r="AD1586" s="15"/>
      <c r="AE1586" s="15"/>
      <c r="AT1586" s="255" t="s">
        <v>156</v>
      </c>
      <c r="AU1586" s="255" t="s">
        <v>77</v>
      </c>
      <c r="AV1586" s="15" t="s">
        <v>151</v>
      </c>
      <c r="AW1586" s="15" t="s">
        <v>31</v>
      </c>
      <c r="AX1586" s="15" t="s">
        <v>77</v>
      </c>
      <c r="AY1586" s="255" t="s">
        <v>144</v>
      </c>
    </row>
    <row r="1587" s="2" customFormat="1" ht="16.5" customHeight="1">
      <c r="A1587" s="38"/>
      <c r="B1587" s="39"/>
      <c r="C1587" s="204" t="s">
        <v>884</v>
      </c>
      <c r="D1587" s="204" t="s">
        <v>146</v>
      </c>
      <c r="E1587" s="205" t="s">
        <v>2742</v>
      </c>
      <c r="F1587" s="206" t="s">
        <v>2743</v>
      </c>
      <c r="G1587" s="207" t="s">
        <v>1847</v>
      </c>
      <c r="H1587" s="208">
        <v>15</v>
      </c>
      <c r="I1587" s="209"/>
      <c r="J1587" s="210">
        <f>ROUND(I1587*H1587,2)</f>
        <v>0</v>
      </c>
      <c r="K1587" s="206" t="s">
        <v>150</v>
      </c>
      <c r="L1587" s="44"/>
      <c r="M1587" s="211" t="s">
        <v>19</v>
      </c>
      <c r="N1587" s="212" t="s">
        <v>40</v>
      </c>
      <c r="O1587" s="84"/>
      <c r="P1587" s="213">
        <f>O1587*H1587</f>
        <v>0</v>
      </c>
      <c r="Q1587" s="213">
        <v>0</v>
      </c>
      <c r="R1587" s="213">
        <f>Q1587*H1587</f>
        <v>0</v>
      </c>
      <c r="S1587" s="213">
        <v>0</v>
      </c>
      <c r="T1587" s="214">
        <f>S1587*H1587</f>
        <v>0</v>
      </c>
      <c r="U1587" s="38"/>
      <c r="V1587" s="38"/>
      <c r="W1587" s="38"/>
      <c r="X1587" s="38"/>
      <c r="Y1587" s="38"/>
      <c r="Z1587" s="38"/>
      <c r="AA1587" s="38"/>
      <c r="AB1587" s="38"/>
      <c r="AC1587" s="38"/>
      <c r="AD1587" s="38"/>
      <c r="AE1587" s="38"/>
      <c r="AR1587" s="215" t="s">
        <v>1848</v>
      </c>
      <c r="AT1587" s="215" t="s">
        <v>146</v>
      </c>
      <c r="AU1587" s="215" t="s">
        <v>77</v>
      </c>
      <c r="AY1587" s="17" t="s">
        <v>144</v>
      </c>
      <c r="BE1587" s="216">
        <f>IF(N1587="základní",J1587,0)</f>
        <v>0</v>
      </c>
      <c r="BF1587" s="216">
        <f>IF(N1587="snížená",J1587,0)</f>
        <v>0</v>
      </c>
      <c r="BG1587" s="216">
        <f>IF(N1587="zákl. přenesená",J1587,0)</f>
        <v>0</v>
      </c>
      <c r="BH1587" s="216">
        <f>IF(N1587="sníž. přenesená",J1587,0)</f>
        <v>0</v>
      </c>
      <c r="BI1587" s="216">
        <f>IF(N1587="nulová",J1587,0)</f>
        <v>0</v>
      </c>
      <c r="BJ1587" s="17" t="s">
        <v>77</v>
      </c>
      <c r="BK1587" s="216">
        <f>ROUND(I1587*H1587,2)</f>
        <v>0</v>
      </c>
      <c r="BL1587" s="17" t="s">
        <v>1848</v>
      </c>
      <c r="BM1587" s="215" t="s">
        <v>1499</v>
      </c>
    </row>
    <row r="1588" s="2" customFormat="1">
      <c r="A1588" s="38"/>
      <c r="B1588" s="39"/>
      <c r="C1588" s="40"/>
      <c r="D1588" s="217" t="s">
        <v>152</v>
      </c>
      <c r="E1588" s="40"/>
      <c r="F1588" s="218" t="s">
        <v>2744</v>
      </c>
      <c r="G1588" s="40"/>
      <c r="H1588" s="40"/>
      <c r="I1588" s="219"/>
      <c r="J1588" s="40"/>
      <c r="K1588" s="40"/>
      <c r="L1588" s="44"/>
      <c r="M1588" s="220"/>
      <c r="N1588" s="221"/>
      <c r="O1588" s="84"/>
      <c r="P1588" s="84"/>
      <c r="Q1588" s="84"/>
      <c r="R1588" s="84"/>
      <c r="S1588" s="84"/>
      <c r="T1588" s="85"/>
      <c r="U1588" s="38"/>
      <c r="V1588" s="38"/>
      <c r="W1588" s="38"/>
      <c r="X1588" s="38"/>
      <c r="Y1588" s="38"/>
      <c r="Z1588" s="38"/>
      <c r="AA1588" s="38"/>
      <c r="AB1588" s="38"/>
      <c r="AC1588" s="38"/>
      <c r="AD1588" s="38"/>
      <c r="AE1588" s="38"/>
      <c r="AT1588" s="17" t="s">
        <v>152</v>
      </c>
      <c r="AU1588" s="17" t="s">
        <v>77</v>
      </c>
    </row>
    <row r="1589" s="2" customFormat="1">
      <c r="A1589" s="38"/>
      <c r="B1589" s="39"/>
      <c r="C1589" s="40"/>
      <c r="D1589" s="222" t="s">
        <v>154</v>
      </c>
      <c r="E1589" s="40"/>
      <c r="F1589" s="223" t="s">
        <v>2745</v>
      </c>
      <c r="G1589" s="40"/>
      <c r="H1589" s="40"/>
      <c r="I1589" s="219"/>
      <c r="J1589" s="40"/>
      <c r="K1589" s="40"/>
      <c r="L1589" s="44"/>
      <c r="M1589" s="220"/>
      <c r="N1589" s="221"/>
      <c r="O1589" s="84"/>
      <c r="P1589" s="84"/>
      <c r="Q1589" s="84"/>
      <c r="R1589" s="84"/>
      <c r="S1589" s="84"/>
      <c r="T1589" s="85"/>
      <c r="U1589" s="38"/>
      <c r="V1589" s="38"/>
      <c r="W1589" s="38"/>
      <c r="X1589" s="38"/>
      <c r="Y1589" s="38"/>
      <c r="Z1589" s="38"/>
      <c r="AA1589" s="38"/>
      <c r="AB1589" s="38"/>
      <c r="AC1589" s="38"/>
      <c r="AD1589" s="38"/>
      <c r="AE1589" s="38"/>
      <c r="AT1589" s="17" t="s">
        <v>154</v>
      </c>
      <c r="AU1589" s="17" t="s">
        <v>77</v>
      </c>
    </row>
    <row r="1590" s="13" customFormat="1">
      <c r="A1590" s="13"/>
      <c r="B1590" s="224"/>
      <c r="C1590" s="225"/>
      <c r="D1590" s="217" t="s">
        <v>156</v>
      </c>
      <c r="E1590" s="226" t="s">
        <v>19</v>
      </c>
      <c r="F1590" s="227" t="s">
        <v>2746</v>
      </c>
      <c r="G1590" s="225"/>
      <c r="H1590" s="226" t="s">
        <v>19</v>
      </c>
      <c r="I1590" s="228"/>
      <c r="J1590" s="225"/>
      <c r="K1590" s="225"/>
      <c r="L1590" s="229"/>
      <c r="M1590" s="230"/>
      <c r="N1590" s="231"/>
      <c r="O1590" s="231"/>
      <c r="P1590" s="231"/>
      <c r="Q1590" s="231"/>
      <c r="R1590" s="231"/>
      <c r="S1590" s="231"/>
      <c r="T1590" s="232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T1590" s="233" t="s">
        <v>156</v>
      </c>
      <c r="AU1590" s="233" t="s">
        <v>77</v>
      </c>
      <c r="AV1590" s="13" t="s">
        <v>77</v>
      </c>
      <c r="AW1590" s="13" t="s">
        <v>31</v>
      </c>
      <c r="AX1590" s="13" t="s">
        <v>69</v>
      </c>
      <c r="AY1590" s="233" t="s">
        <v>144</v>
      </c>
    </row>
    <row r="1591" s="13" customFormat="1">
      <c r="A1591" s="13"/>
      <c r="B1591" s="224"/>
      <c r="C1591" s="225"/>
      <c r="D1591" s="217" t="s">
        <v>156</v>
      </c>
      <c r="E1591" s="226" t="s">
        <v>19</v>
      </c>
      <c r="F1591" s="227" t="s">
        <v>2747</v>
      </c>
      <c r="G1591" s="225"/>
      <c r="H1591" s="226" t="s">
        <v>19</v>
      </c>
      <c r="I1591" s="228"/>
      <c r="J1591" s="225"/>
      <c r="K1591" s="225"/>
      <c r="L1591" s="229"/>
      <c r="M1591" s="230"/>
      <c r="N1591" s="231"/>
      <c r="O1591" s="231"/>
      <c r="P1591" s="231"/>
      <c r="Q1591" s="231"/>
      <c r="R1591" s="231"/>
      <c r="S1591" s="231"/>
      <c r="T1591" s="232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T1591" s="233" t="s">
        <v>156</v>
      </c>
      <c r="AU1591" s="233" t="s">
        <v>77</v>
      </c>
      <c r="AV1591" s="13" t="s">
        <v>77</v>
      </c>
      <c r="AW1591" s="13" t="s">
        <v>31</v>
      </c>
      <c r="AX1591" s="13" t="s">
        <v>69</v>
      </c>
      <c r="AY1591" s="233" t="s">
        <v>144</v>
      </c>
    </row>
    <row r="1592" s="14" customFormat="1">
      <c r="A1592" s="14"/>
      <c r="B1592" s="234"/>
      <c r="C1592" s="235"/>
      <c r="D1592" s="217" t="s">
        <v>156</v>
      </c>
      <c r="E1592" s="236" t="s">
        <v>19</v>
      </c>
      <c r="F1592" s="237" t="s">
        <v>169</v>
      </c>
      <c r="G1592" s="235"/>
      <c r="H1592" s="238">
        <v>3</v>
      </c>
      <c r="I1592" s="239"/>
      <c r="J1592" s="235"/>
      <c r="K1592" s="235"/>
      <c r="L1592" s="240"/>
      <c r="M1592" s="241"/>
      <c r="N1592" s="242"/>
      <c r="O1592" s="242"/>
      <c r="P1592" s="242"/>
      <c r="Q1592" s="242"/>
      <c r="R1592" s="242"/>
      <c r="S1592" s="242"/>
      <c r="T1592" s="243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T1592" s="244" t="s">
        <v>156</v>
      </c>
      <c r="AU1592" s="244" t="s">
        <v>77</v>
      </c>
      <c r="AV1592" s="14" t="s">
        <v>79</v>
      </c>
      <c r="AW1592" s="14" t="s">
        <v>31</v>
      </c>
      <c r="AX1592" s="14" t="s">
        <v>69</v>
      </c>
      <c r="AY1592" s="244" t="s">
        <v>144</v>
      </c>
    </row>
    <row r="1593" s="13" customFormat="1">
      <c r="A1593" s="13"/>
      <c r="B1593" s="224"/>
      <c r="C1593" s="225"/>
      <c r="D1593" s="217" t="s">
        <v>156</v>
      </c>
      <c r="E1593" s="226" t="s">
        <v>19</v>
      </c>
      <c r="F1593" s="227" t="s">
        <v>2748</v>
      </c>
      <c r="G1593" s="225"/>
      <c r="H1593" s="226" t="s">
        <v>19</v>
      </c>
      <c r="I1593" s="228"/>
      <c r="J1593" s="225"/>
      <c r="K1593" s="225"/>
      <c r="L1593" s="229"/>
      <c r="M1593" s="230"/>
      <c r="N1593" s="231"/>
      <c r="O1593" s="231"/>
      <c r="P1593" s="231"/>
      <c r="Q1593" s="231"/>
      <c r="R1593" s="231"/>
      <c r="S1593" s="231"/>
      <c r="T1593" s="232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T1593" s="233" t="s">
        <v>156</v>
      </c>
      <c r="AU1593" s="233" t="s">
        <v>77</v>
      </c>
      <c r="AV1593" s="13" t="s">
        <v>77</v>
      </c>
      <c r="AW1593" s="13" t="s">
        <v>31</v>
      </c>
      <c r="AX1593" s="13" t="s">
        <v>69</v>
      </c>
      <c r="AY1593" s="233" t="s">
        <v>144</v>
      </c>
    </row>
    <row r="1594" s="14" customFormat="1">
      <c r="A1594" s="14"/>
      <c r="B1594" s="234"/>
      <c r="C1594" s="235"/>
      <c r="D1594" s="217" t="s">
        <v>156</v>
      </c>
      <c r="E1594" s="236" t="s">
        <v>19</v>
      </c>
      <c r="F1594" s="237" t="s">
        <v>77</v>
      </c>
      <c r="G1594" s="235"/>
      <c r="H1594" s="238">
        <v>1</v>
      </c>
      <c r="I1594" s="239"/>
      <c r="J1594" s="235"/>
      <c r="K1594" s="235"/>
      <c r="L1594" s="240"/>
      <c r="M1594" s="241"/>
      <c r="N1594" s="242"/>
      <c r="O1594" s="242"/>
      <c r="P1594" s="242"/>
      <c r="Q1594" s="242"/>
      <c r="R1594" s="242"/>
      <c r="S1594" s="242"/>
      <c r="T1594" s="243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T1594" s="244" t="s">
        <v>156</v>
      </c>
      <c r="AU1594" s="244" t="s">
        <v>77</v>
      </c>
      <c r="AV1594" s="14" t="s">
        <v>79</v>
      </c>
      <c r="AW1594" s="14" t="s">
        <v>31</v>
      </c>
      <c r="AX1594" s="14" t="s">
        <v>69</v>
      </c>
      <c r="AY1594" s="244" t="s">
        <v>144</v>
      </c>
    </row>
    <row r="1595" s="13" customFormat="1">
      <c r="A1595" s="13"/>
      <c r="B1595" s="224"/>
      <c r="C1595" s="225"/>
      <c r="D1595" s="217" t="s">
        <v>156</v>
      </c>
      <c r="E1595" s="226" t="s">
        <v>19</v>
      </c>
      <c r="F1595" s="227" t="s">
        <v>2749</v>
      </c>
      <c r="G1595" s="225"/>
      <c r="H1595" s="226" t="s">
        <v>19</v>
      </c>
      <c r="I1595" s="228"/>
      <c r="J1595" s="225"/>
      <c r="K1595" s="225"/>
      <c r="L1595" s="229"/>
      <c r="M1595" s="230"/>
      <c r="N1595" s="231"/>
      <c r="O1595" s="231"/>
      <c r="P1595" s="231"/>
      <c r="Q1595" s="231"/>
      <c r="R1595" s="231"/>
      <c r="S1595" s="231"/>
      <c r="T1595" s="232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T1595" s="233" t="s">
        <v>156</v>
      </c>
      <c r="AU1595" s="233" t="s">
        <v>77</v>
      </c>
      <c r="AV1595" s="13" t="s">
        <v>77</v>
      </c>
      <c r="AW1595" s="13" t="s">
        <v>31</v>
      </c>
      <c r="AX1595" s="13" t="s">
        <v>69</v>
      </c>
      <c r="AY1595" s="233" t="s">
        <v>144</v>
      </c>
    </row>
    <row r="1596" s="14" customFormat="1">
      <c r="A1596" s="14"/>
      <c r="B1596" s="234"/>
      <c r="C1596" s="235"/>
      <c r="D1596" s="217" t="s">
        <v>156</v>
      </c>
      <c r="E1596" s="236" t="s">
        <v>19</v>
      </c>
      <c r="F1596" s="237" t="s">
        <v>2750</v>
      </c>
      <c r="G1596" s="235"/>
      <c r="H1596" s="238">
        <v>2</v>
      </c>
      <c r="I1596" s="239"/>
      <c r="J1596" s="235"/>
      <c r="K1596" s="235"/>
      <c r="L1596" s="240"/>
      <c r="M1596" s="241"/>
      <c r="N1596" s="242"/>
      <c r="O1596" s="242"/>
      <c r="P1596" s="242"/>
      <c r="Q1596" s="242"/>
      <c r="R1596" s="242"/>
      <c r="S1596" s="242"/>
      <c r="T1596" s="243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T1596" s="244" t="s">
        <v>156</v>
      </c>
      <c r="AU1596" s="244" t="s">
        <v>77</v>
      </c>
      <c r="AV1596" s="14" t="s">
        <v>79</v>
      </c>
      <c r="AW1596" s="14" t="s">
        <v>31</v>
      </c>
      <c r="AX1596" s="14" t="s">
        <v>69</v>
      </c>
      <c r="AY1596" s="244" t="s">
        <v>144</v>
      </c>
    </row>
    <row r="1597" s="13" customFormat="1">
      <c r="A1597" s="13"/>
      <c r="B1597" s="224"/>
      <c r="C1597" s="225"/>
      <c r="D1597" s="217" t="s">
        <v>156</v>
      </c>
      <c r="E1597" s="226" t="s">
        <v>19</v>
      </c>
      <c r="F1597" s="227" t="s">
        <v>2751</v>
      </c>
      <c r="G1597" s="225"/>
      <c r="H1597" s="226" t="s">
        <v>19</v>
      </c>
      <c r="I1597" s="228"/>
      <c r="J1597" s="225"/>
      <c r="K1597" s="225"/>
      <c r="L1597" s="229"/>
      <c r="M1597" s="230"/>
      <c r="N1597" s="231"/>
      <c r="O1597" s="231"/>
      <c r="P1597" s="231"/>
      <c r="Q1597" s="231"/>
      <c r="R1597" s="231"/>
      <c r="S1597" s="231"/>
      <c r="T1597" s="232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T1597" s="233" t="s">
        <v>156</v>
      </c>
      <c r="AU1597" s="233" t="s">
        <v>77</v>
      </c>
      <c r="AV1597" s="13" t="s">
        <v>77</v>
      </c>
      <c r="AW1597" s="13" t="s">
        <v>31</v>
      </c>
      <c r="AX1597" s="13" t="s">
        <v>69</v>
      </c>
      <c r="AY1597" s="233" t="s">
        <v>144</v>
      </c>
    </row>
    <row r="1598" s="14" customFormat="1">
      <c r="A1598" s="14"/>
      <c r="B1598" s="234"/>
      <c r="C1598" s="235"/>
      <c r="D1598" s="217" t="s">
        <v>156</v>
      </c>
      <c r="E1598" s="236" t="s">
        <v>19</v>
      </c>
      <c r="F1598" s="237" t="s">
        <v>2752</v>
      </c>
      <c r="G1598" s="235"/>
      <c r="H1598" s="238">
        <v>1</v>
      </c>
      <c r="I1598" s="239"/>
      <c r="J1598" s="235"/>
      <c r="K1598" s="235"/>
      <c r="L1598" s="240"/>
      <c r="M1598" s="241"/>
      <c r="N1598" s="242"/>
      <c r="O1598" s="242"/>
      <c r="P1598" s="242"/>
      <c r="Q1598" s="242"/>
      <c r="R1598" s="242"/>
      <c r="S1598" s="242"/>
      <c r="T1598" s="243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T1598" s="244" t="s">
        <v>156</v>
      </c>
      <c r="AU1598" s="244" t="s">
        <v>77</v>
      </c>
      <c r="AV1598" s="14" t="s">
        <v>79</v>
      </c>
      <c r="AW1598" s="14" t="s">
        <v>31</v>
      </c>
      <c r="AX1598" s="14" t="s">
        <v>69</v>
      </c>
      <c r="AY1598" s="244" t="s">
        <v>144</v>
      </c>
    </row>
    <row r="1599" s="13" customFormat="1">
      <c r="A1599" s="13"/>
      <c r="B1599" s="224"/>
      <c r="C1599" s="225"/>
      <c r="D1599" s="217" t="s">
        <v>156</v>
      </c>
      <c r="E1599" s="226" t="s">
        <v>19</v>
      </c>
      <c r="F1599" s="227" t="s">
        <v>2753</v>
      </c>
      <c r="G1599" s="225"/>
      <c r="H1599" s="226" t="s">
        <v>19</v>
      </c>
      <c r="I1599" s="228"/>
      <c r="J1599" s="225"/>
      <c r="K1599" s="225"/>
      <c r="L1599" s="229"/>
      <c r="M1599" s="230"/>
      <c r="N1599" s="231"/>
      <c r="O1599" s="231"/>
      <c r="P1599" s="231"/>
      <c r="Q1599" s="231"/>
      <c r="R1599" s="231"/>
      <c r="S1599" s="231"/>
      <c r="T1599" s="232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T1599" s="233" t="s">
        <v>156</v>
      </c>
      <c r="AU1599" s="233" t="s">
        <v>77</v>
      </c>
      <c r="AV1599" s="13" t="s">
        <v>77</v>
      </c>
      <c r="AW1599" s="13" t="s">
        <v>31</v>
      </c>
      <c r="AX1599" s="13" t="s">
        <v>69</v>
      </c>
      <c r="AY1599" s="233" t="s">
        <v>144</v>
      </c>
    </row>
    <row r="1600" s="14" customFormat="1">
      <c r="A1600" s="14"/>
      <c r="B1600" s="234"/>
      <c r="C1600" s="235"/>
      <c r="D1600" s="217" t="s">
        <v>156</v>
      </c>
      <c r="E1600" s="236" t="s">
        <v>19</v>
      </c>
      <c r="F1600" s="237" t="s">
        <v>179</v>
      </c>
      <c r="G1600" s="235"/>
      <c r="H1600" s="238">
        <v>8</v>
      </c>
      <c r="I1600" s="239"/>
      <c r="J1600" s="235"/>
      <c r="K1600" s="235"/>
      <c r="L1600" s="240"/>
      <c r="M1600" s="241"/>
      <c r="N1600" s="242"/>
      <c r="O1600" s="242"/>
      <c r="P1600" s="242"/>
      <c r="Q1600" s="242"/>
      <c r="R1600" s="242"/>
      <c r="S1600" s="242"/>
      <c r="T1600" s="243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T1600" s="244" t="s">
        <v>156</v>
      </c>
      <c r="AU1600" s="244" t="s">
        <v>77</v>
      </c>
      <c r="AV1600" s="14" t="s">
        <v>79</v>
      </c>
      <c r="AW1600" s="14" t="s">
        <v>31</v>
      </c>
      <c r="AX1600" s="14" t="s">
        <v>69</v>
      </c>
      <c r="AY1600" s="244" t="s">
        <v>144</v>
      </c>
    </row>
    <row r="1601" s="15" customFormat="1">
      <c r="A1601" s="15"/>
      <c r="B1601" s="245"/>
      <c r="C1601" s="246"/>
      <c r="D1601" s="217" t="s">
        <v>156</v>
      </c>
      <c r="E1601" s="247" t="s">
        <v>19</v>
      </c>
      <c r="F1601" s="248" t="s">
        <v>163</v>
      </c>
      <c r="G1601" s="246"/>
      <c r="H1601" s="249">
        <v>15</v>
      </c>
      <c r="I1601" s="250"/>
      <c r="J1601" s="246"/>
      <c r="K1601" s="246"/>
      <c r="L1601" s="251"/>
      <c r="M1601" s="252"/>
      <c r="N1601" s="253"/>
      <c r="O1601" s="253"/>
      <c r="P1601" s="253"/>
      <c r="Q1601" s="253"/>
      <c r="R1601" s="253"/>
      <c r="S1601" s="253"/>
      <c r="T1601" s="254"/>
      <c r="U1601" s="15"/>
      <c r="V1601" s="15"/>
      <c r="W1601" s="15"/>
      <c r="X1601" s="15"/>
      <c r="Y1601" s="15"/>
      <c r="Z1601" s="15"/>
      <c r="AA1601" s="15"/>
      <c r="AB1601" s="15"/>
      <c r="AC1601" s="15"/>
      <c r="AD1601" s="15"/>
      <c r="AE1601" s="15"/>
      <c r="AT1601" s="255" t="s">
        <v>156</v>
      </c>
      <c r="AU1601" s="255" t="s">
        <v>77</v>
      </c>
      <c r="AV1601" s="15" t="s">
        <v>151</v>
      </c>
      <c r="AW1601" s="15" t="s">
        <v>31</v>
      </c>
      <c r="AX1601" s="15" t="s">
        <v>77</v>
      </c>
      <c r="AY1601" s="255" t="s">
        <v>144</v>
      </c>
    </row>
    <row r="1602" s="12" customFormat="1" ht="25.92" customHeight="1">
      <c r="A1602" s="12"/>
      <c r="B1602" s="188"/>
      <c r="C1602" s="189"/>
      <c r="D1602" s="190" t="s">
        <v>68</v>
      </c>
      <c r="E1602" s="191" t="s">
        <v>98</v>
      </c>
      <c r="F1602" s="191" t="s">
        <v>1857</v>
      </c>
      <c r="G1602" s="189"/>
      <c r="H1602" s="189"/>
      <c r="I1602" s="192"/>
      <c r="J1602" s="193">
        <f>BK1602</f>
        <v>0</v>
      </c>
      <c r="K1602" s="189"/>
      <c r="L1602" s="194"/>
      <c r="M1602" s="195"/>
      <c r="N1602" s="196"/>
      <c r="O1602" s="196"/>
      <c r="P1602" s="197">
        <f>P1603</f>
        <v>0</v>
      </c>
      <c r="Q1602" s="196"/>
      <c r="R1602" s="197">
        <f>R1603</f>
        <v>0</v>
      </c>
      <c r="S1602" s="196"/>
      <c r="T1602" s="198">
        <f>T1603</f>
        <v>0</v>
      </c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R1602" s="199" t="s">
        <v>182</v>
      </c>
      <c r="AT1602" s="200" t="s">
        <v>68</v>
      </c>
      <c r="AU1602" s="200" t="s">
        <v>69</v>
      </c>
      <c r="AY1602" s="199" t="s">
        <v>144</v>
      </c>
      <c r="BK1602" s="201">
        <f>BK1603</f>
        <v>0</v>
      </c>
    </row>
    <row r="1603" s="12" customFormat="1" ht="22.8" customHeight="1">
      <c r="A1603" s="12"/>
      <c r="B1603" s="188"/>
      <c r="C1603" s="189"/>
      <c r="D1603" s="190" t="s">
        <v>68</v>
      </c>
      <c r="E1603" s="202" t="s">
        <v>2754</v>
      </c>
      <c r="F1603" s="202" t="s">
        <v>2755</v>
      </c>
      <c r="G1603" s="189"/>
      <c r="H1603" s="189"/>
      <c r="I1603" s="192"/>
      <c r="J1603" s="203">
        <f>BK1603</f>
        <v>0</v>
      </c>
      <c r="K1603" s="189"/>
      <c r="L1603" s="194"/>
      <c r="M1603" s="195"/>
      <c r="N1603" s="196"/>
      <c r="O1603" s="196"/>
      <c r="P1603" s="197">
        <f>SUM(P1604:P1609)</f>
        <v>0</v>
      </c>
      <c r="Q1603" s="196"/>
      <c r="R1603" s="197">
        <f>SUM(R1604:R1609)</f>
        <v>0</v>
      </c>
      <c r="S1603" s="196"/>
      <c r="T1603" s="198">
        <f>SUM(T1604:T1609)</f>
        <v>0</v>
      </c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R1603" s="199" t="s">
        <v>182</v>
      </c>
      <c r="AT1603" s="200" t="s">
        <v>68</v>
      </c>
      <c r="AU1603" s="200" t="s">
        <v>77</v>
      </c>
      <c r="AY1603" s="199" t="s">
        <v>144</v>
      </c>
      <c r="BK1603" s="201">
        <f>SUM(BK1604:BK1609)</f>
        <v>0</v>
      </c>
    </row>
    <row r="1604" s="2" customFormat="1" ht="24.15" customHeight="1">
      <c r="A1604" s="38"/>
      <c r="B1604" s="39"/>
      <c r="C1604" s="204" t="s">
        <v>1502</v>
      </c>
      <c r="D1604" s="204" t="s">
        <v>146</v>
      </c>
      <c r="E1604" s="205" t="s">
        <v>2756</v>
      </c>
      <c r="F1604" s="206" t="s">
        <v>2757</v>
      </c>
      <c r="G1604" s="207" t="s">
        <v>964</v>
      </c>
      <c r="H1604" s="208">
        <v>1</v>
      </c>
      <c r="I1604" s="209"/>
      <c r="J1604" s="210">
        <f>ROUND(I1604*H1604,2)</f>
        <v>0</v>
      </c>
      <c r="K1604" s="206" t="s">
        <v>150</v>
      </c>
      <c r="L1604" s="44"/>
      <c r="M1604" s="211" t="s">
        <v>19</v>
      </c>
      <c r="N1604" s="212" t="s">
        <v>40</v>
      </c>
      <c r="O1604" s="84"/>
      <c r="P1604" s="213">
        <f>O1604*H1604</f>
        <v>0</v>
      </c>
      <c r="Q1604" s="213">
        <v>0</v>
      </c>
      <c r="R1604" s="213">
        <f>Q1604*H1604</f>
        <v>0</v>
      </c>
      <c r="S1604" s="213">
        <v>0</v>
      </c>
      <c r="T1604" s="214">
        <f>S1604*H1604</f>
        <v>0</v>
      </c>
      <c r="U1604" s="38"/>
      <c r="V1604" s="38"/>
      <c r="W1604" s="38"/>
      <c r="X1604" s="38"/>
      <c r="Y1604" s="38"/>
      <c r="Z1604" s="38"/>
      <c r="AA1604" s="38"/>
      <c r="AB1604" s="38"/>
      <c r="AC1604" s="38"/>
      <c r="AD1604" s="38"/>
      <c r="AE1604" s="38"/>
      <c r="AR1604" s="215" t="s">
        <v>151</v>
      </c>
      <c r="AT1604" s="215" t="s">
        <v>146</v>
      </c>
      <c r="AU1604" s="215" t="s">
        <v>79</v>
      </c>
      <c r="AY1604" s="17" t="s">
        <v>144</v>
      </c>
      <c r="BE1604" s="216">
        <f>IF(N1604="základní",J1604,0)</f>
        <v>0</v>
      </c>
      <c r="BF1604" s="216">
        <f>IF(N1604="snížená",J1604,0)</f>
        <v>0</v>
      </c>
      <c r="BG1604" s="216">
        <f>IF(N1604="zákl. přenesená",J1604,0)</f>
        <v>0</v>
      </c>
      <c r="BH1604" s="216">
        <f>IF(N1604="sníž. přenesená",J1604,0)</f>
        <v>0</v>
      </c>
      <c r="BI1604" s="216">
        <f>IF(N1604="nulová",J1604,0)</f>
        <v>0</v>
      </c>
      <c r="BJ1604" s="17" t="s">
        <v>77</v>
      </c>
      <c r="BK1604" s="216">
        <f>ROUND(I1604*H1604,2)</f>
        <v>0</v>
      </c>
      <c r="BL1604" s="17" t="s">
        <v>151</v>
      </c>
      <c r="BM1604" s="215" t="s">
        <v>1505</v>
      </c>
    </row>
    <row r="1605" s="2" customFormat="1">
      <c r="A1605" s="38"/>
      <c r="B1605" s="39"/>
      <c r="C1605" s="40"/>
      <c r="D1605" s="217" t="s">
        <v>152</v>
      </c>
      <c r="E1605" s="40"/>
      <c r="F1605" s="218" t="s">
        <v>2757</v>
      </c>
      <c r="G1605" s="40"/>
      <c r="H1605" s="40"/>
      <c r="I1605" s="219"/>
      <c r="J1605" s="40"/>
      <c r="K1605" s="40"/>
      <c r="L1605" s="44"/>
      <c r="M1605" s="220"/>
      <c r="N1605" s="221"/>
      <c r="O1605" s="84"/>
      <c r="P1605" s="84"/>
      <c r="Q1605" s="84"/>
      <c r="R1605" s="84"/>
      <c r="S1605" s="84"/>
      <c r="T1605" s="85"/>
      <c r="U1605" s="38"/>
      <c r="V1605" s="38"/>
      <c r="W1605" s="38"/>
      <c r="X1605" s="38"/>
      <c r="Y1605" s="38"/>
      <c r="Z1605" s="38"/>
      <c r="AA1605" s="38"/>
      <c r="AB1605" s="38"/>
      <c r="AC1605" s="38"/>
      <c r="AD1605" s="38"/>
      <c r="AE1605" s="38"/>
      <c r="AT1605" s="17" t="s">
        <v>152</v>
      </c>
      <c r="AU1605" s="17" t="s">
        <v>79</v>
      </c>
    </row>
    <row r="1606" s="2" customFormat="1">
      <c r="A1606" s="38"/>
      <c r="B1606" s="39"/>
      <c r="C1606" s="40"/>
      <c r="D1606" s="222" t="s">
        <v>154</v>
      </c>
      <c r="E1606" s="40"/>
      <c r="F1606" s="223" t="s">
        <v>2758</v>
      </c>
      <c r="G1606" s="40"/>
      <c r="H1606" s="40"/>
      <c r="I1606" s="219"/>
      <c r="J1606" s="40"/>
      <c r="K1606" s="40"/>
      <c r="L1606" s="44"/>
      <c r="M1606" s="220"/>
      <c r="N1606" s="221"/>
      <c r="O1606" s="84"/>
      <c r="P1606" s="84"/>
      <c r="Q1606" s="84"/>
      <c r="R1606" s="84"/>
      <c r="S1606" s="84"/>
      <c r="T1606" s="85"/>
      <c r="U1606" s="38"/>
      <c r="V1606" s="38"/>
      <c r="W1606" s="38"/>
      <c r="X1606" s="38"/>
      <c r="Y1606" s="38"/>
      <c r="Z1606" s="38"/>
      <c r="AA1606" s="38"/>
      <c r="AB1606" s="38"/>
      <c r="AC1606" s="38"/>
      <c r="AD1606" s="38"/>
      <c r="AE1606" s="38"/>
      <c r="AT1606" s="17" t="s">
        <v>154</v>
      </c>
      <c r="AU1606" s="17" t="s">
        <v>79</v>
      </c>
    </row>
    <row r="1607" s="13" customFormat="1">
      <c r="A1607" s="13"/>
      <c r="B1607" s="224"/>
      <c r="C1607" s="225"/>
      <c r="D1607" s="217" t="s">
        <v>156</v>
      </c>
      <c r="E1607" s="226" t="s">
        <v>19</v>
      </c>
      <c r="F1607" s="227" t="s">
        <v>2759</v>
      </c>
      <c r="G1607" s="225"/>
      <c r="H1607" s="226" t="s">
        <v>19</v>
      </c>
      <c r="I1607" s="228"/>
      <c r="J1607" s="225"/>
      <c r="K1607" s="225"/>
      <c r="L1607" s="229"/>
      <c r="M1607" s="230"/>
      <c r="N1607" s="231"/>
      <c r="O1607" s="231"/>
      <c r="P1607" s="231"/>
      <c r="Q1607" s="231"/>
      <c r="R1607" s="231"/>
      <c r="S1607" s="231"/>
      <c r="T1607" s="232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T1607" s="233" t="s">
        <v>156</v>
      </c>
      <c r="AU1607" s="233" t="s">
        <v>79</v>
      </c>
      <c r="AV1607" s="13" t="s">
        <v>77</v>
      </c>
      <c r="AW1607" s="13" t="s">
        <v>31</v>
      </c>
      <c r="AX1607" s="13" t="s">
        <v>69</v>
      </c>
      <c r="AY1607" s="233" t="s">
        <v>144</v>
      </c>
    </row>
    <row r="1608" s="14" customFormat="1">
      <c r="A1608" s="14"/>
      <c r="B1608" s="234"/>
      <c r="C1608" s="235"/>
      <c r="D1608" s="217" t="s">
        <v>156</v>
      </c>
      <c r="E1608" s="236" t="s">
        <v>19</v>
      </c>
      <c r="F1608" s="237" t="s">
        <v>77</v>
      </c>
      <c r="G1608" s="235"/>
      <c r="H1608" s="238">
        <v>1</v>
      </c>
      <c r="I1608" s="239"/>
      <c r="J1608" s="235"/>
      <c r="K1608" s="235"/>
      <c r="L1608" s="240"/>
      <c r="M1608" s="241"/>
      <c r="N1608" s="242"/>
      <c r="O1608" s="242"/>
      <c r="P1608" s="242"/>
      <c r="Q1608" s="242"/>
      <c r="R1608" s="242"/>
      <c r="S1608" s="242"/>
      <c r="T1608" s="243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T1608" s="244" t="s">
        <v>156</v>
      </c>
      <c r="AU1608" s="244" t="s">
        <v>79</v>
      </c>
      <c r="AV1608" s="14" t="s">
        <v>79</v>
      </c>
      <c r="AW1608" s="14" t="s">
        <v>31</v>
      </c>
      <c r="AX1608" s="14" t="s">
        <v>69</v>
      </c>
      <c r="AY1608" s="244" t="s">
        <v>144</v>
      </c>
    </row>
    <row r="1609" s="15" customFormat="1">
      <c r="A1609" s="15"/>
      <c r="B1609" s="245"/>
      <c r="C1609" s="246"/>
      <c r="D1609" s="217" t="s">
        <v>156</v>
      </c>
      <c r="E1609" s="247" t="s">
        <v>19</v>
      </c>
      <c r="F1609" s="248" t="s">
        <v>163</v>
      </c>
      <c r="G1609" s="246"/>
      <c r="H1609" s="249">
        <v>1</v>
      </c>
      <c r="I1609" s="250"/>
      <c r="J1609" s="246"/>
      <c r="K1609" s="246"/>
      <c r="L1609" s="251"/>
      <c r="M1609" s="271"/>
      <c r="N1609" s="272"/>
      <c r="O1609" s="272"/>
      <c r="P1609" s="272"/>
      <c r="Q1609" s="272"/>
      <c r="R1609" s="272"/>
      <c r="S1609" s="272"/>
      <c r="T1609" s="273"/>
      <c r="U1609" s="15"/>
      <c r="V1609" s="15"/>
      <c r="W1609" s="15"/>
      <c r="X1609" s="15"/>
      <c r="Y1609" s="15"/>
      <c r="Z1609" s="15"/>
      <c r="AA1609" s="15"/>
      <c r="AB1609" s="15"/>
      <c r="AC1609" s="15"/>
      <c r="AD1609" s="15"/>
      <c r="AE1609" s="15"/>
      <c r="AT1609" s="255" t="s">
        <v>156</v>
      </c>
      <c r="AU1609" s="255" t="s">
        <v>79</v>
      </c>
      <c r="AV1609" s="15" t="s">
        <v>151</v>
      </c>
      <c r="AW1609" s="15" t="s">
        <v>31</v>
      </c>
      <c r="AX1609" s="15" t="s">
        <v>77</v>
      </c>
      <c r="AY1609" s="255" t="s">
        <v>144</v>
      </c>
    </row>
    <row r="1610" s="2" customFormat="1" ht="6.96" customHeight="1">
      <c r="A1610" s="38"/>
      <c r="B1610" s="59"/>
      <c r="C1610" s="60"/>
      <c r="D1610" s="60"/>
      <c r="E1610" s="60"/>
      <c r="F1610" s="60"/>
      <c r="G1610" s="60"/>
      <c r="H1610" s="60"/>
      <c r="I1610" s="60"/>
      <c r="J1610" s="60"/>
      <c r="K1610" s="60"/>
      <c r="L1610" s="44"/>
      <c r="M1610" s="38"/>
      <c r="O1610" s="38"/>
      <c r="P1610" s="38"/>
      <c r="Q1610" s="38"/>
      <c r="R1610" s="38"/>
      <c r="S1610" s="38"/>
      <c r="T1610" s="38"/>
      <c r="U1610" s="38"/>
      <c r="V1610" s="38"/>
      <c r="W1610" s="38"/>
      <c r="X1610" s="38"/>
      <c r="Y1610" s="38"/>
      <c r="Z1610" s="38"/>
      <c r="AA1610" s="38"/>
      <c r="AB1610" s="38"/>
      <c r="AC1610" s="38"/>
      <c r="AD1610" s="38"/>
      <c r="AE1610" s="38"/>
    </row>
  </sheetData>
  <sheetProtection sheet="1" autoFilter="0" formatColumns="0" formatRows="0" objects="1" scenarios="1" spinCount="100000" saltValue="O+JcCwjh3bgsogqy9xWjp2llDLlWS3OGkWzcw2i26c8llvrv9/rdbd8QingZuM7M3MeUTx+/EvbLyHA2UWlfGA==" hashValue="RZq7X8AMrR3MRxeFVsBn0Y47Hn1/DGRJ5cO8YWI/DMTgHz4fT6J8S8Z2GtqBk0bmze+E4BXLZNGcOlQuTPJ4jg==" algorithmName="SHA-512" password="CC35"/>
  <autoFilter ref="C93:K1609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9" r:id="rId1" display="https://podminky.urs.cz/item/CS_URS_2021_02/132112112"/>
    <hyperlink ref="F107" r:id="rId2" display="https://podminky.urs.cz/item/CS_URS_2021_02/139751101"/>
    <hyperlink ref="F113" r:id="rId3" display="https://podminky.urs.cz/item/CS_URS_2021_02/162211311"/>
    <hyperlink ref="F121" r:id="rId4" display="https://podminky.urs.cz/item/CS_URS_2021_02/162751117"/>
    <hyperlink ref="F128" r:id="rId5" display="https://podminky.urs.cz/item/CS_URS_2021_02/162751119"/>
    <hyperlink ref="F133" r:id="rId6" display="https://podminky.urs.cz/item/CS_URS_2021_02/171201221"/>
    <hyperlink ref="F140" r:id="rId7" display="https://podminky.urs.cz/item/CS_URS_2021_02/175151101"/>
    <hyperlink ref="F150" r:id="rId8" display="https://podminky.urs.cz/item/CS_URS_2021_02/451572111"/>
    <hyperlink ref="F171" r:id="rId9" display="https://podminky.urs.cz/item/CS_URS_2021_02/452387111"/>
    <hyperlink ref="F180" r:id="rId10" display="https://podminky.urs.cz/item/CS_URS_2021_02/871265211"/>
    <hyperlink ref="F186" r:id="rId11" display="https://podminky.urs.cz/item/CS_URS_2021_02/871275211"/>
    <hyperlink ref="F194" r:id="rId12" display="https://podminky.urs.cz/item/CS_URS_2021_02/871315211"/>
    <hyperlink ref="F200" r:id="rId13" display="https://podminky.urs.cz/item/CS_URS_2021_02/871350410"/>
    <hyperlink ref="F211" r:id="rId14" display="https://podminky.urs.cz/item/CS_URS_2021_02/877265211"/>
    <hyperlink ref="F232" r:id="rId15" display="https://podminky.urs.cz/item/CS_URS_2021_02/877265221"/>
    <hyperlink ref="F240" r:id="rId16" display="https://podminky.urs.cz/item/CS_URS_2021_02/877275211"/>
    <hyperlink ref="F257" r:id="rId17" display="https://podminky.urs.cz/item/CS_URS_2021_02/877275221"/>
    <hyperlink ref="F270" r:id="rId18" display="https://podminky.urs.cz/item/CS_URS_2021_02/877315211"/>
    <hyperlink ref="F288" r:id="rId19" display="https://podminky.urs.cz/item/CS_URS_2021_02/877315221"/>
    <hyperlink ref="F296" r:id="rId20" display="https://podminky.urs.cz/item/CS_URS_2021_02/892271111"/>
    <hyperlink ref="F304" r:id="rId21" display="https://podminky.urs.cz/item/CS_URS_2021_02/892312121"/>
    <hyperlink ref="F307" r:id="rId22" display="https://podminky.urs.cz/item/CS_URS_2021_02/892351111"/>
    <hyperlink ref="F313" r:id="rId23" display="https://podminky.urs.cz/item/CS_URS_2021_02/892372111"/>
    <hyperlink ref="F316" r:id="rId24" display="https://podminky.urs.cz/item/CS_URS_2021_02/893811252"/>
    <hyperlink ref="F327" r:id="rId25" display="https://podminky.urs.cz/item/CS_URS_2021_02/899101211"/>
    <hyperlink ref="F337" r:id="rId26" display="https://podminky.urs.cz/item/CS_URS_2021_02/899102112"/>
    <hyperlink ref="F352" r:id="rId27" display="https://podminky.urs.cz/item/CS_URS_2021_02/899722113"/>
    <hyperlink ref="F363" r:id="rId28" display="https://podminky.urs.cz/item/CS_URS_2021_02/965042141"/>
    <hyperlink ref="F370" r:id="rId29" display="https://podminky.urs.cz/item/CS_URS_2021_02/971033131"/>
    <hyperlink ref="F386" r:id="rId30" display="https://podminky.urs.cz/item/CS_URS_2021_02/971033231"/>
    <hyperlink ref="F392" r:id="rId31" display="https://podminky.urs.cz/item/CS_URS_2021_02/971033251"/>
    <hyperlink ref="F398" r:id="rId32" display="https://podminky.urs.cz/item/CS_URS_2021_02/974031132"/>
    <hyperlink ref="F414" r:id="rId33" display="https://podminky.urs.cz/item/CS_URS_2021_02/974031142"/>
    <hyperlink ref="F432" r:id="rId34" display="https://podminky.urs.cz/item/CS_URS_2021_02/974031153"/>
    <hyperlink ref="F442" r:id="rId35" display="https://podminky.urs.cz/item/CS_URS_2021_02/974031164"/>
    <hyperlink ref="F454" r:id="rId36" display="https://podminky.urs.cz/item/CS_URS_2021_02/975011521"/>
    <hyperlink ref="F461" r:id="rId37" display="https://podminky.urs.cz/item/CS_URS_2021_02/977151111"/>
    <hyperlink ref="F470" r:id="rId38" display="https://podminky.urs.cz/item/CS_URS_2021_02/977151112"/>
    <hyperlink ref="F477" r:id="rId39" display="https://podminky.urs.cz/item/CS_URS_2021_02/977151115"/>
    <hyperlink ref="F484" r:id="rId40" display="https://podminky.urs.cz/item/CS_URS_2021_02/977151125"/>
    <hyperlink ref="F491" r:id="rId41" display="https://podminky.urs.cz/item/CS_URS_2021_02/997013211"/>
    <hyperlink ref="F507" r:id="rId42" display="https://podminky.urs.cz/item/CS_URS_2021_02/997013219"/>
    <hyperlink ref="F523" r:id="rId43" display="https://podminky.urs.cz/item/CS_URS_2021_02/997013501"/>
    <hyperlink ref="F539" r:id="rId44" display="https://podminky.urs.cz/item/CS_URS_2021_02/997013509"/>
    <hyperlink ref="F557" r:id="rId45" display="https://podminky.urs.cz/item/CS_URS_2021_02/997013609"/>
    <hyperlink ref="F563" r:id="rId46" display="https://podminky.urs.cz/item/CS_URS_2021_02/997013631"/>
    <hyperlink ref="F578" r:id="rId47" display="https://podminky.urs.cz/item/CS_URS_2021_02/998276101"/>
    <hyperlink ref="F583" r:id="rId48" display="https://podminky.urs.cz/item/CS_URS_2021_02/713410811"/>
    <hyperlink ref="F593" r:id="rId49" display="https://podminky.urs.cz/item/CS_URS_2021_02/713463311"/>
    <hyperlink ref="F638" r:id="rId50" display="https://podminky.urs.cz/item/CS_URS_2021_02/713463312"/>
    <hyperlink ref="F649" r:id="rId51" display="https://podminky.urs.cz/item/CS_URS_2021_02/998713101"/>
    <hyperlink ref="F653" r:id="rId52" display="https://podminky.urs.cz/item/CS_URS_2021_02/721140806"/>
    <hyperlink ref="F661" r:id="rId53" display="https://podminky.urs.cz/item/CS_URS_2021_02/721171803"/>
    <hyperlink ref="F667" r:id="rId54" display="https://podminky.urs.cz/item/CS_URS_2021_02/721171808"/>
    <hyperlink ref="F673" r:id="rId55" display="https://podminky.urs.cz/item/CS_URS_2021_02/721174024"/>
    <hyperlink ref="F682" r:id="rId56" display="https://podminky.urs.cz/item/CS_URS_2021_02/721174025"/>
    <hyperlink ref="F705" r:id="rId57" display="https://podminky.urs.cz/item/CS_URS_2021_02/721174042"/>
    <hyperlink ref="F718" r:id="rId58" display="https://podminky.urs.cz/item/CS_URS_2021_02/721174043"/>
    <hyperlink ref="F728" r:id="rId59" display="https://podminky.urs.cz/item/CS_URS_2021_02/721174045"/>
    <hyperlink ref="F735" r:id="rId60" display="https://podminky.urs.cz/item/CS_URS_2021_02/721210813"/>
    <hyperlink ref="F743" r:id="rId61" display="https://podminky.urs.cz/item/CS_URS_2021_02/721211913"/>
    <hyperlink ref="F757" r:id="rId62" display="https://podminky.urs.cz/item/CS_URS_2021_02/721274126"/>
    <hyperlink ref="F763" r:id="rId63" display="https://podminky.urs.cz/item/CS_URS_2021_02/721910922"/>
    <hyperlink ref="F769" r:id="rId64" display="https://podminky.urs.cz/item/CS_URS_2021_02/721910942"/>
    <hyperlink ref="F783" r:id="rId65" display="https://podminky.urs.cz/item/CS_URS_2021_02/998721101"/>
    <hyperlink ref="F787" r:id="rId66" display="https://podminky.urs.cz/item/CS_URS_2021_02/722130233"/>
    <hyperlink ref="F798" r:id="rId67" display="https://podminky.urs.cz/item/CS_URS_2021_02/722170804"/>
    <hyperlink ref="F810" r:id="rId68" display="https://podminky.urs.cz/item/CS_URS_2021_02/722174002"/>
    <hyperlink ref="F819" r:id="rId69" display="https://podminky.urs.cz/item/CS_URS_2021_02/722174003"/>
    <hyperlink ref="F830" r:id="rId70" display="https://podminky.urs.cz/item/CS_URS_2021_02/722174004"/>
    <hyperlink ref="F841" r:id="rId71" display="https://podminky.urs.cz/item/CS_URS_2021_02/722174005"/>
    <hyperlink ref="F848" r:id="rId72" display="https://podminky.urs.cz/item/CS_URS_2021_02/722174006"/>
    <hyperlink ref="F857" r:id="rId73" display="https://podminky.urs.cz/item/CS_URS_2021_02/722174007"/>
    <hyperlink ref="F868" r:id="rId74" display="https://podminky.urs.cz/item/CS_URS_2021_02/722174022"/>
    <hyperlink ref="F889" r:id="rId75" display="https://podminky.urs.cz/item/CS_URS_2021_02/722174023"/>
    <hyperlink ref="F905" r:id="rId76" display="https://podminky.urs.cz/item/CS_URS_2021_02/722174024"/>
    <hyperlink ref="F915" r:id="rId77" display="https://podminky.urs.cz/item/CS_URS_2021_02/722174025"/>
    <hyperlink ref="F922" r:id="rId78" display="https://podminky.urs.cz/item/CS_URS_2021_02/722174026"/>
    <hyperlink ref="F931" r:id="rId79" display="https://podminky.urs.cz/item/CS_URS_2021_02/722181211"/>
    <hyperlink ref="F938" r:id="rId80" display="https://podminky.urs.cz/item/CS_URS_2021_02/722181212"/>
    <hyperlink ref="F945" r:id="rId81" display="https://podminky.urs.cz/item/CS_URS_2021_02/722181221"/>
    <hyperlink ref="F958" r:id="rId82" display="https://podminky.urs.cz/item/CS_URS_2021_02/722181222"/>
    <hyperlink ref="F970" r:id="rId83" display="https://podminky.urs.cz/item/CS_URS_2021_02/722181232"/>
    <hyperlink ref="F988" r:id="rId84" display="https://podminky.urs.cz/item/CS_URS_2021_02/722181233"/>
    <hyperlink ref="F1004" r:id="rId85" display="https://podminky.urs.cz/item/CS_URS_2021_02/722190901"/>
    <hyperlink ref="F1007" r:id="rId86" display="https://podminky.urs.cz/item/CS_URS_2021_02/722220862"/>
    <hyperlink ref="F1019" r:id="rId87" display="https://podminky.urs.cz/item/CS_URS_2021_02/722230101"/>
    <hyperlink ref="F1035" r:id="rId88" display="https://podminky.urs.cz/item/CS_URS_2021_02/722230102"/>
    <hyperlink ref="F1047" r:id="rId89" display="https://podminky.urs.cz/item/CS_URS_2021_02/722230103"/>
    <hyperlink ref="F1057" r:id="rId90" display="https://podminky.urs.cz/item/CS_URS_2021_02/722230104"/>
    <hyperlink ref="F1063" r:id="rId91" display="https://podminky.urs.cz/item/CS_URS_2021_02/722230105"/>
    <hyperlink ref="F1069" r:id="rId92" display="https://podminky.urs.cz/item/CS_URS_2021_02/722230106"/>
    <hyperlink ref="F1075" r:id="rId93" display="https://podminky.urs.cz/item/CS_URS_2021_02/722231072"/>
    <hyperlink ref="F1085" r:id="rId94" display="https://podminky.urs.cz/item/CS_URS_2021_02/722231073"/>
    <hyperlink ref="F1095" r:id="rId95" display="https://podminky.urs.cz/item/CS_URS_2021_02/722231074"/>
    <hyperlink ref="F1101" r:id="rId96" display="https://podminky.urs.cz/item/CS_URS_2021_02/722231076"/>
    <hyperlink ref="F1107" r:id="rId97" display="https://podminky.urs.cz/item/CS_URS_2021_02/722231221"/>
    <hyperlink ref="F1113" r:id="rId98" display="https://podminky.urs.cz/item/CS_URS_2021_02/722231222"/>
    <hyperlink ref="F1119" r:id="rId99" display="https://podminky.urs.cz/item/CS_URS_2021_02/722234263"/>
    <hyperlink ref="F1127" r:id="rId100" display="https://podminky.urs.cz/item/CS_URS_2021_02/722234264"/>
    <hyperlink ref="F1133" r:id="rId101" display="https://podminky.urs.cz/item/CS_URS_2021_02/722239101"/>
    <hyperlink ref="F1144" r:id="rId102" display="https://podminky.urs.cz/item/CS_URS_2021_02/722290226"/>
    <hyperlink ref="F1172" r:id="rId103" display="https://podminky.urs.cz/item/CS_URS_2021_02/722290234"/>
    <hyperlink ref="F1274" r:id="rId104" display="https://podminky.urs.cz/item/CS_URS_2021_02/724242214"/>
    <hyperlink ref="F1280" r:id="rId105" display="https://podminky.urs.cz/item/CS_URS_2021_02/734209123"/>
    <hyperlink ref="F1291" r:id="rId106" display="https://podminky.urs.cz/item/CS_URS_2021_02/734209124"/>
    <hyperlink ref="F1302" r:id="rId107" display="https://podminky.urs.cz/item/CS_URS_2021_02/734209125"/>
    <hyperlink ref="F1313" r:id="rId108" display="https://podminky.urs.cz/item/CS_URS_2021_02/734291123"/>
    <hyperlink ref="F1325" r:id="rId109" display="https://podminky.urs.cz/item/CS_URS_2021_02/734411101"/>
    <hyperlink ref="F1333" r:id="rId110" display="https://podminky.urs.cz/item/CS_URS_2021_02/734421101"/>
    <hyperlink ref="F1341" r:id="rId111" display="https://podminky.urs.cz/item/CS_URS_2021_02/998722101"/>
    <hyperlink ref="F1388" r:id="rId112" display="https://podminky.urs.cz/item/CS_URS_2021_02/725110811"/>
    <hyperlink ref="F1396" r:id="rId113" display="https://podminky.urs.cz/item/CS_URS_2021_02/725122817"/>
    <hyperlink ref="F1399" r:id="rId114" display="https://podminky.urs.cz/item/CS_URS_2021_02/725210821"/>
    <hyperlink ref="F1411" r:id="rId115" display="https://podminky.urs.cz/item/CS_URS_2021_02/725310823"/>
    <hyperlink ref="F1417" r:id="rId116" display="https://podminky.urs.cz/item/CS_URS_2021_02/725530823"/>
    <hyperlink ref="F1427" r:id="rId117" display="https://podminky.urs.cz/item/CS_URS_2021_02/725532120"/>
    <hyperlink ref="F1433" r:id="rId118" display="https://podminky.urs.cz/item/CS_URS_2021_02/725539205"/>
    <hyperlink ref="F1439" r:id="rId119" display="https://podminky.urs.cz/item/CS_URS_2021_02/725820801"/>
    <hyperlink ref="F1451" r:id="rId120" display="https://podminky.urs.cz/item/CS_URS_2021_02/725820802"/>
    <hyperlink ref="F1457" r:id="rId121" display="https://podminky.urs.cz/item/CS_URS_2021_02/725840851"/>
    <hyperlink ref="F1465" r:id="rId122" display="https://podminky.urs.cz/item/CS_URS_2021_02/725840860"/>
    <hyperlink ref="F1473" r:id="rId123" display="https://podminky.urs.cz/item/CS_URS_2021_02/725860811"/>
    <hyperlink ref="F1489" r:id="rId124" display="https://podminky.urs.cz/item/CS_URS_2021_02/725980121"/>
    <hyperlink ref="F1499" r:id="rId125" display="https://podminky.urs.cz/item/CS_URS_2021_02/725980123"/>
    <hyperlink ref="F1548" r:id="rId126" display="https://podminky.urs.cz/item/CS_URS_2021_02/725991812"/>
    <hyperlink ref="F1551" r:id="rId127" display="https://podminky.urs.cz/item/CS_URS_2021_02/732214813"/>
    <hyperlink ref="F1559" r:id="rId128" display="https://podminky.urs.cz/item/CS_URS_2021_02/732421201"/>
    <hyperlink ref="F1567" r:id="rId129" display="https://podminky.urs.cz/item/CS_URS_2021_02/998725101"/>
    <hyperlink ref="F1571" r:id="rId130" display="https://podminky.urs.cz/item/CS_URS_2021_02/HZS1292"/>
    <hyperlink ref="F1589" r:id="rId131" display="https://podminky.urs.cz/item/CS_URS_2021_02/HZS2211"/>
    <hyperlink ref="F1606" r:id="rId132" display="https://podminky.urs.cz/item/CS_URS_2021_02/052002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33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hidden="1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hidden="1" s="1" customFormat="1" ht="24.96" customHeight="1">
      <c r="B4" s="20"/>
      <c r="D4" s="130" t="s">
        <v>101</v>
      </c>
      <c r="L4" s="20"/>
      <c r="M4" s="131" t="s">
        <v>10</v>
      </c>
      <c r="AT4" s="17" t="s">
        <v>4</v>
      </c>
    </row>
    <row r="5" hidden="1" s="1" customFormat="1" ht="6.96" customHeight="1">
      <c r="B5" s="20"/>
      <c r="L5" s="20"/>
    </row>
    <row r="6" hidden="1" s="1" customFormat="1" ht="12" customHeight="1">
      <c r="B6" s="20"/>
      <c r="D6" s="132" t="s">
        <v>16</v>
      </c>
      <c r="L6" s="20"/>
    </row>
    <row r="7" hidden="1" s="1" customFormat="1" ht="26.25" customHeight="1">
      <c r="B7" s="20"/>
      <c r="E7" s="133" t="str">
        <f>'Rekapitulace stavby'!K6</f>
        <v>ZŠ Lesní, Liberec – modernizace šaten a sociálního zařízení u tělocvičny</v>
      </c>
      <c r="F7" s="132"/>
      <c r="G7" s="132"/>
      <c r="H7" s="132"/>
      <c r="L7" s="20"/>
    </row>
    <row r="8" hidden="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hidden="1" s="2" customFormat="1" ht="16.5" customHeight="1">
      <c r="A9" s="38"/>
      <c r="B9" s="44"/>
      <c r="C9" s="38"/>
      <c r="D9" s="38"/>
      <c r="E9" s="135" t="s">
        <v>2760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hidden="1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hidden="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hidden="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17.1.2023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hidden="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hidden="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hidden="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hidden="1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hidden="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hidden="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hidden="1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hidden="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hidden="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hidden="1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hidden="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hidden="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hidden="1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hidden="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hidden="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hidden="1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hidden="1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hidden="1" s="2" customFormat="1" ht="25.4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ROUND(J91,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hidden="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hidden="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ROUND((SUM(BE91:BE516)),  2)</f>
        <v>0</v>
      </c>
      <c r="G33" s="38"/>
      <c r="H33" s="38"/>
      <c r="I33" s="148">
        <v>0.20999999999999999</v>
      </c>
      <c r="J33" s="147">
        <f>ROUND(((SUM(BE91:BE516))*I33),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32" t="s">
        <v>41</v>
      </c>
      <c r="F34" s="147">
        <f>ROUND((SUM(BF91:BF516)),  2)</f>
        <v>0</v>
      </c>
      <c r="G34" s="38"/>
      <c r="H34" s="38"/>
      <c r="I34" s="148">
        <v>0.14999999999999999</v>
      </c>
      <c r="J34" s="147">
        <f>ROUND(((SUM(BF91:BF516))*I34),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42</v>
      </c>
      <c r="F35" s="147">
        <f>ROUND((SUM(BG91:BG516)),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43</v>
      </c>
      <c r="F36" s="147">
        <f>ROUND((SUM(BH91:BH516)),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44</v>
      </c>
      <c r="F37" s="147">
        <f>ROUND((SUM(BI91:BI516)),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25.4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hidden="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idden="1"/>
    <row r="42" hidden="1"/>
    <row r="43" hidden="1"/>
    <row r="44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26.25" customHeight="1">
      <c r="A48" s="38"/>
      <c r="B48" s="39"/>
      <c r="C48" s="40"/>
      <c r="D48" s="40"/>
      <c r="E48" s="160" t="str">
        <f>E7</f>
        <v>ZŠ Lesní, Liberec – modernizace šaten a sociálního zařízení u tělocvičny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>04 - Tepelná technika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17.1.2023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J91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107</v>
      </c>
    </row>
    <row r="60" s="9" customFormat="1" ht="24.96" customHeight="1">
      <c r="A60" s="9"/>
      <c r="B60" s="165"/>
      <c r="C60" s="166"/>
      <c r="D60" s="167" t="s">
        <v>108</v>
      </c>
      <c r="E60" s="168"/>
      <c r="F60" s="168"/>
      <c r="G60" s="168"/>
      <c r="H60" s="168"/>
      <c r="I60" s="168"/>
      <c r="J60" s="169">
        <f>J92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1"/>
      <c r="C61" s="172"/>
      <c r="D61" s="173" t="s">
        <v>114</v>
      </c>
      <c r="E61" s="174"/>
      <c r="F61" s="174"/>
      <c r="G61" s="174"/>
      <c r="H61" s="174"/>
      <c r="I61" s="174"/>
      <c r="J61" s="175">
        <f>J93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1"/>
      <c r="C62" s="172"/>
      <c r="D62" s="173" t="s">
        <v>115</v>
      </c>
      <c r="E62" s="174"/>
      <c r="F62" s="174"/>
      <c r="G62" s="174"/>
      <c r="H62" s="174"/>
      <c r="I62" s="174"/>
      <c r="J62" s="175">
        <f>J104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9" customFormat="1" ht="24.96" customHeight="1">
      <c r="A63" s="9"/>
      <c r="B63" s="165"/>
      <c r="C63" s="166"/>
      <c r="D63" s="167" t="s">
        <v>2761</v>
      </c>
      <c r="E63" s="168"/>
      <c r="F63" s="168"/>
      <c r="G63" s="168"/>
      <c r="H63" s="168"/>
      <c r="I63" s="168"/>
      <c r="J63" s="169">
        <f>J170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10" customFormat="1" ht="19.92" customHeight="1">
      <c r="A64" s="10"/>
      <c r="B64" s="171"/>
      <c r="C64" s="172"/>
      <c r="D64" s="173" t="s">
        <v>2762</v>
      </c>
      <c r="E64" s="174"/>
      <c r="F64" s="174"/>
      <c r="G64" s="174"/>
      <c r="H64" s="174"/>
      <c r="I64" s="174"/>
      <c r="J64" s="175">
        <f>J171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1"/>
      <c r="C65" s="172"/>
      <c r="D65" s="173" t="s">
        <v>2763</v>
      </c>
      <c r="E65" s="174"/>
      <c r="F65" s="174"/>
      <c r="G65" s="174"/>
      <c r="H65" s="174"/>
      <c r="I65" s="174"/>
      <c r="J65" s="175">
        <f>J182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65"/>
      <c r="C66" s="166"/>
      <c r="D66" s="167" t="s">
        <v>117</v>
      </c>
      <c r="E66" s="168"/>
      <c r="F66" s="168"/>
      <c r="G66" s="168"/>
      <c r="H66" s="168"/>
      <c r="I66" s="168"/>
      <c r="J66" s="169">
        <f>J255</f>
        <v>0</v>
      </c>
      <c r="K66" s="166"/>
      <c r="L66" s="1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71"/>
      <c r="C67" s="172"/>
      <c r="D67" s="173" t="s">
        <v>119</v>
      </c>
      <c r="E67" s="174"/>
      <c r="F67" s="174"/>
      <c r="G67" s="174"/>
      <c r="H67" s="174"/>
      <c r="I67" s="174"/>
      <c r="J67" s="175">
        <f>J256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1"/>
      <c r="C68" s="172"/>
      <c r="D68" s="173" t="s">
        <v>120</v>
      </c>
      <c r="E68" s="174"/>
      <c r="F68" s="174"/>
      <c r="G68" s="174"/>
      <c r="H68" s="174"/>
      <c r="I68" s="174"/>
      <c r="J68" s="175">
        <f>J285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1"/>
      <c r="C69" s="172"/>
      <c r="D69" s="173" t="s">
        <v>2764</v>
      </c>
      <c r="E69" s="174"/>
      <c r="F69" s="174"/>
      <c r="G69" s="174"/>
      <c r="H69" s="174"/>
      <c r="I69" s="174"/>
      <c r="J69" s="175">
        <f>J289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71"/>
      <c r="C70" s="172"/>
      <c r="D70" s="173" t="s">
        <v>2765</v>
      </c>
      <c r="E70" s="174"/>
      <c r="F70" s="174"/>
      <c r="G70" s="174"/>
      <c r="H70" s="174"/>
      <c r="I70" s="174"/>
      <c r="J70" s="175">
        <f>J425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65"/>
      <c r="C71" s="166"/>
      <c r="D71" s="167" t="s">
        <v>1624</v>
      </c>
      <c r="E71" s="168"/>
      <c r="F71" s="168"/>
      <c r="G71" s="168"/>
      <c r="H71" s="168"/>
      <c r="I71" s="168"/>
      <c r="J71" s="169">
        <f>J499</f>
        <v>0</v>
      </c>
      <c r="K71" s="166"/>
      <c r="L71" s="17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2" customFormat="1" ht="21.84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6.96" customHeight="1">
      <c r="A73" s="38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7" s="2" customFormat="1" ht="6.96" customHeight="1">
      <c r="A77" s="38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24.96" customHeight="1">
      <c r="A78" s="38"/>
      <c r="B78" s="39"/>
      <c r="C78" s="23" t="s">
        <v>129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6.96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2" customHeight="1">
      <c r="A80" s="38"/>
      <c r="B80" s="39"/>
      <c r="C80" s="32" t="s">
        <v>16</v>
      </c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26.25" customHeight="1">
      <c r="A81" s="38"/>
      <c r="B81" s="39"/>
      <c r="C81" s="40"/>
      <c r="D81" s="40"/>
      <c r="E81" s="160" t="str">
        <f>E7</f>
        <v>ZŠ Lesní, Liberec – modernizace šaten a sociálního zařízení u tělocvičny</v>
      </c>
      <c r="F81" s="32"/>
      <c r="G81" s="32"/>
      <c r="H81" s="32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2" customHeight="1">
      <c r="A82" s="38"/>
      <c r="B82" s="39"/>
      <c r="C82" s="32" t="s">
        <v>102</v>
      </c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6.5" customHeight="1">
      <c r="A83" s="38"/>
      <c r="B83" s="39"/>
      <c r="C83" s="40"/>
      <c r="D83" s="40"/>
      <c r="E83" s="69" t="str">
        <f>E9</f>
        <v>04 - Tepelná technika</v>
      </c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6.96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2" customHeight="1">
      <c r="A85" s="38"/>
      <c r="B85" s="39"/>
      <c r="C85" s="32" t="s">
        <v>21</v>
      </c>
      <c r="D85" s="40"/>
      <c r="E85" s="40"/>
      <c r="F85" s="27" t="str">
        <f>F12</f>
        <v xml:space="preserve"> </v>
      </c>
      <c r="G85" s="40"/>
      <c r="H85" s="40"/>
      <c r="I85" s="32" t="s">
        <v>23</v>
      </c>
      <c r="J85" s="72" t="str">
        <f>IF(J12="","",J12)</f>
        <v>17.1.2023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5.15" customHeight="1">
      <c r="A87" s="38"/>
      <c r="B87" s="39"/>
      <c r="C87" s="32" t="s">
        <v>25</v>
      </c>
      <c r="D87" s="40"/>
      <c r="E87" s="40"/>
      <c r="F87" s="27" t="str">
        <f>E15</f>
        <v xml:space="preserve"> </v>
      </c>
      <c r="G87" s="40"/>
      <c r="H87" s="40"/>
      <c r="I87" s="32" t="s">
        <v>30</v>
      </c>
      <c r="J87" s="36" t="str">
        <f>E21</f>
        <v xml:space="preserve"> </v>
      </c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5.15" customHeight="1">
      <c r="A88" s="38"/>
      <c r="B88" s="39"/>
      <c r="C88" s="32" t="s">
        <v>28</v>
      </c>
      <c r="D88" s="40"/>
      <c r="E88" s="40"/>
      <c r="F88" s="27" t="str">
        <f>IF(E18="","",E18)</f>
        <v>Vyplň údaj</v>
      </c>
      <c r="G88" s="40"/>
      <c r="H88" s="40"/>
      <c r="I88" s="32" t="s">
        <v>32</v>
      </c>
      <c r="J88" s="36" t="str">
        <f>E24</f>
        <v xml:space="preserve"> </v>
      </c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0.32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3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11" customFormat="1" ht="29.28" customHeight="1">
      <c r="A90" s="177"/>
      <c r="B90" s="178"/>
      <c r="C90" s="179" t="s">
        <v>130</v>
      </c>
      <c r="D90" s="180" t="s">
        <v>54</v>
      </c>
      <c r="E90" s="180" t="s">
        <v>50</v>
      </c>
      <c r="F90" s="180" t="s">
        <v>51</v>
      </c>
      <c r="G90" s="180" t="s">
        <v>131</v>
      </c>
      <c r="H90" s="180" t="s">
        <v>132</v>
      </c>
      <c r="I90" s="180" t="s">
        <v>133</v>
      </c>
      <c r="J90" s="180" t="s">
        <v>106</v>
      </c>
      <c r="K90" s="181" t="s">
        <v>134</v>
      </c>
      <c r="L90" s="182"/>
      <c r="M90" s="92" t="s">
        <v>19</v>
      </c>
      <c r="N90" s="93" t="s">
        <v>39</v>
      </c>
      <c r="O90" s="93" t="s">
        <v>135</v>
      </c>
      <c r="P90" s="93" t="s">
        <v>136</v>
      </c>
      <c r="Q90" s="93" t="s">
        <v>137</v>
      </c>
      <c r="R90" s="93" t="s">
        <v>138</v>
      </c>
      <c r="S90" s="93" t="s">
        <v>139</v>
      </c>
      <c r="T90" s="94" t="s">
        <v>140</v>
      </c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</row>
    <row r="91" s="2" customFormat="1" ht="22.8" customHeight="1">
      <c r="A91" s="38"/>
      <c r="B91" s="39"/>
      <c r="C91" s="99" t="s">
        <v>141</v>
      </c>
      <c r="D91" s="40"/>
      <c r="E91" s="40"/>
      <c r="F91" s="40"/>
      <c r="G91" s="40"/>
      <c r="H91" s="40"/>
      <c r="I91" s="40"/>
      <c r="J91" s="183">
        <f>BK91</f>
        <v>0</v>
      </c>
      <c r="K91" s="40"/>
      <c r="L91" s="44"/>
      <c r="M91" s="95"/>
      <c r="N91" s="184"/>
      <c r="O91" s="96"/>
      <c r="P91" s="185">
        <f>P92+P170+P255+P499</f>
        <v>0</v>
      </c>
      <c r="Q91" s="96"/>
      <c r="R91" s="185">
        <f>R92+R170+R255+R499</f>
        <v>0.57677336000000001</v>
      </c>
      <c r="S91" s="96"/>
      <c r="T91" s="186">
        <f>T92+T170+T255+T499</f>
        <v>3.1314200000000003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68</v>
      </c>
      <c r="AU91" s="17" t="s">
        <v>107</v>
      </c>
      <c r="BK91" s="187">
        <f>BK92+BK170+BK255+BK499</f>
        <v>0</v>
      </c>
    </row>
    <row r="92" s="12" customFormat="1" ht="25.92" customHeight="1">
      <c r="A92" s="12"/>
      <c r="B92" s="188"/>
      <c r="C92" s="189"/>
      <c r="D92" s="190" t="s">
        <v>68</v>
      </c>
      <c r="E92" s="191" t="s">
        <v>142</v>
      </c>
      <c r="F92" s="191" t="s">
        <v>143</v>
      </c>
      <c r="G92" s="189"/>
      <c r="H92" s="189"/>
      <c r="I92" s="192"/>
      <c r="J92" s="193">
        <f>BK92</f>
        <v>0</v>
      </c>
      <c r="K92" s="189"/>
      <c r="L92" s="194"/>
      <c r="M92" s="195"/>
      <c r="N92" s="196"/>
      <c r="O92" s="196"/>
      <c r="P92" s="197">
        <f>P93+P104</f>
        <v>0</v>
      </c>
      <c r="Q92" s="196"/>
      <c r="R92" s="197">
        <f>R93+R104</f>
        <v>0</v>
      </c>
      <c r="S92" s="196"/>
      <c r="T92" s="198">
        <f>T93+T104</f>
        <v>1.5599999999999998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77</v>
      </c>
      <c r="AT92" s="200" t="s">
        <v>68</v>
      </c>
      <c r="AU92" s="200" t="s">
        <v>69</v>
      </c>
      <c r="AY92" s="199" t="s">
        <v>144</v>
      </c>
      <c r="BK92" s="201">
        <f>BK93+BK104</f>
        <v>0</v>
      </c>
    </row>
    <row r="93" s="12" customFormat="1" ht="22.8" customHeight="1">
      <c r="A93" s="12"/>
      <c r="B93" s="188"/>
      <c r="C93" s="189"/>
      <c r="D93" s="190" t="s">
        <v>68</v>
      </c>
      <c r="E93" s="202" t="s">
        <v>208</v>
      </c>
      <c r="F93" s="202" t="s">
        <v>599</v>
      </c>
      <c r="G93" s="189"/>
      <c r="H93" s="189"/>
      <c r="I93" s="192"/>
      <c r="J93" s="203">
        <f>BK93</f>
        <v>0</v>
      </c>
      <c r="K93" s="189"/>
      <c r="L93" s="194"/>
      <c r="M93" s="195"/>
      <c r="N93" s="196"/>
      <c r="O93" s="196"/>
      <c r="P93" s="197">
        <f>SUM(P94:P103)</f>
        <v>0</v>
      </c>
      <c r="Q93" s="196"/>
      <c r="R93" s="197">
        <f>SUM(R94:R103)</f>
        <v>0</v>
      </c>
      <c r="S93" s="196"/>
      <c r="T93" s="198">
        <f>SUM(T94:T103)</f>
        <v>1.5599999999999998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77</v>
      </c>
      <c r="AT93" s="200" t="s">
        <v>68</v>
      </c>
      <c r="AU93" s="200" t="s">
        <v>77</v>
      </c>
      <c r="AY93" s="199" t="s">
        <v>144</v>
      </c>
      <c r="BK93" s="201">
        <f>SUM(BK94:BK103)</f>
        <v>0</v>
      </c>
    </row>
    <row r="94" s="2" customFormat="1" ht="24.15" customHeight="1">
      <c r="A94" s="38"/>
      <c r="B94" s="39"/>
      <c r="C94" s="204" t="s">
        <v>77</v>
      </c>
      <c r="D94" s="204" t="s">
        <v>146</v>
      </c>
      <c r="E94" s="205" t="s">
        <v>2766</v>
      </c>
      <c r="F94" s="206" t="s">
        <v>2767</v>
      </c>
      <c r="G94" s="207" t="s">
        <v>291</v>
      </c>
      <c r="H94" s="208">
        <v>120</v>
      </c>
      <c r="I94" s="209"/>
      <c r="J94" s="210">
        <f>ROUND(I94*H94,2)</f>
        <v>0</v>
      </c>
      <c r="K94" s="206" t="s">
        <v>150</v>
      </c>
      <c r="L94" s="44"/>
      <c r="M94" s="211" t="s">
        <v>19</v>
      </c>
      <c r="N94" s="212" t="s">
        <v>40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0.012999999999999999</v>
      </c>
      <c r="T94" s="214">
        <f>S94*H94</f>
        <v>1.5599999999999998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151</v>
      </c>
      <c r="AT94" s="215" t="s">
        <v>146</v>
      </c>
      <c r="AU94" s="215" t="s">
        <v>79</v>
      </c>
      <c r="AY94" s="17" t="s">
        <v>144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77</v>
      </c>
      <c r="BK94" s="216">
        <f>ROUND(I94*H94,2)</f>
        <v>0</v>
      </c>
      <c r="BL94" s="17" t="s">
        <v>151</v>
      </c>
      <c r="BM94" s="215" t="s">
        <v>79</v>
      </c>
    </row>
    <row r="95" s="2" customFormat="1">
      <c r="A95" s="38"/>
      <c r="B95" s="39"/>
      <c r="C95" s="40"/>
      <c r="D95" s="217" t="s">
        <v>152</v>
      </c>
      <c r="E95" s="40"/>
      <c r="F95" s="218" t="s">
        <v>2768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152</v>
      </c>
      <c r="AU95" s="17" t="s">
        <v>79</v>
      </c>
    </row>
    <row r="96" s="2" customFormat="1">
      <c r="A96" s="38"/>
      <c r="B96" s="39"/>
      <c r="C96" s="40"/>
      <c r="D96" s="222" t="s">
        <v>154</v>
      </c>
      <c r="E96" s="40"/>
      <c r="F96" s="223" t="s">
        <v>2769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154</v>
      </c>
      <c r="AU96" s="17" t="s">
        <v>79</v>
      </c>
    </row>
    <row r="97" s="13" customFormat="1">
      <c r="A97" s="13"/>
      <c r="B97" s="224"/>
      <c r="C97" s="225"/>
      <c r="D97" s="217" t="s">
        <v>156</v>
      </c>
      <c r="E97" s="226" t="s">
        <v>19</v>
      </c>
      <c r="F97" s="227" t="s">
        <v>2770</v>
      </c>
      <c r="G97" s="225"/>
      <c r="H97" s="226" t="s">
        <v>19</v>
      </c>
      <c r="I97" s="228"/>
      <c r="J97" s="225"/>
      <c r="K97" s="225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156</v>
      </c>
      <c r="AU97" s="233" t="s">
        <v>79</v>
      </c>
      <c r="AV97" s="13" t="s">
        <v>77</v>
      </c>
      <c r="AW97" s="13" t="s">
        <v>31</v>
      </c>
      <c r="AX97" s="13" t="s">
        <v>69</v>
      </c>
      <c r="AY97" s="233" t="s">
        <v>144</v>
      </c>
    </row>
    <row r="98" s="13" customFormat="1">
      <c r="A98" s="13"/>
      <c r="B98" s="224"/>
      <c r="C98" s="225"/>
      <c r="D98" s="217" t="s">
        <v>156</v>
      </c>
      <c r="E98" s="226" t="s">
        <v>19</v>
      </c>
      <c r="F98" s="227" t="s">
        <v>2042</v>
      </c>
      <c r="G98" s="225"/>
      <c r="H98" s="226" t="s">
        <v>19</v>
      </c>
      <c r="I98" s="228"/>
      <c r="J98" s="225"/>
      <c r="K98" s="225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156</v>
      </c>
      <c r="AU98" s="233" t="s">
        <v>79</v>
      </c>
      <c r="AV98" s="13" t="s">
        <v>77</v>
      </c>
      <c r="AW98" s="13" t="s">
        <v>31</v>
      </c>
      <c r="AX98" s="13" t="s">
        <v>69</v>
      </c>
      <c r="AY98" s="233" t="s">
        <v>144</v>
      </c>
    </row>
    <row r="99" s="14" customFormat="1">
      <c r="A99" s="14"/>
      <c r="B99" s="234"/>
      <c r="C99" s="235"/>
      <c r="D99" s="217" t="s">
        <v>156</v>
      </c>
      <c r="E99" s="236" t="s">
        <v>19</v>
      </c>
      <c r="F99" s="237" t="s">
        <v>2771</v>
      </c>
      <c r="G99" s="235"/>
      <c r="H99" s="238">
        <v>113.28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156</v>
      </c>
      <c r="AU99" s="244" t="s">
        <v>79</v>
      </c>
      <c r="AV99" s="14" t="s">
        <v>79</v>
      </c>
      <c r="AW99" s="14" t="s">
        <v>31</v>
      </c>
      <c r="AX99" s="14" t="s">
        <v>69</v>
      </c>
      <c r="AY99" s="244" t="s">
        <v>144</v>
      </c>
    </row>
    <row r="100" s="13" customFormat="1">
      <c r="A100" s="13"/>
      <c r="B100" s="224"/>
      <c r="C100" s="225"/>
      <c r="D100" s="217" t="s">
        <v>156</v>
      </c>
      <c r="E100" s="226" t="s">
        <v>19</v>
      </c>
      <c r="F100" s="227" t="s">
        <v>2772</v>
      </c>
      <c r="G100" s="225"/>
      <c r="H100" s="226" t="s">
        <v>19</v>
      </c>
      <c r="I100" s="228"/>
      <c r="J100" s="225"/>
      <c r="K100" s="225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156</v>
      </c>
      <c r="AU100" s="233" t="s">
        <v>79</v>
      </c>
      <c r="AV100" s="13" t="s">
        <v>77</v>
      </c>
      <c r="AW100" s="13" t="s">
        <v>31</v>
      </c>
      <c r="AX100" s="13" t="s">
        <v>69</v>
      </c>
      <c r="AY100" s="233" t="s">
        <v>144</v>
      </c>
    </row>
    <row r="101" s="13" customFormat="1">
      <c r="A101" s="13"/>
      <c r="B101" s="224"/>
      <c r="C101" s="225"/>
      <c r="D101" s="217" t="s">
        <v>156</v>
      </c>
      <c r="E101" s="226" t="s">
        <v>19</v>
      </c>
      <c r="F101" s="227" t="s">
        <v>2042</v>
      </c>
      <c r="G101" s="225"/>
      <c r="H101" s="226" t="s">
        <v>19</v>
      </c>
      <c r="I101" s="228"/>
      <c r="J101" s="225"/>
      <c r="K101" s="225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156</v>
      </c>
      <c r="AU101" s="233" t="s">
        <v>79</v>
      </c>
      <c r="AV101" s="13" t="s">
        <v>77</v>
      </c>
      <c r="AW101" s="13" t="s">
        <v>31</v>
      </c>
      <c r="AX101" s="13" t="s">
        <v>69</v>
      </c>
      <c r="AY101" s="233" t="s">
        <v>144</v>
      </c>
    </row>
    <row r="102" s="14" customFormat="1">
      <c r="A102" s="14"/>
      <c r="B102" s="234"/>
      <c r="C102" s="235"/>
      <c r="D102" s="217" t="s">
        <v>156</v>
      </c>
      <c r="E102" s="236" t="s">
        <v>19</v>
      </c>
      <c r="F102" s="237" t="s">
        <v>2773</v>
      </c>
      <c r="G102" s="235"/>
      <c r="H102" s="238">
        <v>6.7199999999999998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156</v>
      </c>
      <c r="AU102" s="244" t="s">
        <v>79</v>
      </c>
      <c r="AV102" s="14" t="s">
        <v>79</v>
      </c>
      <c r="AW102" s="14" t="s">
        <v>31</v>
      </c>
      <c r="AX102" s="14" t="s">
        <v>69</v>
      </c>
      <c r="AY102" s="244" t="s">
        <v>144</v>
      </c>
    </row>
    <row r="103" s="15" customFormat="1">
      <c r="A103" s="15"/>
      <c r="B103" s="245"/>
      <c r="C103" s="246"/>
      <c r="D103" s="217" t="s">
        <v>156</v>
      </c>
      <c r="E103" s="247" t="s">
        <v>19</v>
      </c>
      <c r="F103" s="248" t="s">
        <v>163</v>
      </c>
      <c r="G103" s="246"/>
      <c r="H103" s="249">
        <v>120</v>
      </c>
      <c r="I103" s="250"/>
      <c r="J103" s="246"/>
      <c r="K103" s="246"/>
      <c r="L103" s="251"/>
      <c r="M103" s="252"/>
      <c r="N103" s="253"/>
      <c r="O103" s="253"/>
      <c r="P103" s="253"/>
      <c r="Q103" s="253"/>
      <c r="R103" s="253"/>
      <c r="S103" s="253"/>
      <c r="T103" s="254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5" t="s">
        <v>156</v>
      </c>
      <c r="AU103" s="255" t="s">
        <v>79</v>
      </c>
      <c r="AV103" s="15" t="s">
        <v>151</v>
      </c>
      <c r="AW103" s="15" t="s">
        <v>31</v>
      </c>
      <c r="AX103" s="15" t="s">
        <v>77</v>
      </c>
      <c r="AY103" s="255" t="s">
        <v>144</v>
      </c>
    </row>
    <row r="104" s="12" customFormat="1" ht="22.8" customHeight="1">
      <c r="A104" s="12"/>
      <c r="B104" s="188"/>
      <c r="C104" s="189"/>
      <c r="D104" s="190" t="s">
        <v>68</v>
      </c>
      <c r="E104" s="202" t="s">
        <v>828</v>
      </c>
      <c r="F104" s="202" t="s">
        <v>829</v>
      </c>
      <c r="G104" s="189"/>
      <c r="H104" s="189"/>
      <c r="I104" s="192"/>
      <c r="J104" s="203">
        <f>BK104</f>
        <v>0</v>
      </c>
      <c r="K104" s="189"/>
      <c r="L104" s="194"/>
      <c r="M104" s="195"/>
      <c r="N104" s="196"/>
      <c r="O104" s="196"/>
      <c r="P104" s="197">
        <f>SUM(P105:P169)</f>
        <v>0</v>
      </c>
      <c r="Q104" s="196"/>
      <c r="R104" s="197">
        <f>SUM(R105:R169)</f>
        <v>0</v>
      </c>
      <c r="S104" s="196"/>
      <c r="T104" s="198">
        <f>SUM(T105:T169)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99" t="s">
        <v>77</v>
      </c>
      <c r="AT104" s="200" t="s">
        <v>68</v>
      </c>
      <c r="AU104" s="200" t="s">
        <v>77</v>
      </c>
      <c r="AY104" s="199" t="s">
        <v>144</v>
      </c>
      <c r="BK104" s="201">
        <f>SUM(BK105:BK169)</f>
        <v>0</v>
      </c>
    </row>
    <row r="105" s="2" customFormat="1" ht="24.15" customHeight="1">
      <c r="A105" s="38"/>
      <c r="B105" s="39"/>
      <c r="C105" s="204" t="s">
        <v>79</v>
      </c>
      <c r="D105" s="204" t="s">
        <v>146</v>
      </c>
      <c r="E105" s="205" t="s">
        <v>2113</v>
      </c>
      <c r="F105" s="206" t="s">
        <v>2114</v>
      </c>
      <c r="G105" s="207" t="s">
        <v>211</v>
      </c>
      <c r="H105" s="208">
        <v>3.1520000000000001</v>
      </c>
      <c r="I105" s="209"/>
      <c r="J105" s="210">
        <f>ROUND(I105*H105,2)</f>
        <v>0</v>
      </c>
      <c r="K105" s="206" t="s">
        <v>150</v>
      </c>
      <c r="L105" s="44"/>
      <c r="M105" s="211" t="s">
        <v>19</v>
      </c>
      <c r="N105" s="212" t="s">
        <v>40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151</v>
      </c>
      <c r="AT105" s="215" t="s">
        <v>146</v>
      </c>
      <c r="AU105" s="215" t="s">
        <v>79</v>
      </c>
      <c r="AY105" s="17" t="s">
        <v>144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77</v>
      </c>
      <c r="BK105" s="216">
        <f>ROUND(I105*H105,2)</f>
        <v>0</v>
      </c>
      <c r="BL105" s="17" t="s">
        <v>151</v>
      </c>
      <c r="BM105" s="215" t="s">
        <v>151</v>
      </c>
    </row>
    <row r="106" s="2" customFormat="1">
      <c r="A106" s="38"/>
      <c r="B106" s="39"/>
      <c r="C106" s="40"/>
      <c r="D106" s="217" t="s">
        <v>152</v>
      </c>
      <c r="E106" s="40"/>
      <c r="F106" s="218" t="s">
        <v>2115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152</v>
      </c>
      <c r="AU106" s="17" t="s">
        <v>79</v>
      </c>
    </row>
    <row r="107" s="2" customFormat="1">
      <c r="A107" s="38"/>
      <c r="B107" s="39"/>
      <c r="C107" s="40"/>
      <c r="D107" s="222" t="s">
        <v>154</v>
      </c>
      <c r="E107" s="40"/>
      <c r="F107" s="223" t="s">
        <v>2116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154</v>
      </c>
      <c r="AU107" s="17" t="s">
        <v>79</v>
      </c>
    </row>
    <row r="108" s="13" customFormat="1">
      <c r="A108" s="13"/>
      <c r="B108" s="224"/>
      <c r="C108" s="225"/>
      <c r="D108" s="217" t="s">
        <v>156</v>
      </c>
      <c r="E108" s="226" t="s">
        <v>19</v>
      </c>
      <c r="F108" s="227" t="s">
        <v>599</v>
      </c>
      <c r="G108" s="225"/>
      <c r="H108" s="226" t="s">
        <v>19</v>
      </c>
      <c r="I108" s="228"/>
      <c r="J108" s="225"/>
      <c r="K108" s="225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156</v>
      </c>
      <c r="AU108" s="233" t="s">
        <v>79</v>
      </c>
      <c r="AV108" s="13" t="s">
        <v>77</v>
      </c>
      <c r="AW108" s="13" t="s">
        <v>31</v>
      </c>
      <c r="AX108" s="13" t="s">
        <v>69</v>
      </c>
      <c r="AY108" s="233" t="s">
        <v>144</v>
      </c>
    </row>
    <row r="109" s="14" customFormat="1">
      <c r="A109" s="14"/>
      <c r="B109" s="234"/>
      <c r="C109" s="235"/>
      <c r="D109" s="217" t="s">
        <v>156</v>
      </c>
      <c r="E109" s="236" t="s">
        <v>19</v>
      </c>
      <c r="F109" s="237" t="s">
        <v>2774</v>
      </c>
      <c r="G109" s="235"/>
      <c r="H109" s="238">
        <v>1.581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4" t="s">
        <v>156</v>
      </c>
      <c r="AU109" s="244" t="s">
        <v>79</v>
      </c>
      <c r="AV109" s="14" t="s">
        <v>79</v>
      </c>
      <c r="AW109" s="14" t="s">
        <v>31</v>
      </c>
      <c r="AX109" s="14" t="s">
        <v>69</v>
      </c>
      <c r="AY109" s="244" t="s">
        <v>144</v>
      </c>
    </row>
    <row r="110" s="13" customFormat="1">
      <c r="A110" s="13"/>
      <c r="B110" s="224"/>
      <c r="C110" s="225"/>
      <c r="D110" s="217" t="s">
        <v>156</v>
      </c>
      <c r="E110" s="226" t="s">
        <v>19</v>
      </c>
      <c r="F110" s="227" t="s">
        <v>2775</v>
      </c>
      <c r="G110" s="225"/>
      <c r="H110" s="226" t="s">
        <v>19</v>
      </c>
      <c r="I110" s="228"/>
      <c r="J110" s="225"/>
      <c r="K110" s="225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156</v>
      </c>
      <c r="AU110" s="233" t="s">
        <v>79</v>
      </c>
      <c r="AV110" s="13" t="s">
        <v>77</v>
      </c>
      <c r="AW110" s="13" t="s">
        <v>31</v>
      </c>
      <c r="AX110" s="13" t="s">
        <v>69</v>
      </c>
      <c r="AY110" s="233" t="s">
        <v>144</v>
      </c>
    </row>
    <row r="111" s="14" customFormat="1">
      <c r="A111" s="14"/>
      <c r="B111" s="234"/>
      <c r="C111" s="235"/>
      <c r="D111" s="217" t="s">
        <v>156</v>
      </c>
      <c r="E111" s="236" t="s">
        <v>19</v>
      </c>
      <c r="F111" s="237" t="s">
        <v>2776</v>
      </c>
      <c r="G111" s="235"/>
      <c r="H111" s="238">
        <v>0.23400000000000001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156</v>
      </c>
      <c r="AU111" s="244" t="s">
        <v>79</v>
      </c>
      <c r="AV111" s="14" t="s">
        <v>79</v>
      </c>
      <c r="AW111" s="14" t="s">
        <v>31</v>
      </c>
      <c r="AX111" s="14" t="s">
        <v>69</v>
      </c>
      <c r="AY111" s="244" t="s">
        <v>144</v>
      </c>
    </row>
    <row r="112" s="13" customFormat="1">
      <c r="A112" s="13"/>
      <c r="B112" s="224"/>
      <c r="C112" s="225"/>
      <c r="D112" s="217" t="s">
        <v>156</v>
      </c>
      <c r="E112" s="226" t="s">
        <v>19</v>
      </c>
      <c r="F112" s="227" t="s">
        <v>2777</v>
      </c>
      <c r="G112" s="225"/>
      <c r="H112" s="226" t="s">
        <v>19</v>
      </c>
      <c r="I112" s="228"/>
      <c r="J112" s="225"/>
      <c r="K112" s="225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156</v>
      </c>
      <c r="AU112" s="233" t="s">
        <v>79</v>
      </c>
      <c r="AV112" s="13" t="s">
        <v>77</v>
      </c>
      <c r="AW112" s="13" t="s">
        <v>31</v>
      </c>
      <c r="AX112" s="13" t="s">
        <v>69</v>
      </c>
      <c r="AY112" s="233" t="s">
        <v>144</v>
      </c>
    </row>
    <row r="113" s="14" customFormat="1">
      <c r="A113" s="14"/>
      <c r="B113" s="234"/>
      <c r="C113" s="235"/>
      <c r="D113" s="217" t="s">
        <v>156</v>
      </c>
      <c r="E113" s="236" t="s">
        <v>19</v>
      </c>
      <c r="F113" s="237" t="s">
        <v>2778</v>
      </c>
      <c r="G113" s="235"/>
      <c r="H113" s="238">
        <v>0.025000000000000001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156</v>
      </c>
      <c r="AU113" s="244" t="s">
        <v>79</v>
      </c>
      <c r="AV113" s="14" t="s">
        <v>79</v>
      </c>
      <c r="AW113" s="14" t="s">
        <v>31</v>
      </c>
      <c r="AX113" s="14" t="s">
        <v>69</v>
      </c>
      <c r="AY113" s="244" t="s">
        <v>144</v>
      </c>
    </row>
    <row r="114" s="13" customFormat="1">
      <c r="A114" s="13"/>
      <c r="B114" s="224"/>
      <c r="C114" s="225"/>
      <c r="D114" s="217" t="s">
        <v>156</v>
      </c>
      <c r="E114" s="226" t="s">
        <v>19</v>
      </c>
      <c r="F114" s="227" t="s">
        <v>2779</v>
      </c>
      <c r="G114" s="225"/>
      <c r="H114" s="226" t="s">
        <v>19</v>
      </c>
      <c r="I114" s="228"/>
      <c r="J114" s="225"/>
      <c r="K114" s="225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156</v>
      </c>
      <c r="AU114" s="233" t="s">
        <v>79</v>
      </c>
      <c r="AV114" s="13" t="s">
        <v>77</v>
      </c>
      <c r="AW114" s="13" t="s">
        <v>31</v>
      </c>
      <c r="AX114" s="13" t="s">
        <v>69</v>
      </c>
      <c r="AY114" s="233" t="s">
        <v>144</v>
      </c>
    </row>
    <row r="115" s="14" customFormat="1">
      <c r="A115" s="14"/>
      <c r="B115" s="234"/>
      <c r="C115" s="235"/>
      <c r="D115" s="217" t="s">
        <v>156</v>
      </c>
      <c r="E115" s="236" t="s">
        <v>19</v>
      </c>
      <c r="F115" s="237" t="s">
        <v>2780</v>
      </c>
      <c r="G115" s="235"/>
      <c r="H115" s="238">
        <v>1.3120000000000001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156</v>
      </c>
      <c r="AU115" s="244" t="s">
        <v>79</v>
      </c>
      <c r="AV115" s="14" t="s">
        <v>79</v>
      </c>
      <c r="AW115" s="14" t="s">
        <v>31</v>
      </c>
      <c r="AX115" s="14" t="s">
        <v>69</v>
      </c>
      <c r="AY115" s="244" t="s">
        <v>144</v>
      </c>
    </row>
    <row r="116" s="15" customFormat="1">
      <c r="A116" s="15"/>
      <c r="B116" s="245"/>
      <c r="C116" s="246"/>
      <c r="D116" s="217" t="s">
        <v>156</v>
      </c>
      <c r="E116" s="247" t="s">
        <v>19</v>
      </c>
      <c r="F116" s="248" t="s">
        <v>163</v>
      </c>
      <c r="G116" s="246"/>
      <c r="H116" s="249">
        <v>3.1520000000000001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5" t="s">
        <v>156</v>
      </c>
      <c r="AU116" s="255" t="s">
        <v>79</v>
      </c>
      <c r="AV116" s="15" t="s">
        <v>151</v>
      </c>
      <c r="AW116" s="15" t="s">
        <v>31</v>
      </c>
      <c r="AX116" s="15" t="s">
        <v>77</v>
      </c>
      <c r="AY116" s="255" t="s">
        <v>144</v>
      </c>
    </row>
    <row r="117" s="2" customFormat="1" ht="33" customHeight="1">
      <c r="A117" s="38"/>
      <c r="B117" s="39"/>
      <c r="C117" s="204" t="s">
        <v>169</v>
      </c>
      <c r="D117" s="204" t="s">
        <v>146</v>
      </c>
      <c r="E117" s="205" t="s">
        <v>2125</v>
      </c>
      <c r="F117" s="206" t="s">
        <v>2126</v>
      </c>
      <c r="G117" s="207" t="s">
        <v>211</v>
      </c>
      <c r="H117" s="208">
        <v>3.1520000000000001</v>
      </c>
      <c r="I117" s="209"/>
      <c r="J117" s="210">
        <f>ROUND(I117*H117,2)</f>
        <v>0</v>
      </c>
      <c r="K117" s="206" t="s">
        <v>150</v>
      </c>
      <c r="L117" s="44"/>
      <c r="M117" s="211" t="s">
        <v>19</v>
      </c>
      <c r="N117" s="212" t="s">
        <v>40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151</v>
      </c>
      <c r="AT117" s="215" t="s">
        <v>146</v>
      </c>
      <c r="AU117" s="215" t="s">
        <v>79</v>
      </c>
      <c r="AY117" s="17" t="s">
        <v>144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77</v>
      </c>
      <c r="BK117" s="216">
        <f>ROUND(I117*H117,2)</f>
        <v>0</v>
      </c>
      <c r="BL117" s="17" t="s">
        <v>151</v>
      </c>
      <c r="BM117" s="215" t="s">
        <v>172</v>
      </c>
    </row>
    <row r="118" s="2" customFormat="1">
      <c r="A118" s="38"/>
      <c r="B118" s="39"/>
      <c r="C118" s="40"/>
      <c r="D118" s="217" t="s">
        <v>152</v>
      </c>
      <c r="E118" s="40"/>
      <c r="F118" s="218" t="s">
        <v>2127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152</v>
      </c>
      <c r="AU118" s="17" t="s">
        <v>79</v>
      </c>
    </row>
    <row r="119" s="2" customFormat="1">
      <c r="A119" s="38"/>
      <c r="B119" s="39"/>
      <c r="C119" s="40"/>
      <c r="D119" s="222" t="s">
        <v>154</v>
      </c>
      <c r="E119" s="40"/>
      <c r="F119" s="223" t="s">
        <v>2128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154</v>
      </c>
      <c r="AU119" s="17" t="s">
        <v>79</v>
      </c>
    </row>
    <row r="120" s="13" customFormat="1">
      <c r="A120" s="13"/>
      <c r="B120" s="224"/>
      <c r="C120" s="225"/>
      <c r="D120" s="217" t="s">
        <v>156</v>
      </c>
      <c r="E120" s="226" t="s">
        <v>19</v>
      </c>
      <c r="F120" s="227" t="s">
        <v>599</v>
      </c>
      <c r="G120" s="225"/>
      <c r="H120" s="226" t="s">
        <v>19</v>
      </c>
      <c r="I120" s="228"/>
      <c r="J120" s="225"/>
      <c r="K120" s="225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156</v>
      </c>
      <c r="AU120" s="233" t="s">
        <v>79</v>
      </c>
      <c r="AV120" s="13" t="s">
        <v>77</v>
      </c>
      <c r="AW120" s="13" t="s">
        <v>31</v>
      </c>
      <c r="AX120" s="13" t="s">
        <v>69</v>
      </c>
      <c r="AY120" s="233" t="s">
        <v>144</v>
      </c>
    </row>
    <row r="121" s="14" customFormat="1">
      <c r="A121" s="14"/>
      <c r="B121" s="234"/>
      <c r="C121" s="235"/>
      <c r="D121" s="217" t="s">
        <v>156</v>
      </c>
      <c r="E121" s="236" t="s">
        <v>19</v>
      </c>
      <c r="F121" s="237" t="s">
        <v>2774</v>
      </c>
      <c r="G121" s="235"/>
      <c r="H121" s="238">
        <v>1.581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156</v>
      </c>
      <c r="AU121" s="244" t="s">
        <v>79</v>
      </c>
      <c r="AV121" s="14" t="s">
        <v>79</v>
      </c>
      <c r="AW121" s="14" t="s">
        <v>31</v>
      </c>
      <c r="AX121" s="14" t="s">
        <v>69</v>
      </c>
      <c r="AY121" s="244" t="s">
        <v>144</v>
      </c>
    </row>
    <row r="122" s="13" customFormat="1">
      <c r="A122" s="13"/>
      <c r="B122" s="224"/>
      <c r="C122" s="225"/>
      <c r="D122" s="217" t="s">
        <v>156</v>
      </c>
      <c r="E122" s="226" t="s">
        <v>19</v>
      </c>
      <c r="F122" s="227" t="s">
        <v>2775</v>
      </c>
      <c r="G122" s="225"/>
      <c r="H122" s="226" t="s">
        <v>19</v>
      </c>
      <c r="I122" s="228"/>
      <c r="J122" s="225"/>
      <c r="K122" s="225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156</v>
      </c>
      <c r="AU122" s="233" t="s">
        <v>79</v>
      </c>
      <c r="AV122" s="13" t="s">
        <v>77</v>
      </c>
      <c r="AW122" s="13" t="s">
        <v>31</v>
      </c>
      <c r="AX122" s="13" t="s">
        <v>69</v>
      </c>
      <c r="AY122" s="233" t="s">
        <v>144</v>
      </c>
    </row>
    <row r="123" s="14" customFormat="1">
      <c r="A123" s="14"/>
      <c r="B123" s="234"/>
      <c r="C123" s="235"/>
      <c r="D123" s="217" t="s">
        <v>156</v>
      </c>
      <c r="E123" s="236" t="s">
        <v>19</v>
      </c>
      <c r="F123" s="237" t="s">
        <v>2776</v>
      </c>
      <c r="G123" s="235"/>
      <c r="H123" s="238">
        <v>0.23400000000000001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156</v>
      </c>
      <c r="AU123" s="244" t="s">
        <v>79</v>
      </c>
      <c r="AV123" s="14" t="s">
        <v>79</v>
      </c>
      <c r="AW123" s="14" t="s">
        <v>31</v>
      </c>
      <c r="AX123" s="14" t="s">
        <v>69</v>
      </c>
      <c r="AY123" s="244" t="s">
        <v>144</v>
      </c>
    </row>
    <row r="124" s="13" customFormat="1">
      <c r="A124" s="13"/>
      <c r="B124" s="224"/>
      <c r="C124" s="225"/>
      <c r="D124" s="217" t="s">
        <v>156</v>
      </c>
      <c r="E124" s="226" t="s">
        <v>19</v>
      </c>
      <c r="F124" s="227" t="s">
        <v>2777</v>
      </c>
      <c r="G124" s="225"/>
      <c r="H124" s="226" t="s">
        <v>19</v>
      </c>
      <c r="I124" s="228"/>
      <c r="J124" s="225"/>
      <c r="K124" s="225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156</v>
      </c>
      <c r="AU124" s="233" t="s">
        <v>79</v>
      </c>
      <c r="AV124" s="13" t="s">
        <v>77</v>
      </c>
      <c r="AW124" s="13" t="s">
        <v>31</v>
      </c>
      <c r="AX124" s="13" t="s">
        <v>69</v>
      </c>
      <c r="AY124" s="233" t="s">
        <v>144</v>
      </c>
    </row>
    <row r="125" s="14" customFormat="1">
      <c r="A125" s="14"/>
      <c r="B125" s="234"/>
      <c r="C125" s="235"/>
      <c r="D125" s="217" t="s">
        <v>156</v>
      </c>
      <c r="E125" s="236" t="s">
        <v>19</v>
      </c>
      <c r="F125" s="237" t="s">
        <v>2778</v>
      </c>
      <c r="G125" s="235"/>
      <c r="H125" s="238">
        <v>0.025000000000000001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156</v>
      </c>
      <c r="AU125" s="244" t="s">
        <v>79</v>
      </c>
      <c r="AV125" s="14" t="s">
        <v>79</v>
      </c>
      <c r="AW125" s="14" t="s">
        <v>31</v>
      </c>
      <c r="AX125" s="14" t="s">
        <v>69</v>
      </c>
      <c r="AY125" s="244" t="s">
        <v>144</v>
      </c>
    </row>
    <row r="126" s="13" customFormat="1">
      <c r="A126" s="13"/>
      <c r="B126" s="224"/>
      <c r="C126" s="225"/>
      <c r="D126" s="217" t="s">
        <v>156</v>
      </c>
      <c r="E126" s="226" t="s">
        <v>19</v>
      </c>
      <c r="F126" s="227" t="s">
        <v>2779</v>
      </c>
      <c r="G126" s="225"/>
      <c r="H126" s="226" t="s">
        <v>19</v>
      </c>
      <c r="I126" s="228"/>
      <c r="J126" s="225"/>
      <c r="K126" s="225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156</v>
      </c>
      <c r="AU126" s="233" t="s">
        <v>79</v>
      </c>
      <c r="AV126" s="13" t="s">
        <v>77</v>
      </c>
      <c r="AW126" s="13" t="s">
        <v>31</v>
      </c>
      <c r="AX126" s="13" t="s">
        <v>69</v>
      </c>
      <c r="AY126" s="233" t="s">
        <v>144</v>
      </c>
    </row>
    <row r="127" s="14" customFormat="1">
      <c r="A127" s="14"/>
      <c r="B127" s="234"/>
      <c r="C127" s="235"/>
      <c r="D127" s="217" t="s">
        <v>156</v>
      </c>
      <c r="E127" s="236" t="s">
        <v>19</v>
      </c>
      <c r="F127" s="237" t="s">
        <v>2780</v>
      </c>
      <c r="G127" s="235"/>
      <c r="H127" s="238">
        <v>1.3120000000000001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156</v>
      </c>
      <c r="AU127" s="244" t="s">
        <v>79</v>
      </c>
      <c r="AV127" s="14" t="s">
        <v>79</v>
      </c>
      <c r="AW127" s="14" t="s">
        <v>31</v>
      </c>
      <c r="AX127" s="14" t="s">
        <v>69</v>
      </c>
      <c r="AY127" s="244" t="s">
        <v>144</v>
      </c>
    </row>
    <row r="128" s="15" customFormat="1">
      <c r="A128" s="15"/>
      <c r="B128" s="245"/>
      <c r="C128" s="246"/>
      <c r="D128" s="217" t="s">
        <v>156</v>
      </c>
      <c r="E128" s="247" t="s">
        <v>19</v>
      </c>
      <c r="F128" s="248" t="s">
        <v>163</v>
      </c>
      <c r="G128" s="246"/>
      <c r="H128" s="249">
        <v>3.1520000000000001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5" t="s">
        <v>156</v>
      </c>
      <c r="AU128" s="255" t="s">
        <v>79</v>
      </c>
      <c r="AV128" s="15" t="s">
        <v>151</v>
      </c>
      <c r="AW128" s="15" t="s">
        <v>31</v>
      </c>
      <c r="AX128" s="15" t="s">
        <v>77</v>
      </c>
      <c r="AY128" s="255" t="s">
        <v>144</v>
      </c>
    </row>
    <row r="129" s="2" customFormat="1" ht="24.15" customHeight="1">
      <c r="A129" s="38"/>
      <c r="B129" s="39"/>
      <c r="C129" s="204" t="s">
        <v>151</v>
      </c>
      <c r="D129" s="204" t="s">
        <v>146</v>
      </c>
      <c r="E129" s="205" t="s">
        <v>836</v>
      </c>
      <c r="F129" s="206" t="s">
        <v>837</v>
      </c>
      <c r="G129" s="207" t="s">
        <v>211</v>
      </c>
      <c r="H129" s="208">
        <v>3.1520000000000001</v>
      </c>
      <c r="I129" s="209"/>
      <c r="J129" s="210">
        <f>ROUND(I129*H129,2)</f>
        <v>0</v>
      </c>
      <c r="K129" s="206" t="s">
        <v>150</v>
      </c>
      <c r="L129" s="44"/>
      <c r="M129" s="211" t="s">
        <v>19</v>
      </c>
      <c r="N129" s="212" t="s">
        <v>40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151</v>
      </c>
      <c r="AT129" s="215" t="s">
        <v>146</v>
      </c>
      <c r="AU129" s="215" t="s">
        <v>79</v>
      </c>
      <c r="AY129" s="17" t="s">
        <v>144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77</v>
      </c>
      <c r="BK129" s="216">
        <f>ROUND(I129*H129,2)</f>
        <v>0</v>
      </c>
      <c r="BL129" s="17" t="s">
        <v>151</v>
      </c>
      <c r="BM129" s="215" t="s">
        <v>179</v>
      </c>
    </row>
    <row r="130" s="2" customFormat="1">
      <c r="A130" s="38"/>
      <c r="B130" s="39"/>
      <c r="C130" s="40"/>
      <c r="D130" s="217" t="s">
        <v>152</v>
      </c>
      <c r="E130" s="40"/>
      <c r="F130" s="218" t="s">
        <v>839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152</v>
      </c>
      <c r="AU130" s="17" t="s">
        <v>79</v>
      </c>
    </row>
    <row r="131" s="2" customFormat="1">
      <c r="A131" s="38"/>
      <c r="B131" s="39"/>
      <c r="C131" s="40"/>
      <c r="D131" s="222" t="s">
        <v>154</v>
      </c>
      <c r="E131" s="40"/>
      <c r="F131" s="223" t="s">
        <v>840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154</v>
      </c>
      <c r="AU131" s="17" t="s">
        <v>79</v>
      </c>
    </row>
    <row r="132" s="13" customFormat="1">
      <c r="A132" s="13"/>
      <c r="B132" s="224"/>
      <c r="C132" s="225"/>
      <c r="D132" s="217" t="s">
        <v>156</v>
      </c>
      <c r="E132" s="226" t="s">
        <v>19</v>
      </c>
      <c r="F132" s="227" t="s">
        <v>599</v>
      </c>
      <c r="G132" s="225"/>
      <c r="H132" s="226" t="s">
        <v>19</v>
      </c>
      <c r="I132" s="228"/>
      <c r="J132" s="225"/>
      <c r="K132" s="225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156</v>
      </c>
      <c r="AU132" s="233" t="s">
        <v>79</v>
      </c>
      <c r="AV132" s="13" t="s">
        <v>77</v>
      </c>
      <c r="AW132" s="13" t="s">
        <v>31</v>
      </c>
      <c r="AX132" s="13" t="s">
        <v>69</v>
      </c>
      <c r="AY132" s="233" t="s">
        <v>144</v>
      </c>
    </row>
    <row r="133" s="14" customFormat="1">
      <c r="A133" s="14"/>
      <c r="B133" s="234"/>
      <c r="C133" s="235"/>
      <c r="D133" s="217" t="s">
        <v>156</v>
      </c>
      <c r="E133" s="236" t="s">
        <v>19</v>
      </c>
      <c r="F133" s="237" t="s">
        <v>2774</v>
      </c>
      <c r="G133" s="235"/>
      <c r="H133" s="238">
        <v>1.581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156</v>
      </c>
      <c r="AU133" s="244" t="s">
        <v>79</v>
      </c>
      <c r="AV133" s="14" t="s">
        <v>79</v>
      </c>
      <c r="AW133" s="14" t="s">
        <v>31</v>
      </c>
      <c r="AX133" s="14" t="s">
        <v>69</v>
      </c>
      <c r="AY133" s="244" t="s">
        <v>144</v>
      </c>
    </row>
    <row r="134" s="13" customFormat="1">
      <c r="A134" s="13"/>
      <c r="B134" s="224"/>
      <c r="C134" s="225"/>
      <c r="D134" s="217" t="s">
        <v>156</v>
      </c>
      <c r="E134" s="226" t="s">
        <v>19</v>
      </c>
      <c r="F134" s="227" t="s">
        <v>2781</v>
      </c>
      <c r="G134" s="225"/>
      <c r="H134" s="226" t="s">
        <v>19</v>
      </c>
      <c r="I134" s="228"/>
      <c r="J134" s="225"/>
      <c r="K134" s="225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156</v>
      </c>
      <c r="AU134" s="233" t="s">
        <v>79</v>
      </c>
      <c r="AV134" s="13" t="s">
        <v>77</v>
      </c>
      <c r="AW134" s="13" t="s">
        <v>31</v>
      </c>
      <c r="AX134" s="13" t="s">
        <v>69</v>
      </c>
      <c r="AY134" s="233" t="s">
        <v>144</v>
      </c>
    </row>
    <row r="135" s="14" customFormat="1">
      <c r="A135" s="14"/>
      <c r="B135" s="234"/>
      <c r="C135" s="235"/>
      <c r="D135" s="217" t="s">
        <v>156</v>
      </c>
      <c r="E135" s="236" t="s">
        <v>19</v>
      </c>
      <c r="F135" s="237" t="s">
        <v>2780</v>
      </c>
      <c r="G135" s="235"/>
      <c r="H135" s="238">
        <v>1.3120000000000001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156</v>
      </c>
      <c r="AU135" s="244" t="s">
        <v>79</v>
      </c>
      <c r="AV135" s="14" t="s">
        <v>79</v>
      </c>
      <c r="AW135" s="14" t="s">
        <v>31</v>
      </c>
      <c r="AX135" s="14" t="s">
        <v>69</v>
      </c>
      <c r="AY135" s="244" t="s">
        <v>144</v>
      </c>
    </row>
    <row r="136" s="13" customFormat="1">
      <c r="A136" s="13"/>
      <c r="B136" s="224"/>
      <c r="C136" s="225"/>
      <c r="D136" s="217" t="s">
        <v>156</v>
      </c>
      <c r="E136" s="226" t="s">
        <v>19</v>
      </c>
      <c r="F136" s="227" t="s">
        <v>2782</v>
      </c>
      <c r="G136" s="225"/>
      <c r="H136" s="226" t="s">
        <v>19</v>
      </c>
      <c r="I136" s="228"/>
      <c r="J136" s="225"/>
      <c r="K136" s="225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156</v>
      </c>
      <c r="AU136" s="233" t="s">
        <v>79</v>
      </c>
      <c r="AV136" s="13" t="s">
        <v>77</v>
      </c>
      <c r="AW136" s="13" t="s">
        <v>31</v>
      </c>
      <c r="AX136" s="13" t="s">
        <v>69</v>
      </c>
      <c r="AY136" s="233" t="s">
        <v>144</v>
      </c>
    </row>
    <row r="137" s="14" customFormat="1">
      <c r="A137" s="14"/>
      <c r="B137" s="234"/>
      <c r="C137" s="235"/>
      <c r="D137" s="217" t="s">
        <v>156</v>
      </c>
      <c r="E137" s="236" t="s">
        <v>19</v>
      </c>
      <c r="F137" s="237" t="s">
        <v>2778</v>
      </c>
      <c r="G137" s="235"/>
      <c r="H137" s="238">
        <v>0.025000000000000001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4" t="s">
        <v>156</v>
      </c>
      <c r="AU137" s="244" t="s">
        <v>79</v>
      </c>
      <c r="AV137" s="14" t="s">
        <v>79</v>
      </c>
      <c r="AW137" s="14" t="s">
        <v>31</v>
      </c>
      <c r="AX137" s="14" t="s">
        <v>69</v>
      </c>
      <c r="AY137" s="244" t="s">
        <v>144</v>
      </c>
    </row>
    <row r="138" s="13" customFormat="1">
      <c r="A138" s="13"/>
      <c r="B138" s="224"/>
      <c r="C138" s="225"/>
      <c r="D138" s="217" t="s">
        <v>156</v>
      </c>
      <c r="E138" s="226" t="s">
        <v>19</v>
      </c>
      <c r="F138" s="227" t="s">
        <v>2783</v>
      </c>
      <c r="G138" s="225"/>
      <c r="H138" s="226" t="s">
        <v>19</v>
      </c>
      <c r="I138" s="228"/>
      <c r="J138" s="225"/>
      <c r="K138" s="225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156</v>
      </c>
      <c r="AU138" s="233" t="s">
        <v>79</v>
      </c>
      <c r="AV138" s="13" t="s">
        <v>77</v>
      </c>
      <c r="AW138" s="13" t="s">
        <v>31</v>
      </c>
      <c r="AX138" s="13" t="s">
        <v>69</v>
      </c>
      <c r="AY138" s="233" t="s">
        <v>144</v>
      </c>
    </row>
    <row r="139" s="14" customFormat="1">
      <c r="A139" s="14"/>
      <c r="B139" s="234"/>
      <c r="C139" s="235"/>
      <c r="D139" s="217" t="s">
        <v>156</v>
      </c>
      <c r="E139" s="236" t="s">
        <v>19</v>
      </c>
      <c r="F139" s="237" t="s">
        <v>2776</v>
      </c>
      <c r="G139" s="235"/>
      <c r="H139" s="238">
        <v>0.23400000000000001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156</v>
      </c>
      <c r="AU139" s="244" t="s">
        <v>79</v>
      </c>
      <c r="AV139" s="14" t="s">
        <v>79</v>
      </c>
      <c r="AW139" s="14" t="s">
        <v>31</v>
      </c>
      <c r="AX139" s="14" t="s">
        <v>69</v>
      </c>
      <c r="AY139" s="244" t="s">
        <v>144</v>
      </c>
    </row>
    <row r="140" s="15" customFormat="1">
      <c r="A140" s="15"/>
      <c r="B140" s="245"/>
      <c r="C140" s="246"/>
      <c r="D140" s="217" t="s">
        <v>156</v>
      </c>
      <c r="E140" s="247" t="s">
        <v>19</v>
      </c>
      <c r="F140" s="248" t="s">
        <v>163</v>
      </c>
      <c r="G140" s="246"/>
      <c r="H140" s="249">
        <v>3.1519999999999997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5" t="s">
        <v>156</v>
      </c>
      <c r="AU140" s="255" t="s">
        <v>79</v>
      </c>
      <c r="AV140" s="15" t="s">
        <v>151</v>
      </c>
      <c r="AW140" s="15" t="s">
        <v>31</v>
      </c>
      <c r="AX140" s="15" t="s">
        <v>77</v>
      </c>
      <c r="AY140" s="255" t="s">
        <v>144</v>
      </c>
    </row>
    <row r="141" s="2" customFormat="1" ht="24.15" customHeight="1">
      <c r="A141" s="38"/>
      <c r="B141" s="39"/>
      <c r="C141" s="204" t="s">
        <v>182</v>
      </c>
      <c r="D141" s="204" t="s">
        <v>146</v>
      </c>
      <c r="E141" s="205" t="s">
        <v>842</v>
      </c>
      <c r="F141" s="206" t="s">
        <v>843</v>
      </c>
      <c r="G141" s="207" t="s">
        <v>211</v>
      </c>
      <c r="H141" s="208">
        <v>59.887999999999998</v>
      </c>
      <c r="I141" s="209"/>
      <c r="J141" s="210">
        <f>ROUND(I141*H141,2)</f>
        <v>0</v>
      </c>
      <c r="K141" s="206" t="s">
        <v>150</v>
      </c>
      <c r="L141" s="44"/>
      <c r="M141" s="211" t="s">
        <v>19</v>
      </c>
      <c r="N141" s="212" t="s">
        <v>40</v>
      </c>
      <c r="O141" s="8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151</v>
      </c>
      <c r="AT141" s="215" t="s">
        <v>146</v>
      </c>
      <c r="AU141" s="215" t="s">
        <v>79</v>
      </c>
      <c r="AY141" s="17" t="s">
        <v>144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77</v>
      </c>
      <c r="BK141" s="216">
        <f>ROUND(I141*H141,2)</f>
        <v>0</v>
      </c>
      <c r="BL141" s="17" t="s">
        <v>151</v>
      </c>
      <c r="BM141" s="215" t="s">
        <v>185</v>
      </c>
    </row>
    <row r="142" s="2" customFormat="1">
      <c r="A142" s="38"/>
      <c r="B142" s="39"/>
      <c r="C142" s="40"/>
      <c r="D142" s="217" t="s">
        <v>152</v>
      </c>
      <c r="E142" s="40"/>
      <c r="F142" s="218" t="s">
        <v>845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152</v>
      </c>
      <c r="AU142" s="17" t="s">
        <v>79</v>
      </c>
    </row>
    <row r="143" s="2" customFormat="1">
      <c r="A143" s="38"/>
      <c r="B143" s="39"/>
      <c r="C143" s="40"/>
      <c r="D143" s="222" t="s">
        <v>154</v>
      </c>
      <c r="E143" s="40"/>
      <c r="F143" s="223" t="s">
        <v>846</v>
      </c>
      <c r="G143" s="40"/>
      <c r="H143" s="40"/>
      <c r="I143" s="219"/>
      <c r="J143" s="40"/>
      <c r="K143" s="40"/>
      <c r="L143" s="44"/>
      <c r="M143" s="220"/>
      <c r="N143" s="22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154</v>
      </c>
      <c r="AU143" s="17" t="s">
        <v>79</v>
      </c>
    </row>
    <row r="144" s="13" customFormat="1">
      <c r="A144" s="13"/>
      <c r="B144" s="224"/>
      <c r="C144" s="225"/>
      <c r="D144" s="217" t="s">
        <v>156</v>
      </c>
      <c r="E144" s="226" t="s">
        <v>19</v>
      </c>
      <c r="F144" s="227" t="s">
        <v>599</v>
      </c>
      <c r="G144" s="225"/>
      <c r="H144" s="226" t="s">
        <v>19</v>
      </c>
      <c r="I144" s="228"/>
      <c r="J144" s="225"/>
      <c r="K144" s="225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156</v>
      </c>
      <c r="AU144" s="233" t="s">
        <v>79</v>
      </c>
      <c r="AV144" s="13" t="s">
        <v>77</v>
      </c>
      <c r="AW144" s="13" t="s">
        <v>31</v>
      </c>
      <c r="AX144" s="13" t="s">
        <v>69</v>
      </c>
      <c r="AY144" s="233" t="s">
        <v>144</v>
      </c>
    </row>
    <row r="145" s="14" customFormat="1">
      <c r="A145" s="14"/>
      <c r="B145" s="234"/>
      <c r="C145" s="235"/>
      <c r="D145" s="217" t="s">
        <v>156</v>
      </c>
      <c r="E145" s="236" t="s">
        <v>19</v>
      </c>
      <c r="F145" s="237" t="s">
        <v>2774</v>
      </c>
      <c r="G145" s="235"/>
      <c r="H145" s="238">
        <v>1.581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156</v>
      </c>
      <c r="AU145" s="244" t="s">
        <v>79</v>
      </c>
      <c r="AV145" s="14" t="s">
        <v>79</v>
      </c>
      <c r="AW145" s="14" t="s">
        <v>31</v>
      </c>
      <c r="AX145" s="14" t="s">
        <v>69</v>
      </c>
      <c r="AY145" s="244" t="s">
        <v>144</v>
      </c>
    </row>
    <row r="146" s="13" customFormat="1">
      <c r="A146" s="13"/>
      <c r="B146" s="224"/>
      <c r="C146" s="225"/>
      <c r="D146" s="217" t="s">
        <v>156</v>
      </c>
      <c r="E146" s="226" t="s">
        <v>19</v>
      </c>
      <c r="F146" s="227" t="s">
        <v>2781</v>
      </c>
      <c r="G146" s="225"/>
      <c r="H146" s="226" t="s">
        <v>19</v>
      </c>
      <c r="I146" s="228"/>
      <c r="J146" s="225"/>
      <c r="K146" s="225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156</v>
      </c>
      <c r="AU146" s="233" t="s">
        <v>79</v>
      </c>
      <c r="AV146" s="13" t="s">
        <v>77</v>
      </c>
      <c r="AW146" s="13" t="s">
        <v>31</v>
      </c>
      <c r="AX146" s="13" t="s">
        <v>69</v>
      </c>
      <c r="AY146" s="233" t="s">
        <v>144</v>
      </c>
    </row>
    <row r="147" s="14" customFormat="1">
      <c r="A147" s="14"/>
      <c r="B147" s="234"/>
      <c r="C147" s="235"/>
      <c r="D147" s="217" t="s">
        <v>156</v>
      </c>
      <c r="E147" s="236" t="s">
        <v>19</v>
      </c>
      <c r="F147" s="237" t="s">
        <v>2780</v>
      </c>
      <c r="G147" s="235"/>
      <c r="H147" s="238">
        <v>1.3120000000000001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156</v>
      </c>
      <c r="AU147" s="244" t="s">
        <v>79</v>
      </c>
      <c r="AV147" s="14" t="s">
        <v>79</v>
      </c>
      <c r="AW147" s="14" t="s">
        <v>31</v>
      </c>
      <c r="AX147" s="14" t="s">
        <v>69</v>
      </c>
      <c r="AY147" s="244" t="s">
        <v>144</v>
      </c>
    </row>
    <row r="148" s="13" customFormat="1">
      <c r="A148" s="13"/>
      <c r="B148" s="224"/>
      <c r="C148" s="225"/>
      <c r="D148" s="217" t="s">
        <v>156</v>
      </c>
      <c r="E148" s="226" t="s">
        <v>19</v>
      </c>
      <c r="F148" s="227" t="s">
        <v>2782</v>
      </c>
      <c r="G148" s="225"/>
      <c r="H148" s="226" t="s">
        <v>19</v>
      </c>
      <c r="I148" s="228"/>
      <c r="J148" s="225"/>
      <c r="K148" s="225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156</v>
      </c>
      <c r="AU148" s="233" t="s">
        <v>79</v>
      </c>
      <c r="AV148" s="13" t="s">
        <v>77</v>
      </c>
      <c r="AW148" s="13" t="s">
        <v>31</v>
      </c>
      <c r="AX148" s="13" t="s">
        <v>69</v>
      </c>
      <c r="AY148" s="233" t="s">
        <v>144</v>
      </c>
    </row>
    <row r="149" s="14" customFormat="1">
      <c r="A149" s="14"/>
      <c r="B149" s="234"/>
      <c r="C149" s="235"/>
      <c r="D149" s="217" t="s">
        <v>156</v>
      </c>
      <c r="E149" s="236" t="s">
        <v>19</v>
      </c>
      <c r="F149" s="237" t="s">
        <v>2778</v>
      </c>
      <c r="G149" s="235"/>
      <c r="H149" s="238">
        <v>0.025000000000000001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156</v>
      </c>
      <c r="AU149" s="244" t="s">
        <v>79</v>
      </c>
      <c r="AV149" s="14" t="s">
        <v>79</v>
      </c>
      <c r="AW149" s="14" t="s">
        <v>31</v>
      </c>
      <c r="AX149" s="14" t="s">
        <v>69</v>
      </c>
      <c r="AY149" s="244" t="s">
        <v>144</v>
      </c>
    </row>
    <row r="150" s="13" customFormat="1">
      <c r="A150" s="13"/>
      <c r="B150" s="224"/>
      <c r="C150" s="225"/>
      <c r="D150" s="217" t="s">
        <v>156</v>
      </c>
      <c r="E150" s="226" t="s">
        <v>19</v>
      </c>
      <c r="F150" s="227" t="s">
        <v>2783</v>
      </c>
      <c r="G150" s="225"/>
      <c r="H150" s="226" t="s">
        <v>19</v>
      </c>
      <c r="I150" s="228"/>
      <c r="J150" s="225"/>
      <c r="K150" s="225"/>
      <c r="L150" s="229"/>
      <c r="M150" s="230"/>
      <c r="N150" s="231"/>
      <c r="O150" s="231"/>
      <c r="P150" s="231"/>
      <c r="Q150" s="231"/>
      <c r="R150" s="231"/>
      <c r="S150" s="231"/>
      <c r="T150" s="23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3" t="s">
        <v>156</v>
      </c>
      <c r="AU150" s="233" t="s">
        <v>79</v>
      </c>
      <c r="AV150" s="13" t="s">
        <v>77</v>
      </c>
      <c r="AW150" s="13" t="s">
        <v>31</v>
      </c>
      <c r="AX150" s="13" t="s">
        <v>69</v>
      </c>
      <c r="AY150" s="233" t="s">
        <v>144</v>
      </c>
    </row>
    <row r="151" s="14" customFormat="1">
      <c r="A151" s="14"/>
      <c r="B151" s="234"/>
      <c r="C151" s="235"/>
      <c r="D151" s="217" t="s">
        <v>156</v>
      </c>
      <c r="E151" s="236" t="s">
        <v>19</v>
      </c>
      <c r="F151" s="237" t="s">
        <v>2776</v>
      </c>
      <c r="G151" s="235"/>
      <c r="H151" s="238">
        <v>0.23400000000000001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4" t="s">
        <v>156</v>
      </c>
      <c r="AU151" s="244" t="s">
        <v>79</v>
      </c>
      <c r="AV151" s="14" t="s">
        <v>79</v>
      </c>
      <c r="AW151" s="14" t="s">
        <v>31</v>
      </c>
      <c r="AX151" s="14" t="s">
        <v>69</v>
      </c>
      <c r="AY151" s="244" t="s">
        <v>144</v>
      </c>
    </row>
    <row r="152" s="15" customFormat="1">
      <c r="A152" s="15"/>
      <c r="B152" s="245"/>
      <c r="C152" s="246"/>
      <c r="D152" s="217" t="s">
        <v>156</v>
      </c>
      <c r="E152" s="247" t="s">
        <v>19</v>
      </c>
      <c r="F152" s="248" t="s">
        <v>163</v>
      </c>
      <c r="G152" s="246"/>
      <c r="H152" s="249">
        <v>3.1519999999999997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5" t="s">
        <v>156</v>
      </c>
      <c r="AU152" s="255" t="s">
        <v>79</v>
      </c>
      <c r="AV152" s="15" t="s">
        <v>151</v>
      </c>
      <c r="AW152" s="15" t="s">
        <v>31</v>
      </c>
      <c r="AX152" s="15" t="s">
        <v>69</v>
      </c>
      <c r="AY152" s="255" t="s">
        <v>144</v>
      </c>
    </row>
    <row r="153" s="14" customFormat="1">
      <c r="A153" s="14"/>
      <c r="B153" s="234"/>
      <c r="C153" s="235"/>
      <c r="D153" s="217" t="s">
        <v>156</v>
      </c>
      <c r="E153" s="236" t="s">
        <v>19</v>
      </c>
      <c r="F153" s="237" t="s">
        <v>2784</v>
      </c>
      <c r="G153" s="235"/>
      <c r="H153" s="238">
        <v>59.887999999999998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156</v>
      </c>
      <c r="AU153" s="244" t="s">
        <v>79</v>
      </c>
      <c r="AV153" s="14" t="s">
        <v>79</v>
      </c>
      <c r="AW153" s="14" t="s">
        <v>31</v>
      </c>
      <c r="AX153" s="14" t="s">
        <v>69</v>
      </c>
      <c r="AY153" s="244" t="s">
        <v>144</v>
      </c>
    </row>
    <row r="154" s="15" customFormat="1">
      <c r="A154" s="15"/>
      <c r="B154" s="245"/>
      <c r="C154" s="246"/>
      <c r="D154" s="217" t="s">
        <v>156</v>
      </c>
      <c r="E154" s="247" t="s">
        <v>19</v>
      </c>
      <c r="F154" s="248" t="s">
        <v>163</v>
      </c>
      <c r="G154" s="246"/>
      <c r="H154" s="249">
        <v>59.887999999999998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5" t="s">
        <v>156</v>
      </c>
      <c r="AU154" s="255" t="s">
        <v>79</v>
      </c>
      <c r="AV154" s="15" t="s">
        <v>151</v>
      </c>
      <c r="AW154" s="15" t="s">
        <v>31</v>
      </c>
      <c r="AX154" s="15" t="s">
        <v>77</v>
      </c>
      <c r="AY154" s="255" t="s">
        <v>144</v>
      </c>
    </row>
    <row r="155" s="2" customFormat="1" ht="49.05" customHeight="1">
      <c r="A155" s="38"/>
      <c r="B155" s="39"/>
      <c r="C155" s="204" t="s">
        <v>172</v>
      </c>
      <c r="D155" s="204" t="s">
        <v>146</v>
      </c>
      <c r="E155" s="205" t="s">
        <v>2130</v>
      </c>
      <c r="F155" s="206" t="s">
        <v>2131</v>
      </c>
      <c r="G155" s="207" t="s">
        <v>211</v>
      </c>
      <c r="H155" s="208">
        <v>1.581</v>
      </c>
      <c r="I155" s="209"/>
      <c r="J155" s="210">
        <f>ROUND(I155*H155,2)</f>
        <v>0</v>
      </c>
      <c r="K155" s="206" t="s">
        <v>617</v>
      </c>
      <c r="L155" s="44"/>
      <c r="M155" s="211" t="s">
        <v>19</v>
      </c>
      <c r="N155" s="212" t="s">
        <v>40</v>
      </c>
      <c r="O155" s="8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151</v>
      </c>
      <c r="AT155" s="215" t="s">
        <v>146</v>
      </c>
      <c r="AU155" s="215" t="s">
        <v>79</v>
      </c>
      <c r="AY155" s="17" t="s">
        <v>144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77</v>
      </c>
      <c r="BK155" s="216">
        <f>ROUND(I155*H155,2)</f>
        <v>0</v>
      </c>
      <c r="BL155" s="17" t="s">
        <v>151</v>
      </c>
      <c r="BM155" s="215" t="s">
        <v>191</v>
      </c>
    </row>
    <row r="156" s="2" customFormat="1">
      <c r="A156" s="38"/>
      <c r="B156" s="39"/>
      <c r="C156" s="40"/>
      <c r="D156" s="217" t="s">
        <v>152</v>
      </c>
      <c r="E156" s="40"/>
      <c r="F156" s="218" t="s">
        <v>2132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152</v>
      </c>
      <c r="AU156" s="17" t="s">
        <v>79</v>
      </c>
    </row>
    <row r="157" s="13" customFormat="1">
      <c r="A157" s="13"/>
      <c r="B157" s="224"/>
      <c r="C157" s="225"/>
      <c r="D157" s="217" t="s">
        <v>156</v>
      </c>
      <c r="E157" s="226" t="s">
        <v>19</v>
      </c>
      <c r="F157" s="227" t="s">
        <v>599</v>
      </c>
      <c r="G157" s="225"/>
      <c r="H157" s="226" t="s">
        <v>19</v>
      </c>
      <c r="I157" s="228"/>
      <c r="J157" s="225"/>
      <c r="K157" s="225"/>
      <c r="L157" s="229"/>
      <c r="M157" s="230"/>
      <c r="N157" s="231"/>
      <c r="O157" s="231"/>
      <c r="P157" s="231"/>
      <c r="Q157" s="231"/>
      <c r="R157" s="231"/>
      <c r="S157" s="231"/>
      <c r="T157" s="23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3" t="s">
        <v>156</v>
      </c>
      <c r="AU157" s="233" t="s">
        <v>79</v>
      </c>
      <c r="AV157" s="13" t="s">
        <v>77</v>
      </c>
      <c r="AW157" s="13" t="s">
        <v>31</v>
      </c>
      <c r="AX157" s="13" t="s">
        <v>69</v>
      </c>
      <c r="AY157" s="233" t="s">
        <v>144</v>
      </c>
    </row>
    <row r="158" s="14" customFormat="1">
      <c r="A158" s="14"/>
      <c r="B158" s="234"/>
      <c r="C158" s="235"/>
      <c r="D158" s="217" t="s">
        <v>156</v>
      </c>
      <c r="E158" s="236" t="s">
        <v>19</v>
      </c>
      <c r="F158" s="237" t="s">
        <v>2774</v>
      </c>
      <c r="G158" s="235"/>
      <c r="H158" s="238">
        <v>1.581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156</v>
      </c>
      <c r="AU158" s="244" t="s">
        <v>79</v>
      </c>
      <c r="AV158" s="14" t="s">
        <v>79</v>
      </c>
      <c r="AW158" s="14" t="s">
        <v>31</v>
      </c>
      <c r="AX158" s="14" t="s">
        <v>69</v>
      </c>
      <c r="AY158" s="244" t="s">
        <v>144</v>
      </c>
    </row>
    <row r="159" s="15" customFormat="1">
      <c r="A159" s="15"/>
      <c r="B159" s="245"/>
      <c r="C159" s="246"/>
      <c r="D159" s="217" t="s">
        <v>156</v>
      </c>
      <c r="E159" s="247" t="s">
        <v>19</v>
      </c>
      <c r="F159" s="248" t="s">
        <v>163</v>
      </c>
      <c r="G159" s="246"/>
      <c r="H159" s="249">
        <v>1.581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5" t="s">
        <v>156</v>
      </c>
      <c r="AU159" s="255" t="s">
        <v>79</v>
      </c>
      <c r="AV159" s="15" t="s">
        <v>151</v>
      </c>
      <c r="AW159" s="15" t="s">
        <v>31</v>
      </c>
      <c r="AX159" s="15" t="s">
        <v>77</v>
      </c>
      <c r="AY159" s="255" t="s">
        <v>144</v>
      </c>
    </row>
    <row r="160" s="2" customFormat="1" ht="33" customHeight="1">
      <c r="A160" s="38"/>
      <c r="B160" s="39"/>
      <c r="C160" s="204" t="s">
        <v>194</v>
      </c>
      <c r="D160" s="204" t="s">
        <v>146</v>
      </c>
      <c r="E160" s="205" t="s">
        <v>864</v>
      </c>
      <c r="F160" s="206" t="s">
        <v>865</v>
      </c>
      <c r="G160" s="207" t="s">
        <v>211</v>
      </c>
      <c r="H160" s="208">
        <v>1.571</v>
      </c>
      <c r="I160" s="209"/>
      <c r="J160" s="210">
        <f>ROUND(I160*H160,2)</f>
        <v>0</v>
      </c>
      <c r="K160" s="206" t="s">
        <v>150</v>
      </c>
      <c r="L160" s="44"/>
      <c r="M160" s="211" t="s">
        <v>19</v>
      </c>
      <c r="N160" s="212" t="s">
        <v>40</v>
      </c>
      <c r="O160" s="84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5" t="s">
        <v>151</v>
      </c>
      <c r="AT160" s="215" t="s">
        <v>146</v>
      </c>
      <c r="AU160" s="215" t="s">
        <v>79</v>
      </c>
      <c r="AY160" s="17" t="s">
        <v>144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7" t="s">
        <v>77</v>
      </c>
      <c r="BK160" s="216">
        <f>ROUND(I160*H160,2)</f>
        <v>0</v>
      </c>
      <c r="BL160" s="17" t="s">
        <v>151</v>
      </c>
      <c r="BM160" s="215" t="s">
        <v>197</v>
      </c>
    </row>
    <row r="161" s="2" customFormat="1">
      <c r="A161" s="38"/>
      <c r="B161" s="39"/>
      <c r="C161" s="40"/>
      <c r="D161" s="217" t="s">
        <v>152</v>
      </c>
      <c r="E161" s="40"/>
      <c r="F161" s="218" t="s">
        <v>867</v>
      </c>
      <c r="G161" s="40"/>
      <c r="H161" s="40"/>
      <c r="I161" s="219"/>
      <c r="J161" s="40"/>
      <c r="K161" s="40"/>
      <c r="L161" s="44"/>
      <c r="M161" s="220"/>
      <c r="N161" s="221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152</v>
      </c>
      <c r="AU161" s="17" t="s">
        <v>79</v>
      </c>
    </row>
    <row r="162" s="2" customFormat="1">
      <c r="A162" s="38"/>
      <c r="B162" s="39"/>
      <c r="C162" s="40"/>
      <c r="D162" s="222" t="s">
        <v>154</v>
      </c>
      <c r="E162" s="40"/>
      <c r="F162" s="223" t="s">
        <v>868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154</v>
      </c>
      <c r="AU162" s="17" t="s">
        <v>79</v>
      </c>
    </row>
    <row r="163" s="13" customFormat="1">
      <c r="A163" s="13"/>
      <c r="B163" s="224"/>
      <c r="C163" s="225"/>
      <c r="D163" s="217" t="s">
        <v>156</v>
      </c>
      <c r="E163" s="226" t="s">
        <v>19</v>
      </c>
      <c r="F163" s="227" t="s">
        <v>2781</v>
      </c>
      <c r="G163" s="225"/>
      <c r="H163" s="226" t="s">
        <v>19</v>
      </c>
      <c r="I163" s="228"/>
      <c r="J163" s="225"/>
      <c r="K163" s="225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156</v>
      </c>
      <c r="AU163" s="233" t="s">
        <v>79</v>
      </c>
      <c r="AV163" s="13" t="s">
        <v>77</v>
      </c>
      <c r="AW163" s="13" t="s">
        <v>31</v>
      </c>
      <c r="AX163" s="13" t="s">
        <v>69</v>
      </c>
      <c r="AY163" s="233" t="s">
        <v>144</v>
      </c>
    </row>
    <row r="164" s="14" customFormat="1">
      <c r="A164" s="14"/>
      <c r="B164" s="234"/>
      <c r="C164" s="235"/>
      <c r="D164" s="217" t="s">
        <v>156</v>
      </c>
      <c r="E164" s="236" t="s">
        <v>19</v>
      </c>
      <c r="F164" s="237" t="s">
        <v>2780</v>
      </c>
      <c r="G164" s="235"/>
      <c r="H164" s="238">
        <v>1.3120000000000001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156</v>
      </c>
      <c r="AU164" s="244" t="s">
        <v>79</v>
      </c>
      <c r="AV164" s="14" t="s">
        <v>79</v>
      </c>
      <c r="AW164" s="14" t="s">
        <v>31</v>
      </c>
      <c r="AX164" s="14" t="s">
        <v>69</v>
      </c>
      <c r="AY164" s="244" t="s">
        <v>144</v>
      </c>
    </row>
    <row r="165" s="13" customFormat="1">
      <c r="A165" s="13"/>
      <c r="B165" s="224"/>
      <c r="C165" s="225"/>
      <c r="D165" s="217" t="s">
        <v>156</v>
      </c>
      <c r="E165" s="226" t="s">
        <v>19</v>
      </c>
      <c r="F165" s="227" t="s">
        <v>2782</v>
      </c>
      <c r="G165" s="225"/>
      <c r="H165" s="226" t="s">
        <v>19</v>
      </c>
      <c r="I165" s="228"/>
      <c r="J165" s="225"/>
      <c r="K165" s="225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156</v>
      </c>
      <c r="AU165" s="233" t="s">
        <v>79</v>
      </c>
      <c r="AV165" s="13" t="s">
        <v>77</v>
      </c>
      <c r="AW165" s="13" t="s">
        <v>31</v>
      </c>
      <c r="AX165" s="13" t="s">
        <v>69</v>
      </c>
      <c r="AY165" s="233" t="s">
        <v>144</v>
      </c>
    </row>
    <row r="166" s="14" customFormat="1">
      <c r="A166" s="14"/>
      <c r="B166" s="234"/>
      <c r="C166" s="235"/>
      <c r="D166" s="217" t="s">
        <v>156</v>
      </c>
      <c r="E166" s="236" t="s">
        <v>19</v>
      </c>
      <c r="F166" s="237" t="s">
        <v>2778</v>
      </c>
      <c r="G166" s="235"/>
      <c r="H166" s="238">
        <v>0.025000000000000001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4" t="s">
        <v>156</v>
      </c>
      <c r="AU166" s="244" t="s">
        <v>79</v>
      </c>
      <c r="AV166" s="14" t="s">
        <v>79</v>
      </c>
      <c r="AW166" s="14" t="s">
        <v>31</v>
      </c>
      <c r="AX166" s="14" t="s">
        <v>69</v>
      </c>
      <c r="AY166" s="244" t="s">
        <v>144</v>
      </c>
    </row>
    <row r="167" s="13" customFormat="1">
      <c r="A167" s="13"/>
      <c r="B167" s="224"/>
      <c r="C167" s="225"/>
      <c r="D167" s="217" t="s">
        <v>156</v>
      </c>
      <c r="E167" s="226" t="s">
        <v>19</v>
      </c>
      <c r="F167" s="227" t="s">
        <v>2783</v>
      </c>
      <c r="G167" s="225"/>
      <c r="H167" s="226" t="s">
        <v>19</v>
      </c>
      <c r="I167" s="228"/>
      <c r="J167" s="225"/>
      <c r="K167" s="225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156</v>
      </c>
      <c r="AU167" s="233" t="s">
        <v>79</v>
      </c>
      <c r="AV167" s="13" t="s">
        <v>77</v>
      </c>
      <c r="AW167" s="13" t="s">
        <v>31</v>
      </c>
      <c r="AX167" s="13" t="s">
        <v>69</v>
      </c>
      <c r="AY167" s="233" t="s">
        <v>144</v>
      </c>
    </row>
    <row r="168" s="14" customFormat="1">
      <c r="A168" s="14"/>
      <c r="B168" s="234"/>
      <c r="C168" s="235"/>
      <c r="D168" s="217" t="s">
        <v>156</v>
      </c>
      <c r="E168" s="236" t="s">
        <v>19</v>
      </c>
      <c r="F168" s="237" t="s">
        <v>2776</v>
      </c>
      <c r="G168" s="235"/>
      <c r="H168" s="238">
        <v>0.23400000000000001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4" t="s">
        <v>156</v>
      </c>
      <c r="AU168" s="244" t="s">
        <v>79</v>
      </c>
      <c r="AV168" s="14" t="s">
        <v>79</v>
      </c>
      <c r="AW168" s="14" t="s">
        <v>31</v>
      </c>
      <c r="AX168" s="14" t="s">
        <v>69</v>
      </c>
      <c r="AY168" s="244" t="s">
        <v>144</v>
      </c>
    </row>
    <row r="169" s="15" customFormat="1">
      <c r="A169" s="15"/>
      <c r="B169" s="245"/>
      <c r="C169" s="246"/>
      <c r="D169" s="217" t="s">
        <v>156</v>
      </c>
      <c r="E169" s="247" t="s">
        <v>19</v>
      </c>
      <c r="F169" s="248" t="s">
        <v>163</v>
      </c>
      <c r="G169" s="246"/>
      <c r="H169" s="249">
        <v>1.571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5" t="s">
        <v>156</v>
      </c>
      <c r="AU169" s="255" t="s">
        <v>79</v>
      </c>
      <c r="AV169" s="15" t="s">
        <v>151</v>
      </c>
      <c r="AW169" s="15" t="s">
        <v>31</v>
      </c>
      <c r="AX169" s="15" t="s">
        <v>77</v>
      </c>
      <c r="AY169" s="255" t="s">
        <v>144</v>
      </c>
    </row>
    <row r="170" s="12" customFormat="1" ht="25.92" customHeight="1">
      <c r="A170" s="12"/>
      <c r="B170" s="188"/>
      <c r="C170" s="189"/>
      <c r="D170" s="190" t="s">
        <v>68</v>
      </c>
      <c r="E170" s="191" t="s">
        <v>229</v>
      </c>
      <c r="F170" s="191" t="s">
        <v>2785</v>
      </c>
      <c r="G170" s="189"/>
      <c r="H170" s="189"/>
      <c r="I170" s="192"/>
      <c r="J170" s="193">
        <f>BK170</f>
        <v>0</v>
      </c>
      <c r="K170" s="189"/>
      <c r="L170" s="194"/>
      <c r="M170" s="195"/>
      <c r="N170" s="196"/>
      <c r="O170" s="196"/>
      <c r="P170" s="197">
        <f>P171+P182</f>
        <v>0</v>
      </c>
      <c r="Q170" s="196"/>
      <c r="R170" s="197">
        <f>R171+R182</f>
        <v>0.19182879519999999</v>
      </c>
      <c r="S170" s="196"/>
      <c r="T170" s="198">
        <f>T171+T182</f>
        <v>0.23394000000000004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99" t="s">
        <v>169</v>
      </c>
      <c r="AT170" s="200" t="s">
        <v>68</v>
      </c>
      <c r="AU170" s="200" t="s">
        <v>69</v>
      </c>
      <c r="AY170" s="199" t="s">
        <v>144</v>
      </c>
      <c r="BK170" s="201">
        <f>BK171+BK182</f>
        <v>0</v>
      </c>
    </row>
    <row r="171" s="12" customFormat="1" ht="22.8" customHeight="1">
      <c r="A171" s="12"/>
      <c r="B171" s="188"/>
      <c r="C171" s="189"/>
      <c r="D171" s="190" t="s">
        <v>68</v>
      </c>
      <c r="E171" s="202" t="s">
        <v>2786</v>
      </c>
      <c r="F171" s="202" t="s">
        <v>2787</v>
      </c>
      <c r="G171" s="189"/>
      <c r="H171" s="189"/>
      <c r="I171" s="192"/>
      <c r="J171" s="203">
        <f>BK171</f>
        <v>0</v>
      </c>
      <c r="K171" s="189"/>
      <c r="L171" s="194"/>
      <c r="M171" s="195"/>
      <c r="N171" s="196"/>
      <c r="O171" s="196"/>
      <c r="P171" s="197">
        <f>SUM(P172:P181)</f>
        <v>0</v>
      </c>
      <c r="Q171" s="196"/>
      <c r="R171" s="197">
        <f>SUM(R172:R181)</f>
        <v>0</v>
      </c>
      <c r="S171" s="196"/>
      <c r="T171" s="198">
        <f>SUM(T172:T181)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99" t="s">
        <v>169</v>
      </c>
      <c r="AT171" s="200" t="s">
        <v>68</v>
      </c>
      <c r="AU171" s="200" t="s">
        <v>77</v>
      </c>
      <c r="AY171" s="199" t="s">
        <v>144</v>
      </c>
      <c r="BK171" s="201">
        <f>SUM(BK172:BK181)</f>
        <v>0</v>
      </c>
    </row>
    <row r="172" s="2" customFormat="1" ht="24.15" customHeight="1">
      <c r="A172" s="38"/>
      <c r="B172" s="39"/>
      <c r="C172" s="204" t="s">
        <v>179</v>
      </c>
      <c r="D172" s="204" t="s">
        <v>146</v>
      </c>
      <c r="E172" s="205" t="s">
        <v>2788</v>
      </c>
      <c r="F172" s="206" t="s">
        <v>2789</v>
      </c>
      <c r="G172" s="207" t="s">
        <v>291</v>
      </c>
      <c r="H172" s="208">
        <v>290.16000000000003</v>
      </c>
      <c r="I172" s="209"/>
      <c r="J172" s="210">
        <f>ROUND(I172*H172,2)</f>
        <v>0</v>
      </c>
      <c r="K172" s="206" t="s">
        <v>150</v>
      </c>
      <c r="L172" s="44"/>
      <c r="M172" s="211" t="s">
        <v>19</v>
      </c>
      <c r="N172" s="212" t="s">
        <v>40</v>
      </c>
      <c r="O172" s="84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5" t="s">
        <v>377</v>
      </c>
      <c r="AT172" s="215" t="s">
        <v>146</v>
      </c>
      <c r="AU172" s="215" t="s">
        <v>79</v>
      </c>
      <c r="AY172" s="17" t="s">
        <v>144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7" t="s">
        <v>77</v>
      </c>
      <c r="BK172" s="216">
        <f>ROUND(I172*H172,2)</f>
        <v>0</v>
      </c>
      <c r="BL172" s="17" t="s">
        <v>377</v>
      </c>
      <c r="BM172" s="215" t="s">
        <v>203</v>
      </c>
    </row>
    <row r="173" s="2" customFormat="1">
      <c r="A173" s="38"/>
      <c r="B173" s="39"/>
      <c r="C173" s="40"/>
      <c r="D173" s="217" t="s">
        <v>152</v>
      </c>
      <c r="E173" s="40"/>
      <c r="F173" s="218" t="s">
        <v>2789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152</v>
      </c>
      <c r="AU173" s="17" t="s">
        <v>79</v>
      </c>
    </row>
    <row r="174" s="2" customFormat="1">
      <c r="A174" s="38"/>
      <c r="B174" s="39"/>
      <c r="C174" s="40"/>
      <c r="D174" s="222" t="s">
        <v>154</v>
      </c>
      <c r="E174" s="40"/>
      <c r="F174" s="223" t="s">
        <v>2790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154</v>
      </c>
      <c r="AU174" s="17" t="s">
        <v>79</v>
      </c>
    </row>
    <row r="175" s="13" customFormat="1">
      <c r="A175" s="13"/>
      <c r="B175" s="224"/>
      <c r="C175" s="225"/>
      <c r="D175" s="217" t="s">
        <v>156</v>
      </c>
      <c r="E175" s="226" t="s">
        <v>19</v>
      </c>
      <c r="F175" s="227" t="s">
        <v>2770</v>
      </c>
      <c r="G175" s="225"/>
      <c r="H175" s="226" t="s">
        <v>19</v>
      </c>
      <c r="I175" s="228"/>
      <c r="J175" s="225"/>
      <c r="K175" s="225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156</v>
      </c>
      <c r="AU175" s="233" t="s">
        <v>79</v>
      </c>
      <c r="AV175" s="13" t="s">
        <v>77</v>
      </c>
      <c r="AW175" s="13" t="s">
        <v>31</v>
      </c>
      <c r="AX175" s="13" t="s">
        <v>69</v>
      </c>
      <c r="AY175" s="233" t="s">
        <v>144</v>
      </c>
    </row>
    <row r="176" s="14" customFormat="1">
      <c r="A176" s="14"/>
      <c r="B176" s="234"/>
      <c r="C176" s="235"/>
      <c r="D176" s="217" t="s">
        <v>156</v>
      </c>
      <c r="E176" s="236" t="s">
        <v>19</v>
      </c>
      <c r="F176" s="237" t="s">
        <v>2791</v>
      </c>
      <c r="G176" s="235"/>
      <c r="H176" s="238">
        <v>201.84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156</v>
      </c>
      <c r="AU176" s="244" t="s">
        <v>79</v>
      </c>
      <c r="AV176" s="14" t="s">
        <v>79</v>
      </c>
      <c r="AW176" s="14" t="s">
        <v>31</v>
      </c>
      <c r="AX176" s="14" t="s">
        <v>69</v>
      </c>
      <c r="AY176" s="244" t="s">
        <v>144</v>
      </c>
    </row>
    <row r="177" s="13" customFormat="1">
      <c r="A177" s="13"/>
      <c r="B177" s="224"/>
      <c r="C177" s="225"/>
      <c r="D177" s="217" t="s">
        <v>156</v>
      </c>
      <c r="E177" s="226" t="s">
        <v>19</v>
      </c>
      <c r="F177" s="227" t="s">
        <v>2792</v>
      </c>
      <c r="G177" s="225"/>
      <c r="H177" s="226" t="s">
        <v>19</v>
      </c>
      <c r="I177" s="228"/>
      <c r="J177" s="225"/>
      <c r="K177" s="225"/>
      <c r="L177" s="229"/>
      <c r="M177" s="230"/>
      <c r="N177" s="231"/>
      <c r="O177" s="231"/>
      <c r="P177" s="231"/>
      <c r="Q177" s="231"/>
      <c r="R177" s="231"/>
      <c r="S177" s="231"/>
      <c r="T177" s="23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3" t="s">
        <v>156</v>
      </c>
      <c r="AU177" s="233" t="s">
        <v>79</v>
      </c>
      <c r="AV177" s="13" t="s">
        <v>77</v>
      </c>
      <c r="AW177" s="13" t="s">
        <v>31</v>
      </c>
      <c r="AX177" s="13" t="s">
        <v>69</v>
      </c>
      <c r="AY177" s="233" t="s">
        <v>144</v>
      </c>
    </row>
    <row r="178" s="14" customFormat="1">
      <c r="A178" s="14"/>
      <c r="B178" s="234"/>
      <c r="C178" s="235"/>
      <c r="D178" s="217" t="s">
        <v>156</v>
      </c>
      <c r="E178" s="236" t="s">
        <v>19</v>
      </c>
      <c r="F178" s="237" t="s">
        <v>2793</v>
      </c>
      <c r="G178" s="235"/>
      <c r="H178" s="238">
        <v>76.799999999999997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4" t="s">
        <v>156</v>
      </c>
      <c r="AU178" s="244" t="s">
        <v>79</v>
      </c>
      <c r="AV178" s="14" t="s">
        <v>79</v>
      </c>
      <c r="AW178" s="14" t="s">
        <v>31</v>
      </c>
      <c r="AX178" s="14" t="s">
        <v>69</v>
      </c>
      <c r="AY178" s="244" t="s">
        <v>144</v>
      </c>
    </row>
    <row r="179" s="13" customFormat="1">
      <c r="A179" s="13"/>
      <c r="B179" s="224"/>
      <c r="C179" s="225"/>
      <c r="D179" s="217" t="s">
        <v>156</v>
      </c>
      <c r="E179" s="226" t="s">
        <v>19</v>
      </c>
      <c r="F179" s="227" t="s">
        <v>2772</v>
      </c>
      <c r="G179" s="225"/>
      <c r="H179" s="226" t="s">
        <v>19</v>
      </c>
      <c r="I179" s="228"/>
      <c r="J179" s="225"/>
      <c r="K179" s="225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156</v>
      </c>
      <c r="AU179" s="233" t="s">
        <v>79</v>
      </c>
      <c r="AV179" s="13" t="s">
        <v>77</v>
      </c>
      <c r="AW179" s="13" t="s">
        <v>31</v>
      </c>
      <c r="AX179" s="13" t="s">
        <v>69</v>
      </c>
      <c r="AY179" s="233" t="s">
        <v>144</v>
      </c>
    </row>
    <row r="180" s="14" customFormat="1">
      <c r="A180" s="14"/>
      <c r="B180" s="234"/>
      <c r="C180" s="235"/>
      <c r="D180" s="217" t="s">
        <v>156</v>
      </c>
      <c r="E180" s="236" t="s">
        <v>19</v>
      </c>
      <c r="F180" s="237" t="s">
        <v>2794</v>
      </c>
      <c r="G180" s="235"/>
      <c r="H180" s="238">
        <v>11.52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156</v>
      </c>
      <c r="AU180" s="244" t="s">
        <v>79</v>
      </c>
      <c r="AV180" s="14" t="s">
        <v>79</v>
      </c>
      <c r="AW180" s="14" t="s">
        <v>31</v>
      </c>
      <c r="AX180" s="14" t="s">
        <v>69</v>
      </c>
      <c r="AY180" s="244" t="s">
        <v>144</v>
      </c>
    </row>
    <row r="181" s="15" customFormat="1">
      <c r="A181" s="15"/>
      <c r="B181" s="245"/>
      <c r="C181" s="246"/>
      <c r="D181" s="217" t="s">
        <v>156</v>
      </c>
      <c r="E181" s="247" t="s">
        <v>19</v>
      </c>
      <c r="F181" s="248" t="s">
        <v>163</v>
      </c>
      <c r="G181" s="246"/>
      <c r="H181" s="249">
        <v>290.15999999999997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5" t="s">
        <v>156</v>
      </c>
      <c r="AU181" s="255" t="s">
        <v>79</v>
      </c>
      <c r="AV181" s="15" t="s">
        <v>151</v>
      </c>
      <c r="AW181" s="15" t="s">
        <v>31</v>
      </c>
      <c r="AX181" s="15" t="s">
        <v>77</v>
      </c>
      <c r="AY181" s="255" t="s">
        <v>144</v>
      </c>
    </row>
    <row r="182" s="12" customFormat="1" ht="22.8" customHeight="1">
      <c r="A182" s="12"/>
      <c r="B182" s="188"/>
      <c r="C182" s="189"/>
      <c r="D182" s="190" t="s">
        <v>68</v>
      </c>
      <c r="E182" s="202" t="s">
        <v>2795</v>
      </c>
      <c r="F182" s="202" t="s">
        <v>2775</v>
      </c>
      <c r="G182" s="189"/>
      <c r="H182" s="189"/>
      <c r="I182" s="192"/>
      <c r="J182" s="203">
        <f>BK182</f>
        <v>0</v>
      </c>
      <c r="K182" s="189"/>
      <c r="L182" s="194"/>
      <c r="M182" s="195"/>
      <c r="N182" s="196"/>
      <c r="O182" s="196"/>
      <c r="P182" s="197">
        <f>SUM(P183:P254)</f>
        <v>0</v>
      </c>
      <c r="Q182" s="196"/>
      <c r="R182" s="197">
        <f>SUM(R183:R254)</f>
        <v>0.19182879519999999</v>
      </c>
      <c r="S182" s="196"/>
      <c r="T182" s="198">
        <f>SUM(T183:T254)</f>
        <v>0.23394000000000004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99" t="s">
        <v>79</v>
      </c>
      <c r="AT182" s="200" t="s">
        <v>68</v>
      </c>
      <c r="AU182" s="200" t="s">
        <v>77</v>
      </c>
      <c r="AY182" s="199" t="s">
        <v>144</v>
      </c>
      <c r="BK182" s="201">
        <f>SUM(BK183:BK254)</f>
        <v>0</v>
      </c>
    </row>
    <row r="183" s="2" customFormat="1" ht="16.5" customHeight="1">
      <c r="A183" s="38"/>
      <c r="B183" s="39"/>
      <c r="C183" s="204" t="s">
        <v>208</v>
      </c>
      <c r="D183" s="204" t="s">
        <v>146</v>
      </c>
      <c r="E183" s="205" t="s">
        <v>2796</v>
      </c>
      <c r="F183" s="206" t="s">
        <v>2797</v>
      </c>
      <c r="G183" s="207" t="s">
        <v>291</v>
      </c>
      <c r="H183" s="208">
        <v>61</v>
      </c>
      <c r="I183" s="209"/>
      <c r="J183" s="210">
        <f>ROUND(I183*H183,2)</f>
        <v>0</v>
      </c>
      <c r="K183" s="206" t="s">
        <v>150</v>
      </c>
      <c r="L183" s="44"/>
      <c r="M183" s="211" t="s">
        <v>19</v>
      </c>
      <c r="N183" s="212" t="s">
        <v>40</v>
      </c>
      <c r="O183" s="84"/>
      <c r="P183" s="213">
        <f>O183*H183</f>
        <v>0</v>
      </c>
      <c r="Q183" s="213">
        <v>3.8000000000000002E-05</v>
      </c>
      <c r="R183" s="213">
        <f>Q183*H183</f>
        <v>0.0023180000000000002</v>
      </c>
      <c r="S183" s="213">
        <v>0.0025400000000000002</v>
      </c>
      <c r="T183" s="214">
        <f>S183*H183</f>
        <v>0.15494000000000002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15" t="s">
        <v>203</v>
      </c>
      <c r="AT183" s="215" t="s">
        <v>146</v>
      </c>
      <c r="AU183" s="215" t="s">
        <v>79</v>
      </c>
      <c r="AY183" s="17" t="s">
        <v>144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7" t="s">
        <v>77</v>
      </c>
      <c r="BK183" s="216">
        <f>ROUND(I183*H183,2)</f>
        <v>0</v>
      </c>
      <c r="BL183" s="17" t="s">
        <v>203</v>
      </c>
      <c r="BM183" s="215" t="s">
        <v>212</v>
      </c>
    </row>
    <row r="184" s="2" customFormat="1">
      <c r="A184" s="38"/>
      <c r="B184" s="39"/>
      <c r="C184" s="40"/>
      <c r="D184" s="217" t="s">
        <v>152</v>
      </c>
      <c r="E184" s="40"/>
      <c r="F184" s="218" t="s">
        <v>2798</v>
      </c>
      <c r="G184" s="40"/>
      <c r="H184" s="40"/>
      <c r="I184" s="219"/>
      <c r="J184" s="40"/>
      <c r="K184" s="40"/>
      <c r="L184" s="44"/>
      <c r="M184" s="220"/>
      <c r="N184" s="221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152</v>
      </c>
      <c r="AU184" s="17" t="s">
        <v>79</v>
      </c>
    </row>
    <row r="185" s="2" customFormat="1">
      <c r="A185" s="38"/>
      <c r="B185" s="39"/>
      <c r="C185" s="40"/>
      <c r="D185" s="222" t="s">
        <v>154</v>
      </c>
      <c r="E185" s="40"/>
      <c r="F185" s="223" t="s">
        <v>2799</v>
      </c>
      <c r="G185" s="40"/>
      <c r="H185" s="40"/>
      <c r="I185" s="219"/>
      <c r="J185" s="40"/>
      <c r="K185" s="40"/>
      <c r="L185" s="44"/>
      <c r="M185" s="220"/>
      <c r="N185" s="221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154</v>
      </c>
      <c r="AU185" s="17" t="s">
        <v>79</v>
      </c>
    </row>
    <row r="186" s="13" customFormat="1">
      <c r="A186" s="13"/>
      <c r="B186" s="224"/>
      <c r="C186" s="225"/>
      <c r="D186" s="217" t="s">
        <v>156</v>
      </c>
      <c r="E186" s="226" t="s">
        <v>19</v>
      </c>
      <c r="F186" s="227" t="s">
        <v>2800</v>
      </c>
      <c r="G186" s="225"/>
      <c r="H186" s="226" t="s">
        <v>19</v>
      </c>
      <c r="I186" s="228"/>
      <c r="J186" s="225"/>
      <c r="K186" s="225"/>
      <c r="L186" s="229"/>
      <c r="M186" s="230"/>
      <c r="N186" s="231"/>
      <c r="O186" s="231"/>
      <c r="P186" s="231"/>
      <c r="Q186" s="231"/>
      <c r="R186" s="231"/>
      <c r="S186" s="231"/>
      <c r="T186" s="23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3" t="s">
        <v>156</v>
      </c>
      <c r="AU186" s="233" t="s">
        <v>79</v>
      </c>
      <c r="AV186" s="13" t="s">
        <v>77</v>
      </c>
      <c r="AW186" s="13" t="s">
        <v>31</v>
      </c>
      <c r="AX186" s="13" t="s">
        <v>69</v>
      </c>
      <c r="AY186" s="233" t="s">
        <v>144</v>
      </c>
    </row>
    <row r="187" s="14" customFormat="1">
      <c r="A187" s="14"/>
      <c r="B187" s="234"/>
      <c r="C187" s="235"/>
      <c r="D187" s="217" t="s">
        <v>156</v>
      </c>
      <c r="E187" s="236" t="s">
        <v>19</v>
      </c>
      <c r="F187" s="237" t="s">
        <v>2801</v>
      </c>
      <c r="G187" s="235"/>
      <c r="H187" s="238">
        <v>61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4" t="s">
        <v>156</v>
      </c>
      <c r="AU187" s="244" t="s">
        <v>79</v>
      </c>
      <c r="AV187" s="14" t="s">
        <v>79</v>
      </c>
      <c r="AW187" s="14" t="s">
        <v>31</v>
      </c>
      <c r="AX187" s="14" t="s">
        <v>69</v>
      </c>
      <c r="AY187" s="244" t="s">
        <v>144</v>
      </c>
    </row>
    <row r="188" s="15" customFormat="1">
      <c r="A188" s="15"/>
      <c r="B188" s="245"/>
      <c r="C188" s="246"/>
      <c r="D188" s="217" t="s">
        <v>156</v>
      </c>
      <c r="E188" s="247" t="s">
        <v>19</v>
      </c>
      <c r="F188" s="248" t="s">
        <v>163</v>
      </c>
      <c r="G188" s="246"/>
      <c r="H188" s="249">
        <v>61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55" t="s">
        <v>156</v>
      </c>
      <c r="AU188" s="255" t="s">
        <v>79</v>
      </c>
      <c r="AV188" s="15" t="s">
        <v>151</v>
      </c>
      <c r="AW188" s="15" t="s">
        <v>31</v>
      </c>
      <c r="AX188" s="15" t="s">
        <v>77</v>
      </c>
      <c r="AY188" s="255" t="s">
        <v>144</v>
      </c>
    </row>
    <row r="189" s="2" customFormat="1" ht="24.15" customHeight="1">
      <c r="A189" s="38"/>
      <c r="B189" s="39"/>
      <c r="C189" s="204" t="s">
        <v>185</v>
      </c>
      <c r="D189" s="204" t="s">
        <v>146</v>
      </c>
      <c r="E189" s="205" t="s">
        <v>2802</v>
      </c>
      <c r="F189" s="206" t="s">
        <v>2803</v>
      </c>
      <c r="G189" s="207" t="s">
        <v>291</v>
      </c>
      <c r="H189" s="208">
        <v>201.84</v>
      </c>
      <c r="I189" s="209"/>
      <c r="J189" s="210">
        <f>ROUND(I189*H189,2)</f>
        <v>0</v>
      </c>
      <c r="K189" s="206" t="s">
        <v>150</v>
      </c>
      <c r="L189" s="44"/>
      <c r="M189" s="211" t="s">
        <v>19</v>
      </c>
      <c r="N189" s="212" t="s">
        <v>40</v>
      </c>
      <c r="O189" s="84"/>
      <c r="P189" s="213">
        <f>O189*H189</f>
        <v>0</v>
      </c>
      <c r="Q189" s="213">
        <v>0.00050858000000000001</v>
      </c>
      <c r="R189" s="213">
        <f>Q189*H189</f>
        <v>0.10265178720000001</v>
      </c>
      <c r="S189" s="213">
        <v>0</v>
      </c>
      <c r="T189" s="214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15" t="s">
        <v>203</v>
      </c>
      <c r="AT189" s="215" t="s">
        <v>146</v>
      </c>
      <c r="AU189" s="215" t="s">
        <v>79</v>
      </c>
      <c r="AY189" s="17" t="s">
        <v>144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7" t="s">
        <v>77</v>
      </c>
      <c r="BK189" s="216">
        <f>ROUND(I189*H189,2)</f>
        <v>0</v>
      </c>
      <c r="BL189" s="17" t="s">
        <v>203</v>
      </c>
      <c r="BM189" s="215" t="s">
        <v>218</v>
      </c>
    </row>
    <row r="190" s="2" customFormat="1">
      <c r="A190" s="38"/>
      <c r="B190" s="39"/>
      <c r="C190" s="40"/>
      <c r="D190" s="217" t="s">
        <v>152</v>
      </c>
      <c r="E190" s="40"/>
      <c r="F190" s="218" t="s">
        <v>2804</v>
      </c>
      <c r="G190" s="40"/>
      <c r="H190" s="40"/>
      <c r="I190" s="219"/>
      <c r="J190" s="40"/>
      <c r="K190" s="40"/>
      <c r="L190" s="44"/>
      <c r="M190" s="220"/>
      <c r="N190" s="221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152</v>
      </c>
      <c r="AU190" s="17" t="s">
        <v>79</v>
      </c>
    </row>
    <row r="191" s="2" customFormat="1">
      <c r="A191" s="38"/>
      <c r="B191" s="39"/>
      <c r="C191" s="40"/>
      <c r="D191" s="222" t="s">
        <v>154</v>
      </c>
      <c r="E191" s="40"/>
      <c r="F191" s="223" t="s">
        <v>2805</v>
      </c>
      <c r="G191" s="40"/>
      <c r="H191" s="40"/>
      <c r="I191" s="219"/>
      <c r="J191" s="40"/>
      <c r="K191" s="40"/>
      <c r="L191" s="44"/>
      <c r="M191" s="220"/>
      <c r="N191" s="221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154</v>
      </c>
      <c r="AU191" s="17" t="s">
        <v>79</v>
      </c>
    </row>
    <row r="192" s="13" customFormat="1">
      <c r="A192" s="13"/>
      <c r="B192" s="224"/>
      <c r="C192" s="225"/>
      <c r="D192" s="217" t="s">
        <v>156</v>
      </c>
      <c r="E192" s="226" t="s">
        <v>19</v>
      </c>
      <c r="F192" s="227" t="s">
        <v>2042</v>
      </c>
      <c r="G192" s="225"/>
      <c r="H192" s="226" t="s">
        <v>19</v>
      </c>
      <c r="I192" s="228"/>
      <c r="J192" s="225"/>
      <c r="K192" s="225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156</v>
      </c>
      <c r="AU192" s="233" t="s">
        <v>79</v>
      </c>
      <c r="AV192" s="13" t="s">
        <v>77</v>
      </c>
      <c r="AW192" s="13" t="s">
        <v>31</v>
      </c>
      <c r="AX192" s="13" t="s">
        <v>69</v>
      </c>
      <c r="AY192" s="233" t="s">
        <v>144</v>
      </c>
    </row>
    <row r="193" s="14" customFormat="1">
      <c r="A193" s="14"/>
      <c r="B193" s="234"/>
      <c r="C193" s="235"/>
      <c r="D193" s="217" t="s">
        <v>156</v>
      </c>
      <c r="E193" s="236" t="s">
        <v>19</v>
      </c>
      <c r="F193" s="237" t="s">
        <v>2771</v>
      </c>
      <c r="G193" s="235"/>
      <c r="H193" s="238">
        <v>113.28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156</v>
      </c>
      <c r="AU193" s="244" t="s">
        <v>79</v>
      </c>
      <c r="AV193" s="14" t="s">
        <v>79</v>
      </c>
      <c r="AW193" s="14" t="s">
        <v>31</v>
      </c>
      <c r="AX193" s="14" t="s">
        <v>69</v>
      </c>
      <c r="AY193" s="244" t="s">
        <v>144</v>
      </c>
    </row>
    <row r="194" s="13" customFormat="1">
      <c r="A194" s="13"/>
      <c r="B194" s="224"/>
      <c r="C194" s="225"/>
      <c r="D194" s="217" t="s">
        <v>156</v>
      </c>
      <c r="E194" s="226" t="s">
        <v>19</v>
      </c>
      <c r="F194" s="227" t="s">
        <v>2152</v>
      </c>
      <c r="G194" s="225"/>
      <c r="H194" s="226" t="s">
        <v>19</v>
      </c>
      <c r="I194" s="228"/>
      <c r="J194" s="225"/>
      <c r="K194" s="225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156</v>
      </c>
      <c r="AU194" s="233" t="s">
        <v>79</v>
      </c>
      <c r="AV194" s="13" t="s">
        <v>77</v>
      </c>
      <c r="AW194" s="13" t="s">
        <v>31</v>
      </c>
      <c r="AX194" s="13" t="s">
        <v>69</v>
      </c>
      <c r="AY194" s="233" t="s">
        <v>144</v>
      </c>
    </row>
    <row r="195" s="14" customFormat="1">
      <c r="A195" s="14"/>
      <c r="B195" s="234"/>
      <c r="C195" s="235"/>
      <c r="D195" s="217" t="s">
        <v>156</v>
      </c>
      <c r="E195" s="236" t="s">
        <v>19</v>
      </c>
      <c r="F195" s="237" t="s">
        <v>2806</v>
      </c>
      <c r="G195" s="235"/>
      <c r="H195" s="238">
        <v>88.560000000000002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4" t="s">
        <v>156</v>
      </c>
      <c r="AU195" s="244" t="s">
        <v>79</v>
      </c>
      <c r="AV195" s="14" t="s">
        <v>79</v>
      </c>
      <c r="AW195" s="14" t="s">
        <v>31</v>
      </c>
      <c r="AX195" s="14" t="s">
        <v>69</v>
      </c>
      <c r="AY195" s="244" t="s">
        <v>144</v>
      </c>
    </row>
    <row r="196" s="15" customFormat="1">
      <c r="A196" s="15"/>
      <c r="B196" s="245"/>
      <c r="C196" s="246"/>
      <c r="D196" s="217" t="s">
        <v>156</v>
      </c>
      <c r="E196" s="247" t="s">
        <v>19</v>
      </c>
      <c r="F196" s="248" t="s">
        <v>163</v>
      </c>
      <c r="G196" s="246"/>
      <c r="H196" s="249">
        <v>201.84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5" t="s">
        <v>156</v>
      </c>
      <c r="AU196" s="255" t="s">
        <v>79</v>
      </c>
      <c r="AV196" s="15" t="s">
        <v>151</v>
      </c>
      <c r="AW196" s="15" t="s">
        <v>31</v>
      </c>
      <c r="AX196" s="15" t="s">
        <v>77</v>
      </c>
      <c r="AY196" s="255" t="s">
        <v>144</v>
      </c>
    </row>
    <row r="197" s="2" customFormat="1" ht="24.15" customHeight="1">
      <c r="A197" s="38"/>
      <c r="B197" s="39"/>
      <c r="C197" s="204" t="s">
        <v>222</v>
      </c>
      <c r="D197" s="204" t="s">
        <v>146</v>
      </c>
      <c r="E197" s="205" t="s">
        <v>2807</v>
      </c>
      <c r="F197" s="206" t="s">
        <v>2808</v>
      </c>
      <c r="G197" s="207" t="s">
        <v>291</v>
      </c>
      <c r="H197" s="208">
        <v>76.799999999999997</v>
      </c>
      <c r="I197" s="209"/>
      <c r="J197" s="210">
        <f>ROUND(I197*H197,2)</f>
        <v>0</v>
      </c>
      <c r="K197" s="206" t="s">
        <v>150</v>
      </c>
      <c r="L197" s="44"/>
      <c r="M197" s="211" t="s">
        <v>19</v>
      </c>
      <c r="N197" s="212" t="s">
        <v>40</v>
      </c>
      <c r="O197" s="84"/>
      <c r="P197" s="213">
        <f>O197*H197</f>
        <v>0</v>
      </c>
      <c r="Q197" s="213">
        <v>0.00094737</v>
      </c>
      <c r="R197" s="213">
        <f>Q197*H197</f>
        <v>0.072758015999999995</v>
      </c>
      <c r="S197" s="213">
        <v>0</v>
      </c>
      <c r="T197" s="21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5" t="s">
        <v>203</v>
      </c>
      <c r="AT197" s="215" t="s">
        <v>146</v>
      </c>
      <c r="AU197" s="215" t="s">
        <v>79</v>
      </c>
      <c r="AY197" s="17" t="s">
        <v>144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7" t="s">
        <v>77</v>
      </c>
      <c r="BK197" s="216">
        <f>ROUND(I197*H197,2)</f>
        <v>0</v>
      </c>
      <c r="BL197" s="17" t="s">
        <v>203</v>
      </c>
      <c r="BM197" s="215" t="s">
        <v>225</v>
      </c>
    </row>
    <row r="198" s="2" customFormat="1">
      <c r="A198" s="38"/>
      <c r="B198" s="39"/>
      <c r="C198" s="40"/>
      <c r="D198" s="217" t="s">
        <v>152</v>
      </c>
      <c r="E198" s="40"/>
      <c r="F198" s="218" t="s">
        <v>2809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152</v>
      </c>
      <c r="AU198" s="17" t="s">
        <v>79</v>
      </c>
    </row>
    <row r="199" s="2" customFormat="1">
      <c r="A199" s="38"/>
      <c r="B199" s="39"/>
      <c r="C199" s="40"/>
      <c r="D199" s="222" t="s">
        <v>154</v>
      </c>
      <c r="E199" s="40"/>
      <c r="F199" s="223" t="s">
        <v>2810</v>
      </c>
      <c r="G199" s="40"/>
      <c r="H199" s="40"/>
      <c r="I199" s="219"/>
      <c r="J199" s="40"/>
      <c r="K199" s="40"/>
      <c r="L199" s="44"/>
      <c r="M199" s="220"/>
      <c r="N199" s="221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154</v>
      </c>
      <c r="AU199" s="17" t="s">
        <v>79</v>
      </c>
    </row>
    <row r="200" s="13" customFormat="1">
      <c r="A200" s="13"/>
      <c r="B200" s="224"/>
      <c r="C200" s="225"/>
      <c r="D200" s="217" t="s">
        <v>156</v>
      </c>
      <c r="E200" s="226" t="s">
        <v>19</v>
      </c>
      <c r="F200" s="227" t="s">
        <v>2152</v>
      </c>
      <c r="G200" s="225"/>
      <c r="H200" s="226" t="s">
        <v>19</v>
      </c>
      <c r="I200" s="228"/>
      <c r="J200" s="225"/>
      <c r="K200" s="225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156</v>
      </c>
      <c r="AU200" s="233" t="s">
        <v>79</v>
      </c>
      <c r="AV200" s="13" t="s">
        <v>77</v>
      </c>
      <c r="AW200" s="13" t="s">
        <v>31</v>
      </c>
      <c r="AX200" s="13" t="s">
        <v>69</v>
      </c>
      <c r="AY200" s="233" t="s">
        <v>144</v>
      </c>
    </row>
    <row r="201" s="14" customFormat="1">
      <c r="A201" s="14"/>
      <c r="B201" s="234"/>
      <c r="C201" s="235"/>
      <c r="D201" s="217" t="s">
        <v>156</v>
      </c>
      <c r="E201" s="236" t="s">
        <v>19</v>
      </c>
      <c r="F201" s="237" t="s">
        <v>2811</v>
      </c>
      <c r="G201" s="235"/>
      <c r="H201" s="238">
        <v>76.799999999999997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4" t="s">
        <v>156</v>
      </c>
      <c r="AU201" s="244" t="s">
        <v>79</v>
      </c>
      <c r="AV201" s="14" t="s">
        <v>79</v>
      </c>
      <c r="AW201" s="14" t="s">
        <v>31</v>
      </c>
      <c r="AX201" s="14" t="s">
        <v>69</v>
      </c>
      <c r="AY201" s="244" t="s">
        <v>144</v>
      </c>
    </row>
    <row r="202" s="15" customFormat="1">
      <c r="A202" s="15"/>
      <c r="B202" s="245"/>
      <c r="C202" s="246"/>
      <c r="D202" s="217" t="s">
        <v>156</v>
      </c>
      <c r="E202" s="247" t="s">
        <v>19</v>
      </c>
      <c r="F202" s="248" t="s">
        <v>163</v>
      </c>
      <c r="G202" s="246"/>
      <c r="H202" s="249">
        <v>76.799999999999997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5" t="s">
        <v>156</v>
      </c>
      <c r="AU202" s="255" t="s">
        <v>79</v>
      </c>
      <c r="AV202" s="15" t="s">
        <v>151</v>
      </c>
      <c r="AW202" s="15" t="s">
        <v>31</v>
      </c>
      <c r="AX202" s="15" t="s">
        <v>77</v>
      </c>
      <c r="AY202" s="255" t="s">
        <v>144</v>
      </c>
    </row>
    <row r="203" s="2" customFormat="1" ht="24.15" customHeight="1">
      <c r="A203" s="38"/>
      <c r="B203" s="39"/>
      <c r="C203" s="204" t="s">
        <v>191</v>
      </c>
      <c r="D203" s="204" t="s">
        <v>146</v>
      </c>
      <c r="E203" s="205" t="s">
        <v>2812</v>
      </c>
      <c r="F203" s="206" t="s">
        <v>2813</v>
      </c>
      <c r="G203" s="207" t="s">
        <v>291</v>
      </c>
      <c r="H203" s="208">
        <v>11.52</v>
      </c>
      <c r="I203" s="209"/>
      <c r="J203" s="210">
        <f>ROUND(I203*H203,2)</f>
        <v>0</v>
      </c>
      <c r="K203" s="206" t="s">
        <v>150</v>
      </c>
      <c r="L203" s="44"/>
      <c r="M203" s="211" t="s">
        <v>19</v>
      </c>
      <c r="N203" s="212" t="s">
        <v>40</v>
      </c>
      <c r="O203" s="84"/>
      <c r="P203" s="213">
        <f>O203*H203</f>
        <v>0</v>
      </c>
      <c r="Q203" s="213">
        <v>0.0011921</v>
      </c>
      <c r="R203" s="213">
        <f>Q203*H203</f>
        <v>0.013732991999999999</v>
      </c>
      <c r="S203" s="213">
        <v>0</v>
      </c>
      <c r="T203" s="214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15" t="s">
        <v>203</v>
      </c>
      <c r="AT203" s="215" t="s">
        <v>146</v>
      </c>
      <c r="AU203" s="215" t="s">
        <v>79</v>
      </c>
      <c r="AY203" s="17" t="s">
        <v>144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7" t="s">
        <v>77</v>
      </c>
      <c r="BK203" s="216">
        <f>ROUND(I203*H203,2)</f>
        <v>0</v>
      </c>
      <c r="BL203" s="17" t="s">
        <v>203</v>
      </c>
      <c r="BM203" s="215" t="s">
        <v>232</v>
      </c>
    </row>
    <row r="204" s="2" customFormat="1">
      <c r="A204" s="38"/>
      <c r="B204" s="39"/>
      <c r="C204" s="40"/>
      <c r="D204" s="217" t="s">
        <v>152</v>
      </c>
      <c r="E204" s="40"/>
      <c r="F204" s="218" t="s">
        <v>2814</v>
      </c>
      <c r="G204" s="40"/>
      <c r="H204" s="40"/>
      <c r="I204" s="219"/>
      <c r="J204" s="40"/>
      <c r="K204" s="40"/>
      <c r="L204" s="44"/>
      <c r="M204" s="220"/>
      <c r="N204" s="221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152</v>
      </c>
      <c r="AU204" s="17" t="s">
        <v>79</v>
      </c>
    </row>
    <row r="205" s="2" customFormat="1">
      <c r="A205" s="38"/>
      <c r="B205" s="39"/>
      <c r="C205" s="40"/>
      <c r="D205" s="222" t="s">
        <v>154</v>
      </c>
      <c r="E205" s="40"/>
      <c r="F205" s="223" t="s">
        <v>2815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154</v>
      </c>
      <c r="AU205" s="17" t="s">
        <v>79</v>
      </c>
    </row>
    <row r="206" s="13" customFormat="1">
      <c r="A206" s="13"/>
      <c r="B206" s="224"/>
      <c r="C206" s="225"/>
      <c r="D206" s="217" t="s">
        <v>156</v>
      </c>
      <c r="E206" s="226" t="s">
        <v>19</v>
      </c>
      <c r="F206" s="227" t="s">
        <v>2816</v>
      </c>
      <c r="G206" s="225"/>
      <c r="H206" s="226" t="s">
        <v>19</v>
      </c>
      <c r="I206" s="228"/>
      <c r="J206" s="225"/>
      <c r="K206" s="225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156</v>
      </c>
      <c r="AU206" s="233" t="s">
        <v>79</v>
      </c>
      <c r="AV206" s="13" t="s">
        <v>77</v>
      </c>
      <c r="AW206" s="13" t="s">
        <v>31</v>
      </c>
      <c r="AX206" s="13" t="s">
        <v>69</v>
      </c>
      <c r="AY206" s="233" t="s">
        <v>144</v>
      </c>
    </row>
    <row r="207" s="14" customFormat="1">
      <c r="A207" s="14"/>
      <c r="B207" s="234"/>
      <c r="C207" s="235"/>
      <c r="D207" s="217" t="s">
        <v>156</v>
      </c>
      <c r="E207" s="236" t="s">
        <v>19</v>
      </c>
      <c r="F207" s="237" t="s">
        <v>2817</v>
      </c>
      <c r="G207" s="235"/>
      <c r="H207" s="238">
        <v>4.7999999999999998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156</v>
      </c>
      <c r="AU207" s="244" t="s">
        <v>79</v>
      </c>
      <c r="AV207" s="14" t="s">
        <v>79</v>
      </c>
      <c r="AW207" s="14" t="s">
        <v>31</v>
      </c>
      <c r="AX207" s="14" t="s">
        <v>69</v>
      </c>
      <c r="AY207" s="244" t="s">
        <v>144</v>
      </c>
    </row>
    <row r="208" s="13" customFormat="1">
      <c r="A208" s="13"/>
      <c r="B208" s="224"/>
      <c r="C208" s="225"/>
      <c r="D208" s="217" t="s">
        <v>156</v>
      </c>
      <c r="E208" s="226" t="s">
        <v>19</v>
      </c>
      <c r="F208" s="227" t="s">
        <v>2042</v>
      </c>
      <c r="G208" s="225"/>
      <c r="H208" s="226" t="s">
        <v>19</v>
      </c>
      <c r="I208" s="228"/>
      <c r="J208" s="225"/>
      <c r="K208" s="225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156</v>
      </c>
      <c r="AU208" s="233" t="s">
        <v>79</v>
      </c>
      <c r="AV208" s="13" t="s">
        <v>77</v>
      </c>
      <c r="AW208" s="13" t="s">
        <v>31</v>
      </c>
      <c r="AX208" s="13" t="s">
        <v>69</v>
      </c>
      <c r="AY208" s="233" t="s">
        <v>144</v>
      </c>
    </row>
    <row r="209" s="14" customFormat="1">
      <c r="A209" s="14"/>
      <c r="B209" s="234"/>
      <c r="C209" s="235"/>
      <c r="D209" s="217" t="s">
        <v>156</v>
      </c>
      <c r="E209" s="236" t="s">
        <v>19</v>
      </c>
      <c r="F209" s="237" t="s">
        <v>2773</v>
      </c>
      <c r="G209" s="235"/>
      <c r="H209" s="238">
        <v>6.7199999999999998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4" t="s">
        <v>156</v>
      </c>
      <c r="AU209" s="244" t="s">
        <v>79</v>
      </c>
      <c r="AV209" s="14" t="s">
        <v>79</v>
      </c>
      <c r="AW209" s="14" t="s">
        <v>31</v>
      </c>
      <c r="AX209" s="14" t="s">
        <v>69</v>
      </c>
      <c r="AY209" s="244" t="s">
        <v>144</v>
      </c>
    </row>
    <row r="210" s="15" customFormat="1">
      <c r="A210" s="15"/>
      <c r="B210" s="245"/>
      <c r="C210" s="246"/>
      <c r="D210" s="217" t="s">
        <v>156</v>
      </c>
      <c r="E210" s="247" t="s">
        <v>19</v>
      </c>
      <c r="F210" s="248" t="s">
        <v>163</v>
      </c>
      <c r="G210" s="246"/>
      <c r="H210" s="249">
        <v>11.52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5" t="s">
        <v>156</v>
      </c>
      <c r="AU210" s="255" t="s">
        <v>79</v>
      </c>
      <c r="AV210" s="15" t="s">
        <v>151</v>
      </c>
      <c r="AW210" s="15" t="s">
        <v>31</v>
      </c>
      <c r="AX210" s="15" t="s">
        <v>77</v>
      </c>
      <c r="AY210" s="255" t="s">
        <v>144</v>
      </c>
    </row>
    <row r="211" s="2" customFormat="1" ht="33" customHeight="1">
      <c r="A211" s="38"/>
      <c r="B211" s="39"/>
      <c r="C211" s="204" t="s">
        <v>234</v>
      </c>
      <c r="D211" s="204" t="s">
        <v>146</v>
      </c>
      <c r="E211" s="205" t="s">
        <v>2818</v>
      </c>
      <c r="F211" s="206" t="s">
        <v>2819</v>
      </c>
      <c r="G211" s="207" t="s">
        <v>305</v>
      </c>
      <c r="H211" s="208">
        <v>2</v>
      </c>
      <c r="I211" s="209"/>
      <c r="J211" s="210">
        <f>ROUND(I211*H211,2)</f>
        <v>0</v>
      </c>
      <c r="K211" s="206" t="s">
        <v>150</v>
      </c>
      <c r="L211" s="44"/>
      <c r="M211" s="211" t="s">
        <v>19</v>
      </c>
      <c r="N211" s="212" t="s">
        <v>40</v>
      </c>
      <c r="O211" s="84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5" t="s">
        <v>203</v>
      </c>
      <c r="AT211" s="215" t="s">
        <v>146</v>
      </c>
      <c r="AU211" s="215" t="s">
        <v>79</v>
      </c>
      <c r="AY211" s="17" t="s">
        <v>144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7" t="s">
        <v>77</v>
      </c>
      <c r="BK211" s="216">
        <f>ROUND(I211*H211,2)</f>
        <v>0</v>
      </c>
      <c r="BL211" s="17" t="s">
        <v>203</v>
      </c>
      <c r="BM211" s="215" t="s">
        <v>237</v>
      </c>
    </row>
    <row r="212" s="2" customFormat="1">
      <c r="A212" s="38"/>
      <c r="B212" s="39"/>
      <c r="C212" s="40"/>
      <c r="D212" s="217" t="s">
        <v>152</v>
      </c>
      <c r="E212" s="40"/>
      <c r="F212" s="218" t="s">
        <v>2820</v>
      </c>
      <c r="G212" s="40"/>
      <c r="H212" s="40"/>
      <c r="I212" s="219"/>
      <c r="J212" s="40"/>
      <c r="K212" s="40"/>
      <c r="L212" s="44"/>
      <c r="M212" s="220"/>
      <c r="N212" s="221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152</v>
      </c>
      <c r="AU212" s="17" t="s">
        <v>79</v>
      </c>
    </row>
    <row r="213" s="2" customFormat="1">
      <c r="A213" s="38"/>
      <c r="B213" s="39"/>
      <c r="C213" s="40"/>
      <c r="D213" s="222" t="s">
        <v>154</v>
      </c>
      <c r="E213" s="40"/>
      <c r="F213" s="223" t="s">
        <v>2821</v>
      </c>
      <c r="G213" s="40"/>
      <c r="H213" s="40"/>
      <c r="I213" s="219"/>
      <c r="J213" s="40"/>
      <c r="K213" s="40"/>
      <c r="L213" s="44"/>
      <c r="M213" s="220"/>
      <c r="N213" s="221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154</v>
      </c>
      <c r="AU213" s="17" t="s">
        <v>79</v>
      </c>
    </row>
    <row r="214" s="13" customFormat="1">
      <c r="A214" s="13"/>
      <c r="B214" s="224"/>
      <c r="C214" s="225"/>
      <c r="D214" s="217" t="s">
        <v>156</v>
      </c>
      <c r="E214" s="226" t="s">
        <v>19</v>
      </c>
      <c r="F214" s="227" t="s">
        <v>2822</v>
      </c>
      <c r="G214" s="225"/>
      <c r="H214" s="226" t="s">
        <v>19</v>
      </c>
      <c r="I214" s="228"/>
      <c r="J214" s="225"/>
      <c r="K214" s="225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156</v>
      </c>
      <c r="AU214" s="233" t="s">
        <v>79</v>
      </c>
      <c r="AV214" s="13" t="s">
        <v>77</v>
      </c>
      <c r="AW214" s="13" t="s">
        <v>31</v>
      </c>
      <c r="AX214" s="13" t="s">
        <v>69</v>
      </c>
      <c r="AY214" s="233" t="s">
        <v>144</v>
      </c>
    </row>
    <row r="215" s="14" customFormat="1">
      <c r="A215" s="14"/>
      <c r="B215" s="234"/>
      <c r="C215" s="235"/>
      <c r="D215" s="217" t="s">
        <v>156</v>
      </c>
      <c r="E215" s="236" t="s">
        <v>19</v>
      </c>
      <c r="F215" s="237" t="s">
        <v>79</v>
      </c>
      <c r="G215" s="235"/>
      <c r="H215" s="238">
        <v>2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156</v>
      </c>
      <c r="AU215" s="244" t="s">
        <v>79</v>
      </c>
      <c r="AV215" s="14" t="s">
        <v>79</v>
      </c>
      <c r="AW215" s="14" t="s">
        <v>31</v>
      </c>
      <c r="AX215" s="14" t="s">
        <v>69</v>
      </c>
      <c r="AY215" s="244" t="s">
        <v>144</v>
      </c>
    </row>
    <row r="216" s="15" customFormat="1">
      <c r="A216" s="15"/>
      <c r="B216" s="245"/>
      <c r="C216" s="246"/>
      <c r="D216" s="217" t="s">
        <v>156</v>
      </c>
      <c r="E216" s="247" t="s">
        <v>19</v>
      </c>
      <c r="F216" s="248" t="s">
        <v>163</v>
      </c>
      <c r="G216" s="246"/>
      <c r="H216" s="249">
        <v>2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5" t="s">
        <v>156</v>
      </c>
      <c r="AU216" s="255" t="s">
        <v>79</v>
      </c>
      <c r="AV216" s="15" t="s">
        <v>151</v>
      </c>
      <c r="AW216" s="15" t="s">
        <v>31</v>
      </c>
      <c r="AX216" s="15" t="s">
        <v>77</v>
      </c>
      <c r="AY216" s="255" t="s">
        <v>144</v>
      </c>
    </row>
    <row r="217" s="2" customFormat="1" ht="21.75" customHeight="1">
      <c r="A217" s="38"/>
      <c r="B217" s="39"/>
      <c r="C217" s="204" t="s">
        <v>197</v>
      </c>
      <c r="D217" s="204" t="s">
        <v>146</v>
      </c>
      <c r="E217" s="205" t="s">
        <v>2823</v>
      </c>
      <c r="F217" s="206" t="s">
        <v>2824</v>
      </c>
      <c r="G217" s="207" t="s">
        <v>291</v>
      </c>
      <c r="H217" s="208">
        <v>290.16000000000003</v>
      </c>
      <c r="I217" s="209"/>
      <c r="J217" s="210">
        <f>ROUND(I217*H217,2)</f>
        <v>0</v>
      </c>
      <c r="K217" s="206" t="s">
        <v>150</v>
      </c>
      <c r="L217" s="44"/>
      <c r="M217" s="211" t="s">
        <v>19</v>
      </c>
      <c r="N217" s="212" t="s">
        <v>40</v>
      </c>
      <c r="O217" s="84"/>
      <c r="P217" s="213">
        <f>O217*H217</f>
        <v>0</v>
      </c>
      <c r="Q217" s="213">
        <v>0</v>
      </c>
      <c r="R217" s="213">
        <f>Q217*H217</f>
        <v>0</v>
      </c>
      <c r="S217" s="213">
        <v>0</v>
      </c>
      <c r="T217" s="214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15" t="s">
        <v>203</v>
      </c>
      <c r="AT217" s="215" t="s">
        <v>146</v>
      </c>
      <c r="AU217" s="215" t="s">
        <v>79</v>
      </c>
      <c r="AY217" s="17" t="s">
        <v>144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7" t="s">
        <v>77</v>
      </c>
      <c r="BK217" s="216">
        <f>ROUND(I217*H217,2)</f>
        <v>0</v>
      </c>
      <c r="BL217" s="17" t="s">
        <v>203</v>
      </c>
      <c r="BM217" s="215" t="s">
        <v>244</v>
      </c>
    </row>
    <row r="218" s="2" customFormat="1">
      <c r="A218" s="38"/>
      <c r="B218" s="39"/>
      <c r="C218" s="40"/>
      <c r="D218" s="217" t="s">
        <v>152</v>
      </c>
      <c r="E218" s="40"/>
      <c r="F218" s="218" t="s">
        <v>2825</v>
      </c>
      <c r="G218" s="40"/>
      <c r="H218" s="40"/>
      <c r="I218" s="219"/>
      <c r="J218" s="40"/>
      <c r="K218" s="40"/>
      <c r="L218" s="44"/>
      <c r="M218" s="220"/>
      <c r="N218" s="221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152</v>
      </c>
      <c r="AU218" s="17" t="s">
        <v>79</v>
      </c>
    </row>
    <row r="219" s="2" customFormat="1">
      <c r="A219" s="38"/>
      <c r="B219" s="39"/>
      <c r="C219" s="40"/>
      <c r="D219" s="222" t="s">
        <v>154</v>
      </c>
      <c r="E219" s="40"/>
      <c r="F219" s="223" t="s">
        <v>2826</v>
      </c>
      <c r="G219" s="40"/>
      <c r="H219" s="40"/>
      <c r="I219" s="219"/>
      <c r="J219" s="40"/>
      <c r="K219" s="40"/>
      <c r="L219" s="44"/>
      <c r="M219" s="220"/>
      <c r="N219" s="221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154</v>
      </c>
      <c r="AU219" s="17" t="s">
        <v>79</v>
      </c>
    </row>
    <row r="220" s="13" customFormat="1">
      <c r="A220" s="13"/>
      <c r="B220" s="224"/>
      <c r="C220" s="225"/>
      <c r="D220" s="217" t="s">
        <v>156</v>
      </c>
      <c r="E220" s="226" t="s">
        <v>19</v>
      </c>
      <c r="F220" s="227" t="s">
        <v>2770</v>
      </c>
      <c r="G220" s="225"/>
      <c r="H220" s="226" t="s">
        <v>19</v>
      </c>
      <c r="I220" s="228"/>
      <c r="J220" s="225"/>
      <c r="K220" s="225"/>
      <c r="L220" s="229"/>
      <c r="M220" s="230"/>
      <c r="N220" s="231"/>
      <c r="O220" s="231"/>
      <c r="P220" s="231"/>
      <c r="Q220" s="231"/>
      <c r="R220" s="231"/>
      <c r="S220" s="231"/>
      <c r="T220" s="23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3" t="s">
        <v>156</v>
      </c>
      <c r="AU220" s="233" t="s">
        <v>79</v>
      </c>
      <c r="AV220" s="13" t="s">
        <v>77</v>
      </c>
      <c r="AW220" s="13" t="s">
        <v>31</v>
      </c>
      <c r="AX220" s="13" t="s">
        <v>69</v>
      </c>
      <c r="AY220" s="233" t="s">
        <v>144</v>
      </c>
    </row>
    <row r="221" s="14" customFormat="1">
      <c r="A221" s="14"/>
      <c r="B221" s="234"/>
      <c r="C221" s="235"/>
      <c r="D221" s="217" t="s">
        <v>156</v>
      </c>
      <c r="E221" s="236" t="s">
        <v>19</v>
      </c>
      <c r="F221" s="237" t="s">
        <v>2791</v>
      </c>
      <c r="G221" s="235"/>
      <c r="H221" s="238">
        <v>201.84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156</v>
      </c>
      <c r="AU221" s="244" t="s">
        <v>79</v>
      </c>
      <c r="AV221" s="14" t="s">
        <v>79</v>
      </c>
      <c r="AW221" s="14" t="s">
        <v>31</v>
      </c>
      <c r="AX221" s="14" t="s">
        <v>69</v>
      </c>
      <c r="AY221" s="244" t="s">
        <v>144</v>
      </c>
    </row>
    <row r="222" s="13" customFormat="1">
      <c r="A222" s="13"/>
      <c r="B222" s="224"/>
      <c r="C222" s="225"/>
      <c r="D222" s="217" t="s">
        <v>156</v>
      </c>
      <c r="E222" s="226" t="s">
        <v>19</v>
      </c>
      <c r="F222" s="227" t="s">
        <v>2792</v>
      </c>
      <c r="G222" s="225"/>
      <c r="H222" s="226" t="s">
        <v>19</v>
      </c>
      <c r="I222" s="228"/>
      <c r="J222" s="225"/>
      <c r="K222" s="225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156</v>
      </c>
      <c r="AU222" s="233" t="s">
        <v>79</v>
      </c>
      <c r="AV222" s="13" t="s">
        <v>77</v>
      </c>
      <c r="AW222" s="13" t="s">
        <v>31</v>
      </c>
      <c r="AX222" s="13" t="s">
        <v>69</v>
      </c>
      <c r="AY222" s="233" t="s">
        <v>144</v>
      </c>
    </row>
    <row r="223" s="14" customFormat="1">
      <c r="A223" s="14"/>
      <c r="B223" s="234"/>
      <c r="C223" s="235"/>
      <c r="D223" s="217" t="s">
        <v>156</v>
      </c>
      <c r="E223" s="236" t="s">
        <v>19</v>
      </c>
      <c r="F223" s="237" t="s">
        <v>2793</v>
      </c>
      <c r="G223" s="235"/>
      <c r="H223" s="238">
        <v>76.799999999999997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4" t="s">
        <v>156</v>
      </c>
      <c r="AU223" s="244" t="s">
        <v>79</v>
      </c>
      <c r="AV223" s="14" t="s">
        <v>79</v>
      </c>
      <c r="AW223" s="14" t="s">
        <v>31</v>
      </c>
      <c r="AX223" s="14" t="s">
        <v>69</v>
      </c>
      <c r="AY223" s="244" t="s">
        <v>144</v>
      </c>
    </row>
    <row r="224" s="13" customFormat="1">
      <c r="A224" s="13"/>
      <c r="B224" s="224"/>
      <c r="C224" s="225"/>
      <c r="D224" s="217" t="s">
        <v>156</v>
      </c>
      <c r="E224" s="226" t="s">
        <v>19</v>
      </c>
      <c r="F224" s="227" t="s">
        <v>2772</v>
      </c>
      <c r="G224" s="225"/>
      <c r="H224" s="226" t="s">
        <v>19</v>
      </c>
      <c r="I224" s="228"/>
      <c r="J224" s="225"/>
      <c r="K224" s="225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156</v>
      </c>
      <c r="AU224" s="233" t="s">
        <v>79</v>
      </c>
      <c r="AV224" s="13" t="s">
        <v>77</v>
      </c>
      <c r="AW224" s="13" t="s">
        <v>31</v>
      </c>
      <c r="AX224" s="13" t="s">
        <v>69</v>
      </c>
      <c r="AY224" s="233" t="s">
        <v>144</v>
      </c>
    </row>
    <row r="225" s="14" customFormat="1">
      <c r="A225" s="14"/>
      <c r="B225" s="234"/>
      <c r="C225" s="235"/>
      <c r="D225" s="217" t="s">
        <v>156</v>
      </c>
      <c r="E225" s="236" t="s">
        <v>19</v>
      </c>
      <c r="F225" s="237" t="s">
        <v>2794</v>
      </c>
      <c r="G225" s="235"/>
      <c r="H225" s="238">
        <v>11.52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4" t="s">
        <v>156</v>
      </c>
      <c r="AU225" s="244" t="s">
        <v>79</v>
      </c>
      <c r="AV225" s="14" t="s">
        <v>79</v>
      </c>
      <c r="AW225" s="14" t="s">
        <v>31</v>
      </c>
      <c r="AX225" s="14" t="s">
        <v>69</v>
      </c>
      <c r="AY225" s="244" t="s">
        <v>144</v>
      </c>
    </row>
    <row r="226" s="15" customFormat="1">
      <c r="A226" s="15"/>
      <c r="B226" s="245"/>
      <c r="C226" s="246"/>
      <c r="D226" s="217" t="s">
        <v>156</v>
      </c>
      <c r="E226" s="247" t="s">
        <v>19</v>
      </c>
      <c r="F226" s="248" t="s">
        <v>163</v>
      </c>
      <c r="G226" s="246"/>
      <c r="H226" s="249">
        <v>290.15999999999997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5" t="s">
        <v>156</v>
      </c>
      <c r="AU226" s="255" t="s">
        <v>79</v>
      </c>
      <c r="AV226" s="15" t="s">
        <v>151</v>
      </c>
      <c r="AW226" s="15" t="s">
        <v>31</v>
      </c>
      <c r="AX226" s="15" t="s">
        <v>77</v>
      </c>
      <c r="AY226" s="255" t="s">
        <v>144</v>
      </c>
    </row>
    <row r="227" s="2" customFormat="1" ht="16.5" customHeight="1">
      <c r="A227" s="38"/>
      <c r="B227" s="39"/>
      <c r="C227" s="204" t="s">
        <v>8</v>
      </c>
      <c r="D227" s="204" t="s">
        <v>146</v>
      </c>
      <c r="E227" s="205" t="s">
        <v>2827</v>
      </c>
      <c r="F227" s="206" t="s">
        <v>2828</v>
      </c>
      <c r="G227" s="207" t="s">
        <v>305</v>
      </c>
      <c r="H227" s="208">
        <v>100</v>
      </c>
      <c r="I227" s="209"/>
      <c r="J227" s="210">
        <f>ROUND(I227*H227,2)</f>
        <v>0</v>
      </c>
      <c r="K227" s="206" t="s">
        <v>150</v>
      </c>
      <c r="L227" s="44"/>
      <c r="M227" s="211" t="s">
        <v>19</v>
      </c>
      <c r="N227" s="212" t="s">
        <v>40</v>
      </c>
      <c r="O227" s="84"/>
      <c r="P227" s="213">
        <f>O227*H227</f>
        <v>0</v>
      </c>
      <c r="Q227" s="213">
        <v>3.1E-06</v>
      </c>
      <c r="R227" s="213">
        <f>Q227*H227</f>
        <v>0.00031</v>
      </c>
      <c r="S227" s="213">
        <v>0.00072000000000000005</v>
      </c>
      <c r="T227" s="214">
        <f>S227*H227</f>
        <v>0.072000000000000008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15" t="s">
        <v>203</v>
      </c>
      <c r="AT227" s="215" t="s">
        <v>146</v>
      </c>
      <c r="AU227" s="215" t="s">
        <v>79</v>
      </c>
      <c r="AY227" s="17" t="s">
        <v>144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17" t="s">
        <v>77</v>
      </c>
      <c r="BK227" s="216">
        <f>ROUND(I227*H227,2)</f>
        <v>0</v>
      </c>
      <c r="BL227" s="17" t="s">
        <v>203</v>
      </c>
      <c r="BM227" s="215" t="s">
        <v>252</v>
      </c>
    </row>
    <row r="228" s="2" customFormat="1">
      <c r="A228" s="38"/>
      <c r="B228" s="39"/>
      <c r="C228" s="40"/>
      <c r="D228" s="217" t="s">
        <v>152</v>
      </c>
      <c r="E228" s="40"/>
      <c r="F228" s="218" t="s">
        <v>2829</v>
      </c>
      <c r="G228" s="40"/>
      <c r="H228" s="40"/>
      <c r="I228" s="219"/>
      <c r="J228" s="40"/>
      <c r="K228" s="40"/>
      <c r="L228" s="44"/>
      <c r="M228" s="220"/>
      <c r="N228" s="221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152</v>
      </c>
      <c r="AU228" s="17" t="s">
        <v>79</v>
      </c>
    </row>
    <row r="229" s="2" customFormat="1">
      <c r="A229" s="38"/>
      <c r="B229" s="39"/>
      <c r="C229" s="40"/>
      <c r="D229" s="222" t="s">
        <v>154</v>
      </c>
      <c r="E229" s="40"/>
      <c r="F229" s="223" t="s">
        <v>2830</v>
      </c>
      <c r="G229" s="40"/>
      <c r="H229" s="40"/>
      <c r="I229" s="219"/>
      <c r="J229" s="40"/>
      <c r="K229" s="40"/>
      <c r="L229" s="44"/>
      <c r="M229" s="220"/>
      <c r="N229" s="221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154</v>
      </c>
      <c r="AU229" s="17" t="s">
        <v>79</v>
      </c>
    </row>
    <row r="230" s="13" customFormat="1">
      <c r="A230" s="13"/>
      <c r="B230" s="224"/>
      <c r="C230" s="225"/>
      <c r="D230" s="217" t="s">
        <v>156</v>
      </c>
      <c r="E230" s="226" t="s">
        <v>19</v>
      </c>
      <c r="F230" s="227" t="s">
        <v>2831</v>
      </c>
      <c r="G230" s="225"/>
      <c r="H230" s="226" t="s">
        <v>19</v>
      </c>
      <c r="I230" s="228"/>
      <c r="J230" s="225"/>
      <c r="K230" s="225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156</v>
      </c>
      <c r="AU230" s="233" t="s">
        <v>79</v>
      </c>
      <c r="AV230" s="13" t="s">
        <v>77</v>
      </c>
      <c r="AW230" s="13" t="s">
        <v>31</v>
      </c>
      <c r="AX230" s="13" t="s">
        <v>69</v>
      </c>
      <c r="AY230" s="233" t="s">
        <v>144</v>
      </c>
    </row>
    <row r="231" s="14" customFormat="1">
      <c r="A231" s="14"/>
      <c r="B231" s="234"/>
      <c r="C231" s="235"/>
      <c r="D231" s="217" t="s">
        <v>156</v>
      </c>
      <c r="E231" s="236" t="s">
        <v>19</v>
      </c>
      <c r="F231" s="237" t="s">
        <v>522</v>
      </c>
      <c r="G231" s="235"/>
      <c r="H231" s="238">
        <v>100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156</v>
      </c>
      <c r="AU231" s="244" t="s">
        <v>79</v>
      </c>
      <c r="AV231" s="14" t="s">
        <v>79</v>
      </c>
      <c r="AW231" s="14" t="s">
        <v>31</v>
      </c>
      <c r="AX231" s="14" t="s">
        <v>69</v>
      </c>
      <c r="AY231" s="244" t="s">
        <v>144</v>
      </c>
    </row>
    <row r="232" s="15" customFormat="1">
      <c r="A232" s="15"/>
      <c r="B232" s="245"/>
      <c r="C232" s="246"/>
      <c r="D232" s="217" t="s">
        <v>156</v>
      </c>
      <c r="E232" s="247" t="s">
        <v>19</v>
      </c>
      <c r="F232" s="248" t="s">
        <v>163</v>
      </c>
      <c r="G232" s="246"/>
      <c r="H232" s="249">
        <v>100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5" t="s">
        <v>156</v>
      </c>
      <c r="AU232" s="255" t="s">
        <v>79</v>
      </c>
      <c r="AV232" s="15" t="s">
        <v>151</v>
      </c>
      <c r="AW232" s="15" t="s">
        <v>31</v>
      </c>
      <c r="AX232" s="15" t="s">
        <v>77</v>
      </c>
      <c r="AY232" s="255" t="s">
        <v>144</v>
      </c>
    </row>
    <row r="233" s="2" customFormat="1" ht="24.15" customHeight="1">
      <c r="A233" s="38"/>
      <c r="B233" s="39"/>
      <c r="C233" s="204" t="s">
        <v>203</v>
      </c>
      <c r="D233" s="204" t="s">
        <v>146</v>
      </c>
      <c r="E233" s="205" t="s">
        <v>2832</v>
      </c>
      <c r="F233" s="206" t="s">
        <v>2833</v>
      </c>
      <c r="G233" s="207" t="s">
        <v>305</v>
      </c>
      <c r="H233" s="208">
        <v>50</v>
      </c>
      <c r="I233" s="209"/>
      <c r="J233" s="210">
        <f>ROUND(I233*H233,2)</f>
        <v>0</v>
      </c>
      <c r="K233" s="206" t="s">
        <v>150</v>
      </c>
      <c r="L233" s="44"/>
      <c r="M233" s="211" t="s">
        <v>19</v>
      </c>
      <c r="N233" s="212" t="s">
        <v>40</v>
      </c>
      <c r="O233" s="84"/>
      <c r="P233" s="213">
        <f>O233*H233</f>
        <v>0</v>
      </c>
      <c r="Q233" s="213">
        <v>1.1599999999999999E-06</v>
      </c>
      <c r="R233" s="213">
        <f>Q233*H233</f>
        <v>5.7999999999999994E-05</v>
      </c>
      <c r="S233" s="213">
        <v>0.00013999999999999999</v>
      </c>
      <c r="T233" s="214">
        <f>S233*H233</f>
        <v>0.0069999999999999993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5" t="s">
        <v>203</v>
      </c>
      <c r="AT233" s="215" t="s">
        <v>146</v>
      </c>
      <c r="AU233" s="215" t="s">
        <v>79</v>
      </c>
      <c r="AY233" s="17" t="s">
        <v>144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7" t="s">
        <v>77</v>
      </c>
      <c r="BK233" s="216">
        <f>ROUND(I233*H233,2)</f>
        <v>0</v>
      </c>
      <c r="BL233" s="17" t="s">
        <v>203</v>
      </c>
      <c r="BM233" s="215" t="s">
        <v>260</v>
      </c>
    </row>
    <row r="234" s="2" customFormat="1">
      <c r="A234" s="38"/>
      <c r="B234" s="39"/>
      <c r="C234" s="40"/>
      <c r="D234" s="217" t="s">
        <v>152</v>
      </c>
      <c r="E234" s="40"/>
      <c r="F234" s="218" t="s">
        <v>2834</v>
      </c>
      <c r="G234" s="40"/>
      <c r="H234" s="40"/>
      <c r="I234" s="219"/>
      <c r="J234" s="40"/>
      <c r="K234" s="40"/>
      <c r="L234" s="44"/>
      <c r="M234" s="220"/>
      <c r="N234" s="221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152</v>
      </c>
      <c r="AU234" s="17" t="s">
        <v>79</v>
      </c>
    </row>
    <row r="235" s="2" customFormat="1">
      <c r="A235" s="38"/>
      <c r="B235" s="39"/>
      <c r="C235" s="40"/>
      <c r="D235" s="222" t="s">
        <v>154</v>
      </c>
      <c r="E235" s="40"/>
      <c r="F235" s="223" t="s">
        <v>2835</v>
      </c>
      <c r="G235" s="40"/>
      <c r="H235" s="40"/>
      <c r="I235" s="219"/>
      <c r="J235" s="40"/>
      <c r="K235" s="40"/>
      <c r="L235" s="44"/>
      <c r="M235" s="220"/>
      <c r="N235" s="221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154</v>
      </c>
      <c r="AU235" s="17" t="s">
        <v>79</v>
      </c>
    </row>
    <row r="236" s="13" customFormat="1">
      <c r="A236" s="13"/>
      <c r="B236" s="224"/>
      <c r="C236" s="225"/>
      <c r="D236" s="217" t="s">
        <v>156</v>
      </c>
      <c r="E236" s="226" t="s">
        <v>19</v>
      </c>
      <c r="F236" s="227" t="s">
        <v>2836</v>
      </c>
      <c r="G236" s="225"/>
      <c r="H236" s="226" t="s">
        <v>19</v>
      </c>
      <c r="I236" s="228"/>
      <c r="J236" s="225"/>
      <c r="K236" s="225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156</v>
      </c>
      <c r="AU236" s="233" t="s">
        <v>79</v>
      </c>
      <c r="AV236" s="13" t="s">
        <v>77</v>
      </c>
      <c r="AW236" s="13" t="s">
        <v>31</v>
      </c>
      <c r="AX236" s="13" t="s">
        <v>69</v>
      </c>
      <c r="AY236" s="233" t="s">
        <v>144</v>
      </c>
    </row>
    <row r="237" s="14" customFormat="1">
      <c r="A237" s="14"/>
      <c r="B237" s="234"/>
      <c r="C237" s="235"/>
      <c r="D237" s="217" t="s">
        <v>156</v>
      </c>
      <c r="E237" s="236" t="s">
        <v>19</v>
      </c>
      <c r="F237" s="237" t="s">
        <v>326</v>
      </c>
      <c r="G237" s="235"/>
      <c r="H237" s="238">
        <v>50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4" t="s">
        <v>156</v>
      </c>
      <c r="AU237" s="244" t="s">
        <v>79</v>
      </c>
      <c r="AV237" s="14" t="s">
        <v>79</v>
      </c>
      <c r="AW237" s="14" t="s">
        <v>31</v>
      </c>
      <c r="AX237" s="14" t="s">
        <v>69</v>
      </c>
      <c r="AY237" s="244" t="s">
        <v>144</v>
      </c>
    </row>
    <row r="238" s="15" customFormat="1">
      <c r="A238" s="15"/>
      <c r="B238" s="245"/>
      <c r="C238" s="246"/>
      <c r="D238" s="217" t="s">
        <v>156</v>
      </c>
      <c r="E238" s="247" t="s">
        <v>19</v>
      </c>
      <c r="F238" s="248" t="s">
        <v>163</v>
      </c>
      <c r="G238" s="246"/>
      <c r="H238" s="249">
        <v>50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55" t="s">
        <v>156</v>
      </c>
      <c r="AU238" s="255" t="s">
        <v>79</v>
      </c>
      <c r="AV238" s="15" t="s">
        <v>151</v>
      </c>
      <c r="AW238" s="15" t="s">
        <v>31</v>
      </c>
      <c r="AX238" s="15" t="s">
        <v>77</v>
      </c>
      <c r="AY238" s="255" t="s">
        <v>144</v>
      </c>
    </row>
    <row r="239" s="2" customFormat="1" ht="37.8" customHeight="1">
      <c r="A239" s="38"/>
      <c r="B239" s="39"/>
      <c r="C239" s="204" t="s">
        <v>266</v>
      </c>
      <c r="D239" s="204" t="s">
        <v>146</v>
      </c>
      <c r="E239" s="205" t="s">
        <v>2837</v>
      </c>
      <c r="F239" s="206" t="s">
        <v>2838</v>
      </c>
      <c r="G239" s="207" t="s">
        <v>211</v>
      </c>
      <c r="H239" s="208">
        <v>0.23400000000000001</v>
      </c>
      <c r="I239" s="209"/>
      <c r="J239" s="210">
        <f>ROUND(I239*H239,2)</f>
        <v>0</v>
      </c>
      <c r="K239" s="206" t="s">
        <v>150</v>
      </c>
      <c r="L239" s="44"/>
      <c r="M239" s="211" t="s">
        <v>19</v>
      </c>
      <c r="N239" s="212" t="s">
        <v>40</v>
      </c>
      <c r="O239" s="84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5" t="s">
        <v>203</v>
      </c>
      <c r="AT239" s="215" t="s">
        <v>146</v>
      </c>
      <c r="AU239" s="215" t="s">
        <v>79</v>
      </c>
      <c r="AY239" s="17" t="s">
        <v>144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7" t="s">
        <v>77</v>
      </c>
      <c r="BK239" s="216">
        <f>ROUND(I239*H239,2)</f>
        <v>0</v>
      </c>
      <c r="BL239" s="17" t="s">
        <v>203</v>
      </c>
      <c r="BM239" s="215" t="s">
        <v>269</v>
      </c>
    </row>
    <row r="240" s="2" customFormat="1">
      <c r="A240" s="38"/>
      <c r="B240" s="39"/>
      <c r="C240" s="40"/>
      <c r="D240" s="217" t="s">
        <v>152</v>
      </c>
      <c r="E240" s="40"/>
      <c r="F240" s="218" t="s">
        <v>2838</v>
      </c>
      <c r="G240" s="40"/>
      <c r="H240" s="40"/>
      <c r="I240" s="219"/>
      <c r="J240" s="40"/>
      <c r="K240" s="40"/>
      <c r="L240" s="44"/>
      <c r="M240" s="220"/>
      <c r="N240" s="221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152</v>
      </c>
      <c r="AU240" s="17" t="s">
        <v>79</v>
      </c>
    </row>
    <row r="241" s="2" customFormat="1">
      <c r="A241" s="38"/>
      <c r="B241" s="39"/>
      <c r="C241" s="40"/>
      <c r="D241" s="222" t="s">
        <v>154</v>
      </c>
      <c r="E241" s="40"/>
      <c r="F241" s="223" t="s">
        <v>2839</v>
      </c>
      <c r="G241" s="40"/>
      <c r="H241" s="40"/>
      <c r="I241" s="219"/>
      <c r="J241" s="40"/>
      <c r="K241" s="40"/>
      <c r="L241" s="44"/>
      <c r="M241" s="220"/>
      <c r="N241" s="221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154</v>
      </c>
      <c r="AU241" s="17" t="s">
        <v>79</v>
      </c>
    </row>
    <row r="242" s="13" customFormat="1">
      <c r="A242" s="13"/>
      <c r="B242" s="224"/>
      <c r="C242" s="225"/>
      <c r="D242" s="217" t="s">
        <v>156</v>
      </c>
      <c r="E242" s="226" t="s">
        <v>19</v>
      </c>
      <c r="F242" s="227" t="s">
        <v>2840</v>
      </c>
      <c r="G242" s="225"/>
      <c r="H242" s="226" t="s">
        <v>19</v>
      </c>
      <c r="I242" s="228"/>
      <c r="J242" s="225"/>
      <c r="K242" s="225"/>
      <c r="L242" s="229"/>
      <c r="M242" s="230"/>
      <c r="N242" s="231"/>
      <c r="O242" s="231"/>
      <c r="P242" s="231"/>
      <c r="Q242" s="231"/>
      <c r="R242" s="231"/>
      <c r="S242" s="231"/>
      <c r="T242" s="23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3" t="s">
        <v>156</v>
      </c>
      <c r="AU242" s="233" t="s">
        <v>79</v>
      </c>
      <c r="AV242" s="13" t="s">
        <v>77</v>
      </c>
      <c r="AW242" s="13" t="s">
        <v>31</v>
      </c>
      <c r="AX242" s="13" t="s">
        <v>69</v>
      </c>
      <c r="AY242" s="233" t="s">
        <v>144</v>
      </c>
    </row>
    <row r="243" s="14" customFormat="1">
      <c r="A243" s="14"/>
      <c r="B243" s="234"/>
      <c r="C243" s="235"/>
      <c r="D243" s="217" t="s">
        <v>156</v>
      </c>
      <c r="E243" s="236" t="s">
        <v>19</v>
      </c>
      <c r="F243" s="237" t="s">
        <v>2841</v>
      </c>
      <c r="G243" s="235"/>
      <c r="H243" s="238">
        <v>0.155</v>
      </c>
      <c r="I243" s="239"/>
      <c r="J243" s="235"/>
      <c r="K243" s="235"/>
      <c r="L243" s="240"/>
      <c r="M243" s="241"/>
      <c r="N243" s="242"/>
      <c r="O243" s="242"/>
      <c r="P243" s="242"/>
      <c r="Q243" s="242"/>
      <c r="R243" s="242"/>
      <c r="S243" s="242"/>
      <c r="T243" s="24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4" t="s">
        <v>156</v>
      </c>
      <c r="AU243" s="244" t="s">
        <v>79</v>
      </c>
      <c r="AV243" s="14" t="s">
        <v>79</v>
      </c>
      <c r="AW243" s="14" t="s">
        <v>31</v>
      </c>
      <c r="AX243" s="14" t="s">
        <v>69</v>
      </c>
      <c r="AY243" s="244" t="s">
        <v>144</v>
      </c>
    </row>
    <row r="244" s="13" customFormat="1">
      <c r="A244" s="13"/>
      <c r="B244" s="224"/>
      <c r="C244" s="225"/>
      <c r="D244" s="217" t="s">
        <v>156</v>
      </c>
      <c r="E244" s="226" t="s">
        <v>19</v>
      </c>
      <c r="F244" s="227" t="s">
        <v>2842</v>
      </c>
      <c r="G244" s="225"/>
      <c r="H244" s="226" t="s">
        <v>19</v>
      </c>
      <c r="I244" s="228"/>
      <c r="J244" s="225"/>
      <c r="K244" s="225"/>
      <c r="L244" s="229"/>
      <c r="M244" s="230"/>
      <c r="N244" s="231"/>
      <c r="O244" s="231"/>
      <c r="P244" s="231"/>
      <c r="Q244" s="231"/>
      <c r="R244" s="231"/>
      <c r="S244" s="231"/>
      <c r="T244" s="23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3" t="s">
        <v>156</v>
      </c>
      <c r="AU244" s="233" t="s">
        <v>79</v>
      </c>
      <c r="AV244" s="13" t="s">
        <v>77</v>
      </c>
      <c r="AW244" s="13" t="s">
        <v>31</v>
      </c>
      <c r="AX244" s="13" t="s">
        <v>69</v>
      </c>
      <c r="AY244" s="233" t="s">
        <v>144</v>
      </c>
    </row>
    <row r="245" s="14" customFormat="1">
      <c r="A245" s="14"/>
      <c r="B245" s="234"/>
      <c r="C245" s="235"/>
      <c r="D245" s="217" t="s">
        <v>156</v>
      </c>
      <c r="E245" s="236" t="s">
        <v>19</v>
      </c>
      <c r="F245" s="237" t="s">
        <v>2843</v>
      </c>
      <c r="G245" s="235"/>
      <c r="H245" s="238">
        <v>0.071999999999999995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4" t="s">
        <v>156</v>
      </c>
      <c r="AU245" s="244" t="s">
        <v>79</v>
      </c>
      <c r="AV245" s="14" t="s">
        <v>79</v>
      </c>
      <c r="AW245" s="14" t="s">
        <v>31</v>
      </c>
      <c r="AX245" s="14" t="s">
        <v>69</v>
      </c>
      <c r="AY245" s="244" t="s">
        <v>144</v>
      </c>
    </row>
    <row r="246" s="13" customFormat="1">
      <c r="A246" s="13"/>
      <c r="B246" s="224"/>
      <c r="C246" s="225"/>
      <c r="D246" s="217" t="s">
        <v>156</v>
      </c>
      <c r="E246" s="226" t="s">
        <v>19</v>
      </c>
      <c r="F246" s="227" t="s">
        <v>2844</v>
      </c>
      <c r="G246" s="225"/>
      <c r="H246" s="226" t="s">
        <v>19</v>
      </c>
      <c r="I246" s="228"/>
      <c r="J246" s="225"/>
      <c r="K246" s="225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156</v>
      </c>
      <c r="AU246" s="233" t="s">
        <v>79</v>
      </c>
      <c r="AV246" s="13" t="s">
        <v>77</v>
      </c>
      <c r="AW246" s="13" t="s">
        <v>31</v>
      </c>
      <c r="AX246" s="13" t="s">
        <v>69</v>
      </c>
      <c r="AY246" s="233" t="s">
        <v>144</v>
      </c>
    </row>
    <row r="247" s="14" customFormat="1">
      <c r="A247" s="14"/>
      <c r="B247" s="234"/>
      <c r="C247" s="235"/>
      <c r="D247" s="217" t="s">
        <v>156</v>
      </c>
      <c r="E247" s="236" t="s">
        <v>19</v>
      </c>
      <c r="F247" s="237" t="s">
        <v>2845</v>
      </c>
      <c r="G247" s="235"/>
      <c r="H247" s="238">
        <v>0.0070000000000000001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4" t="s">
        <v>156</v>
      </c>
      <c r="AU247" s="244" t="s">
        <v>79</v>
      </c>
      <c r="AV247" s="14" t="s">
        <v>79</v>
      </c>
      <c r="AW247" s="14" t="s">
        <v>31</v>
      </c>
      <c r="AX247" s="14" t="s">
        <v>69</v>
      </c>
      <c r="AY247" s="244" t="s">
        <v>144</v>
      </c>
    </row>
    <row r="248" s="15" customFormat="1">
      <c r="A248" s="15"/>
      <c r="B248" s="245"/>
      <c r="C248" s="246"/>
      <c r="D248" s="217" t="s">
        <v>156</v>
      </c>
      <c r="E248" s="247" t="s">
        <v>19</v>
      </c>
      <c r="F248" s="248" t="s">
        <v>163</v>
      </c>
      <c r="G248" s="246"/>
      <c r="H248" s="249">
        <v>0.23399999999999999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5" t="s">
        <v>156</v>
      </c>
      <c r="AU248" s="255" t="s">
        <v>79</v>
      </c>
      <c r="AV248" s="15" t="s">
        <v>151</v>
      </c>
      <c r="AW248" s="15" t="s">
        <v>31</v>
      </c>
      <c r="AX248" s="15" t="s">
        <v>77</v>
      </c>
      <c r="AY248" s="255" t="s">
        <v>144</v>
      </c>
    </row>
    <row r="249" s="2" customFormat="1" ht="24.15" customHeight="1">
      <c r="A249" s="38"/>
      <c r="B249" s="39"/>
      <c r="C249" s="204" t="s">
        <v>212</v>
      </c>
      <c r="D249" s="204" t="s">
        <v>146</v>
      </c>
      <c r="E249" s="205" t="s">
        <v>2846</v>
      </c>
      <c r="F249" s="206" t="s">
        <v>2847</v>
      </c>
      <c r="G249" s="207" t="s">
        <v>211</v>
      </c>
      <c r="H249" s="208">
        <v>0.192</v>
      </c>
      <c r="I249" s="209"/>
      <c r="J249" s="210">
        <f>ROUND(I249*H249,2)</f>
        <v>0</v>
      </c>
      <c r="K249" s="206" t="s">
        <v>150</v>
      </c>
      <c r="L249" s="44"/>
      <c r="M249" s="211" t="s">
        <v>19</v>
      </c>
      <c r="N249" s="212" t="s">
        <v>40</v>
      </c>
      <c r="O249" s="84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15" t="s">
        <v>203</v>
      </c>
      <c r="AT249" s="215" t="s">
        <v>146</v>
      </c>
      <c r="AU249" s="215" t="s">
        <v>79</v>
      </c>
      <c r="AY249" s="17" t="s">
        <v>144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7" t="s">
        <v>77</v>
      </c>
      <c r="BK249" s="216">
        <f>ROUND(I249*H249,2)</f>
        <v>0</v>
      </c>
      <c r="BL249" s="17" t="s">
        <v>203</v>
      </c>
      <c r="BM249" s="215" t="s">
        <v>276</v>
      </c>
    </row>
    <row r="250" s="2" customFormat="1">
      <c r="A250" s="38"/>
      <c r="B250" s="39"/>
      <c r="C250" s="40"/>
      <c r="D250" s="217" t="s">
        <v>152</v>
      </c>
      <c r="E250" s="40"/>
      <c r="F250" s="218" t="s">
        <v>2848</v>
      </c>
      <c r="G250" s="40"/>
      <c r="H250" s="40"/>
      <c r="I250" s="219"/>
      <c r="J250" s="40"/>
      <c r="K250" s="40"/>
      <c r="L250" s="44"/>
      <c r="M250" s="220"/>
      <c r="N250" s="221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152</v>
      </c>
      <c r="AU250" s="17" t="s">
        <v>79</v>
      </c>
    </row>
    <row r="251" s="2" customFormat="1">
      <c r="A251" s="38"/>
      <c r="B251" s="39"/>
      <c r="C251" s="40"/>
      <c r="D251" s="222" t="s">
        <v>154</v>
      </c>
      <c r="E251" s="40"/>
      <c r="F251" s="223" t="s">
        <v>2849</v>
      </c>
      <c r="G251" s="40"/>
      <c r="H251" s="40"/>
      <c r="I251" s="219"/>
      <c r="J251" s="40"/>
      <c r="K251" s="40"/>
      <c r="L251" s="44"/>
      <c r="M251" s="220"/>
      <c r="N251" s="221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154</v>
      </c>
      <c r="AU251" s="17" t="s">
        <v>79</v>
      </c>
    </row>
    <row r="252" s="2" customFormat="1" ht="24.15" customHeight="1">
      <c r="A252" s="38"/>
      <c r="B252" s="39"/>
      <c r="C252" s="204" t="s">
        <v>279</v>
      </c>
      <c r="D252" s="204" t="s">
        <v>146</v>
      </c>
      <c r="E252" s="205" t="s">
        <v>2850</v>
      </c>
      <c r="F252" s="206" t="s">
        <v>2851</v>
      </c>
      <c r="G252" s="207" t="s">
        <v>211</v>
      </c>
      <c r="H252" s="208">
        <v>0.192</v>
      </c>
      <c r="I252" s="209"/>
      <c r="J252" s="210">
        <f>ROUND(I252*H252,2)</f>
        <v>0</v>
      </c>
      <c r="K252" s="206" t="s">
        <v>150</v>
      </c>
      <c r="L252" s="44"/>
      <c r="M252" s="211" t="s">
        <v>19</v>
      </c>
      <c r="N252" s="212" t="s">
        <v>40</v>
      </c>
      <c r="O252" s="84"/>
      <c r="P252" s="213">
        <f>O252*H252</f>
        <v>0</v>
      </c>
      <c r="Q252" s="213">
        <v>0</v>
      </c>
      <c r="R252" s="213">
        <f>Q252*H252</f>
        <v>0</v>
      </c>
      <c r="S252" s="213">
        <v>0</v>
      </c>
      <c r="T252" s="214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15" t="s">
        <v>203</v>
      </c>
      <c r="AT252" s="215" t="s">
        <v>146</v>
      </c>
      <c r="AU252" s="215" t="s">
        <v>79</v>
      </c>
      <c r="AY252" s="17" t="s">
        <v>144</v>
      </c>
      <c r="BE252" s="216">
        <f>IF(N252="základní",J252,0)</f>
        <v>0</v>
      </c>
      <c r="BF252" s="216">
        <f>IF(N252="snížená",J252,0)</f>
        <v>0</v>
      </c>
      <c r="BG252" s="216">
        <f>IF(N252="zákl. přenesená",J252,0)</f>
        <v>0</v>
      </c>
      <c r="BH252" s="216">
        <f>IF(N252="sníž. přenesená",J252,0)</f>
        <v>0</v>
      </c>
      <c r="BI252" s="216">
        <f>IF(N252="nulová",J252,0)</f>
        <v>0</v>
      </c>
      <c r="BJ252" s="17" t="s">
        <v>77</v>
      </c>
      <c r="BK252" s="216">
        <f>ROUND(I252*H252,2)</f>
        <v>0</v>
      </c>
      <c r="BL252" s="17" t="s">
        <v>203</v>
      </c>
      <c r="BM252" s="215" t="s">
        <v>282</v>
      </c>
    </row>
    <row r="253" s="2" customFormat="1">
      <c r="A253" s="38"/>
      <c r="B253" s="39"/>
      <c r="C253" s="40"/>
      <c r="D253" s="217" t="s">
        <v>152</v>
      </c>
      <c r="E253" s="40"/>
      <c r="F253" s="218" t="s">
        <v>2852</v>
      </c>
      <c r="G253" s="40"/>
      <c r="H253" s="40"/>
      <c r="I253" s="219"/>
      <c r="J253" s="40"/>
      <c r="K253" s="40"/>
      <c r="L253" s="44"/>
      <c r="M253" s="220"/>
      <c r="N253" s="221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152</v>
      </c>
      <c r="AU253" s="17" t="s">
        <v>79</v>
      </c>
    </row>
    <row r="254" s="2" customFormat="1">
      <c r="A254" s="38"/>
      <c r="B254" s="39"/>
      <c r="C254" s="40"/>
      <c r="D254" s="222" t="s">
        <v>154</v>
      </c>
      <c r="E254" s="40"/>
      <c r="F254" s="223" t="s">
        <v>2853</v>
      </c>
      <c r="G254" s="40"/>
      <c r="H254" s="40"/>
      <c r="I254" s="219"/>
      <c r="J254" s="40"/>
      <c r="K254" s="40"/>
      <c r="L254" s="44"/>
      <c r="M254" s="220"/>
      <c r="N254" s="221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154</v>
      </c>
      <c r="AU254" s="17" t="s">
        <v>79</v>
      </c>
    </row>
    <row r="255" s="12" customFormat="1" ht="25.92" customHeight="1">
      <c r="A255" s="12"/>
      <c r="B255" s="188"/>
      <c r="C255" s="189"/>
      <c r="D255" s="190" t="s">
        <v>68</v>
      </c>
      <c r="E255" s="191" t="s">
        <v>878</v>
      </c>
      <c r="F255" s="191" t="s">
        <v>879</v>
      </c>
      <c r="G255" s="189"/>
      <c r="H255" s="189"/>
      <c r="I255" s="192"/>
      <c r="J255" s="193">
        <f>BK255</f>
        <v>0</v>
      </c>
      <c r="K255" s="189"/>
      <c r="L255" s="194"/>
      <c r="M255" s="195"/>
      <c r="N255" s="196"/>
      <c r="O255" s="196"/>
      <c r="P255" s="197">
        <f>P256+P285+P289+P425</f>
        <v>0</v>
      </c>
      <c r="Q255" s="196"/>
      <c r="R255" s="197">
        <f>R256+R285+R289+R425</f>
        <v>0.3849445648</v>
      </c>
      <c r="S255" s="196"/>
      <c r="T255" s="198">
        <f>T256+T285+T289+T425</f>
        <v>1.3374800000000002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199" t="s">
        <v>79</v>
      </c>
      <c r="AT255" s="200" t="s">
        <v>68</v>
      </c>
      <c r="AU255" s="200" t="s">
        <v>69</v>
      </c>
      <c r="AY255" s="199" t="s">
        <v>144</v>
      </c>
      <c r="BK255" s="201">
        <f>BK256+BK285+BK289+BK425</f>
        <v>0</v>
      </c>
    </row>
    <row r="256" s="12" customFormat="1" ht="22.8" customHeight="1">
      <c r="A256" s="12"/>
      <c r="B256" s="188"/>
      <c r="C256" s="189"/>
      <c r="D256" s="190" t="s">
        <v>68</v>
      </c>
      <c r="E256" s="202" t="s">
        <v>938</v>
      </c>
      <c r="F256" s="202" t="s">
        <v>939</v>
      </c>
      <c r="G256" s="189"/>
      <c r="H256" s="189"/>
      <c r="I256" s="192"/>
      <c r="J256" s="203">
        <f>BK256</f>
        <v>0</v>
      </c>
      <c r="K256" s="189"/>
      <c r="L256" s="194"/>
      <c r="M256" s="195"/>
      <c r="N256" s="196"/>
      <c r="O256" s="196"/>
      <c r="P256" s="197">
        <f>SUM(P257:P284)</f>
        <v>0</v>
      </c>
      <c r="Q256" s="196"/>
      <c r="R256" s="197">
        <f>SUM(R257:R284)</f>
        <v>0.1297624728</v>
      </c>
      <c r="S256" s="196"/>
      <c r="T256" s="198">
        <f>SUM(T257:T284)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199" t="s">
        <v>79</v>
      </c>
      <c r="AT256" s="200" t="s">
        <v>68</v>
      </c>
      <c r="AU256" s="200" t="s">
        <v>77</v>
      </c>
      <c r="AY256" s="199" t="s">
        <v>144</v>
      </c>
      <c r="BK256" s="201">
        <f>SUM(BK257:BK284)</f>
        <v>0</v>
      </c>
    </row>
    <row r="257" s="2" customFormat="1" ht="33" customHeight="1">
      <c r="A257" s="38"/>
      <c r="B257" s="39"/>
      <c r="C257" s="204" t="s">
        <v>218</v>
      </c>
      <c r="D257" s="204" t="s">
        <v>146</v>
      </c>
      <c r="E257" s="205" t="s">
        <v>2854</v>
      </c>
      <c r="F257" s="206" t="s">
        <v>2855</v>
      </c>
      <c r="G257" s="207" t="s">
        <v>291</v>
      </c>
      <c r="H257" s="208">
        <v>290.16000000000003</v>
      </c>
      <c r="I257" s="209"/>
      <c r="J257" s="210">
        <f>ROUND(I257*H257,2)</f>
        <v>0</v>
      </c>
      <c r="K257" s="206" t="s">
        <v>150</v>
      </c>
      <c r="L257" s="44"/>
      <c r="M257" s="211" t="s">
        <v>19</v>
      </c>
      <c r="N257" s="212" t="s">
        <v>40</v>
      </c>
      <c r="O257" s="84"/>
      <c r="P257" s="213">
        <f>O257*H257</f>
        <v>0</v>
      </c>
      <c r="Q257" s="213">
        <v>0.00019233</v>
      </c>
      <c r="R257" s="213">
        <f>Q257*H257</f>
        <v>0.055806472800000007</v>
      </c>
      <c r="S257" s="213">
        <v>0</v>
      </c>
      <c r="T257" s="214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15" t="s">
        <v>203</v>
      </c>
      <c r="AT257" s="215" t="s">
        <v>146</v>
      </c>
      <c r="AU257" s="215" t="s">
        <v>79</v>
      </c>
      <c r="AY257" s="17" t="s">
        <v>144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7" t="s">
        <v>77</v>
      </c>
      <c r="BK257" s="216">
        <f>ROUND(I257*H257,2)</f>
        <v>0</v>
      </c>
      <c r="BL257" s="17" t="s">
        <v>203</v>
      </c>
      <c r="BM257" s="215" t="s">
        <v>292</v>
      </c>
    </row>
    <row r="258" s="2" customFormat="1">
      <c r="A258" s="38"/>
      <c r="B258" s="39"/>
      <c r="C258" s="40"/>
      <c r="D258" s="217" t="s">
        <v>152</v>
      </c>
      <c r="E258" s="40"/>
      <c r="F258" s="218" t="s">
        <v>2856</v>
      </c>
      <c r="G258" s="40"/>
      <c r="H258" s="40"/>
      <c r="I258" s="219"/>
      <c r="J258" s="40"/>
      <c r="K258" s="40"/>
      <c r="L258" s="44"/>
      <c r="M258" s="220"/>
      <c r="N258" s="221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152</v>
      </c>
      <c r="AU258" s="17" t="s">
        <v>79</v>
      </c>
    </row>
    <row r="259" s="2" customFormat="1">
      <c r="A259" s="38"/>
      <c r="B259" s="39"/>
      <c r="C259" s="40"/>
      <c r="D259" s="222" t="s">
        <v>154</v>
      </c>
      <c r="E259" s="40"/>
      <c r="F259" s="223" t="s">
        <v>2857</v>
      </c>
      <c r="G259" s="40"/>
      <c r="H259" s="40"/>
      <c r="I259" s="219"/>
      <c r="J259" s="40"/>
      <c r="K259" s="40"/>
      <c r="L259" s="44"/>
      <c r="M259" s="220"/>
      <c r="N259" s="221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154</v>
      </c>
      <c r="AU259" s="17" t="s">
        <v>79</v>
      </c>
    </row>
    <row r="260" s="2" customFormat="1" ht="24.15" customHeight="1">
      <c r="A260" s="38"/>
      <c r="B260" s="39"/>
      <c r="C260" s="256" t="s">
        <v>7</v>
      </c>
      <c r="D260" s="256" t="s">
        <v>229</v>
      </c>
      <c r="E260" s="257" t="s">
        <v>2858</v>
      </c>
      <c r="F260" s="258" t="s">
        <v>2859</v>
      </c>
      <c r="G260" s="259" t="s">
        <v>291</v>
      </c>
      <c r="H260" s="260">
        <v>201.84</v>
      </c>
      <c r="I260" s="261"/>
      <c r="J260" s="262">
        <f>ROUND(I260*H260,2)</f>
        <v>0</v>
      </c>
      <c r="K260" s="258" t="s">
        <v>150</v>
      </c>
      <c r="L260" s="263"/>
      <c r="M260" s="264" t="s">
        <v>19</v>
      </c>
      <c r="N260" s="265" t="s">
        <v>40</v>
      </c>
      <c r="O260" s="84"/>
      <c r="P260" s="213">
        <f>O260*H260</f>
        <v>0</v>
      </c>
      <c r="Q260" s="213">
        <v>0.00023000000000000001</v>
      </c>
      <c r="R260" s="213">
        <f>Q260*H260</f>
        <v>0.046423200000000005</v>
      </c>
      <c r="S260" s="213">
        <v>0</v>
      </c>
      <c r="T260" s="214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15" t="s">
        <v>260</v>
      </c>
      <c r="AT260" s="215" t="s">
        <v>229</v>
      </c>
      <c r="AU260" s="215" t="s">
        <v>79</v>
      </c>
      <c r="AY260" s="17" t="s">
        <v>144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7" t="s">
        <v>77</v>
      </c>
      <c r="BK260" s="216">
        <f>ROUND(I260*H260,2)</f>
        <v>0</v>
      </c>
      <c r="BL260" s="17" t="s">
        <v>203</v>
      </c>
      <c r="BM260" s="215" t="s">
        <v>298</v>
      </c>
    </row>
    <row r="261" s="2" customFormat="1">
      <c r="A261" s="38"/>
      <c r="B261" s="39"/>
      <c r="C261" s="40"/>
      <c r="D261" s="217" t="s">
        <v>152</v>
      </c>
      <c r="E261" s="40"/>
      <c r="F261" s="218" t="s">
        <v>2859</v>
      </c>
      <c r="G261" s="40"/>
      <c r="H261" s="40"/>
      <c r="I261" s="219"/>
      <c r="J261" s="40"/>
      <c r="K261" s="40"/>
      <c r="L261" s="44"/>
      <c r="M261" s="220"/>
      <c r="N261" s="221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152</v>
      </c>
      <c r="AU261" s="17" t="s">
        <v>79</v>
      </c>
    </row>
    <row r="262" s="13" customFormat="1">
      <c r="A262" s="13"/>
      <c r="B262" s="224"/>
      <c r="C262" s="225"/>
      <c r="D262" s="217" t="s">
        <v>156</v>
      </c>
      <c r="E262" s="226" t="s">
        <v>19</v>
      </c>
      <c r="F262" s="227" t="s">
        <v>2042</v>
      </c>
      <c r="G262" s="225"/>
      <c r="H262" s="226" t="s">
        <v>19</v>
      </c>
      <c r="I262" s="228"/>
      <c r="J262" s="225"/>
      <c r="K262" s="225"/>
      <c r="L262" s="229"/>
      <c r="M262" s="230"/>
      <c r="N262" s="231"/>
      <c r="O262" s="231"/>
      <c r="P262" s="231"/>
      <c r="Q262" s="231"/>
      <c r="R262" s="231"/>
      <c r="S262" s="231"/>
      <c r="T262" s="23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3" t="s">
        <v>156</v>
      </c>
      <c r="AU262" s="233" t="s">
        <v>79</v>
      </c>
      <c r="AV262" s="13" t="s">
        <v>77</v>
      </c>
      <c r="AW262" s="13" t="s">
        <v>31</v>
      </c>
      <c r="AX262" s="13" t="s">
        <v>69</v>
      </c>
      <c r="AY262" s="233" t="s">
        <v>144</v>
      </c>
    </row>
    <row r="263" s="14" customFormat="1">
      <c r="A263" s="14"/>
      <c r="B263" s="234"/>
      <c r="C263" s="235"/>
      <c r="D263" s="217" t="s">
        <v>156</v>
      </c>
      <c r="E263" s="236" t="s">
        <v>19</v>
      </c>
      <c r="F263" s="237" t="s">
        <v>2771</v>
      </c>
      <c r="G263" s="235"/>
      <c r="H263" s="238">
        <v>113.28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4" t="s">
        <v>156</v>
      </c>
      <c r="AU263" s="244" t="s">
        <v>79</v>
      </c>
      <c r="AV263" s="14" t="s">
        <v>79</v>
      </c>
      <c r="AW263" s="14" t="s">
        <v>31</v>
      </c>
      <c r="AX263" s="14" t="s">
        <v>69</v>
      </c>
      <c r="AY263" s="244" t="s">
        <v>144</v>
      </c>
    </row>
    <row r="264" s="13" customFormat="1">
      <c r="A264" s="13"/>
      <c r="B264" s="224"/>
      <c r="C264" s="225"/>
      <c r="D264" s="217" t="s">
        <v>156</v>
      </c>
      <c r="E264" s="226" t="s">
        <v>19</v>
      </c>
      <c r="F264" s="227" t="s">
        <v>2152</v>
      </c>
      <c r="G264" s="225"/>
      <c r="H264" s="226" t="s">
        <v>19</v>
      </c>
      <c r="I264" s="228"/>
      <c r="J264" s="225"/>
      <c r="K264" s="225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156</v>
      </c>
      <c r="AU264" s="233" t="s">
        <v>79</v>
      </c>
      <c r="AV264" s="13" t="s">
        <v>77</v>
      </c>
      <c r="AW264" s="13" t="s">
        <v>31</v>
      </c>
      <c r="AX264" s="13" t="s">
        <v>69</v>
      </c>
      <c r="AY264" s="233" t="s">
        <v>144</v>
      </c>
    </row>
    <row r="265" s="14" customFormat="1">
      <c r="A265" s="14"/>
      <c r="B265" s="234"/>
      <c r="C265" s="235"/>
      <c r="D265" s="217" t="s">
        <v>156</v>
      </c>
      <c r="E265" s="236" t="s">
        <v>19</v>
      </c>
      <c r="F265" s="237" t="s">
        <v>2806</v>
      </c>
      <c r="G265" s="235"/>
      <c r="H265" s="238">
        <v>88.560000000000002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4" t="s">
        <v>156</v>
      </c>
      <c r="AU265" s="244" t="s">
        <v>79</v>
      </c>
      <c r="AV265" s="14" t="s">
        <v>79</v>
      </c>
      <c r="AW265" s="14" t="s">
        <v>31</v>
      </c>
      <c r="AX265" s="14" t="s">
        <v>69</v>
      </c>
      <c r="AY265" s="244" t="s">
        <v>144</v>
      </c>
    </row>
    <row r="266" s="15" customFormat="1">
      <c r="A266" s="15"/>
      <c r="B266" s="245"/>
      <c r="C266" s="246"/>
      <c r="D266" s="217" t="s">
        <v>156</v>
      </c>
      <c r="E266" s="247" t="s">
        <v>19</v>
      </c>
      <c r="F266" s="248" t="s">
        <v>163</v>
      </c>
      <c r="G266" s="246"/>
      <c r="H266" s="249">
        <v>201.84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5" t="s">
        <v>156</v>
      </c>
      <c r="AU266" s="255" t="s">
        <v>79</v>
      </c>
      <c r="AV266" s="15" t="s">
        <v>151</v>
      </c>
      <c r="AW266" s="15" t="s">
        <v>31</v>
      </c>
      <c r="AX266" s="15" t="s">
        <v>77</v>
      </c>
      <c r="AY266" s="255" t="s">
        <v>144</v>
      </c>
    </row>
    <row r="267" s="2" customFormat="1" ht="24.15" customHeight="1">
      <c r="A267" s="38"/>
      <c r="B267" s="39"/>
      <c r="C267" s="256" t="s">
        <v>225</v>
      </c>
      <c r="D267" s="256" t="s">
        <v>229</v>
      </c>
      <c r="E267" s="257" t="s">
        <v>2147</v>
      </c>
      <c r="F267" s="258" t="s">
        <v>2148</v>
      </c>
      <c r="G267" s="259" t="s">
        <v>291</v>
      </c>
      <c r="H267" s="260">
        <v>76.799999999999997</v>
      </c>
      <c r="I267" s="261"/>
      <c r="J267" s="262">
        <f>ROUND(I267*H267,2)</f>
        <v>0</v>
      </c>
      <c r="K267" s="258" t="s">
        <v>150</v>
      </c>
      <c r="L267" s="263"/>
      <c r="M267" s="264" t="s">
        <v>19</v>
      </c>
      <c r="N267" s="265" t="s">
        <v>40</v>
      </c>
      <c r="O267" s="84"/>
      <c r="P267" s="213">
        <f>O267*H267</f>
        <v>0</v>
      </c>
      <c r="Q267" s="213">
        <v>0.00027</v>
      </c>
      <c r="R267" s="213">
        <f>Q267*H267</f>
        <v>0.020736000000000001</v>
      </c>
      <c r="S267" s="213">
        <v>0</v>
      </c>
      <c r="T267" s="214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15" t="s">
        <v>260</v>
      </c>
      <c r="AT267" s="215" t="s">
        <v>229</v>
      </c>
      <c r="AU267" s="215" t="s">
        <v>79</v>
      </c>
      <c r="AY267" s="17" t="s">
        <v>144</v>
      </c>
      <c r="BE267" s="216">
        <f>IF(N267="základní",J267,0)</f>
        <v>0</v>
      </c>
      <c r="BF267" s="216">
        <f>IF(N267="snížená",J267,0)</f>
        <v>0</v>
      </c>
      <c r="BG267" s="216">
        <f>IF(N267="zákl. přenesená",J267,0)</f>
        <v>0</v>
      </c>
      <c r="BH267" s="216">
        <f>IF(N267="sníž. přenesená",J267,0)</f>
        <v>0</v>
      </c>
      <c r="BI267" s="216">
        <f>IF(N267="nulová",J267,0)</f>
        <v>0</v>
      </c>
      <c r="BJ267" s="17" t="s">
        <v>77</v>
      </c>
      <c r="BK267" s="216">
        <f>ROUND(I267*H267,2)</f>
        <v>0</v>
      </c>
      <c r="BL267" s="17" t="s">
        <v>203</v>
      </c>
      <c r="BM267" s="215" t="s">
        <v>306</v>
      </c>
    </row>
    <row r="268" s="2" customFormat="1">
      <c r="A268" s="38"/>
      <c r="B268" s="39"/>
      <c r="C268" s="40"/>
      <c r="D268" s="217" t="s">
        <v>152</v>
      </c>
      <c r="E268" s="40"/>
      <c r="F268" s="218" t="s">
        <v>2148</v>
      </c>
      <c r="G268" s="40"/>
      <c r="H268" s="40"/>
      <c r="I268" s="219"/>
      <c r="J268" s="40"/>
      <c r="K268" s="40"/>
      <c r="L268" s="44"/>
      <c r="M268" s="220"/>
      <c r="N268" s="221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152</v>
      </c>
      <c r="AU268" s="17" t="s">
        <v>79</v>
      </c>
    </row>
    <row r="269" s="13" customFormat="1">
      <c r="A269" s="13"/>
      <c r="B269" s="224"/>
      <c r="C269" s="225"/>
      <c r="D269" s="217" t="s">
        <v>156</v>
      </c>
      <c r="E269" s="226" t="s">
        <v>19</v>
      </c>
      <c r="F269" s="227" t="s">
        <v>2152</v>
      </c>
      <c r="G269" s="225"/>
      <c r="H269" s="226" t="s">
        <v>19</v>
      </c>
      <c r="I269" s="228"/>
      <c r="J269" s="225"/>
      <c r="K269" s="225"/>
      <c r="L269" s="229"/>
      <c r="M269" s="230"/>
      <c r="N269" s="231"/>
      <c r="O269" s="231"/>
      <c r="P269" s="231"/>
      <c r="Q269" s="231"/>
      <c r="R269" s="231"/>
      <c r="S269" s="231"/>
      <c r="T269" s="23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3" t="s">
        <v>156</v>
      </c>
      <c r="AU269" s="233" t="s">
        <v>79</v>
      </c>
      <c r="AV269" s="13" t="s">
        <v>77</v>
      </c>
      <c r="AW269" s="13" t="s">
        <v>31</v>
      </c>
      <c r="AX269" s="13" t="s">
        <v>69</v>
      </c>
      <c r="AY269" s="233" t="s">
        <v>144</v>
      </c>
    </row>
    <row r="270" s="14" customFormat="1">
      <c r="A270" s="14"/>
      <c r="B270" s="234"/>
      <c r="C270" s="235"/>
      <c r="D270" s="217" t="s">
        <v>156</v>
      </c>
      <c r="E270" s="236" t="s">
        <v>19</v>
      </c>
      <c r="F270" s="237" t="s">
        <v>2811</v>
      </c>
      <c r="G270" s="235"/>
      <c r="H270" s="238">
        <v>76.799999999999997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156</v>
      </c>
      <c r="AU270" s="244" t="s">
        <v>79</v>
      </c>
      <c r="AV270" s="14" t="s">
        <v>79</v>
      </c>
      <c r="AW270" s="14" t="s">
        <v>31</v>
      </c>
      <c r="AX270" s="14" t="s">
        <v>69</v>
      </c>
      <c r="AY270" s="244" t="s">
        <v>144</v>
      </c>
    </row>
    <row r="271" s="15" customFormat="1">
      <c r="A271" s="15"/>
      <c r="B271" s="245"/>
      <c r="C271" s="246"/>
      <c r="D271" s="217" t="s">
        <v>156</v>
      </c>
      <c r="E271" s="247" t="s">
        <v>19</v>
      </c>
      <c r="F271" s="248" t="s">
        <v>163</v>
      </c>
      <c r="G271" s="246"/>
      <c r="H271" s="249">
        <v>76.799999999999997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5" t="s">
        <v>156</v>
      </c>
      <c r="AU271" s="255" t="s">
        <v>79</v>
      </c>
      <c r="AV271" s="15" t="s">
        <v>151</v>
      </c>
      <c r="AW271" s="15" t="s">
        <v>31</v>
      </c>
      <c r="AX271" s="15" t="s">
        <v>77</v>
      </c>
      <c r="AY271" s="255" t="s">
        <v>144</v>
      </c>
    </row>
    <row r="272" s="2" customFormat="1" ht="24.15" customHeight="1">
      <c r="A272" s="38"/>
      <c r="B272" s="39"/>
      <c r="C272" s="256" t="s">
        <v>310</v>
      </c>
      <c r="D272" s="256" t="s">
        <v>229</v>
      </c>
      <c r="E272" s="257" t="s">
        <v>2860</v>
      </c>
      <c r="F272" s="258" t="s">
        <v>2861</v>
      </c>
      <c r="G272" s="259" t="s">
        <v>291</v>
      </c>
      <c r="H272" s="260">
        <v>11.52</v>
      </c>
      <c r="I272" s="261"/>
      <c r="J272" s="262">
        <f>ROUND(I272*H272,2)</f>
        <v>0</v>
      </c>
      <c r="K272" s="258" t="s">
        <v>150</v>
      </c>
      <c r="L272" s="263"/>
      <c r="M272" s="264" t="s">
        <v>19</v>
      </c>
      <c r="N272" s="265" t="s">
        <v>40</v>
      </c>
      <c r="O272" s="84"/>
      <c r="P272" s="213">
        <f>O272*H272</f>
        <v>0</v>
      </c>
      <c r="Q272" s="213">
        <v>0.00059000000000000003</v>
      </c>
      <c r="R272" s="213">
        <f>Q272*H272</f>
        <v>0.0067968000000000004</v>
      </c>
      <c r="S272" s="213">
        <v>0</v>
      </c>
      <c r="T272" s="214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15" t="s">
        <v>260</v>
      </c>
      <c r="AT272" s="215" t="s">
        <v>229</v>
      </c>
      <c r="AU272" s="215" t="s">
        <v>79</v>
      </c>
      <c r="AY272" s="17" t="s">
        <v>144</v>
      </c>
      <c r="BE272" s="216">
        <f>IF(N272="základní",J272,0)</f>
        <v>0</v>
      </c>
      <c r="BF272" s="216">
        <f>IF(N272="snížená",J272,0)</f>
        <v>0</v>
      </c>
      <c r="BG272" s="216">
        <f>IF(N272="zákl. přenesená",J272,0)</f>
        <v>0</v>
      </c>
      <c r="BH272" s="216">
        <f>IF(N272="sníž. přenesená",J272,0)</f>
        <v>0</v>
      </c>
      <c r="BI272" s="216">
        <f>IF(N272="nulová",J272,0)</f>
        <v>0</v>
      </c>
      <c r="BJ272" s="17" t="s">
        <v>77</v>
      </c>
      <c r="BK272" s="216">
        <f>ROUND(I272*H272,2)</f>
        <v>0</v>
      </c>
      <c r="BL272" s="17" t="s">
        <v>203</v>
      </c>
      <c r="BM272" s="215" t="s">
        <v>313</v>
      </c>
    </row>
    <row r="273" s="2" customFormat="1">
      <c r="A273" s="38"/>
      <c r="B273" s="39"/>
      <c r="C273" s="40"/>
      <c r="D273" s="217" t="s">
        <v>152</v>
      </c>
      <c r="E273" s="40"/>
      <c r="F273" s="218" t="s">
        <v>2861</v>
      </c>
      <c r="G273" s="40"/>
      <c r="H273" s="40"/>
      <c r="I273" s="219"/>
      <c r="J273" s="40"/>
      <c r="K273" s="40"/>
      <c r="L273" s="44"/>
      <c r="M273" s="220"/>
      <c r="N273" s="221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152</v>
      </c>
      <c r="AU273" s="17" t="s">
        <v>79</v>
      </c>
    </row>
    <row r="274" s="13" customFormat="1">
      <c r="A274" s="13"/>
      <c r="B274" s="224"/>
      <c r="C274" s="225"/>
      <c r="D274" s="217" t="s">
        <v>156</v>
      </c>
      <c r="E274" s="226" t="s">
        <v>19</v>
      </c>
      <c r="F274" s="227" t="s">
        <v>2816</v>
      </c>
      <c r="G274" s="225"/>
      <c r="H274" s="226" t="s">
        <v>19</v>
      </c>
      <c r="I274" s="228"/>
      <c r="J274" s="225"/>
      <c r="K274" s="225"/>
      <c r="L274" s="229"/>
      <c r="M274" s="230"/>
      <c r="N274" s="231"/>
      <c r="O274" s="231"/>
      <c r="P274" s="231"/>
      <c r="Q274" s="231"/>
      <c r="R274" s="231"/>
      <c r="S274" s="231"/>
      <c r="T274" s="23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3" t="s">
        <v>156</v>
      </c>
      <c r="AU274" s="233" t="s">
        <v>79</v>
      </c>
      <c r="AV274" s="13" t="s">
        <v>77</v>
      </c>
      <c r="AW274" s="13" t="s">
        <v>31</v>
      </c>
      <c r="AX274" s="13" t="s">
        <v>69</v>
      </c>
      <c r="AY274" s="233" t="s">
        <v>144</v>
      </c>
    </row>
    <row r="275" s="14" customFormat="1">
      <c r="A275" s="14"/>
      <c r="B275" s="234"/>
      <c r="C275" s="235"/>
      <c r="D275" s="217" t="s">
        <v>156</v>
      </c>
      <c r="E275" s="236" t="s">
        <v>19</v>
      </c>
      <c r="F275" s="237" t="s">
        <v>2817</v>
      </c>
      <c r="G275" s="235"/>
      <c r="H275" s="238">
        <v>4.7999999999999998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4" t="s">
        <v>156</v>
      </c>
      <c r="AU275" s="244" t="s">
        <v>79</v>
      </c>
      <c r="AV275" s="14" t="s">
        <v>79</v>
      </c>
      <c r="AW275" s="14" t="s">
        <v>31</v>
      </c>
      <c r="AX275" s="14" t="s">
        <v>69</v>
      </c>
      <c r="AY275" s="244" t="s">
        <v>144</v>
      </c>
    </row>
    <row r="276" s="13" customFormat="1">
      <c r="A276" s="13"/>
      <c r="B276" s="224"/>
      <c r="C276" s="225"/>
      <c r="D276" s="217" t="s">
        <v>156</v>
      </c>
      <c r="E276" s="226" t="s">
        <v>19</v>
      </c>
      <c r="F276" s="227" t="s">
        <v>2042</v>
      </c>
      <c r="G276" s="225"/>
      <c r="H276" s="226" t="s">
        <v>19</v>
      </c>
      <c r="I276" s="228"/>
      <c r="J276" s="225"/>
      <c r="K276" s="225"/>
      <c r="L276" s="229"/>
      <c r="M276" s="230"/>
      <c r="N276" s="231"/>
      <c r="O276" s="231"/>
      <c r="P276" s="231"/>
      <c r="Q276" s="231"/>
      <c r="R276" s="231"/>
      <c r="S276" s="231"/>
      <c r="T276" s="23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3" t="s">
        <v>156</v>
      </c>
      <c r="AU276" s="233" t="s">
        <v>79</v>
      </c>
      <c r="AV276" s="13" t="s">
        <v>77</v>
      </c>
      <c r="AW276" s="13" t="s">
        <v>31</v>
      </c>
      <c r="AX276" s="13" t="s">
        <v>69</v>
      </c>
      <c r="AY276" s="233" t="s">
        <v>144</v>
      </c>
    </row>
    <row r="277" s="14" customFormat="1">
      <c r="A277" s="14"/>
      <c r="B277" s="234"/>
      <c r="C277" s="235"/>
      <c r="D277" s="217" t="s">
        <v>156</v>
      </c>
      <c r="E277" s="236" t="s">
        <v>19</v>
      </c>
      <c r="F277" s="237" t="s">
        <v>2773</v>
      </c>
      <c r="G277" s="235"/>
      <c r="H277" s="238">
        <v>6.7199999999999998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4" t="s">
        <v>156</v>
      </c>
      <c r="AU277" s="244" t="s">
        <v>79</v>
      </c>
      <c r="AV277" s="14" t="s">
        <v>79</v>
      </c>
      <c r="AW277" s="14" t="s">
        <v>31</v>
      </c>
      <c r="AX277" s="14" t="s">
        <v>69</v>
      </c>
      <c r="AY277" s="244" t="s">
        <v>144</v>
      </c>
    </row>
    <row r="278" s="15" customFormat="1">
      <c r="A278" s="15"/>
      <c r="B278" s="245"/>
      <c r="C278" s="246"/>
      <c r="D278" s="217" t="s">
        <v>156</v>
      </c>
      <c r="E278" s="247" t="s">
        <v>19</v>
      </c>
      <c r="F278" s="248" t="s">
        <v>163</v>
      </c>
      <c r="G278" s="246"/>
      <c r="H278" s="249">
        <v>11.52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5" t="s">
        <v>156</v>
      </c>
      <c r="AU278" s="255" t="s">
        <v>79</v>
      </c>
      <c r="AV278" s="15" t="s">
        <v>151</v>
      </c>
      <c r="AW278" s="15" t="s">
        <v>31</v>
      </c>
      <c r="AX278" s="15" t="s">
        <v>77</v>
      </c>
      <c r="AY278" s="255" t="s">
        <v>144</v>
      </c>
    </row>
    <row r="279" s="2" customFormat="1" ht="24.15" customHeight="1">
      <c r="A279" s="38"/>
      <c r="B279" s="39"/>
      <c r="C279" s="204" t="s">
        <v>232</v>
      </c>
      <c r="D279" s="204" t="s">
        <v>146</v>
      </c>
      <c r="E279" s="205" t="s">
        <v>2181</v>
      </c>
      <c r="F279" s="206" t="s">
        <v>2182</v>
      </c>
      <c r="G279" s="207" t="s">
        <v>211</v>
      </c>
      <c r="H279" s="208">
        <v>0.13</v>
      </c>
      <c r="I279" s="209"/>
      <c r="J279" s="210">
        <f>ROUND(I279*H279,2)</f>
        <v>0</v>
      </c>
      <c r="K279" s="206" t="s">
        <v>150</v>
      </c>
      <c r="L279" s="44"/>
      <c r="M279" s="211" t="s">
        <v>19</v>
      </c>
      <c r="N279" s="212" t="s">
        <v>40</v>
      </c>
      <c r="O279" s="84"/>
      <c r="P279" s="213">
        <f>O279*H279</f>
        <v>0</v>
      </c>
      <c r="Q279" s="213">
        <v>0</v>
      </c>
      <c r="R279" s="213">
        <f>Q279*H279</f>
        <v>0</v>
      </c>
      <c r="S279" s="213">
        <v>0</v>
      </c>
      <c r="T279" s="214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15" t="s">
        <v>203</v>
      </c>
      <c r="AT279" s="215" t="s">
        <v>146</v>
      </c>
      <c r="AU279" s="215" t="s">
        <v>79</v>
      </c>
      <c r="AY279" s="17" t="s">
        <v>144</v>
      </c>
      <c r="BE279" s="216">
        <f>IF(N279="základní",J279,0)</f>
        <v>0</v>
      </c>
      <c r="BF279" s="216">
        <f>IF(N279="snížená",J279,0)</f>
        <v>0</v>
      </c>
      <c r="BG279" s="216">
        <f>IF(N279="zákl. přenesená",J279,0)</f>
        <v>0</v>
      </c>
      <c r="BH279" s="216">
        <f>IF(N279="sníž. přenesená",J279,0)</f>
        <v>0</v>
      </c>
      <c r="BI279" s="216">
        <f>IF(N279="nulová",J279,0)</f>
        <v>0</v>
      </c>
      <c r="BJ279" s="17" t="s">
        <v>77</v>
      </c>
      <c r="BK279" s="216">
        <f>ROUND(I279*H279,2)</f>
        <v>0</v>
      </c>
      <c r="BL279" s="17" t="s">
        <v>203</v>
      </c>
      <c r="BM279" s="215" t="s">
        <v>319</v>
      </c>
    </row>
    <row r="280" s="2" customFormat="1">
      <c r="A280" s="38"/>
      <c r="B280" s="39"/>
      <c r="C280" s="40"/>
      <c r="D280" s="217" t="s">
        <v>152</v>
      </c>
      <c r="E280" s="40"/>
      <c r="F280" s="218" t="s">
        <v>2183</v>
      </c>
      <c r="G280" s="40"/>
      <c r="H280" s="40"/>
      <c r="I280" s="219"/>
      <c r="J280" s="40"/>
      <c r="K280" s="40"/>
      <c r="L280" s="44"/>
      <c r="M280" s="220"/>
      <c r="N280" s="221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152</v>
      </c>
      <c r="AU280" s="17" t="s">
        <v>79</v>
      </c>
    </row>
    <row r="281" s="2" customFormat="1">
      <c r="A281" s="38"/>
      <c r="B281" s="39"/>
      <c r="C281" s="40"/>
      <c r="D281" s="222" t="s">
        <v>154</v>
      </c>
      <c r="E281" s="40"/>
      <c r="F281" s="223" t="s">
        <v>2184</v>
      </c>
      <c r="G281" s="40"/>
      <c r="H281" s="40"/>
      <c r="I281" s="219"/>
      <c r="J281" s="40"/>
      <c r="K281" s="40"/>
      <c r="L281" s="44"/>
      <c r="M281" s="220"/>
      <c r="N281" s="221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154</v>
      </c>
      <c r="AU281" s="17" t="s">
        <v>79</v>
      </c>
    </row>
    <row r="282" s="2" customFormat="1" ht="24.15" customHeight="1">
      <c r="A282" s="38"/>
      <c r="B282" s="39"/>
      <c r="C282" s="204" t="s">
        <v>323</v>
      </c>
      <c r="D282" s="204" t="s">
        <v>146</v>
      </c>
      <c r="E282" s="205" t="s">
        <v>2862</v>
      </c>
      <c r="F282" s="206" t="s">
        <v>2863</v>
      </c>
      <c r="G282" s="207" t="s">
        <v>211</v>
      </c>
      <c r="H282" s="208">
        <v>0.13</v>
      </c>
      <c r="I282" s="209"/>
      <c r="J282" s="210">
        <f>ROUND(I282*H282,2)</f>
        <v>0</v>
      </c>
      <c r="K282" s="206" t="s">
        <v>150</v>
      </c>
      <c r="L282" s="44"/>
      <c r="M282" s="211" t="s">
        <v>19</v>
      </c>
      <c r="N282" s="212" t="s">
        <v>40</v>
      </c>
      <c r="O282" s="84"/>
      <c r="P282" s="213">
        <f>O282*H282</f>
        <v>0</v>
      </c>
      <c r="Q282" s="213">
        <v>0</v>
      </c>
      <c r="R282" s="213">
        <f>Q282*H282</f>
        <v>0</v>
      </c>
      <c r="S282" s="213">
        <v>0</v>
      </c>
      <c r="T282" s="214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15" t="s">
        <v>203</v>
      </c>
      <c r="AT282" s="215" t="s">
        <v>146</v>
      </c>
      <c r="AU282" s="215" t="s">
        <v>79</v>
      </c>
      <c r="AY282" s="17" t="s">
        <v>144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17" t="s">
        <v>77</v>
      </c>
      <c r="BK282" s="216">
        <f>ROUND(I282*H282,2)</f>
        <v>0</v>
      </c>
      <c r="BL282" s="17" t="s">
        <v>203</v>
      </c>
      <c r="BM282" s="215" t="s">
        <v>326</v>
      </c>
    </row>
    <row r="283" s="2" customFormat="1">
      <c r="A283" s="38"/>
      <c r="B283" s="39"/>
      <c r="C283" s="40"/>
      <c r="D283" s="217" t="s">
        <v>152</v>
      </c>
      <c r="E283" s="40"/>
      <c r="F283" s="218" t="s">
        <v>2864</v>
      </c>
      <c r="G283" s="40"/>
      <c r="H283" s="40"/>
      <c r="I283" s="219"/>
      <c r="J283" s="40"/>
      <c r="K283" s="40"/>
      <c r="L283" s="44"/>
      <c r="M283" s="220"/>
      <c r="N283" s="221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152</v>
      </c>
      <c r="AU283" s="17" t="s">
        <v>79</v>
      </c>
    </row>
    <row r="284" s="2" customFormat="1">
      <c r="A284" s="38"/>
      <c r="B284" s="39"/>
      <c r="C284" s="40"/>
      <c r="D284" s="222" t="s">
        <v>154</v>
      </c>
      <c r="E284" s="40"/>
      <c r="F284" s="223" t="s">
        <v>2865</v>
      </c>
      <c r="G284" s="40"/>
      <c r="H284" s="40"/>
      <c r="I284" s="219"/>
      <c r="J284" s="40"/>
      <c r="K284" s="40"/>
      <c r="L284" s="44"/>
      <c r="M284" s="220"/>
      <c r="N284" s="221"/>
      <c r="O284" s="84"/>
      <c r="P284" s="84"/>
      <c r="Q284" s="84"/>
      <c r="R284" s="84"/>
      <c r="S284" s="84"/>
      <c r="T284" s="85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154</v>
      </c>
      <c r="AU284" s="17" t="s">
        <v>79</v>
      </c>
    </row>
    <row r="285" s="12" customFormat="1" ht="22.8" customHeight="1">
      <c r="A285" s="12"/>
      <c r="B285" s="188"/>
      <c r="C285" s="189"/>
      <c r="D285" s="190" t="s">
        <v>68</v>
      </c>
      <c r="E285" s="202" t="s">
        <v>960</v>
      </c>
      <c r="F285" s="202" t="s">
        <v>961</v>
      </c>
      <c r="G285" s="189"/>
      <c r="H285" s="189"/>
      <c r="I285" s="192"/>
      <c r="J285" s="203">
        <f>BK285</f>
        <v>0</v>
      </c>
      <c r="K285" s="189"/>
      <c r="L285" s="194"/>
      <c r="M285" s="195"/>
      <c r="N285" s="196"/>
      <c r="O285" s="196"/>
      <c r="P285" s="197">
        <f>SUM(P286:P288)</f>
        <v>0</v>
      </c>
      <c r="Q285" s="196"/>
      <c r="R285" s="197">
        <f>SUM(R286:R288)</f>
        <v>0.16668</v>
      </c>
      <c r="S285" s="196"/>
      <c r="T285" s="198">
        <f>SUM(T286:T288)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199" t="s">
        <v>79</v>
      </c>
      <c r="AT285" s="200" t="s">
        <v>68</v>
      </c>
      <c r="AU285" s="200" t="s">
        <v>77</v>
      </c>
      <c r="AY285" s="199" t="s">
        <v>144</v>
      </c>
      <c r="BK285" s="201">
        <f>SUM(BK286:BK288)</f>
        <v>0</v>
      </c>
    </row>
    <row r="286" s="2" customFormat="1" ht="24.15" customHeight="1">
      <c r="A286" s="38"/>
      <c r="B286" s="39"/>
      <c r="C286" s="204" t="s">
        <v>626</v>
      </c>
      <c r="D286" s="204" t="s">
        <v>146</v>
      </c>
      <c r="E286" s="205" t="s">
        <v>2866</v>
      </c>
      <c r="F286" s="206" t="s">
        <v>2867</v>
      </c>
      <c r="G286" s="207" t="s">
        <v>964</v>
      </c>
      <c r="H286" s="208">
        <v>2</v>
      </c>
      <c r="I286" s="209"/>
      <c r="J286" s="210">
        <f>ROUND(I286*H286,2)</f>
        <v>0</v>
      </c>
      <c r="K286" s="206" t="s">
        <v>2868</v>
      </c>
      <c r="L286" s="44"/>
      <c r="M286" s="211" t="s">
        <v>19</v>
      </c>
      <c r="N286" s="212" t="s">
        <v>40</v>
      </c>
      <c r="O286" s="84"/>
      <c r="P286" s="213">
        <f>O286*H286</f>
        <v>0</v>
      </c>
      <c r="Q286" s="213">
        <v>0.083339999999999997</v>
      </c>
      <c r="R286" s="213">
        <f>Q286*H286</f>
        <v>0.16668</v>
      </c>
      <c r="S286" s="213">
        <v>0</v>
      </c>
      <c r="T286" s="214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15" t="s">
        <v>203</v>
      </c>
      <c r="AT286" s="215" t="s">
        <v>146</v>
      </c>
      <c r="AU286" s="215" t="s">
        <v>79</v>
      </c>
      <c r="AY286" s="17" t="s">
        <v>144</v>
      </c>
      <c r="BE286" s="216">
        <f>IF(N286="základní",J286,0)</f>
        <v>0</v>
      </c>
      <c r="BF286" s="216">
        <f>IF(N286="snížená",J286,0)</f>
        <v>0</v>
      </c>
      <c r="BG286" s="216">
        <f>IF(N286="zákl. přenesená",J286,0)</f>
        <v>0</v>
      </c>
      <c r="BH286" s="216">
        <f>IF(N286="sníž. přenesená",J286,0)</f>
        <v>0</v>
      </c>
      <c r="BI286" s="216">
        <f>IF(N286="nulová",J286,0)</f>
        <v>0</v>
      </c>
      <c r="BJ286" s="17" t="s">
        <v>77</v>
      </c>
      <c r="BK286" s="216">
        <f>ROUND(I286*H286,2)</f>
        <v>0</v>
      </c>
      <c r="BL286" s="17" t="s">
        <v>203</v>
      </c>
      <c r="BM286" s="215" t="s">
        <v>2869</v>
      </c>
    </row>
    <row r="287" s="2" customFormat="1">
      <c r="A287" s="38"/>
      <c r="B287" s="39"/>
      <c r="C287" s="40"/>
      <c r="D287" s="217" t="s">
        <v>152</v>
      </c>
      <c r="E287" s="40"/>
      <c r="F287" s="218" t="s">
        <v>2870</v>
      </c>
      <c r="G287" s="40"/>
      <c r="H287" s="40"/>
      <c r="I287" s="219"/>
      <c r="J287" s="40"/>
      <c r="K287" s="40"/>
      <c r="L287" s="44"/>
      <c r="M287" s="220"/>
      <c r="N287" s="221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152</v>
      </c>
      <c r="AU287" s="17" t="s">
        <v>79</v>
      </c>
    </row>
    <row r="288" s="2" customFormat="1">
      <c r="A288" s="38"/>
      <c r="B288" s="39"/>
      <c r="C288" s="40"/>
      <c r="D288" s="222" t="s">
        <v>154</v>
      </c>
      <c r="E288" s="40"/>
      <c r="F288" s="223" t="s">
        <v>2871</v>
      </c>
      <c r="G288" s="40"/>
      <c r="H288" s="40"/>
      <c r="I288" s="219"/>
      <c r="J288" s="40"/>
      <c r="K288" s="40"/>
      <c r="L288" s="44"/>
      <c r="M288" s="220"/>
      <c r="N288" s="221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154</v>
      </c>
      <c r="AU288" s="17" t="s">
        <v>79</v>
      </c>
    </row>
    <row r="289" s="12" customFormat="1" ht="22.8" customHeight="1">
      <c r="A289" s="12"/>
      <c r="B289" s="188"/>
      <c r="C289" s="189"/>
      <c r="D289" s="190" t="s">
        <v>68</v>
      </c>
      <c r="E289" s="202" t="s">
        <v>2872</v>
      </c>
      <c r="F289" s="202" t="s">
        <v>2777</v>
      </c>
      <c r="G289" s="189"/>
      <c r="H289" s="189"/>
      <c r="I289" s="192"/>
      <c r="J289" s="203">
        <f>BK289</f>
        <v>0</v>
      </c>
      <c r="K289" s="189"/>
      <c r="L289" s="194"/>
      <c r="M289" s="195"/>
      <c r="N289" s="196"/>
      <c r="O289" s="196"/>
      <c r="P289" s="197">
        <f>SUM(P290:P424)</f>
        <v>0</v>
      </c>
      <c r="Q289" s="196"/>
      <c r="R289" s="197">
        <f>SUM(R290:R424)</f>
        <v>0.011612892</v>
      </c>
      <c r="S289" s="196"/>
      <c r="T289" s="198">
        <f>SUM(T290:T424)</f>
        <v>0.025399999999999999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199" t="s">
        <v>79</v>
      </c>
      <c r="AT289" s="200" t="s">
        <v>68</v>
      </c>
      <c r="AU289" s="200" t="s">
        <v>77</v>
      </c>
      <c r="AY289" s="199" t="s">
        <v>144</v>
      </c>
      <c r="BK289" s="201">
        <f>SUM(BK290:BK424)</f>
        <v>0</v>
      </c>
    </row>
    <row r="290" s="2" customFormat="1" ht="16.5" customHeight="1">
      <c r="A290" s="38"/>
      <c r="B290" s="39"/>
      <c r="C290" s="256" t="s">
        <v>237</v>
      </c>
      <c r="D290" s="256" t="s">
        <v>229</v>
      </c>
      <c r="E290" s="257" t="s">
        <v>2873</v>
      </c>
      <c r="F290" s="258" t="s">
        <v>2874</v>
      </c>
      <c r="G290" s="259" t="s">
        <v>305</v>
      </c>
      <c r="H290" s="260">
        <v>2</v>
      </c>
      <c r="I290" s="261"/>
      <c r="J290" s="262">
        <f>ROUND(I290*H290,2)</f>
        <v>0</v>
      </c>
      <c r="K290" s="258" t="s">
        <v>19</v>
      </c>
      <c r="L290" s="263"/>
      <c r="M290" s="264" t="s">
        <v>19</v>
      </c>
      <c r="N290" s="265" t="s">
        <v>40</v>
      </c>
      <c r="O290" s="84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15" t="s">
        <v>260</v>
      </c>
      <c r="AT290" s="215" t="s">
        <v>229</v>
      </c>
      <c r="AU290" s="215" t="s">
        <v>79</v>
      </c>
      <c r="AY290" s="17" t="s">
        <v>144</v>
      </c>
      <c r="BE290" s="216">
        <f>IF(N290="základní",J290,0)</f>
        <v>0</v>
      </c>
      <c r="BF290" s="216">
        <f>IF(N290="snížená",J290,0)</f>
        <v>0</v>
      </c>
      <c r="BG290" s="216">
        <f>IF(N290="zákl. přenesená",J290,0)</f>
        <v>0</v>
      </c>
      <c r="BH290" s="216">
        <f>IF(N290="sníž. přenesená",J290,0)</f>
        <v>0</v>
      </c>
      <c r="BI290" s="216">
        <f>IF(N290="nulová",J290,0)</f>
        <v>0</v>
      </c>
      <c r="BJ290" s="17" t="s">
        <v>77</v>
      </c>
      <c r="BK290" s="216">
        <f>ROUND(I290*H290,2)</f>
        <v>0</v>
      </c>
      <c r="BL290" s="17" t="s">
        <v>203</v>
      </c>
      <c r="BM290" s="215" t="s">
        <v>332</v>
      </c>
    </row>
    <row r="291" s="2" customFormat="1">
      <c r="A291" s="38"/>
      <c r="B291" s="39"/>
      <c r="C291" s="40"/>
      <c r="D291" s="217" t="s">
        <v>152</v>
      </c>
      <c r="E291" s="40"/>
      <c r="F291" s="218" t="s">
        <v>2874</v>
      </c>
      <c r="G291" s="40"/>
      <c r="H291" s="40"/>
      <c r="I291" s="219"/>
      <c r="J291" s="40"/>
      <c r="K291" s="40"/>
      <c r="L291" s="44"/>
      <c r="M291" s="220"/>
      <c r="N291" s="221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152</v>
      </c>
      <c r="AU291" s="17" t="s">
        <v>79</v>
      </c>
    </row>
    <row r="292" s="2" customFormat="1" ht="66.75" customHeight="1">
      <c r="A292" s="38"/>
      <c r="B292" s="39"/>
      <c r="C292" s="256" t="s">
        <v>337</v>
      </c>
      <c r="D292" s="256" t="s">
        <v>229</v>
      </c>
      <c r="E292" s="257" t="s">
        <v>2875</v>
      </c>
      <c r="F292" s="258" t="s">
        <v>2690</v>
      </c>
      <c r="G292" s="259" t="s">
        <v>305</v>
      </c>
      <c r="H292" s="260">
        <v>2</v>
      </c>
      <c r="I292" s="261"/>
      <c r="J292" s="262">
        <f>ROUND(I292*H292,2)</f>
        <v>0</v>
      </c>
      <c r="K292" s="258" t="s">
        <v>19</v>
      </c>
      <c r="L292" s="263"/>
      <c r="M292" s="264" t="s">
        <v>19</v>
      </c>
      <c r="N292" s="265" t="s">
        <v>40</v>
      </c>
      <c r="O292" s="84"/>
      <c r="P292" s="213">
        <f>O292*H292</f>
        <v>0</v>
      </c>
      <c r="Q292" s="213">
        <v>0</v>
      </c>
      <c r="R292" s="213">
        <f>Q292*H292</f>
        <v>0</v>
      </c>
      <c r="S292" s="213">
        <v>0</v>
      </c>
      <c r="T292" s="214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15" t="s">
        <v>260</v>
      </c>
      <c r="AT292" s="215" t="s">
        <v>229</v>
      </c>
      <c r="AU292" s="215" t="s">
        <v>79</v>
      </c>
      <c r="AY292" s="17" t="s">
        <v>144</v>
      </c>
      <c r="BE292" s="216">
        <f>IF(N292="základní",J292,0)</f>
        <v>0</v>
      </c>
      <c r="BF292" s="216">
        <f>IF(N292="snížená",J292,0)</f>
        <v>0</v>
      </c>
      <c r="BG292" s="216">
        <f>IF(N292="zákl. přenesená",J292,0)</f>
        <v>0</v>
      </c>
      <c r="BH292" s="216">
        <f>IF(N292="sníž. přenesená",J292,0)</f>
        <v>0</v>
      </c>
      <c r="BI292" s="216">
        <f>IF(N292="nulová",J292,0)</f>
        <v>0</v>
      </c>
      <c r="BJ292" s="17" t="s">
        <v>77</v>
      </c>
      <c r="BK292" s="216">
        <f>ROUND(I292*H292,2)</f>
        <v>0</v>
      </c>
      <c r="BL292" s="17" t="s">
        <v>203</v>
      </c>
      <c r="BM292" s="215" t="s">
        <v>340</v>
      </c>
    </row>
    <row r="293" s="2" customFormat="1">
      <c r="A293" s="38"/>
      <c r="B293" s="39"/>
      <c r="C293" s="40"/>
      <c r="D293" s="217" t="s">
        <v>152</v>
      </c>
      <c r="E293" s="40"/>
      <c r="F293" s="218" t="s">
        <v>2876</v>
      </c>
      <c r="G293" s="40"/>
      <c r="H293" s="40"/>
      <c r="I293" s="219"/>
      <c r="J293" s="40"/>
      <c r="K293" s="40"/>
      <c r="L293" s="44"/>
      <c r="M293" s="220"/>
      <c r="N293" s="221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152</v>
      </c>
      <c r="AU293" s="17" t="s">
        <v>79</v>
      </c>
    </row>
    <row r="294" s="13" customFormat="1">
      <c r="A294" s="13"/>
      <c r="B294" s="224"/>
      <c r="C294" s="225"/>
      <c r="D294" s="217" t="s">
        <v>156</v>
      </c>
      <c r="E294" s="226" t="s">
        <v>19</v>
      </c>
      <c r="F294" s="227" t="s">
        <v>2877</v>
      </c>
      <c r="G294" s="225"/>
      <c r="H294" s="226" t="s">
        <v>19</v>
      </c>
      <c r="I294" s="228"/>
      <c r="J294" s="225"/>
      <c r="K294" s="225"/>
      <c r="L294" s="229"/>
      <c r="M294" s="230"/>
      <c r="N294" s="231"/>
      <c r="O294" s="231"/>
      <c r="P294" s="231"/>
      <c r="Q294" s="231"/>
      <c r="R294" s="231"/>
      <c r="S294" s="231"/>
      <c r="T294" s="23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3" t="s">
        <v>156</v>
      </c>
      <c r="AU294" s="233" t="s">
        <v>79</v>
      </c>
      <c r="AV294" s="13" t="s">
        <v>77</v>
      </c>
      <c r="AW294" s="13" t="s">
        <v>31</v>
      </c>
      <c r="AX294" s="13" t="s">
        <v>69</v>
      </c>
      <c r="AY294" s="233" t="s">
        <v>144</v>
      </c>
    </row>
    <row r="295" s="14" customFormat="1">
      <c r="A295" s="14"/>
      <c r="B295" s="234"/>
      <c r="C295" s="235"/>
      <c r="D295" s="217" t="s">
        <v>156</v>
      </c>
      <c r="E295" s="236" t="s">
        <v>19</v>
      </c>
      <c r="F295" s="237" t="s">
        <v>77</v>
      </c>
      <c r="G295" s="235"/>
      <c r="H295" s="238">
        <v>1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4" t="s">
        <v>156</v>
      </c>
      <c r="AU295" s="244" t="s">
        <v>79</v>
      </c>
      <c r="AV295" s="14" t="s">
        <v>79</v>
      </c>
      <c r="AW295" s="14" t="s">
        <v>31</v>
      </c>
      <c r="AX295" s="14" t="s">
        <v>69</v>
      </c>
      <c r="AY295" s="244" t="s">
        <v>144</v>
      </c>
    </row>
    <row r="296" s="13" customFormat="1">
      <c r="A296" s="13"/>
      <c r="B296" s="224"/>
      <c r="C296" s="225"/>
      <c r="D296" s="217" t="s">
        <v>156</v>
      </c>
      <c r="E296" s="226" t="s">
        <v>19</v>
      </c>
      <c r="F296" s="227" t="s">
        <v>2878</v>
      </c>
      <c r="G296" s="225"/>
      <c r="H296" s="226" t="s">
        <v>19</v>
      </c>
      <c r="I296" s="228"/>
      <c r="J296" s="225"/>
      <c r="K296" s="225"/>
      <c r="L296" s="229"/>
      <c r="M296" s="230"/>
      <c r="N296" s="231"/>
      <c r="O296" s="231"/>
      <c r="P296" s="231"/>
      <c r="Q296" s="231"/>
      <c r="R296" s="231"/>
      <c r="S296" s="231"/>
      <c r="T296" s="23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3" t="s">
        <v>156</v>
      </c>
      <c r="AU296" s="233" t="s">
        <v>79</v>
      </c>
      <c r="AV296" s="13" t="s">
        <v>77</v>
      </c>
      <c r="AW296" s="13" t="s">
        <v>31</v>
      </c>
      <c r="AX296" s="13" t="s">
        <v>69</v>
      </c>
      <c r="AY296" s="233" t="s">
        <v>144</v>
      </c>
    </row>
    <row r="297" s="14" customFormat="1">
      <c r="A297" s="14"/>
      <c r="B297" s="234"/>
      <c r="C297" s="235"/>
      <c r="D297" s="217" t="s">
        <v>156</v>
      </c>
      <c r="E297" s="236" t="s">
        <v>19</v>
      </c>
      <c r="F297" s="237" t="s">
        <v>77</v>
      </c>
      <c r="G297" s="235"/>
      <c r="H297" s="238">
        <v>1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4" t="s">
        <v>156</v>
      </c>
      <c r="AU297" s="244" t="s">
        <v>79</v>
      </c>
      <c r="AV297" s="14" t="s">
        <v>79</v>
      </c>
      <c r="AW297" s="14" t="s">
        <v>31</v>
      </c>
      <c r="AX297" s="14" t="s">
        <v>69</v>
      </c>
      <c r="AY297" s="244" t="s">
        <v>144</v>
      </c>
    </row>
    <row r="298" s="15" customFormat="1">
      <c r="A298" s="15"/>
      <c r="B298" s="245"/>
      <c r="C298" s="246"/>
      <c r="D298" s="217" t="s">
        <v>156</v>
      </c>
      <c r="E298" s="247" t="s">
        <v>19</v>
      </c>
      <c r="F298" s="248" t="s">
        <v>163</v>
      </c>
      <c r="G298" s="246"/>
      <c r="H298" s="249">
        <v>2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5" t="s">
        <v>156</v>
      </c>
      <c r="AU298" s="255" t="s">
        <v>79</v>
      </c>
      <c r="AV298" s="15" t="s">
        <v>151</v>
      </c>
      <c r="AW298" s="15" t="s">
        <v>31</v>
      </c>
      <c r="AX298" s="15" t="s">
        <v>77</v>
      </c>
      <c r="AY298" s="255" t="s">
        <v>144</v>
      </c>
    </row>
    <row r="299" s="2" customFormat="1" ht="33" customHeight="1">
      <c r="A299" s="38"/>
      <c r="B299" s="39"/>
      <c r="C299" s="256" t="s">
        <v>244</v>
      </c>
      <c r="D299" s="256" t="s">
        <v>229</v>
      </c>
      <c r="E299" s="257" t="s">
        <v>2879</v>
      </c>
      <c r="F299" s="258" t="s">
        <v>2880</v>
      </c>
      <c r="G299" s="259" t="s">
        <v>305</v>
      </c>
      <c r="H299" s="260">
        <v>1</v>
      </c>
      <c r="I299" s="261"/>
      <c r="J299" s="262">
        <f>ROUND(I299*H299,2)</f>
        <v>0</v>
      </c>
      <c r="K299" s="258" t="s">
        <v>19</v>
      </c>
      <c r="L299" s="263"/>
      <c r="M299" s="264" t="s">
        <v>19</v>
      </c>
      <c r="N299" s="265" t="s">
        <v>40</v>
      </c>
      <c r="O299" s="84"/>
      <c r="P299" s="213">
        <f>O299*H299</f>
        <v>0</v>
      </c>
      <c r="Q299" s="213">
        <v>0</v>
      </c>
      <c r="R299" s="213">
        <f>Q299*H299</f>
        <v>0</v>
      </c>
      <c r="S299" s="213">
        <v>0</v>
      </c>
      <c r="T299" s="214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15" t="s">
        <v>260</v>
      </c>
      <c r="AT299" s="215" t="s">
        <v>229</v>
      </c>
      <c r="AU299" s="215" t="s">
        <v>79</v>
      </c>
      <c r="AY299" s="17" t="s">
        <v>144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7" t="s">
        <v>77</v>
      </c>
      <c r="BK299" s="216">
        <f>ROUND(I299*H299,2)</f>
        <v>0</v>
      </c>
      <c r="BL299" s="17" t="s">
        <v>203</v>
      </c>
      <c r="BM299" s="215" t="s">
        <v>344</v>
      </c>
    </row>
    <row r="300" s="2" customFormat="1">
      <c r="A300" s="38"/>
      <c r="B300" s="39"/>
      <c r="C300" s="40"/>
      <c r="D300" s="217" t="s">
        <v>152</v>
      </c>
      <c r="E300" s="40"/>
      <c r="F300" s="218" t="s">
        <v>2880</v>
      </c>
      <c r="G300" s="40"/>
      <c r="H300" s="40"/>
      <c r="I300" s="219"/>
      <c r="J300" s="40"/>
      <c r="K300" s="40"/>
      <c r="L300" s="44"/>
      <c r="M300" s="220"/>
      <c r="N300" s="221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152</v>
      </c>
      <c r="AU300" s="17" t="s">
        <v>79</v>
      </c>
    </row>
    <row r="301" s="13" customFormat="1">
      <c r="A301" s="13"/>
      <c r="B301" s="224"/>
      <c r="C301" s="225"/>
      <c r="D301" s="217" t="s">
        <v>156</v>
      </c>
      <c r="E301" s="226" t="s">
        <v>19</v>
      </c>
      <c r="F301" s="227" t="s">
        <v>2881</v>
      </c>
      <c r="G301" s="225"/>
      <c r="H301" s="226" t="s">
        <v>19</v>
      </c>
      <c r="I301" s="228"/>
      <c r="J301" s="225"/>
      <c r="K301" s="225"/>
      <c r="L301" s="229"/>
      <c r="M301" s="230"/>
      <c r="N301" s="231"/>
      <c r="O301" s="231"/>
      <c r="P301" s="231"/>
      <c r="Q301" s="231"/>
      <c r="R301" s="231"/>
      <c r="S301" s="231"/>
      <c r="T301" s="23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3" t="s">
        <v>156</v>
      </c>
      <c r="AU301" s="233" t="s">
        <v>79</v>
      </c>
      <c r="AV301" s="13" t="s">
        <v>77</v>
      </c>
      <c r="AW301" s="13" t="s">
        <v>31</v>
      </c>
      <c r="AX301" s="13" t="s">
        <v>69</v>
      </c>
      <c r="AY301" s="233" t="s">
        <v>144</v>
      </c>
    </row>
    <row r="302" s="14" customFormat="1">
      <c r="A302" s="14"/>
      <c r="B302" s="234"/>
      <c r="C302" s="235"/>
      <c r="D302" s="217" t="s">
        <v>156</v>
      </c>
      <c r="E302" s="236" t="s">
        <v>19</v>
      </c>
      <c r="F302" s="237" t="s">
        <v>77</v>
      </c>
      <c r="G302" s="235"/>
      <c r="H302" s="238">
        <v>1</v>
      </c>
      <c r="I302" s="239"/>
      <c r="J302" s="235"/>
      <c r="K302" s="235"/>
      <c r="L302" s="240"/>
      <c r="M302" s="241"/>
      <c r="N302" s="242"/>
      <c r="O302" s="242"/>
      <c r="P302" s="242"/>
      <c r="Q302" s="242"/>
      <c r="R302" s="242"/>
      <c r="S302" s="242"/>
      <c r="T302" s="243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4" t="s">
        <v>156</v>
      </c>
      <c r="AU302" s="244" t="s">
        <v>79</v>
      </c>
      <c r="AV302" s="14" t="s">
        <v>79</v>
      </c>
      <c r="AW302" s="14" t="s">
        <v>31</v>
      </c>
      <c r="AX302" s="14" t="s">
        <v>69</v>
      </c>
      <c r="AY302" s="244" t="s">
        <v>144</v>
      </c>
    </row>
    <row r="303" s="15" customFormat="1">
      <c r="A303" s="15"/>
      <c r="B303" s="245"/>
      <c r="C303" s="246"/>
      <c r="D303" s="217" t="s">
        <v>156</v>
      </c>
      <c r="E303" s="247" t="s">
        <v>19</v>
      </c>
      <c r="F303" s="248" t="s">
        <v>163</v>
      </c>
      <c r="G303" s="246"/>
      <c r="H303" s="249">
        <v>1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55" t="s">
        <v>156</v>
      </c>
      <c r="AU303" s="255" t="s">
        <v>79</v>
      </c>
      <c r="AV303" s="15" t="s">
        <v>151</v>
      </c>
      <c r="AW303" s="15" t="s">
        <v>31</v>
      </c>
      <c r="AX303" s="15" t="s">
        <v>77</v>
      </c>
      <c r="AY303" s="255" t="s">
        <v>144</v>
      </c>
    </row>
    <row r="304" s="2" customFormat="1" ht="24.15" customHeight="1">
      <c r="A304" s="38"/>
      <c r="B304" s="39"/>
      <c r="C304" s="256" t="s">
        <v>350</v>
      </c>
      <c r="D304" s="256" t="s">
        <v>229</v>
      </c>
      <c r="E304" s="257" t="s">
        <v>2882</v>
      </c>
      <c r="F304" s="258" t="s">
        <v>2883</v>
      </c>
      <c r="G304" s="259" t="s">
        <v>305</v>
      </c>
      <c r="H304" s="260">
        <v>1</v>
      </c>
      <c r="I304" s="261"/>
      <c r="J304" s="262">
        <f>ROUND(I304*H304,2)</f>
        <v>0</v>
      </c>
      <c r="K304" s="258" t="s">
        <v>19</v>
      </c>
      <c r="L304" s="263"/>
      <c r="M304" s="264" t="s">
        <v>19</v>
      </c>
      <c r="N304" s="265" t="s">
        <v>40</v>
      </c>
      <c r="O304" s="84"/>
      <c r="P304" s="213">
        <f>O304*H304</f>
        <v>0</v>
      </c>
      <c r="Q304" s="213">
        <v>0</v>
      </c>
      <c r="R304" s="213">
        <f>Q304*H304</f>
        <v>0</v>
      </c>
      <c r="S304" s="213">
        <v>0</v>
      </c>
      <c r="T304" s="214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15" t="s">
        <v>260</v>
      </c>
      <c r="AT304" s="215" t="s">
        <v>229</v>
      </c>
      <c r="AU304" s="215" t="s">
        <v>79</v>
      </c>
      <c r="AY304" s="17" t="s">
        <v>144</v>
      </c>
      <c r="BE304" s="216">
        <f>IF(N304="základní",J304,0)</f>
        <v>0</v>
      </c>
      <c r="BF304" s="216">
        <f>IF(N304="snížená",J304,0)</f>
        <v>0</v>
      </c>
      <c r="BG304" s="216">
        <f>IF(N304="zákl. přenesená",J304,0)</f>
        <v>0</v>
      </c>
      <c r="BH304" s="216">
        <f>IF(N304="sníž. přenesená",J304,0)</f>
        <v>0</v>
      </c>
      <c r="BI304" s="216">
        <f>IF(N304="nulová",J304,0)</f>
        <v>0</v>
      </c>
      <c r="BJ304" s="17" t="s">
        <v>77</v>
      </c>
      <c r="BK304" s="216">
        <f>ROUND(I304*H304,2)</f>
        <v>0</v>
      </c>
      <c r="BL304" s="17" t="s">
        <v>203</v>
      </c>
      <c r="BM304" s="215" t="s">
        <v>353</v>
      </c>
    </row>
    <row r="305" s="2" customFormat="1">
      <c r="A305" s="38"/>
      <c r="B305" s="39"/>
      <c r="C305" s="40"/>
      <c r="D305" s="217" t="s">
        <v>152</v>
      </c>
      <c r="E305" s="40"/>
      <c r="F305" s="218" t="s">
        <v>2883</v>
      </c>
      <c r="G305" s="40"/>
      <c r="H305" s="40"/>
      <c r="I305" s="219"/>
      <c r="J305" s="40"/>
      <c r="K305" s="40"/>
      <c r="L305" s="44"/>
      <c r="M305" s="220"/>
      <c r="N305" s="221"/>
      <c r="O305" s="84"/>
      <c r="P305" s="84"/>
      <c r="Q305" s="84"/>
      <c r="R305" s="84"/>
      <c r="S305" s="84"/>
      <c r="T305" s="85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152</v>
      </c>
      <c r="AU305" s="17" t="s">
        <v>79</v>
      </c>
    </row>
    <row r="306" s="13" customFormat="1">
      <c r="A306" s="13"/>
      <c r="B306" s="224"/>
      <c r="C306" s="225"/>
      <c r="D306" s="217" t="s">
        <v>156</v>
      </c>
      <c r="E306" s="226" t="s">
        <v>19</v>
      </c>
      <c r="F306" s="227" t="s">
        <v>2881</v>
      </c>
      <c r="G306" s="225"/>
      <c r="H306" s="226" t="s">
        <v>19</v>
      </c>
      <c r="I306" s="228"/>
      <c r="J306" s="225"/>
      <c r="K306" s="225"/>
      <c r="L306" s="229"/>
      <c r="M306" s="230"/>
      <c r="N306" s="231"/>
      <c r="O306" s="231"/>
      <c r="P306" s="231"/>
      <c r="Q306" s="231"/>
      <c r="R306" s="231"/>
      <c r="S306" s="231"/>
      <c r="T306" s="23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3" t="s">
        <v>156</v>
      </c>
      <c r="AU306" s="233" t="s">
        <v>79</v>
      </c>
      <c r="AV306" s="13" t="s">
        <v>77</v>
      </c>
      <c r="AW306" s="13" t="s">
        <v>31</v>
      </c>
      <c r="AX306" s="13" t="s">
        <v>69</v>
      </c>
      <c r="AY306" s="233" t="s">
        <v>144</v>
      </c>
    </row>
    <row r="307" s="14" customFormat="1">
      <c r="A307" s="14"/>
      <c r="B307" s="234"/>
      <c r="C307" s="235"/>
      <c r="D307" s="217" t="s">
        <v>156</v>
      </c>
      <c r="E307" s="236" t="s">
        <v>19</v>
      </c>
      <c r="F307" s="237" t="s">
        <v>77</v>
      </c>
      <c r="G307" s="235"/>
      <c r="H307" s="238">
        <v>1</v>
      </c>
      <c r="I307" s="239"/>
      <c r="J307" s="235"/>
      <c r="K307" s="235"/>
      <c r="L307" s="240"/>
      <c r="M307" s="241"/>
      <c r="N307" s="242"/>
      <c r="O307" s="242"/>
      <c r="P307" s="242"/>
      <c r="Q307" s="242"/>
      <c r="R307" s="242"/>
      <c r="S307" s="242"/>
      <c r="T307" s="24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4" t="s">
        <v>156</v>
      </c>
      <c r="AU307" s="244" t="s">
        <v>79</v>
      </c>
      <c r="AV307" s="14" t="s">
        <v>79</v>
      </c>
      <c r="AW307" s="14" t="s">
        <v>31</v>
      </c>
      <c r="AX307" s="14" t="s">
        <v>69</v>
      </c>
      <c r="AY307" s="244" t="s">
        <v>144</v>
      </c>
    </row>
    <row r="308" s="15" customFormat="1">
      <c r="A308" s="15"/>
      <c r="B308" s="245"/>
      <c r="C308" s="246"/>
      <c r="D308" s="217" t="s">
        <v>156</v>
      </c>
      <c r="E308" s="247" t="s">
        <v>19</v>
      </c>
      <c r="F308" s="248" t="s">
        <v>163</v>
      </c>
      <c r="G308" s="246"/>
      <c r="H308" s="249">
        <v>1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55" t="s">
        <v>156</v>
      </c>
      <c r="AU308" s="255" t="s">
        <v>79</v>
      </c>
      <c r="AV308" s="15" t="s">
        <v>151</v>
      </c>
      <c r="AW308" s="15" t="s">
        <v>31</v>
      </c>
      <c r="AX308" s="15" t="s">
        <v>77</v>
      </c>
      <c r="AY308" s="255" t="s">
        <v>144</v>
      </c>
    </row>
    <row r="309" s="2" customFormat="1" ht="66.75" customHeight="1">
      <c r="A309" s="38"/>
      <c r="B309" s="39"/>
      <c r="C309" s="256" t="s">
        <v>252</v>
      </c>
      <c r="D309" s="256" t="s">
        <v>229</v>
      </c>
      <c r="E309" s="257" t="s">
        <v>2884</v>
      </c>
      <c r="F309" s="258" t="s">
        <v>2885</v>
      </c>
      <c r="G309" s="259" t="s">
        <v>305</v>
      </c>
      <c r="H309" s="260">
        <v>1</v>
      </c>
      <c r="I309" s="261"/>
      <c r="J309" s="262">
        <f>ROUND(I309*H309,2)</f>
        <v>0</v>
      </c>
      <c r="K309" s="258" t="s">
        <v>19</v>
      </c>
      <c r="L309" s="263"/>
      <c r="M309" s="264" t="s">
        <v>19</v>
      </c>
      <c r="N309" s="265" t="s">
        <v>40</v>
      </c>
      <c r="O309" s="84"/>
      <c r="P309" s="213">
        <f>O309*H309</f>
        <v>0</v>
      </c>
      <c r="Q309" s="213">
        <v>0</v>
      </c>
      <c r="R309" s="213">
        <f>Q309*H309</f>
        <v>0</v>
      </c>
      <c r="S309" s="213">
        <v>0</v>
      </c>
      <c r="T309" s="214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15" t="s">
        <v>260</v>
      </c>
      <c r="AT309" s="215" t="s">
        <v>229</v>
      </c>
      <c r="AU309" s="215" t="s">
        <v>79</v>
      </c>
      <c r="AY309" s="17" t="s">
        <v>144</v>
      </c>
      <c r="BE309" s="216">
        <f>IF(N309="základní",J309,0)</f>
        <v>0</v>
      </c>
      <c r="BF309" s="216">
        <f>IF(N309="snížená",J309,0)</f>
        <v>0</v>
      </c>
      <c r="BG309" s="216">
        <f>IF(N309="zákl. přenesená",J309,0)</f>
        <v>0</v>
      </c>
      <c r="BH309" s="216">
        <f>IF(N309="sníž. přenesená",J309,0)</f>
        <v>0</v>
      </c>
      <c r="BI309" s="216">
        <f>IF(N309="nulová",J309,0)</f>
        <v>0</v>
      </c>
      <c r="BJ309" s="17" t="s">
        <v>77</v>
      </c>
      <c r="BK309" s="216">
        <f>ROUND(I309*H309,2)</f>
        <v>0</v>
      </c>
      <c r="BL309" s="17" t="s">
        <v>203</v>
      </c>
      <c r="BM309" s="215" t="s">
        <v>357</v>
      </c>
    </row>
    <row r="310" s="2" customFormat="1">
      <c r="A310" s="38"/>
      <c r="B310" s="39"/>
      <c r="C310" s="40"/>
      <c r="D310" s="217" t="s">
        <v>152</v>
      </c>
      <c r="E310" s="40"/>
      <c r="F310" s="218" t="s">
        <v>2885</v>
      </c>
      <c r="G310" s="40"/>
      <c r="H310" s="40"/>
      <c r="I310" s="219"/>
      <c r="J310" s="40"/>
      <c r="K310" s="40"/>
      <c r="L310" s="44"/>
      <c r="M310" s="220"/>
      <c r="N310" s="221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152</v>
      </c>
      <c r="AU310" s="17" t="s">
        <v>79</v>
      </c>
    </row>
    <row r="311" s="13" customFormat="1">
      <c r="A311" s="13"/>
      <c r="B311" s="224"/>
      <c r="C311" s="225"/>
      <c r="D311" s="217" t="s">
        <v>156</v>
      </c>
      <c r="E311" s="226" t="s">
        <v>19</v>
      </c>
      <c r="F311" s="227" t="s">
        <v>2881</v>
      </c>
      <c r="G311" s="225"/>
      <c r="H311" s="226" t="s">
        <v>19</v>
      </c>
      <c r="I311" s="228"/>
      <c r="J311" s="225"/>
      <c r="K311" s="225"/>
      <c r="L311" s="229"/>
      <c r="M311" s="230"/>
      <c r="N311" s="231"/>
      <c r="O311" s="231"/>
      <c r="P311" s="231"/>
      <c r="Q311" s="231"/>
      <c r="R311" s="231"/>
      <c r="S311" s="231"/>
      <c r="T311" s="23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3" t="s">
        <v>156</v>
      </c>
      <c r="AU311" s="233" t="s">
        <v>79</v>
      </c>
      <c r="AV311" s="13" t="s">
        <v>77</v>
      </c>
      <c r="AW311" s="13" t="s">
        <v>31</v>
      </c>
      <c r="AX311" s="13" t="s">
        <v>69</v>
      </c>
      <c r="AY311" s="233" t="s">
        <v>144</v>
      </c>
    </row>
    <row r="312" s="14" customFormat="1">
      <c r="A312" s="14"/>
      <c r="B312" s="234"/>
      <c r="C312" s="235"/>
      <c r="D312" s="217" t="s">
        <v>156</v>
      </c>
      <c r="E312" s="236" t="s">
        <v>19</v>
      </c>
      <c r="F312" s="237" t="s">
        <v>77</v>
      </c>
      <c r="G312" s="235"/>
      <c r="H312" s="238">
        <v>1</v>
      </c>
      <c r="I312" s="239"/>
      <c r="J312" s="235"/>
      <c r="K312" s="235"/>
      <c r="L312" s="240"/>
      <c r="M312" s="241"/>
      <c r="N312" s="242"/>
      <c r="O312" s="242"/>
      <c r="P312" s="242"/>
      <c r="Q312" s="242"/>
      <c r="R312" s="242"/>
      <c r="S312" s="242"/>
      <c r="T312" s="24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4" t="s">
        <v>156</v>
      </c>
      <c r="AU312" s="244" t="s">
        <v>79</v>
      </c>
      <c r="AV312" s="14" t="s">
        <v>79</v>
      </c>
      <c r="AW312" s="14" t="s">
        <v>31</v>
      </c>
      <c r="AX312" s="14" t="s">
        <v>69</v>
      </c>
      <c r="AY312" s="244" t="s">
        <v>144</v>
      </c>
    </row>
    <row r="313" s="15" customFormat="1">
      <c r="A313" s="15"/>
      <c r="B313" s="245"/>
      <c r="C313" s="246"/>
      <c r="D313" s="217" t="s">
        <v>156</v>
      </c>
      <c r="E313" s="247" t="s">
        <v>19</v>
      </c>
      <c r="F313" s="248" t="s">
        <v>163</v>
      </c>
      <c r="G313" s="246"/>
      <c r="H313" s="249">
        <v>1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55" t="s">
        <v>156</v>
      </c>
      <c r="AU313" s="255" t="s">
        <v>79</v>
      </c>
      <c r="AV313" s="15" t="s">
        <v>151</v>
      </c>
      <c r="AW313" s="15" t="s">
        <v>31</v>
      </c>
      <c r="AX313" s="15" t="s">
        <v>77</v>
      </c>
      <c r="AY313" s="255" t="s">
        <v>144</v>
      </c>
    </row>
    <row r="314" s="2" customFormat="1" ht="66.75" customHeight="1">
      <c r="A314" s="38"/>
      <c r="B314" s="39"/>
      <c r="C314" s="256" t="s">
        <v>368</v>
      </c>
      <c r="D314" s="256" t="s">
        <v>229</v>
      </c>
      <c r="E314" s="257" t="s">
        <v>2886</v>
      </c>
      <c r="F314" s="258" t="s">
        <v>2887</v>
      </c>
      <c r="G314" s="259" t="s">
        <v>305</v>
      </c>
      <c r="H314" s="260">
        <v>15</v>
      </c>
      <c r="I314" s="261"/>
      <c r="J314" s="262">
        <f>ROUND(I314*H314,2)</f>
        <v>0</v>
      </c>
      <c r="K314" s="258" t="s">
        <v>19</v>
      </c>
      <c r="L314" s="263"/>
      <c r="M314" s="264" t="s">
        <v>19</v>
      </c>
      <c r="N314" s="265" t="s">
        <v>40</v>
      </c>
      <c r="O314" s="84"/>
      <c r="P314" s="213">
        <f>O314*H314</f>
        <v>0</v>
      </c>
      <c r="Q314" s="213">
        <v>0</v>
      </c>
      <c r="R314" s="213">
        <f>Q314*H314</f>
        <v>0</v>
      </c>
      <c r="S314" s="213">
        <v>0</v>
      </c>
      <c r="T314" s="214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15" t="s">
        <v>260</v>
      </c>
      <c r="AT314" s="215" t="s">
        <v>229</v>
      </c>
      <c r="AU314" s="215" t="s">
        <v>79</v>
      </c>
      <c r="AY314" s="17" t="s">
        <v>144</v>
      </c>
      <c r="BE314" s="216">
        <f>IF(N314="základní",J314,0)</f>
        <v>0</v>
      </c>
      <c r="BF314" s="216">
        <f>IF(N314="snížená",J314,0)</f>
        <v>0</v>
      </c>
      <c r="BG314" s="216">
        <f>IF(N314="zákl. přenesená",J314,0)</f>
        <v>0</v>
      </c>
      <c r="BH314" s="216">
        <f>IF(N314="sníž. přenesená",J314,0)</f>
        <v>0</v>
      </c>
      <c r="BI314" s="216">
        <f>IF(N314="nulová",J314,0)</f>
        <v>0</v>
      </c>
      <c r="BJ314" s="17" t="s">
        <v>77</v>
      </c>
      <c r="BK314" s="216">
        <f>ROUND(I314*H314,2)</f>
        <v>0</v>
      </c>
      <c r="BL314" s="17" t="s">
        <v>203</v>
      </c>
      <c r="BM314" s="215" t="s">
        <v>371</v>
      </c>
    </row>
    <row r="315" s="2" customFormat="1">
      <c r="A315" s="38"/>
      <c r="B315" s="39"/>
      <c r="C315" s="40"/>
      <c r="D315" s="217" t="s">
        <v>152</v>
      </c>
      <c r="E315" s="40"/>
      <c r="F315" s="218" t="s">
        <v>2888</v>
      </c>
      <c r="G315" s="40"/>
      <c r="H315" s="40"/>
      <c r="I315" s="219"/>
      <c r="J315" s="40"/>
      <c r="K315" s="40"/>
      <c r="L315" s="44"/>
      <c r="M315" s="220"/>
      <c r="N315" s="221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152</v>
      </c>
      <c r="AU315" s="17" t="s">
        <v>79</v>
      </c>
    </row>
    <row r="316" s="13" customFormat="1">
      <c r="A316" s="13"/>
      <c r="B316" s="224"/>
      <c r="C316" s="225"/>
      <c r="D316" s="217" t="s">
        <v>156</v>
      </c>
      <c r="E316" s="226" t="s">
        <v>19</v>
      </c>
      <c r="F316" s="227" t="s">
        <v>2889</v>
      </c>
      <c r="G316" s="225"/>
      <c r="H316" s="226" t="s">
        <v>19</v>
      </c>
      <c r="I316" s="228"/>
      <c r="J316" s="225"/>
      <c r="K316" s="225"/>
      <c r="L316" s="229"/>
      <c r="M316" s="230"/>
      <c r="N316" s="231"/>
      <c r="O316" s="231"/>
      <c r="P316" s="231"/>
      <c r="Q316" s="231"/>
      <c r="R316" s="231"/>
      <c r="S316" s="231"/>
      <c r="T316" s="23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3" t="s">
        <v>156</v>
      </c>
      <c r="AU316" s="233" t="s">
        <v>79</v>
      </c>
      <c r="AV316" s="13" t="s">
        <v>77</v>
      </c>
      <c r="AW316" s="13" t="s">
        <v>31</v>
      </c>
      <c r="AX316" s="13" t="s">
        <v>69</v>
      </c>
      <c r="AY316" s="233" t="s">
        <v>144</v>
      </c>
    </row>
    <row r="317" s="14" customFormat="1">
      <c r="A317" s="14"/>
      <c r="B317" s="234"/>
      <c r="C317" s="235"/>
      <c r="D317" s="217" t="s">
        <v>156</v>
      </c>
      <c r="E317" s="236" t="s">
        <v>19</v>
      </c>
      <c r="F317" s="237" t="s">
        <v>2890</v>
      </c>
      <c r="G317" s="235"/>
      <c r="H317" s="238">
        <v>11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4" t="s">
        <v>156</v>
      </c>
      <c r="AU317" s="244" t="s">
        <v>79</v>
      </c>
      <c r="AV317" s="14" t="s">
        <v>79</v>
      </c>
      <c r="AW317" s="14" t="s">
        <v>31</v>
      </c>
      <c r="AX317" s="14" t="s">
        <v>69</v>
      </c>
      <c r="AY317" s="244" t="s">
        <v>144</v>
      </c>
    </row>
    <row r="318" s="13" customFormat="1">
      <c r="A318" s="13"/>
      <c r="B318" s="224"/>
      <c r="C318" s="225"/>
      <c r="D318" s="217" t="s">
        <v>156</v>
      </c>
      <c r="E318" s="226" t="s">
        <v>19</v>
      </c>
      <c r="F318" s="227" t="s">
        <v>2891</v>
      </c>
      <c r="G318" s="225"/>
      <c r="H318" s="226" t="s">
        <v>19</v>
      </c>
      <c r="I318" s="228"/>
      <c r="J318" s="225"/>
      <c r="K318" s="225"/>
      <c r="L318" s="229"/>
      <c r="M318" s="230"/>
      <c r="N318" s="231"/>
      <c r="O318" s="231"/>
      <c r="P318" s="231"/>
      <c r="Q318" s="231"/>
      <c r="R318" s="231"/>
      <c r="S318" s="231"/>
      <c r="T318" s="23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3" t="s">
        <v>156</v>
      </c>
      <c r="AU318" s="233" t="s">
        <v>79</v>
      </c>
      <c r="AV318" s="13" t="s">
        <v>77</v>
      </c>
      <c r="AW318" s="13" t="s">
        <v>31</v>
      </c>
      <c r="AX318" s="13" t="s">
        <v>69</v>
      </c>
      <c r="AY318" s="233" t="s">
        <v>144</v>
      </c>
    </row>
    <row r="319" s="14" customFormat="1">
      <c r="A319" s="14"/>
      <c r="B319" s="234"/>
      <c r="C319" s="235"/>
      <c r="D319" s="217" t="s">
        <v>156</v>
      </c>
      <c r="E319" s="236" t="s">
        <v>19</v>
      </c>
      <c r="F319" s="237" t="s">
        <v>151</v>
      </c>
      <c r="G319" s="235"/>
      <c r="H319" s="238">
        <v>4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4" t="s">
        <v>156</v>
      </c>
      <c r="AU319" s="244" t="s">
        <v>79</v>
      </c>
      <c r="AV319" s="14" t="s">
        <v>79</v>
      </c>
      <c r="AW319" s="14" t="s">
        <v>31</v>
      </c>
      <c r="AX319" s="14" t="s">
        <v>69</v>
      </c>
      <c r="AY319" s="244" t="s">
        <v>144</v>
      </c>
    </row>
    <row r="320" s="15" customFormat="1">
      <c r="A320" s="15"/>
      <c r="B320" s="245"/>
      <c r="C320" s="246"/>
      <c r="D320" s="217" t="s">
        <v>156</v>
      </c>
      <c r="E320" s="247" t="s">
        <v>19</v>
      </c>
      <c r="F320" s="248" t="s">
        <v>163</v>
      </c>
      <c r="G320" s="246"/>
      <c r="H320" s="249">
        <v>15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55" t="s">
        <v>156</v>
      </c>
      <c r="AU320" s="255" t="s">
        <v>79</v>
      </c>
      <c r="AV320" s="15" t="s">
        <v>151</v>
      </c>
      <c r="AW320" s="15" t="s">
        <v>31</v>
      </c>
      <c r="AX320" s="15" t="s">
        <v>77</v>
      </c>
      <c r="AY320" s="255" t="s">
        <v>144</v>
      </c>
    </row>
    <row r="321" s="2" customFormat="1" ht="33" customHeight="1">
      <c r="A321" s="38"/>
      <c r="B321" s="39"/>
      <c r="C321" s="256" t="s">
        <v>260</v>
      </c>
      <c r="D321" s="256" t="s">
        <v>229</v>
      </c>
      <c r="E321" s="257" t="s">
        <v>2892</v>
      </c>
      <c r="F321" s="258" t="s">
        <v>2893</v>
      </c>
      <c r="G321" s="259" t="s">
        <v>305</v>
      </c>
      <c r="H321" s="260">
        <v>15</v>
      </c>
      <c r="I321" s="261"/>
      <c r="J321" s="262">
        <f>ROUND(I321*H321,2)</f>
        <v>0</v>
      </c>
      <c r="K321" s="258" t="s">
        <v>19</v>
      </c>
      <c r="L321" s="263"/>
      <c r="M321" s="264" t="s">
        <v>19</v>
      </c>
      <c r="N321" s="265" t="s">
        <v>40</v>
      </c>
      <c r="O321" s="84"/>
      <c r="P321" s="213">
        <f>O321*H321</f>
        <v>0</v>
      </c>
      <c r="Q321" s="213">
        <v>0</v>
      </c>
      <c r="R321" s="213">
        <f>Q321*H321</f>
        <v>0</v>
      </c>
      <c r="S321" s="213">
        <v>0</v>
      </c>
      <c r="T321" s="214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15" t="s">
        <v>260</v>
      </c>
      <c r="AT321" s="215" t="s">
        <v>229</v>
      </c>
      <c r="AU321" s="215" t="s">
        <v>79</v>
      </c>
      <c r="AY321" s="17" t="s">
        <v>144</v>
      </c>
      <c r="BE321" s="216">
        <f>IF(N321="základní",J321,0)</f>
        <v>0</v>
      </c>
      <c r="BF321" s="216">
        <f>IF(N321="snížená",J321,0)</f>
        <v>0</v>
      </c>
      <c r="BG321" s="216">
        <f>IF(N321="zákl. přenesená",J321,0)</f>
        <v>0</v>
      </c>
      <c r="BH321" s="216">
        <f>IF(N321="sníž. přenesená",J321,0)</f>
        <v>0</v>
      </c>
      <c r="BI321" s="216">
        <f>IF(N321="nulová",J321,0)</f>
        <v>0</v>
      </c>
      <c r="BJ321" s="17" t="s">
        <v>77</v>
      </c>
      <c r="BK321" s="216">
        <f>ROUND(I321*H321,2)</f>
        <v>0</v>
      </c>
      <c r="BL321" s="17" t="s">
        <v>203</v>
      </c>
      <c r="BM321" s="215" t="s">
        <v>377</v>
      </c>
    </row>
    <row r="322" s="2" customFormat="1">
      <c r="A322" s="38"/>
      <c r="B322" s="39"/>
      <c r="C322" s="40"/>
      <c r="D322" s="217" t="s">
        <v>152</v>
      </c>
      <c r="E322" s="40"/>
      <c r="F322" s="218" t="s">
        <v>2893</v>
      </c>
      <c r="G322" s="40"/>
      <c r="H322" s="40"/>
      <c r="I322" s="219"/>
      <c r="J322" s="40"/>
      <c r="K322" s="40"/>
      <c r="L322" s="44"/>
      <c r="M322" s="220"/>
      <c r="N322" s="221"/>
      <c r="O322" s="84"/>
      <c r="P322" s="84"/>
      <c r="Q322" s="84"/>
      <c r="R322" s="84"/>
      <c r="S322" s="84"/>
      <c r="T322" s="85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152</v>
      </c>
      <c r="AU322" s="17" t="s">
        <v>79</v>
      </c>
    </row>
    <row r="323" s="13" customFormat="1">
      <c r="A323" s="13"/>
      <c r="B323" s="224"/>
      <c r="C323" s="225"/>
      <c r="D323" s="217" t="s">
        <v>156</v>
      </c>
      <c r="E323" s="226" t="s">
        <v>19</v>
      </c>
      <c r="F323" s="227" t="s">
        <v>2889</v>
      </c>
      <c r="G323" s="225"/>
      <c r="H323" s="226" t="s">
        <v>19</v>
      </c>
      <c r="I323" s="228"/>
      <c r="J323" s="225"/>
      <c r="K323" s="225"/>
      <c r="L323" s="229"/>
      <c r="M323" s="230"/>
      <c r="N323" s="231"/>
      <c r="O323" s="231"/>
      <c r="P323" s="231"/>
      <c r="Q323" s="231"/>
      <c r="R323" s="231"/>
      <c r="S323" s="231"/>
      <c r="T323" s="23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3" t="s">
        <v>156</v>
      </c>
      <c r="AU323" s="233" t="s">
        <v>79</v>
      </c>
      <c r="AV323" s="13" t="s">
        <v>77</v>
      </c>
      <c r="AW323" s="13" t="s">
        <v>31</v>
      </c>
      <c r="AX323" s="13" t="s">
        <v>69</v>
      </c>
      <c r="AY323" s="233" t="s">
        <v>144</v>
      </c>
    </row>
    <row r="324" s="14" customFormat="1">
      <c r="A324" s="14"/>
      <c r="B324" s="234"/>
      <c r="C324" s="235"/>
      <c r="D324" s="217" t="s">
        <v>156</v>
      </c>
      <c r="E324" s="236" t="s">
        <v>19</v>
      </c>
      <c r="F324" s="237" t="s">
        <v>2890</v>
      </c>
      <c r="G324" s="235"/>
      <c r="H324" s="238">
        <v>11</v>
      </c>
      <c r="I324" s="239"/>
      <c r="J324" s="235"/>
      <c r="K324" s="235"/>
      <c r="L324" s="240"/>
      <c r="M324" s="241"/>
      <c r="N324" s="242"/>
      <c r="O324" s="242"/>
      <c r="P324" s="242"/>
      <c r="Q324" s="242"/>
      <c r="R324" s="242"/>
      <c r="S324" s="242"/>
      <c r="T324" s="243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4" t="s">
        <v>156</v>
      </c>
      <c r="AU324" s="244" t="s">
        <v>79</v>
      </c>
      <c r="AV324" s="14" t="s">
        <v>79</v>
      </c>
      <c r="AW324" s="14" t="s">
        <v>31</v>
      </c>
      <c r="AX324" s="14" t="s">
        <v>69</v>
      </c>
      <c r="AY324" s="244" t="s">
        <v>144</v>
      </c>
    </row>
    <row r="325" s="13" customFormat="1">
      <c r="A325" s="13"/>
      <c r="B325" s="224"/>
      <c r="C325" s="225"/>
      <c r="D325" s="217" t="s">
        <v>156</v>
      </c>
      <c r="E325" s="226" t="s">
        <v>19</v>
      </c>
      <c r="F325" s="227" t="s">
        <v>2891</v>
      </c>
      <c r="G325" s="225"/>
      <c r="H325" s="226" t="s">
        <v>19</v>
      </c>
      <c r="I325" s="228"/>
      <c r="J325" s="225"/>
      <c r="K325" s="225"/>
      <c r="L325" s="229"/>
      <c r="M325" s="230"/>
      <c r="N325" s="231"/>
      <c r="O325" s="231"/>
      <c r="P325" s="231"/>
      <c r="Q325" s="231"/>
      <c r="R325" s="231"/>
      <c r="S325" s="231"/>
      <c r="T325" s="23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3" t="s">
        <v>156</v>
      </c>
      <c r="AU325" s="233" t="s">
        <v>79</v>
      </c>
      <c r="AV325" s="13" t="s">
        <v>77</v>
      </c>
      <c r="AW325" s="13" t="s">
        <v>31</v>
      </c>
      <c r="AX325" s="13" t="s">
        <v>69</v>
      </c>
      <c r="AY325" s="233" t="s">
        <v>144</v>
      </c>
    </row>
    <row r="326" s="14" customFormat="1">
      <c r="A326" s="14"/>
      <c r="B326" s="234"/>
      <c r="C326" s="235"/>
      <c r="D326" s="217" t="s">
        <v>156</v>
      </c>
      <c r="E326" s="236" t="s">
        <v>19</v>
      </c>
      <c r="F326" s="237" t="s">
        <v>151</v>
      </c>
      <c r="G326" s="235"/>
      <c r="H326" s="238">
        <v>4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4" t="s">
        <v>156</v>
      </c>
      <c r="AU326" s="244" t="s">
        <v>79</v>
      </c>
      <c r="AV326" s="14" t="s">
        <v>79</v>
      </c>
      <c r="AW326" s="14" t="s">
        <v>31</v>
      </c>
      <c r="AX326" s="14" t="s">
        <v>69</v>
      </c>
      <c r="AY326" s="244" t="s">
        <v>144</v>
      </c>
    </row>
    <row r="327" s="15" customFormat="1">
      <c r="A327" s="15"/>
      <c r="B327" s="245"/>
      <c r="C327" s="246"/>
      <c r="D327" s="217" t="s">
        <v>156</v>
      </c>
      <c r="E327" s="247" t="s">
        <v>19</v>
      </c>
      <c r="F327" s="248" t="s">
        <v>163</v>
      </c>
      <c r="G327" s="246"/>
      <c r="H327" s="249">
        <v>15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5" t="s">
        <v>156</v>
      </c>
      <c r="AU327" s="255" t="s">
        <v>79</v>
      </c>
      <c r="AV327" s="15" t="s">
        <v>151</v>
      </c>
      <c r="AW327" s="15" t="s">
        <v>31</v>
      </c>
      <c r="AX327" s="15" t="s">
        <v>77</v>
      </c>
      <c r="AY327" s="255" t="s">
        <v>144</v>
      </c>
    </row>
    <row r="328" s="2" customFormat="1" ht="24.15" customHeight="1">
      <c r="A328" s="38"/>
      <c r="B328" s="39"/>
      <c r="C328" s="256" t="s">
        <v>385</v>
      </c>
      <c r="D328" s="256" t="s">
        <v>229</v>
      </c>
      <c r="E328" s="257" t="s">
        <v>2894</v>
      </c>
      <c r="F328" s="258" t="s">
        <v>2895</v>
      </c>
      <c r="G328" s="259" t="s">
        <v>2896</v>
      </c>
      <c r="H328" s="260">
        <v>15</v>
      </c>
      <c r="I328" s="261"/>
      <c r="J328" s="262">
        <f>ROUND(I328*H328,2)</f>
        <v>0</v>
      </c>
      <c r="K328" s="258" t="s">
        <v>19</v>
      </c>
      <c r="L328" s="263"/>
      <c r="M328" s="264" t="s">
        <v>19</v>
      </c>
      <c r="N328" s="265" t="s">
        <v>40</v>
      </c>
      <c r="O328" s="84"/>
      <c r="P328" s="213">
        <f>O328*H328</f>
        <v>0</v>
      </c>
      <c r="Q328" s="213">
        <v>0</v>
      </c>
      <c r="R328" s="213">
        <f>Q328*H328</f>
        <v>0</v>
      </c>
      <c r="S328" s="213">
        <v>0</v>
      </c>
      <c r="T328" s="214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15" t="s">
        <v>260</v>
      </c>
      <c r="AT328" s="215" t="s">
        <v>229</v>
      </c>
      <c r="AU328" s="215" t="s">
        <v>79</v>
      </c>
      <c r="AY328" s="17" t="s">
        <v>144</v>
      </c>
      <c r="BE328" s="216">
        <f>IF(N328="základní",J328,0)</f>
        <v>0</v>
      </c>
      <c r="BF328" s="216">
        <f>IF(N328="snížená",J328,0)</f>
        <v>0</v>
      </c>
      <c r="BG328" s="216">
        <f>IF(N328="zákl. přenesená",J328,0)</f>
        <v>0</v>
      </c>
      <c r="BH328" s="216">
        <f>IF(N328="sníž. přenesená",J328,0)</f>
        <v>0</v>
      </c>
      <c r="BI328" s="216">
        <f>IF(N328="nulová",J328,0)</f>
        <v>0</v>
      </c>
      <c r="BJ328" s="17" t="s">
        <v>77</v>
      </c>
      <c r="BK328" s="216">
        <f>ROUND(I328*H328,2)</f>
        <v>0</v>
      </c>
      <c r="BL328" s="17" t="s">
        <v>203</v>
      </c>
      <c r="BM328" s="215" t="s">
        <v>388</v>
      </c>
    </row>
    <row r="329" s="2" customFormat="1">
      <c r="A329" s="38"/>
      <c r="B329" s="39"/>
      <c r="C329" s="40"/>
      <c r="D329" s="217" t="s">
        <v>152</v>
      </c>
      <c r="E329" s="40"/>
      <c r="F329" s="218" t="s">
        <v>2895</v>
      </c>
      <c r="G329" s="40"/>
      <c r="H329" s="40"/>
      <c r="I329" s="219"/>
      <c r="J329" s="40"/>
      <c r="K329" s="40"/>
      <c r="L329" s="44"/>
      <c r="M329" s="220"/>
      <c r="N329" s="221"/>
      <c r="O329" s="84"/>
      <c r="P329" s="84"/>
      <c r="Q329" s="84"/>
      <c r="R329" s="84"/>
      <c r="S329" s="84"/>
      <c r="T329" s="85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152</v>
      </c>
      <c r="AU329" s="17" t="s">
        <v>79</v>
      </c>
    </row>
    <row r="330" s="13" customFormat="1">
      <c r="A330" s="13"/>
      <c r="B330" s="224"/>
      <c r="C330" s="225"/>
      <c r="D330" s="217" t="s">
        <v>156</v>
      </c>
      <c r="E330" s="226" t="s">
        <v>19</v>
      </c>
      <c r="F330" s="227" t="s">
        <v>2889</v>
      </c>
      <c r="G330" s="225"/>
      <c r="H330" s="226" t="s">
        <v>19</v>
      </c>
      <c r="I330" s="228"/>
      <c r="J330" s="225"/>
      <c r="K330" s="225"/>
      <c r="L330" s="229"/>
      <c r="M330" s="230"/>
      <c r="N330" s="231"/>
      <c r="O330" s="231"/>
      <c r="P330" s="231"/>
      <c r="Q330" s="231"/>
      <c r="R330" s="231"/>
      <c r="S330" s="231"/>
      <c r="T330" s="23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3" t="s">
        <v>156</v>
      </c>
      <c r="AU330" s="233" t="s">
        <v>79</v>
      </c>
      <c r="AV330" s="13" t="s">
        <v>77</v>
      </c>
      <c r="AW330" s="13" t="s">
        <v>31</v>
      </c>
      <c r="AX330" s="13" t="s">
        <v>69</v>
      </c>
      <c r="AY330" s="233" t="s">
        <v>144</v>
      </c>
    </row>
    <row r="331" s="14" customFormat="1">
      <c r="A331" s="14"/>
      <c r="B331" s="234"/>
      <c r="C331" s="235"/>
      <c r="D331" s="217" t="s">
        <v>156</v>
      </c>
      <c r="E331" s="236" t="s">
        <v>19</v>
      </c>
      <c r="F331" s="237" t="s">
        <v>2890</v>
      </c>
      <c r="G331" s="235"/>
      <c r="H331" s="238">
        <v>11</v>
      </c>
      <c r="I331" s="239"/>
      <c r="J331" s="235"/>
      <c r="K331" s="235"/>
      <c r="L331" s="240"/>
      <c r="M331" s="241"/>
      <c r="N331" s="242"/>
      <c r="O331" s="242"/>
      <c r="P331" s="242"/>
      <c r="Q331" s="242"/>
      <c r="R331" s="242"/>
      <c r="S331" s="242"/>
      <c r="T331" s="24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4" t="s">
        <v>156</v>
      </c>
      <c r="AU331" s="244" t="s">
        <v>79</v>
      </c>
      <c r="AV331" s="14" t="s">
        <v>79</v>
      </c>
      <c r="AW331" s="14" t="s">
        <v>31</v>
      </c>
      <c r="AX331" s="14" t="s">
        <v>69</v>
      </c>
      <c r="AY331" s="244" t="s">
        <v>144</v>
      </c>
    </row>
    <row r="332" s="13" customFormat="1">
      <c r="A332" s="13"/>
      <c r="B332" s="224"/>
      <c r="C332" s="225"/>
      <c r="D332" s="217" t="s">
        <v>156</v>
      </c>
      <c r="E332" s="226" t="s">
        <v>19</v>
      </c>
      <c r="F332" s="227" t="s">
        <v>2891</v>
      </c>
      <c r="G332" s="225"/>
      <c r="H332" s="226" t="s">
        <v>19</v>
      </c>
      <c r="I332" s="228"/>
      <c r="J332" s="225"/>
      <c r="K332" s="225"/>
      <c r="L332" s="229"/>
      <c r="M332" s="230"/>
      <c r="N332" s="231"/>
      <c r="O332" s="231"/>
      <c r="P332" s="231"/>
      <c r="Q332" s="231"/>
      <c r="R332" s="231"/>
      <c r="S332" s="231"/>
      <c r="T332" s="23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3" t="s">
        <v>156</v>
      </c>
      <c r="AU332" s="233" t="s">
        <v>79</v>
      </c>
      <c r="AV332" s="13" t="s">
        <v>77</v>
      </c>
      <c r="AW332" s="13" t="s">
        <v>31</v>
      </c>
      <c r="AX332" s="13" t="s">
        <v>69</v>
      </c>
      <c r="AY332" s="233" t="s">
        <v>144</v>
      </c>
    </row>
    <row r="333" s="14" customFormat="1">
      <c r="A333" s="14"/>
      <c r="B333" s="234"/>
      <c r="C333" s="235"/>
      <c r="D333" s="217" t="s">
        <v>156</v>
      </c>
      <c r="E333" s="236" t="s">
        <v>19</v>
      </c>
      <c r="F333" s="237" t="s">
        <v>151</v>
      </c>
      <c r="G333" s="235"/>
      <c r="H333" s="238">
        <v>4</v>
      </c>
      <c r="I333" s="239"/>
      <c r="J333" s="235"/>
      <c r="K333" s="235"/>
      <c r="L333" s="240"/>
      <c r="M333" s="241"/>
      <c r="N333" s="242"/>
      <c r="O333" s="242"/>
      <c r="P333" s="242"/>
      <c r="Q333" s="242"/>
      <c r="R333" s="242"/>
      <c r="S333" s="242"/>
      <c r="T333" s="24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4" t="s">
        <v>156</v>
      </c>
      <c r="AU333" s="244" t="s">
        <v>79</v>
      </c>
      <c r="AV333" s="14" t="s">
        <v>79</v>
      </c>
      <c r="AW333" s="14" t="s">
        <v>31</v>
      </c>
      <c r="AX333" s="14" t="s">
        <v>69</v>
      </c>
      <c r="AY333" s="244" t="s">
        <v>144</v>
      </c>
    </row>
    <row r="334" s="15" customFormat="1">
      <c r="A334" s="15"/>
      <c r="B334" s="245"/>
      <c r="C334" s="246"/>
      <c r="D334" s="217" t="s">
        <v>156</v>
      </c>
      <c r="E334" s="247" t="s">
        <v>19</v>
      </c>
      <c r="F334" s="248" t="s">
        <v>163</v>
      </c>
      <c r="G334" s="246"/>
      <c r="H334" s="249">
        <v>15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5" t="s">
        <v>156</v>
      </c>
      <c r="AU334" s="255" t="s">
        <v>79</v>
      </c>
      <c r="AV334" s="15" t="s">
        <v>151</v>
      </c>
      <c r="AW334" s="15" t="s">
        <v>31</v>
      </c>
      <c r="AX334" s="15" t="s">
        <v>77</v>
      </c>
      <c r="AY334" s="255" t="s">
        <v>144</v>
      </c>
    </row>
    <row r="335" s="2" customFormat="1" ht="24.15" customHeight="1">
      <c r="A335" s="38"/>
      <c r="B335" s="39"/>
      <c r="C335" s="256" t="s">
        <v>269</v>
      </c>
      <c r="D335" s="256" t="s">
        <v>229</v>
      </c>
      <c r="E335" s="257" t="s">
        <v>2897</v>
      </c>
      <c r="F335" s="258" t="s">
        <v>2898</v>
      </c>
      <c r="G335" s="259" t="s">
        <v>305</v>
      </c>
      <c r="H335" s="260">
        <v>1</v>
      </c>
      <c r="I335" s="261"/>
      <c r="J335" s="262">
        <f>ROUND(I335*H335,2)</f>
        <v>0</v>
      </c>
      <c r="K335" s="258" t="s">
        <v>19</v>
      </c>
      <c r="L335" s="263"/>
      <c r="M335" s="264" t="s">
        <v>19</v>
      </c>
      <c r="N335" s="265" t="s">
        <v>40</v>
      </c>
      <c r="O335" s="84"/>
      <c r="P335" s="213">
        <f>O335*H335</f>
        <v>0</v>
      </c>
      <c r="Q335" s="213">
        <v>0</v>
      </c>
      <c r="R335" s="213">
        <f>Q335*H335</f>
        <v>0</v>
      </c>
      <c r="S335" s="213">
        <v>0</v>
      </c>
      <c r="T335" s="214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15" t="s">
        <v>260</v>
      </c>
      <c r="AT335" s="215" t="s">
        <v>229</v>
      </c>
      <c r="AU335" s="215" t="s">
        <v>79</v>
      </c>
      <c r="AY335" s="17" t="s">
        <v>144</v>
      </c>
      <c r="BE335" s="216">
        <f>IF(N335="základní",J335,0)</f>
        <v>0</v>
      </c>
      <c r="BF335" s="216">
        <f>IF(N335="snížená",J335,0)</f>
        <v>0</v>
      </c>
      <c r="BG335" s="216">
        <f>IF(N335="zákl. přenesená",J335,0)</f>
        <v>0</v>
      </c>
      <c r="BH335" s="216">
        <f>IF(N335="sníž. přenesená",J335,0)</f>
        <v>0</v>
      </c>
      <c r="BI335" s="216">
        <f>IF(N335="nulová",J335,0)</f>
        <v>0</v>
      </c>
      <c r="BJ335" s="17" t="s">
        <v>77</v>
      </c>
      <c r="BK335" s="216">
        <f>ROUND(I335*H335,2)</f>
        <v>0</v>
      </c>
      <c r="BL335" s="17" t="s">
        <v>203</v>
      </c>
      <c r="BM335" s="215" t="s">
        <v>396</v>
      </c>
    </row>
    <row r="336" s="2" customFormat="1">
      <c r="A336" s="38"/>
      <c r="B336" s="39"/>
      <c r="C336" s="40"/>
      <c r="D336" s="217" t="s">
        <v>152</v>
      </c>
      <c r="E336" s="40"/>
      <c r="F336" s="218" t="s">
        <v>2898</v>
      </c>
      <c r="G336" s="40"/>
      <c r="H336" s="40"/>
      <c r="I336" s="219"/>
      <c r="J336" s="40"/>
      <c r="K336" s="40"/>
      <c r="L336" s="44"/>
      <c r="M336" s="220"/>
      <c r="N336" s="221"/>
      <c r="O336" s="84"/>
      <c r="P336" s="84"/>
      <c r="Q336" s="84"/>
      <c r="R336" s="84"/>
      <c r="S336" s="84"/>
      <c r="T336" s="85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152</v>
      </c>
      <c r="AU336" s="17" t="s">
        <v>79</v>
      </c>
    </row>
    <row r="337" s="2" customFormat="1" ht="55.5" customHeight="1">
      <c r="A337" s="38"/>
      <c r="B337" s="39"/>
      <c r="C337" s="256" t="s">
        <v>401</v>
      </c>
      <c r="D337" s="256" t="s">
        <v>229</v>
      </c>
      <c r="E337" s="257" t="s">
        <v>2899</v>
      </c>
      <c r="F337" s="258" t="s">
        <v>2900</v>
      </c>
      <c r="G337" s="259" t="s">
        <v>305</v>
      </c>
      <c r="H337" s="260">
        <v>30</v>
      </c>
      <c r="I337" s="261"/>
      <c r="J337" s="262">
        <f>ROUND(I337*H337,2)</f>
        <v>0</v>
      </c>
      <c r="K337" s="258" t="s">
        <v>19</v>
      </c>
      <c r="L337" s="263"/>
      <c r="M337" s="264" t="s">
        <v>19</v>
      </c>
      <c r="N337" s="265" t="s">
        <v>40</v>
      </c>
      <c r="O337" s="84"/>
      <c r="P337" s="213">
        <f>O337*H337</f>
        <v>0</v>
      </c>
      <c r="Q337" s="213">
        <v>0</v>
      </c>
      <c r="R337" s="213">
        <f>Q337*H337</f>
        <v>0</v>
      </c>
      <c r="S337" s="213">
        <v>0</v>
      </c>
      <c r="T337" s="214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15" t="s">
        <v>260</v>
      </c>
      <c r="AT337" s="215" t="s">
        <v>229</v>
      </c>
      <c r="AU337" s="215" t="s">
        <v>79</v>
      </c>
      <c r="AY337" s="17" t="s">
        <v>144</v>
      </c>
      <c r="BE337" s="216">
        <f>IF(N337="základní",J337,0)</f>
        <v>0</v>
      </c>
      <c r="BF337" s="216">
        <f>IF(N337="snížená",J337,0)</f>
        <v>0</v>
      </c>
      <c r="BG337" s="216">
        <f>IF(N337="zákl. přenesená",J337,0)</f>
        <v>0</v>
      </c>
      <c r="BH337" s="216">
        <f>IF(N337="sníž. přenesená",J337,0)</f>
        <v>0</v>
      </c>
      <c r="BI337" s="216">
        <f>IF(N337="nulová",J337,0)</f>
        <v>0</v>
      </c>
      <c r="BJ337" s="17" t="s">
        <v>77</v>
      </c>
      <c r="BK337" s="216">
        <f>ROUND(I337*H337,2)</f>
        <v>0</v>
      </c>
      <c r="BL337" s="17" t="s">
        <v>203</v>
      </c>
      <c r="BM337" s="215" t="s">
        <v>404</v>
      </c>
    </row>
    <row r="338" s="2" customFormat="1">
      <c r="A338" s="38"/>
      <c r="B338" s="39"/>
      <c r="C338" s="40"/>
      <c r="D338" s="217" t="s">
        <v>152</v>
      </c>
      <c r="E338" s="40"/>
      <c r="F338" s="218" t="s">
        <v>2900</v>
      </c>
      <c r="G338" s="40"/>
      <c r="H338" s="40"/>
      <c r="I338" s="219"/>
      <c r="J338" s="40"/>
      <c r="K338" s="40"/>
      <c r="L338" s="44"/>
      <c r="M338" s="220"/>
      <c r="N338" s="221"/>
      <c r="O338" s="84"/>
      <c r="P338" s="84"/>
      <c r="Q338" s="84"/>
      <c r="R338" s="84"/>
      <c r="S338" s="84"/>
      <c r="T338" s="85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152</v>
      </c>
      <c r="AU338" s="17" t="s">
        <v>79</v>
      </c>
    </row>
    <row r="339" s="13" customFormat="1">
      <c r="A339" s="13"/>
      <c r="B339" s="224"/>
      <c r="C339" s="225"/>
      <c r="D339" s="217" t="s">
        <v>156</v>
      </c>
      <c r="E339" s="226" t="s">
        <v>19</v>
      </c>
      <c r="F339" s="227" t="s">
        <v>2889</v>
      </c>
      <c r="G339" s="225"/>
      <c r="H339" s="226" t="s">
        <v>19</v>
      </c>
      <c r="I339" s="228"/>
      <c r="J339" s="225"/>
      <c r="K339" s="225"/>
      <c r="L339" s="229"/>
      <c r="M339" s="230"/>
      <c r="N339" s="231"/>
      <c r="O339" s="231"/>
      <c r="P339" s="231"/>
      <c r="Q339" s="231"/>
      <c r="R339" s="231"/>
      <c r="S339" s="231"/>
      <c r="T339" s="23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3" t="s">
        <v>156</v>
      </c>
      <c r="AU339" s="233" t="s">
        <v>79</v>
      </c>
      <c r="AV339" s="13" t="s">
        <v>77</v>
      </c>
      <c r="AW339" s="13" t="s">
        <v>31</v>
      </c>
      <c r="AX339" s="13" t="s">
        <v>69</v>
      </c>
      <c r="AY339" s="233" t="s">
        <v>144</v>
      </c>
    </row>
    <row r="340" s="14" customFormat="1">
      <c r="A340" s="14"/>
      <c r="B340" s="234"/>
      <c r="C340" s="235"/>
      <c r="D340" s="217" t="s">
        <v>156</v>
      </c>
      <c r="E340" s="236" t="s">
        <v>19</v>
      </c>
      <c r="F340" s="237" t="s">
        <v>2901</v>
      </c>
      <c r="G340" s="235"/>
      <c r="H340" s="238">
        <v>22</v>
      </c>
      <c r="I340" s="239"/>
      <c r="J340" s="235"/>
      <c r="K340" s="235"/>
      <c r="L340" s="240"/>
      <c r="M340" s="241"/>
      <c r="N340" s="242"/>
      <c r="O340" s="242"/>
      <c r="P340" s="242"/>
      <c r="Q340" s="242"/>
      <c r="R340" s="242"/>
      <c r="S340" s="242"/>
      <c r="T340" s="24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4" t="s">
        <v>156</v>
      </c>
      <c r="AU340" s="244" t="s">
        <v>79</v>
      </c>
      <c r="AV340" s="14" t="s">
        <v>79</v>
      </c>
      <c r="AW340" s="14" t="s">
        <v>31</v>
      </c>
      <c r="AX340" s="14" t="s">
        <v>69</v>
      </c>
      <c r="AY340" s="244" t="s">
        <v>144</v>
      </c>
    </row>
    <row r="341" s="13" customFormat="1">
      <c r="A341" s="13"/>
      <c r="B341" s="224"/>
      <c r="C341" s="225"/>
      <c r="D341" s="217" t="s">
        <v>156</v>
      </c>
      <c r="E341" s="226" t="s">
        <v>19</v>
      </c>
      <c r="F341" s="227" t="s">
        <v>2891</v>
      </c>
      <c r="G341" s="225"/>
      <c r="H341" s="226" t="s">
        <v>19</v>
      </c>
      <c r="I341" s="228"/>
      <c r="J341" s="225"/>
      <c r="K341" s="225"/>
      <c r="L341" s="229"/>
      <c r="M341" s="230"/>
      <c r="N341" s="231"/>
      <c r="O341" s="231"/>
      <c r="P341" s="231"/>
      <c r="Q341" s="231"/>
      <c r="R341" s="231"/>
      <c r="S341" s="231"/>
      <c r="T341" s="23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3" t="s">
        <v>156</v>
      </c>
      <c r="AU341" s="233" t="s">
        <v>79</v>
      </c>
      <c r="AV341" s="13" t="s">
        <v>77</v>
      </c>
      <c r="AW341" s="13" t="s">
        <v>31</v>
      </c>
      <c r="AX341" s="13" t="s">
        <v>69</v>
      </c>
      <c r="AY341" s="233" t="s">
        <v>144</v>
      </c>
    </row>
    <row r="342" s="14" customFormat="1">
      <c r="A342" s="14"/>
      <c r="B342" s="234"/>
      <c r="C342" s="235"/>
      <c r="D342" s="217" t="s">
        <v>156</v>
      </c>
      <c r="E342" s="236" t="s">
        <v>19</v>
      </c>
      <c r="F342" s="237" t="s">
        <v>2902</v>
      </c>
      <c r="G342" s="235"/>
      <c r="H342" s="238">
        <v>8</v>
      </c>
      <c r="I342" s="239"/>
      <c r="J342" s="235"/>
      <c r="K342" s="235"/>
      <c r="L342" s="240"/>
      <c r="M342" s="241"/>
      <c r="N342" s="242"/>
      <c r="O342" s="242"/>
      <c r="P342" s="242"/>
      <c r="Q342" s="242"/>
      <c r="R342" s="242"/>
      <c r="S342" s="242"/>
      <c r="T342" s="24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4" t="s">
        <v>156</v>
      </c>
      <c r="AU342" s="244" t="s">
        <v>79</v>
      </c>
      <c r="AV342" s="14" t="s">
        <v>79</v>
      </c>
      <c r="AW342" s="14" t="s">
        <v>31</v>
      </c>
      <c r="AX342" s="14" t="s">
        <v>69</v>
      </c>
      <c r="AY342" s="244" t="s">
        <v>144</v>
      </c>
    </row>
    <row r="343" s="15" customFormat="1">
      <c r="A343" s="15"/>
      <c r="B343" s="245"/>
      <c r="C343" s="246"/>
      <c r="D343" s="217" t="s">
        <v>156</v>
      </c>
      <c r="E343" s="247" t="s">
        <v>19</v>
      </c>
      <c r="F343" s="248" t="s">
        <v>163</v>
      </c>
      <c r="G343" s="246"/>
      <c r="H343" s="249">
        <v>30</v>
      </c>
      <c r="I343" s="250"/>
      <c r="J343" s="246"/>
      <c r="K343" s="246"/>
      <c r="L343" s="251"/>
      <c r="M343" s="252"/>
      <c r="N343" s="253"/>
      <c r="O343" s="253"/>
      <c r="P343" s="253"/>
      <c r="Q343" s="253"/>
      <c r="R343" s="253"/>
      <c r="S343" s="253"/>
      <c r="T343" s="254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5" t="s">
        <v>156</v>
      </c>
      <c r="AU343" s="255" t="s">
        <v>79</v>
      </c>
      <c r="AV343" s="15" t="s">
        <v>151</v>
      </c>
      <c r="AW343" s="15" t="s">
        <v>31</v>
      </c>
      <c r="AX343" s="15" t="s">
        <v>77</v>
      </c>
      <c r="AY343" s="255" t="s">
        <v>144</v>
      </c>
    </row>
    <row r="344" s="2" customFormat="1" ht="24.15" customHeight="1">
      <c r="A344" s="38"/>
      <c r="B344" s="39"/>
      <c r="C344" s="204" t="s">
        <v>276</v>
      </c>
      <c r="D344" s="204" t="s">
        <v>146</v>
      </c>
      <c r="E344" s="205" t="s">
        <v>2903</v>
      </c>
      <c r="F344" s="206" t="s">
        <v>2904</v>
      </c>
      <c r="G344" s="207" t="s">
        <v>305</v>
      </c>
      <c r="H344" s="208">
        <v>32</v>
      </c>
      <c r="I344" s="209"/>
      <c r="J344" s="210">
        <f>ROUND(I344*H344,2)</f>
        <v>0</v>
      </c>
      <c r="K344" s="206" t="s">
        <v>150</v>
      </c>
      <c r="L344" s="44"/>
      <c r="M344" s="211" t="s">
        <v>19</v>
      </c>
      <c r="N344" s="212" t="s">
        <v>40</v>
      </c>
      <c r="O344" s="84"/>
      <c r="P344" s="213">
        <f>O344*H344</f>
        <v>0</v>
      </c>
      <c r="Q344" s="213">
        <v>9.1199999999999994E-05</v>
      </c>
      <c r="R344" s="213">
        <f>Q344*H344</f>
        <v>0.0029183999999999998</v>
      </c>
      <c r="S344" s="213">
        <v>0.00044999999999999999</v>
      </c>
      <c r="T344" s="214">
        <f>S344*H344</f>
        <v>0.0144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15" t="s">
        <v>203</v>
      </c>
      <c r="AT344" s="215" t="s">
        <v>146</v>
      </c>
      <c r="AU344" s="215" t="s">
        <v>79</v>
      </c>
      <c r="AY344" s="17" t="s">
        <v>144</v>
      </c>
      <c r="BE344" s="216">
        <f>IF(N344="základní",J344,0)</f>
        <v>0</v>
      </c>
      <c r="BF344" s="216">
        <f>IF(N344="snížená",J344,0)</f>
        <v>0</v>
      </c>
      <c r="BG344" s="216">
        <f>IF(N344="zákl. přenesená",J344,0)</f>
        <v>0</v>
      </c>
      <c r="BH344" s="216">
        <f>IF(N344="sníž. přenesená",J344,0)</f>
        <v>0</v>
      </c>
      <c r="BI344" s="216">
        <f>IF(N344="nulová",J344,0)</f>
        <v>0</v>
      </c>
      <c r="BJ344" s="17" t="s">
        <v>77</v>
      </c>
      <c r="BK344" s="216">
        <f>ROUND(I344*H344,2)</f>
        <v>0</v>
      </c>
      <c r="BL344" s="17" t="s">
        <v>203</v>
      </c>
      <c r="BM344" s="215" t="s">
        <v>410</v>
      </c>
    </row>
    <row r="345" s="2" customFormat="1">
      <c r="A345" s="38"/>
      <c r="B345" s="39"/>
      <c r="C345" s="40"/>
      <c r="D345" s="217" t="s">
        <v>152</v>
      </c>
      <c r="E345" s="40"/>
      <c r="F345" s="218" t="s">
        <v>2905</v>
      </c>
      <c r="G345" s="40"/>
      <c r="H345" s="40"/>
      <c r="I345" s="219"/>
      <c r="J345" s="40"/>
      <c r="K345" s="40"/>
      <c r="L345" s="44"/>
      <c r="M345" s="220"/>
      <c r="N345" s="221"/>
      <c r="O345" s="84"/>
      <c r="P345" s="84"/>
      <c r="Q345" s="84"/>
      <c r="R345" s="84"/>
      <c r="S345" s="84"/>
      <c r="T345" s="85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152</v>
      </c>
      <c r="AU345" s="17" t="s">
        <v>79</v>
      </c>
    </row>
    <row r="346" s="2" customFormat="1">
      <c r="A346" s="38"/>
      <c r="B346" s="39"/>
      <c r="C346" s="40"/>
      <c r="D346" s="222" t="s">
        <v>154</v>
      </c>
      <c r="E346" s="40"/>
      <c r="F346" s="223" t="s">
        <v>2906</v>
      </c>
      <c r="G346" s="40"/>
      <c r="H346" s="40"/>
      <c r="I346" s="219"/>
      <c r="J346" s="40"/>
      <c r="K346" s="40"/>
      <c r="L346" s="44"/>
      <c r="M346" s="220"/>
      <c r="N346" s="221"/>
      <c r="O346" s="84"/>
      <c r="P346" s="84"/>
      <c r="Q346" s="84"/>
      <c r="R346" s="84"/>
      <c r="S346" s="84"/>
      <c r="T346" s="85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154</v>
      </c>
      <c r="AU346" s="17" t="s">
        <v>79</v>
      </c>
    </row>
    <row r="347" s="13" customFormat="1">
      <c r="A347" s="13"/>
      <c r="B347" s="224"/>
      <c r="C347" s="225"/>
      <c r="D347" s="217" t="s">
        <v>156</v>
      </c>
      <c r="E347" s="226" t="s">
        <v>19</v>
      </c>
      <c r="F347" s="227" t="s">
        <v>2907</v>
      </c>
      <c r="G347" s="225"/>
      <c r="H347" s="226" t="s">
        <v>19</v>
      </c>
      <c r="I347" s="228"/>
      <c r="J347" s="225"/>
      <c r="K347" s="225"/>
      <c r="L347" s="229"/>
      <c r="M347" s="230"/>
      <c r="N347" s="231"/>
      <c r="O347" s="231"/>
      <c r="P347" s="231"/>
      <c r="Q347" s="231"/>
      <c r="R347" s="231"/>
      <c r="S347" s="231"/>
      <c r="T347" s="23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3" t="s">
        <v>156</v>
      </c>
      <c r="AU347" s="233" t="s">
        <v>79</v>
      </c>
      <c r="AV347" s="13" t="s">
        <v>77</v>
      </c>
      <c r="AW347" s="13" t="s">
        <v>31</v>
      </c>
      <c r="AX347" s="13" t="s">
        <v>69</v>
      </c>
      <c r="AY347" s="233" t="s">
        <v>144</v>
      </c>
    </row>
    <row r="348" s="14" customFormat="1">
      <c r="A348" s="14"/>
      <c r="B348" s="234"/>
      <c r="C348" s="235"/>
      <c r="D348" s="217" t="s">
        <v>156</v>
      </c>
      <c r="E348" s="236" t="s">
        <v>19</v>
      </c>
      <c r="F348" s="237" t="s">
        <v>203</v>
      </c>
      <c r="G348" s="235"/>
      <c r="H348" s="238">
        <v>16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4" t="s">
        <v>156</v>
      </c>
      <c r="AU348" s="244" t="s">
        <v>79</v>
      </c>
      <c r="AV348" s="14" t="s">
        <v>79</v>
      </c>
      <c r="AW348" s="14" t="s">
        <v>31</v>
      </c>
      <c r="AX348" s="14" t="s">
        <v>69</v>
      </c>
      <c r="AY348" s="244" t="s">
        <v>144</v>
      </c>
    </row>
    <row r="349" s="13" customFormat="1">
      <c r="A349" s="13"/>
      <c r="B349" s="224"/>
      <c r="C349" s="225"/>
      <c r="D349" s="217" t="s">
        <v>156</v>
      </c>
      <c r="E349" s="226" t="s">
        <v>19</v>
      </c>
      <c r="F349" s="227" t="s">
        <v>2908</v>
      </c>
      <c r="G349" s="225"/>
      <c r="H349" s="226" t="s">
        <v>19</v>
      </c>
      <c r="I349" s="228"/>
      <c r="J349" s="225"/>
      <c r="K349" s="225"/>
      <c r="L349" s="229"/>
      <c r="M349" s="230"/>
      <c r="N349" s="231"/>
      <c r="O349" s="231"/>
      <c r="P349" s="231"/>
      <c r="Q349" s="231"/>
      <c r="R349" s="231"/>
      <c r="S349" s="231"/>
      <c r="T349" s="23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3" t="s">
        <v>156</v>
      </c>
      <c r="AU349" s="233" t="s">
        <v>79</v>
      </c>
      <c r="AV349" s="13" t="s">
        <v>77</v>
      </c>
      <c r="AW349" s="13" t="s">
        <v>31</v>
      </c>
      <c r="AX349" s="13" t="s">
        <v>69</v>
      </c>
      <c r="AY349" s="233" t="s">
        <v>144</v>
      </c>
    </row>
    <row r="350" s="14" customFormat="1">
      <c r="A350" s="14"/>
      <c r="B350" s="234"/>
      <c r="C350" s="235"/>
      <c r="D350" s="217" t="s">
        <v>156</v>
      </c>
      <c r="E350" s="236" t="s">
        <v>19</v>
      </c>
      <c r="F350" s="237" t="s">
        <v>203</v>
      </c>
      <c r="G350" s="235"/>
      <c r="H350" s="238">
        <v>16</v>
      </c>
      <c r="I350" s="239"/>
      <c r="J350" s="235"/>
      <c r="K350" s="235"/>
      <c r="L350" s="240"/>
      <c r="M350" s="241"/>
      <c r="N350" s="242"/>
      <c r="O350" s="242"/>
      <c r="P350" s="242"/>
      <c r="Q350" s="242"/>
      <c r="R350" s="242"/>
      <c r="S350" s="242"/>
      <c r="T350" s="243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4" t="s">
        <v>156</v>
      </c>
      <c r="AU350" s="244" t="s">
        <v>79</v>
      </c>
      <c r="AV350" s="14" t="s">
        <v>79</v>
      </c>
      <c r="AW350" s="14" t="s">
        <v>31</v>
      </c>
      <c r="AX350" s="14" t="s">
        <v>69</v>
      </c>
      <c r="AY350" s="244" t="s">
        <v>144</v>
      </c>
    </row>
    <row r="351" s="15" customFormat="1">
      <c r="A351" s="15"/>
      <c r="B351" s="245"/>
      <c r="C351" s="246"/>
      <c r="D351" s="217" t="s">
        <v>156</v>
      </c>
      <c r="E351" s="247" t="s">
        <v>19</v>
      </c>
      <c r="F351" s="248" t="s">
        <v>163</v>
      </c>
      <c r="G351" s="246"/>
      <c r="H351" s="249">
        <v>32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55" t="s">
        <v>156</v>
      </c>
      <c r="AU351" s="255" t="s">
        <v>79</v>
      </c>
      <c r="AV351" s="15" t="s">
        <v>151</v>
      </c>
      <c r="AW351" s="15" t="s">
        <v>31</v>
      </c>
      <c r="AX351" s="15" t="s">
        <v>77</v>
      </c>
      <c r="AY351" s="255" t="s">
        <v>144</v>
      </c>
    </row>
    <row r="352" s="2" customFormat="1" ht="24.15" customHeight="1">
      <c r="A352" s="38"/>
      <c r="B352" s="39"/>
      <c r="C352" s="204" t="s">
        <v>416</v>
      </c>
      <c r="D352" s="204" t="s">
        <v>146</v>
      </c>
      <c r="E352" s="205" t="s">
        <v>2909</v>
      </c>
      <c r="F352" s="206" t="s">
        <v>2910</v>
      </c>
      <c r="G352" s="207" t="s">
        <v>305</v>
      </c>
      <c r="H352" s="208">
        <v>5</v>
      </c>
      <c r="I352" s="209"/>
      <c r="J352" s="210">
        <f>ROUND(I352*H352,2)</f>
        <v>0</v>
      </c>
      <c r="K352" s="206" t="s">
        <v>150</v>
      </c>
      <c r="L352" s="44"/>
      <c r="M352" s="211" t="s">
        <v>19</v>
      </c>
      <c r="N352" s="212" t="s">
        <v>40</v>
      </c>
      <c r="O352" s="84"/>
      <c r="P352" s="213">
        <f>O352*H352</f>
        <v>0</v>
      </c>
      <c r="Q352" s="213">
        <v>0.00017100000000000001</v>
      </c>
      <c r="R352" s="213">
        <f>Q352*H352</f>
        <v>0.00085500000000000007</v>
      </c>
      <c r="S352" s="213">
        <v>0.0022000000000000001</v>
      </c>
      <c r="T352" s="214">
        <f>S352*H352</f>
        <v>0.011000000000000001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15" t="s">
        <v>203</v>
      </c>
      <c r="AT352" s="215" t="s">
        <v>146</v>
      </c>
      <c r="AU352" s="215" t="s">
        <v>79</v>
      </c>
      <c r="AY352" s="17" t="s">
        <v>144</v>
      </c>
      <c r="BE352" s="216">
        <f>IF(N352="základní",J352,0)</f>
        <v>0</v>
      </c>
      <c r="BF352" s="216">
        <f>IF(N352="snížená",J352,0)</f>
        <v>0</v>
      </c>
      <c r="BG352" s="216">
        <f>IF(N352="zákl. přenesená",J352,0)</f>
        <v>0</v>
      </c>
      <c r="BH352" s="216">
        <f>IF(N352="sníž. přenesená",J352,0)</f>
        <v>0</v>
      </c>
      <c r="BI352" s="216">
        <f>IF(N352="nulová",J352,0)</f>
        <v>0</v>
      </c>
      <c r="BJ352" s="17" t="s">
        <v>77</v>
      </c>
      <c r="BK352" s="216">
        <f>ROUND(I352*H352,2)</f>
        <v>0</v>
      </c>
      <c r="BL352" s="17" t="s">
        <v>203</v>
      </c>
      <c r="BM352" s="215" t="s">
        <v>419</v>
      </c>
    </row>
    <row r="353" s="2" customFormat="1">
      <c r="A353" s="38"/>
      <c r="B353" s="39"/>
      <c r="C353" s="40"/>
      <c r="D353" s="217" t="s">
        <v>152</v>
      </c>
      <c r="E353" s="40"/>
      <c r="F353" s="218" t="s">
        <v>2911</v>
      </c>
      <c r="G353" s="40"/>
      <c r="H353" s="40"/>
      <c r="I353" s="219"/>
      <c r="J353" s="40"/>
      <c r="K353" s="40"/>
      <c r="L353" s="44"/>
      <c r="M353" s="220"/>
      <c r="N353" s="221"/>
      <c r="O353" s="84"/>
      <c r="P353" s="84"/>
      <c r="Q353" s="84"/>
      <c r="R353" s="84"/>
      <c r="S353" s="84"/>
      <c r="T353" s="85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152</v>
      </c>
      <c r="AU353" s="17" t="s">
        <v>79</v>
      </c>
    </row>
    <row r="354" s="2" customFormat="1">
      <c r="A354" s="38"/>
      <c r="B354" s="39"/>
      <c r="C354" s="40"/>
      <c r="D354" s="222" t="s">
        <v>154</v>
      </c>
      <c r="E354" s="40"/>
      <c r="F354" s="223" t="s">
        <v>2912</v>
      </c>
      <c r="G354" s="40"/>
      <c r="H354" s="40"/>
      <c r="I354" s="219"/>
      <c r="J354" s="40"/>
      <c r="K354" s="40"/>
      <c r="L354" s="44"/>
      <c r="M354" s="220"/>
      <c r="N354" s="221"/>
      <c r="O354" s="84"/>
      <c r="P354" s="84"/>
      <c r="Q354" s="84"/>
      <c r="R354" s="84"/>
      <c r="S354" s="84"/>
      <c r="T354" s="85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154</v>
      </c>
      <c r="AU354" s="17" t="s">
        <v>79</v>
      </c>
    </row>
    <row r="355" s="13" customFormat="1">
      <c r="A355" s="13"/>
      <c r="B355" s="224"/>
      <c r="C355" s="225"/>
      <c r="D355" s="217" t="s">
        <v>156</v>
      </c>
      <c r="E355" s="226" t="s">
        <v>19</v>
      </c>
      <c r="F355" s="227" t="s">
        <v>2913</v>
      </c>
      <c r="G355" s="225"/>
      <c r="H355" s="226" t="s">
        <v>19</v>
      </c>
      <c r="I355" s="228"/>
      <c r="J355" s="225"/>
      <c r="K355" s="225"/>
      <c r="L355" s="229"/>
      <c r="M355" s="230"/>
      <c r="N355" s="231"/>
      <c r="O355" s="231"/>
      <c r="P355" s="231"/>
      <c r="Q355" s="231"/>
      <c r="R355" s="231"/>
      <c r="S355" s="231"/>
      <c r="T355" s="23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3" t="s">
        <v>156</v>
      </c>
      <c r="AU355" s="233" t="s">
        <v>79</v>
      </c>
      <c r="AV355" s="13" t="s">
        <v>77</v>
      </c>
      <c r="AW355" s="13" t="s">
        <v>31</v>
      </c>
      <c r="AX355" s="13" t="s">
        <v>69</v>
      </c>
      <c r="AY355" s="233" t="s">
        <v>144</v>
      </c>
    </row>
    <row r="356" s="14" customFormat="1">
      <c r="A356" s="14"/>
      <c r="B356" s="234"/>
      <c r="C356" s="235"/>
      <c r="D356" s="217" t="s">
        <v>156</v>
      </c>
      <c r="E356" s="236" t="s">
        <v>19</v>
      </c>
      <c r="F356" s="237" t="s">
        <v>182</v>
      </c>
      <c r="G356" s="235"/>
      <c r="H356" s="238">
        <v>5</v>
      </c>
      <c r="I356" s="239"/>
      <c r="J356" s="235"/>
      <c r="K356" s="235"/>
      <c r="L356" s="240"/>
      <c r="M356" s="241"/>
      <c r="N356" s="242"/>
      <c r="O356" s="242"/>
      <c r="P356" s="242"/>
      <c r="Q356" s="242"/>
      <c r="R356" s="242"/>
      <c r="S356" s="242"/>
      <c r="T356" s="24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4" t="s">
        <v>156</v>
      </c>
      <c r="AU356" s="244" t="s">
        <v>79</v>
      </c>
      <c r="AV356" s="14" t="s">
        <v>79</v>
      </c>
      <c r="AW356" s="14" t="s">
        <v>31</v>
      </c>
      <c r="AX356" s="14" t="s">
        <v>69</v>
      </c>
      <c r="AY356" s="244" t="s">
        <v>144</v>
      </c>
    </row>
    <row r="357" s="15" customFormat="1">
      <c r="A357" s="15"/>
      <c r="B357" s="245"/>
      <c r="C357" s="246"/>
      <c r="D357" s="217" t="s">
        <v>156</v>
      </c>
      <c r="E357" s="247" t="s">
        <v>19</v>
      </c>
      <c r="F357" s="248" t="s">
        <v>163</v>
      </c>
      <c r="G357" s="246"/>
      <c r="H357" s="249">
        <v>5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55" t="s">
        <v>156</v>
      </c>
      <c r="AU357" s="255" t="s">
        <v>79</v>
      </c>
      <c r="AV357" s="15" t="s">
        <v>151</v>
      </c>
      <c r="AW357" s="15" t="s">
        <v>31</v>
      </c>
      <c r="AX357" s="15" t="s">
        <v>77</v>
      </c>
      <c r="AY357" s="255" t="s">
        <v>144</v>
      </c>
    </row>
    <row r="358" s="2" customFormat="1" ht="16.5" customHeight="1">
      <c r="A358" s="38"/>
      <c r="B358" s="39"/>
      <c r="C358" s="204" t="s">
        <v>282</v>
      </c>
      <c r="D358" s="204" t="s">
        <v>146</v>
      </c>
      <c r="E358" s="205" t="s">
        <v>2914</v>
      </c>
      <c r="F358" s="206" t="s">
        <v>2915</v>
      </c>
      <c r="G358" s="207" t="s">
        <v>305</v>
      </c>
      <c r="H358" s="208">
        <v>17</v>
      </c>
      <c r="I358" s="209"/>
      <c r="J358" s="210">
        <f>ROUND(I358*H358,2)</f>
        <v>0</v>
      </c>
      <c r="K358" s="206" t="s">
        <v>150</v>
      </c>
      <c r="L358" s="44"/>
      <c r="M358" s="211" t="s">
        <v>19</v>
      </c>
      <c r="N358" s="212" t="s">
        <v>40</v>
      </c>
      <c r="O358" s="84"/>
      <c r="P358" s="213">
        <f>O358*H358</f>
        <v>0</v>
      </c>
      <c r="Q358" s="213">
        <v>7.8536999999999997E-05</v>
      </c>
      <c r="R358" s="213">
        <f>Q358*H358</f>
        <v>0.001335129</v>
      </c>
      <c r="S358" s="213">
        <v>0</v>
      </c>
      <c r="T358" s="214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15" t="s">
        <v>203</v>
      </c>
      <c r="AT358" s="215" t="s">
        <v>146</v>
      </c>
      <c r="AU358" s="215" t="s">
        <v>79</v>
      </c>
      <c r="AY358" s="17" t="s">
        <v>144</v>
      </c>
      <c r="BE358" s="216">
        <f>IF(N358="základní",J358,0)</f>
        <v>0</v>
      </c>
      <c r="BF358" s="216">
        <f>IF(N358="snížená",J358,0)</f>
        <v>0</v>
      </c>
      <c r="BG358" s="216">
        <f>IF(N358="zákl. přenesená",J358,0)</f>
        <v>0</v>
      </c>
      <c r="BH358" s="216">
        <f>IF(N358="sníž. přenesená",J358,0)</f>
        <v>0</v>
      </c>
      <c r="BI358" s="216">
        <f>IF(N358="nulová",J358,0)</f>
        <v>0</v>
      </c>
      <c r="BJ358" s="17" t="s">
        <v>77</v>
      </c>
      <c r="BK358" s="216">
        <f>ROUND(I358*H358,2)</f>
        <v>0</v>
      </c>
      <c r="BL358" s="17" t="s">
        <v>203</v>
      </c>
      <c r="BM358" s="215" t="s">
        <v>428</v>
      </c>
    </row>
    <row r="359" s="2" customFormat="1">
      <c r="A359" s="38"/>
      <c r="B359" s="39"/>
      <c r="C359" s="40"/>
      <c r="D359" s="217" t="s">
        <v>152</v>
      </c>
      <c r="E359" s="40"/>
      <c r="F359" s="218" t="s">
        <v>2916</v>
      </c>
      <c r="G359" s="40"/>
      <c r="H359" s="40"/>
      <c r="I359" s="219"/>
      <c r="J359" s="40"/>
      <c r="K359" s="40"/>
      <c r="L359" s="44"/>
      <c r="M359" s="220"/>
      <c r="N359" s="221"/>
      <c r="O359" s="84"/>
      <c r="P359" s="84"/>
      <c r="Q359" s="84"/>
      <c r="R359" s="84"/>
      <c r="S359" s="84"/>
      <c r="T359" s="85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152</v>
      </c>
      <c r="AU359" s="17" t="s">
        <v>79</v>
      </c>
    </row>
    <row r="360" s="2" customFormat="1">
      <c r="A360" s="38"/>
      <c r="B360" s="39"/>
      <c r="C360" s="40"/>
      <c r="D360" s="222" t="s">
        <v>154</v>
      </c>
      <c r="E360" s="40"/>
      <c r="F360" s="223" t="s">
        <v>2917</v>
      </c>
      <c r="G360" s="40"/>
      <c r="H360" s="40"/>
      <c r="I360" s="219"/>
      <c r="J360" s="40"/>
      <c r="K360" s="40"/>
      <c r="L360" s="44"/>
      <c r="M360" s="220"/>
      <c r="N360" s="221"/>
      <c r="O360" s="84"/>
      <c r="P360" s="84"/>
      <c r="Q360" s="84"/>
      <c r="R360" s="84"/>
      <c r="S360" s="84"/>
      <c r="T360" s="85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154</v>
      </c>
      <c r="AU360" s="17" t="s">
        <v>79</v>
      </c>
    </row>
    <row r="361" s="13" customFormat="1">
      <c r="A361" s="13"/>
      <c r="B361" s="224"/>
      <c r="C361" s="225"/>
      <c r="D361" s="217" t="s">
        <v>156</v>
      </c>
      <c r="E361" s="226" t="s">
        <v>19</v>
      </c>
      <c r="F361" s="227" t="s">
        <v>2918</v>
      </c>
      <c r="G361" s="225"/>
      <c r="H361" s="226" t="s">
        <v>19</v>
      </c>
      <c r="I361" s="228"/>
      <c r="J361" s="225"/>
      <c r="K361" s="225"/>
      <c r="L361" s="229"/>
      <c r="M361" s="230"/>
      <c r="N361" s="231"/>
      <c r="O361" s="231"/>
      <c r="P361" s="231"/>
      <c r="Q361" s="231"/>
      <c r="R361" s="231"/>
      <c r="S361" s="231"/>
      <c r="T361" s="23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3" t="s">
        <v>156</v>
      </c>
      <c r="AU361" s="233" t="s">
        <v>79</v>
      </c>
      <c r="AV361" s="13" t="s">
        <v>77</v>
      </c>
      <c r="AW361" s="13" t="s">
        <v>31</v>
      </c>
      <c r="AX361" s="13" t="s">
        <v>69</v>
      </c>
      <c r="AY361" s="233" t="s">
        <v>144</v>
      </c>
    </row>
    <row r="362" s="14" customFormat="1">
      <c r="A362" s="14"/>
      <c r="B362" s="234"/>
      <c r="C362" s="235"/>
      <c r="D362" s="217" t="s">
        <v>156</v>
      </c>
      <c r="E362" s="236" t="s">
        <v>19</v>
      </c>
      <c r="F362" s="237" t="s">
        <v>2890</v>
      </c>
      <c r="G362" s="235"/>
      <c r="H362" s="238">
        <v>11</v>
      </c>
      <c r="I362" s="239"/>
      <c r="J362" s="235"/>
      <c r="K362" s="235"/>
      <c r="L362" s="240"/>
      <c r="M362" s="241"/>
      <c r="N362" s="242"/>
      <c r="O362" s="242"/>
      <c r="P362" s="242"/>
      <c r="Q362" s="242"/>
      <c r="R362" s="242"/>
      <c r="S362" s="242"/>
      <c r="T362" s="243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4" t="s">
        <v>156</v>
      </c>
      <c r="AU362" s="244" t="s">
        <v>79</v>
      </c>
      <c r="AV362" s="14" t="s">
        <v>79</v>
      </c>
      <c r="AW362" s="14" t="s">
        <v>31</v>
      </c>
      <c r="AX362" s="14" t="s">
        <v>69</v>
      </c>
      <c r="AY362" s="244" t="s">
        <v>144</v>
      </c>
    </row>
    <row r="363" s="13" customFormat="1">
      <c r="A363" s="13"/>
      <c r="B363" s="224"/>
      <c r="C363" s="225"/>
      <c r="D363" s="217" t="s">
        <v>156</v>
      </c>
      <c r="E363" s="226" t="s">
        <v>19</v>
      </c>
      <c r="F363" s="227" t="s">
        <v>2919</v>
      </c>
      <c r="G363" s="225"/>
      <c r="H363" s="226" t="s">
        <v>19</v>
      </c>
      <c r="I363" s="228"/>
      <c r="J363" s="225"/>
      <c r="K363" s="225"/>
      <c r="L363" s="229"/>
      <c r="M363" s="230"/>
      <c r="N363" s="231"/>
      <c r="O363" s="231"/>
      <c r="P363" s="231"/>
      <c r="Q363" s="231"/>
      <c r="R363" s="231"/>
      <c r="S363" s="231"/>
      <c r="T363" s="23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3" t="s">
        <v>156</v>
      </c>
      <c r="AU363" s="233" t="s">
        <v>79</v>
      </c>
      <c r="AV363" s="13" t="s">
        <v>77</v>
      </c>
      <c r="AW363" s="13" t="s">
        <v>31</v>
      </c>
      <c r="AX363" s="13" t="s">
        <v>69</v>
      </c>
      <c r="AY363" s="233" t="s">
        <v>144</v>
      </c>
    </row>
    <row r="364" s="14" customFormat="1">
      <c r="A364" s="14"/>
      <c r="B364" s="234"/>
      <c r="C364" s="235"/>
      <c r="D364" s="217" t="s">
        <v>156</v>
      </c>
      <c r="E364" s="236" t="s">
        <v>19</v>
      </c>
      <c r="F364" s="237" t="s">
        <v>151</v>
      </c>
      <c r="G364" s="235"/>
      <c r="H364" s="238">
        <v>4</v>
      </c>
      <c r="I364" s="239"/>
      <c r="J364" s="235"/>
      <c r="K364" s="235"/>
      <c r="L364" s="240"/>
      <c r="M364" s="241"/>
      <c r="N364" s="242"/>
      <c r="O364" s="242"/>
      <c r="P364" s="242"/>
      <c r="Q364" s="242"/>
      <c r="R364" s="242"/>
      <c r="S364" s="242"/>
      <c r="T364" s="24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4" t="s">
        <v>156</v>
      </c>
      <c r="AU364" s="244" t="s">
        <v>79</v>
      </c>
      <c r="AV364" s="14" t="s">
        <v>79</v>
      </c>
      <c r="AW364" s="14" t="s">
        <v>31</v>
      </c>
      <c r="AX364" s="14" t="s">
        <v>69</v>
      </c>
      <c r="AY364" s="244" t="s">
        <v>144</v>
      </c>
    </row>
    <row r="365" s="13" customFormat="1">
      <c r="A365" s="13"/>
      <c r="B365" s="224"/>
      <c r="C365" s="225"/>
      <c r="D365" s="217" t="s">
        <v>156</v>
      </c>
      <c r="E365" s="226" t="s">
        <v>19</v>
      </c>
      <c r="F365" s="227" t="s">
        <v>2920</v>
      </c>
      <c r="G365" s="225"/>
      <c r="H365" s="226" t="s">
        <v>19</v>
      </c>
      <c r="I365" s="228"/>
      <c r="J365" s="225"/>
      <c r="K365" s="225"/>
      <c r="L365" s="229"/>
      <c r="M365" s="230"/>
      <c r="N365" s="231"/>
      <c r="O365" s="231"/>
      <c r="P365" s="231"/>
      <c r="Q365" s="231"/>
      <c r="R365" s="231"/>
      <c r="S365" s="231"/>
      <c r="T365" s="23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3" t="s">
        <v>156</v>
      </c>
      <c r="AU365" s="233" t="s">
        <v>79</v>
      </c>
      <c r="AV365" s="13" t="s">
        <v>77</v>
      </c>
      <c r="AW365" s="13" t="s">
        <v>31</v>
      </c>
      <c r="AX365" s="13" t="s">
        <v>69</v>
      </c>
      <c r="AY365" s="233" t="s">
        <v>144</v>
      </c>
    </row>
    <row r="366" s="14" customFormat="1">
      <c r="A366" s="14"/>
      <c r="B366" s="234"/>
      <c r="C366" s="235"/>
      <c r="D366" s="217" t="s">
        <v>156</v>
      </c>
      <c r="E366" s="236" t="s">
        <v>19</v>
      </c>
      <c r="F366" s="237" t="s">
        <v>77</v>
      </c>
      <c r="G366" s="235"/>
      <c r="H366" s="238">
        <v>1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4" t="s">
        <v>156</v>
      </c>
      <c r="AU366" s="244" t="s">
        <v>79</v>
      </c>
      <c r="AV366" s="14" t="s">
        <v>79</v>
      </c>
      <c r="AW366" s="14" t="s">
        <v>31</v>
      </c>
      <c r="AX366" s="14" t="s">
        <v>69</v>
      </c>
      <c r="AY366" s="244" t="s">
        <v>144</v>
      </c>
    </row>
    <row r="367" s="13" customFormat="1">
      <c r="A367" s="13"/>
      <c r="B367" s="224"/>
      <c r="C367" s="225"/>
      <c r="D367" s="217" t="s">
        <v>156</v>
      </c>
      <c r="E367" s="226" t="s">
        <v>19</v>
      </c>
      <c r="F367" s="227" t="s">
        <v>2921</v>
      </c>
      <c r="G367" s="225"/>
      <c r="H367" s="226" t="s">
        <v>19</v>
      </c>
      <c r="I367" s="228"/>
      <c r="J367" s="225"/>
      <c r="K367" s="225"/>
      <c r="L367" s="229"/>
      <c r="M367" s="230"/>
      <c r="N367" s="231"/>
      <c r="O367" s="231"/>
      <c r="P367" s="231"/>
      <c r="Q367" s="231"/>
      <c r="R367" s="231"/>
      <c r="S367" s="231"/>
      <c r="T367" s="23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3" t="s">
        <v>156</v>
      </c>
      <c r="AU367" s="233" t="s">
        <v>79</v>
      </c>
      <c r="AV367" s="13" t="s">
        <v>77</v>
      </c>
      <c r="AW367" s="13" t="s">
        <v>31</v>
      </c>
      <c r="AX367" s="13" t="s">
        <v>69</v>
      </c>
      <c r="AY367" s="233" t="s">
        <v>144</v>
      </c>
    </row>
    <row r="368" s="14" customFormat="1">
      <c r="A368" s="14"/>
      <c r="B368" s="234"/>
      <c r="C368" s="235"/>
      <c r="D368" s="217" t="s">
        <v>156</v>
      </c>
      <c r="E368" s="236" t="s">
        <v>19</v>
      </c>
      <c r="F368" s="237" t="s">
        <v>77</v>
      </c>
      <c r="G368" s="235"/>
      <c r="H368" s="238">
        <v>1</v>
      </c>
      <c r="I368" s="239"/>
      <c r="J368" s="235"/>
      <c r="K368" s="235"/>
      <c r="L368" s="240"/>
      <c r="M368" s="241"/>
      <c r="N368" s="242"/>
      <c r="O368" s="242"/>
      <c r="P368" s="242"/>
      <c r="Q368" s="242"/>
      <c r="R368" s="242"/>
      <c r="S368" s="242"/>
      <c r="T368" s="24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4" t="s">
        <v>156</v>
      </c>
      <c r="AU368" s="244" t="s">
        <v>79</v>
      </c>
      <c r="AV368" s="14" t="s">
        <v>79</v>
      </c>
      <c r="AW368" s="14" t="s">
        <v>31</v>
      </c>
      <c r="AX368" s="14" t="s">
        <v>69</v>
      </c>
      <c r="AY368" s="244" t="s">
        <v>144</v>
      </c>
    </row>
    <row r="369" s="15" customFormat="1">
      <c r="A369" s="15"/>
      <c r="B369" s="245"/>
      <c r="C369" s="246"/>
      <c r="D369" s="217" t="s">
        <v>156</v>
      </c>
      <c r="E369" s="247" t="s">
        <v>19</v>
      </c>
      <c r="F369" s="248" t="s">
        <v>163</v>
      </c>
      <c r="G369" s="246"/>
      <c r="H369" s="249">
        <v>17</v>
      </c>
      <c r="I369" s="250"/>
      <c r="J369" s="246"/>
      <c r="K369" s="246"/>
      <c r="L369" s="251"/>
      <c r="M369" s="252"/>
      <c r="N369" s="253"/>
      <c r="O369" s="253"/>
      <c r="P369" s="253"/>
      <c r="Q369" s="253"/>
      <c r="R369" s="253"/>
      <c r="S369" s="253"/>
      <c r="T369" s="254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55" t="s">
        <v>156</v>
      </c>
      <c r="AU369" s="255" t="s">
        <v>79</v>
      </c>
      <c r="AV369" s="15" t="s">
        <v>151</v>
      </c>
      <c r="AW369" s="15" t="s">
        <v>31</v>
      </c>
      <c r="AX369" s="15" t="s">
        <v>77</v>
      </c>
      <c r="AY369" s="255" t="s">
        <v>144</v>
      </c>
    </row>
    <row r="370" s="2" customFormat="1" ht="16.5" customHeight="1">
      <c r="A370" s="38"/>
      <c r="B370" s="39"/>
      <c r="C370" s="204" t="s">
        <v>433</v>
      </c>
      <c r="D370" s="204" t="s">
        <v>146</v>
      </c>
      <c r="E370" s="205" t="s">
        <v>2922</v>
      </c>
      <c r="F370" s="206" t="s">
        <v>2923</v>
      </c>
      <c r="G370" s="207" t="s">
        <v>305</v>
      </c>
      <c r="H370" s="208">
        <v>15</v>
      </c>
      <c r="I370" s="209"/>
      <c r="J370" s="210">
        <f>ROUND(I370*H370,2)</f>
        <v>0</v>
      </c>
      <c r="K370" s="206" t="s">
        <v>150</v>
      </c>
      <c r="L370" s="44"/>
      <c r="M370" s="211" t="s">
        <v>19</v>
      </c>
      <c r="N370" s="212" t="s">
        <v>40</v>
      </c>
      <c r="O370" s="84"/>
      <c r="P370" s="213">
        <f>O370*H370</f>
        <v>0</v>
      </c>
      <c r="Q370" s="213">
        <v>9.9850800000000003E-05</v>
      </c>
      <c r="R370" s="213">
        <f>Q370*H370</f>
        <v>0.0014977620000000001</v>
      </c>
      <c r="S370" s="213">
        <v>0</v>
      </c>
      <c r="T370" s="214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15" t="s">
        <v>203</v>
      </c>
      <c r="AT370" s="215" t="s">
        <v>146</v>
      </c>
      <c r="AU370" s="215" t="s">
        <v>79</v>
      </c>
      <c r="AY370" s="17" t="s">
        <v>144</v>
      </c>
      <c r="BE370" s="216">
        <f>IF(N370="základní",J370,0)</f>
        <v>0</v>
      </c>
      <c r="BF370" s="216">
        <f>IF(N370="snížená",J370,0)</f>
        <v>0</v>
      </c>
      <c r="BG370" s="216">
        <f>IF(N370="zákl. přenesená",J370,0)</f>
        <v>0</v>
      </c>
      <c r="BH370" s="216">
        <f>IF(N370="sníž. přenesená",J370,0)</f>
        <v>0</v>
      </c>
      <c r="BI370" s="216">
        <f>IF(N370="nulová",J370,0)</f>
        <v>0</v>
      </c>
      <c r="BJ370" s="17" t="s">
        <v>77</v>
      </c>
      <c r="BK370" s="216">
        <f>ROUND(I370*H370,2)</f>
        <v>0</v>
      </c>
      <c r="BL370" s="17" t="s">
        <v>203</v>
      </c>
      <c r="BM370" s="215" t="s">
        <v>436</v>
      </c>
    </row>
    <row r="371" s="2" customFormat="1">
      <c r="A371" s="38"/>
      <c r="B371" s="39"/>
      <c r="C371" s="40"/>
      <c r="D371" s="217" t="s">
        <v>152</v>
      </c>
      <c r="E371" s="40"/>
      <c r="F371" s="218" t="s">
        <v>2924</v>
      </c>
      <c r="G371" s="40"/>
      <c r="H371" s="40"/>
      <c r="I371" s="219"/>
      <c r="J371" s="40"/>
      <c r="K371" s="40"/>
      <c r="L371" s="44"/>
      <c r="M371" s="220"/>
      <c r="N371" s="221"/>
      <c r="O371" s="84"/>
      <c r="P371" s="84"/>
      <c r="Q371" s="84"/>
      <c r="R371" s="84"/>
      <c r="S371" s="84"/>
      <c r="T371" s="85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152</v>
      </c>
      <c r="AU371" s="17" t="s">
        <v>79</v>
      </c>
    </row>
    <row r="372" s="2" customFormat="1">
      <c r="A372" s="38"/>
      <c r="B372" s="39"/>
      <c r="C372" s="40"/>
      <c r="D372" s="222" t="s">
        <v>154</v>
      </c>
      <c r="E372" s="40"/>
      <c r="F372" s="223" t="s">
        <v>2925</v>
      </c>
      <c r="G372" s="40"/>
      <c r="H372" s="40"/>
      <c r="I372" s="219"/>
      <c r="J372" s="40"/>
      <c r="K372" s="40"/>
      <c r="L372" s="44"/>
      <c r="M372" s="220"/>
      <c r="N372" s="221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154</v>
      </c>
      <c r="AU372" s="17" t="s">
        <v>79</v>
      </c>
    </row>
    <row r="373" s="13" customFormat="1">
      <c r="A373" s="13"/>
      <c r="B373" s="224"/>
      <c r="C373" s="225"/>
      <c r="D373" s="217" t="s">
        <v>156</v>
      </c>
      <c r="E373" s="226" t="s">
        <v>19</v>
      </c>
      <c r="F373" s="227" t="s">
        <v>2926</v>
      </c>
      <c r="G373" s="225"/>
      <c r="H373" s="226" t="s">
        <v>19</v>
      </c>
      <c r="I373" s="228"/>
      <c r="J373" s="225"/>
      <c r="K373" s="225"/>
      <c r="L373" s="229"/>
      <c r="M373" s="230"/>
      <c r="N373" s="231"/>
      <c r="O373" s="231"/>
      <c r="P373" s="231"/>
      <c r="Q373" s="231"/>
      <c r="R373" s="231"/>
      <c r="S373" s="231"/>
      <c r="T373" s="23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3" t="s">
        <v>156</v>
      </c>
      <c r="AU373" s="233" t="s">
        <v>79</v>
      </c>
      <c r="AV373" s="13" t="s">
        <v>77</v>
      </c>
      <c r="AW373" s="13" t="s">
        <v>31</v>
      </c>
      <c r="AX373" s="13" t="s">
        <v>69</v>
      </c>
      <c r="AY373" s="233" t="s">
        <v>144</v>
      </c>
    </row>
    <row r="374" s="14" customFormat="1">
      <c r="A374" s="14"/>
      <c r="B374" s="234"/>
      <c r="C374" s="235"/>
      <c r="D374" s="217" t="s">
        <v>156</v>
      </c>
      <c r="E374" s="236" t="s">
        <v>19</v>
      </c>
      <c r="F374" s="237" t="s">
        <v>2890</v>
      </c>
      <c r="G374" s="235"/>
      <c r="H374" s="238">
        <v>11</v>
      </c>
      <c r="I374" s="239"/>
      <c r="J374" s="235"/>
      <c r="K374" s="235"/>
      <c r="L374" s="240"/>
      <c r="M374" s="241"/>
      <c r="N374" s="242"/>
      <c r="O374" s="242"/>
      <c r="P374" s="242"/>
      <c r="Q374" s="242"/>
      <c r="R374" s="242"/>
      <c r="S374" s="242"/>
      <c r="T374" s="24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4" t="s">
        <v>156</v>
      </c>
      <c r="AU374" s="244" t="s">
        <v>79</v>
      </c>
      <c r="AV374" s="14" t="s">
        <v>79</v>
      </c>
      <c r="AW374" s="14" t="s">
        <v>31</v>
      </c>
      <c r="AX374" s="14" t="s">
        <v>69</v>
      </c>
      <c r="AY374" s="244" t="s">
        <v>144</v>
      </c>
    </row>
    <row r="375" s="13" customFormat="1">
      <c r="A375" s="13"/>
      <c r="B375" s="224"/>
      <c r="C375" s="225"/>
      <c r="D375" s="217" t="s">
        <v>156</v>
      </c>
      <c r="E375" s="226" t="s">
        <v>19</v>
      </c>
      <c r="F375" s="227" t="s">
        <v>2927</v>
      </c>
      <c r="G375" s="225"/>
      <c r="H375" s="226" t="s">
        <v>19</v>
      </c>
      <c r="I375" s="228"/>
      <c r="J375" s="225"/>
      <c r="K375" s="225"/>
      <c r="L375" s="229"/>
      <c r="M375" s="230"/>
      <c r="N375" s="231"/>
      <c r="O375" s="231"/>
      <c r="P375" s="231"/>
      <c r="Q375" s="231"/>
      <c r="R375" s="231"/>
      <c r="S375" s="231"/>
      <c r="T375" s="23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3" t="s">
        <v>156</v>
      </c>
      <c r="AU375" s="233" t="s">
        <v>79</v>
      </c>
      <c r="AV375" s="13" t="s">
        <v>77</v>
      </c>
      <c r="AW375" s="13" t="s">
        <v>31</v>
      </c>
      <c r="AX375" s="13" t="s">
        <v>69</v>
      </c>
      <c r="AY375" s="233" t="s">
        <v>144</v>
      </c>
    </row>
    <row r="376" s="14" customFormat="1">
      <c r="A376" s="14"/>
      <c r="B376" s="234"/>
      <c r="C376" s="235"/>
      <c r="D376" s="217" t="s">
        <v>156</v>
      </c>
      <c r="E376" s="236" t="s">
        <v>19</v>
      </c>
      <c r="F376" s="237" t="s">
        <v>151</v>
      </c>
      <c r="G376" s="235"/>
      <c r="H376" s="238">
        <v>4</v>
      </c>
      <c r="I376" s="239"/>
      <c r="J376" s="235"/>
      <c r="K376" s="235"/>
      <c r="L376" s="240"/>
      <c r="M376" s="241"/>
      <c r="N376" s="242"/>
      <c r="O376" s="242"/>
      <c r="P376" s="242"/>
      <c r="Q376" s="242"/>
      <c r="R376" s="242"/>
      <c r="S376" s="242"/>
      <c r="T376" s="24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4" t="s">
        <v>156</v>
      </c>
      <c r="AU376" s="244" t="s">
        <v>79</v>
      </c>
      <c r="AV376" s="14" t="s">
        <v>79</v>
      </c>
      <c r="AW376" s="14" t="s">
        <v>31</v>
      </c>
      <c r="AX376" s="14" t="s">
        <v>69</v>
      </c>
      <c r="AY376" s="244" t="s">
        <v>144</v>
      </c>
    </row>
    <row r="377" s="15" customFormat="1">
      <c r="A377" s="15"/>
      <c r="B377" s="245"/>
      <c r="C377" s="246"/>
      <c r="D377" s="217" t="s">
        <v>156</v>
      </c>
      <c r="E377" s="247" t="s">
        <v>19</v>
      </c>
      <c r="F377" s="248" t="s">
        <v>163</v>
      </c>
      <c r="G377" s="246"/>
      <c r="H377" s="249">
        <v>15</v>
      </c>
      <c r="I377" s="250"/>
      <c r="J377" s="246"/>
      <c r="K377" s="246"/>
      <c r="L377" s="251"/>
      <c r="M377" s="252"/>
      <c r="N377" s="253"/>
      <c r="O377" s="253"/>
      <c r="P377" s="253"/>
      <c r="Q377" s="253"/>
      <c r="R377" s="253"/>
      <c r="S377" s="253"/>
      <c r="T377" s="254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55" t="s">
        <v>156</v>
      </c>
      <c r="AU377" s="255" t="s">
        <v>79</v>
      </c>
      <c r="AV377" s="15" t="s">
        <v>151</v>
      </c>
      <c r="AW377" s="15" t="s">
        <v>31</v>
      </c>
      <c r="AX377" s="15" t="s">
        <v>77</v>
      </c>
      <c r="AY377" s="255" t="s">
        <v>144</v>
      </c>
    </row>
    <row r="378" s="2" customFormat="1" ht="16.5" customHeight="1">
      <c r="A378" s="38"/>
      <c r="B378" s="39"/>
      <c r="C378" s="204" t="s">
        <v>292</v>
      </c>
      <c r="D378" s="204" t="s">
        <v>146</v>
      </c>
      <c r="E378" s="205" t="s">
        <v>2928</v>
      </c>
      <c r="F378" s="206" t="s">
        <v>2929</v>
      </c>
      <c r="G378" s="207" t="s">
        <v>305</v>
      </c>
      <c r="H378" s="208">
        <v>1</v>
      </c>
      <c r="I378" s="209"/>
      <c r="J378" s="210">
        <f>ROUND(I378*H378,2)</f>
        <v>0</v>
      </c>
      <c r="K378" s="206" t="s">
        <v>150</v>
      </c>
      <c r="L378" s="44"/>
      <c r="M378" s="211" t="s">
        <v>19</v>
      </c>
      <c r="N378" s="212" t="s">
        <v>40</v>
      </c>
      <c r="O378" s="84"/>
      <c r="P378" s="213">
        <f>O378*H378</f>
        <v>0</v>
      </c>
      <c r="Q378" s="213">
        <v>0.00014435819999999999</v>
      </c>
      <c r="R378" s="213">
        <f>Q378*H378</f>
        <v>0.00014435819999999999</v>
      </c>
      <c r="S378" s="213">
        <v>0</v>
      </c>
      <c r="T378" s="214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15" t="s">
        <v>203</v>
      </c>
      <c r="AT378" s="215" t="s">
        <v>146</v>
      </c>
      <c r="AU378" s="215" t="s">
        <v>79</v>
      </c>
      <c r="AY378" s="17" t="s">
        <v>144</v>
      </c>
      <c r="BE378" s="216">
        <f>IF(N378="základní",J378,0)</f>
        <v>0</v>
      </c>
      <c r="BF378" s="216">
        <f>IF(N378="snížená",J378,0)</f>
        <v>0</v>
      </c>
      <c r="BG378" s="216">
        <f>IF(N378="zákl. přenesená",J378,0)</f>
        <v>0</v>
      </c>
      <c r="BH378" s="216">
        <f>IF(N378="sníž. přenesená",J378,0)</f>
        <v>0</v>
      </c>
      <c r="BI378" s="216">
        <f>IF(N378="nulová",J378,0)</f>
        <v>0</v>
      </c>
      <c r="BJ378" s="17" t="s">
        <v>77</v>
      </c>
      <c r="BK378" s="216">
        <f>ROUND(I378*H378,2)</f>
        <v>0</v>
      </c>
      <c r="BL378" s="17" t="s">
        <v>203</v>
      </c>
      <c r="BM378" s="215" t="s">
        <v>440</v>
      </c>
    </row>
    <row r="379" s="2" customFormat="1">
      <c r="A379" s="38"/>
      <c r="B379" s="39"/>
      <c r="C379" s="40"/>
      <c r="D379" s="217" t="s">
        <v>152</v>
      </c>
      <c r="E379" s="40"/>
      <c r="F379" s="218" t="s">
        <v>2930</v>
      </c>
      <c r="G379" s="40"/>
      <c r="H379" s="40"/>
      <c r="I379" s="219"/>
      <c r="J379" s="40"/>
      <c r="K379" s="40"/>
      <c r="L379" s="44"/>
      <c r="M379" s="220"/>
      <c r="N379" s="221"/>
      <c r="O379" s="84"/>
      <c r="P379" s="84"/>
      <c r="Q379" s="84"/>
      <c r="R379" s="84"/>
      <c r="S379" s="84"/>
      <c r="T379" s="85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152</v>
      </c>
      <c r="AU379" s="17" t="s">
        <v>79</v>
      </c>
    </row>
    <row r="380" s="2" customFormat="1">
      <c r="A380" s="38"/>
      <c r="B380" s="39"/>
      <c r="C380" s="40"/>
      <c r="D380" s="222" t="s">
        <v>154</v>
      </c>
      <c r="E380" s="40"/>
      <c r="F380" s="223" t="s">
        <v>2931</v>
      </c>
      <c r="G380" s="40"/>
      <c r="H380" s="40"/>
      <c r="I380" s="219"/>
      <c r="J380" s="40"/>
      <c r="K380" s="40"/>
      <c r="L380" s="44"/>
      <c r="M380" s="220"/>
      <c r="N380" s="221"/>
      <c r="O380" s="84"/>
      <c r="P380" s="84"/>
      <c r="Q380" s="84"/>
      <c r="R380" s="84"/>
      <c r="S380" s="84"/>
      <c r="T380" s="85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154</v>
      </c>
      <c r="AU380" s="17" t="s">
        <v>79</v>
      </c>
    </row>
    <row r="381" s="13" customFormat="1">
      <c r="A381" s="13"/>
      <c r="B381" s="224"/>
      <c r="C381" s="225"/>
      <c r="D381" s="217" t="s">
        <v>156</v>
      </c>
      <c r="E381" s="226" t="s">
        <v>19</v>
      </c>
      <c r="F381" s="227" t="s">
        <v>2932</v>
      </c>
      <c r="G381" s="225"/>
      <c r="H381" s="226" t="s">
        <v>19</v>
      </c>
      <c r="I381" s="228"/>
      <c r="J381" s="225"/>
      <c r="K381" s="225"/>
      <c r="L381" s="229"/>
      <c r="M381" s="230"/>
      <c r="N381" s="231"/>
      <c r="O381" s="231"/>
      <c r="P381" s="231"/>
      <c r="Q381" s="231"/>
      <c r="R381" s="231"/>
      <c r="S381" s="231"/>
      <c r="T381" s="23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3" t="s">
        <v>156</v>
      </c>
      <c r="AU381" s="233" t="s">
        <v>79</v>
      </c>
      <c r="AV381" s="13" t="s">
        <v>77</v>
      </c>
      <c r="AW381" s="13" t="s">
        <v>31</v>
      </c>
      <c r="AX381" s="13" t="s">
        <v>69</v>
      </c>
      <c r="AY381" s="233" t="s">
        <v>144</v>
      </c>
    </row>
    <row r="382" s="14" customFormat="1">
      <c r="A382" s="14"/>
      <c r="B382" s="234"/>
      <c r="C382" s="235"/>
      <c r="D382" s="217" t="s">
        <v>156</v>
      </c>
      <c r="E382" s="236" t="s">
        <v>19</v>
      </c>
      <c r="F382" s="237" t="s">
        <v>77</v>
      </c>
      <c r="G382" s="235"/>
      <c r="H382" s="238">
        <v>1</v>
      </c>
      <c r="I382" s="239"/>
      <c r="J382" s="235"/>
      <c r="K382" s="235"/>
      <c r="L382" s="240"/>
      <c r="M382" s="241"/>
      <c r="N382" s="242"/>
      <c r="O382" s="242"/>
      <c r="P382" s="242"/>
      <c r="Q382" s="242"/>
      <c r="R382" s="242"/>
      <c r="S382" s="242"/>
      <c r="T382" s="24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4" t="s">
        <v>156</v>
      </c>
      <c r="AU382" s="244" t="s">
        <v>79</v>
      </c>
      <c r="AV382" s="14" t="s">
        <v>79</v>
      </c>
      <c r="AW382" s="14" t="s">
        <v>31</v>
      </c>
      <c r="AX382" s="14" t="s">
        <v>69</v>
      </c>
      <c r="AY382" s="244" t="s">
        <v>144</v>
      </c>
    </row>
    <row r="383" s="15" customFormat="1">
      <c r="A383" s="15"/>
      <c r="B383" s="245"/>
      <c r="C383" s="246"/>
      <c r="D383" s="217" t="s">
        <v>156</v>
      </c>
      <c r="E383" s="247" t="s">
        <v>19</v>
      </c>
      <c r="F383" s="248" t="s">
        <v>163</v>
      </c>
      <c r="G383" s="246"/>
      <c r="H383" s="249">
        <v>1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55" t="s">
        <v>156</v>
      </c>
      <c r="AU383" s="255" t="s">
        <v>79</v>
      </c>
      <c r="AV383" s="15" t="s">
        <v>151</v>
      </c>
      <c r="AW383" s="15" t="s">
        <v>31</v>
      </c>
      <c r="AX383" s="15" t="s">
        <v>77</v>
      </c>
      <c r="AY383" s="255" t="s">
        <v>144</v>
      </c>
    </row>
    <row r="384" s="2" customFormat="1" ht="24.15" customHeight="1">
      <c r="A384" s="38"/>
      <c r="B384" s="39"/>
      <c r="C384" s="204" t="s">
        <v>446</v>
      </c>
      <c r="D384" s="204" t="s">
        <v>146</v>
      </c>
      <c r="E384" s="205" t="s">
        <v>2933</v>
      </c>
      <c r="F384" s="206" t="s">
        <v>2934</v>
      </c>
      <c r="G384" s="207" t="s">
        <v>305</v>
      </c>
      <c r="H384" s="208">
        <v>4</v>
      </c>
      <c r="I384" s="209"/>
      <c r="J384" s="210">
        <f>ROUND(I384*H384,2)</f>
        <v>0</v>
      </c>
      <c r="K384" s="206" t="s">
        <v>150</v>
      </c>
      <c r="L384" s="44"/>
      <c r="M384" s="211" t="s">
        <v>19</v>
      </c>
      <c r="N384" s="212" t="s">
        <v>40</v>
      </c>
      <c r="O384" s="84"/>
      <c r="P384" s="213">
        <f>O384*H384</f>
        <v>0</v>
      </c>
      <c r="Q384" s="213">
        <v>0.00023931319999999999</v>
      </c>
      <c r="R384" s="213">
        <f>Q384*H384</f>
        <v>0.00095725279999999996</v>
      </c>
      <c r="S384" s="213">
        <v>0</v>
      </c>
      <c r="T384" s="214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15" t="s">
        <v>203</v>
      </c>
      <c r="AT384" s="215" t="s">
        <v>146</v>
      </c>
      <c r="AU384" s="215" t="s">
        <v>79</v>
      </c>
      <c r="AY384" s="17" t="s">
        <v>144</v>
      </c>
      <c r="BE384" s="216">
        <f>IF(N384="základní",J384,0)</f>
        <v>0</v>
      </c>
      <c r="BF384" s="216">
        <f>IF(N384="snížená",J384,0)</f>
        <v>0</v>
      </c>
      <c r="BG384" s="216">
        <f>IF(N384="zákl. přenesená",J384,0)</f>
        <v>0</v>
      </c>
      <c r="BH384" s="216">
        <f>IF(N384="sníž. přenesená",J384,0)</f>
        <v>0</v>
      </c>
      <c r="BI384" s="216">
        <f>IF(N384="nulová",J384,0)</f>
        <v>0</v>
      </c>
      <c r="BJ384" s="17" t="s">
        <v>77</v>
      </c>
      <c r="BK384" s="216">
        <f>ROUND(I384*H384,2)</f>
        <v>0</v>
      </c>
      <c r="BL384" s="17" t="s">
        <v>203</v>
      </c>
      <c r="BM384" s="215" t="s">
        <v>449</v>
      </c>
    </row>
    <row r="385" s="2" customFormat="1">
      <c r="A385" s="38"/>
      <c r="B385" s="39"/>
      <c r="C385" s="40"/>
      <c r="D385" s="217" t="s">
        <v>152</v>
      </c>
      <c r="E385" s="40"/>
      <c r="F385" s="218" t="s">
        <v>2935</v>
      </c>
      <c r="G385" s="40"/>
      <c r="H385" s="40"/>
      <c r="I385" s="219"/>
      <c r="J385" s="40"/>
      <c r="K385" s="40"/>
      <c r="L385" s="44"/>
      <c r="M385" s="220"/>
      <c r="N385" s="221"/>
      <c r="O385" s="84"/>
      <c r="P385" s="84"/>
      <c r="Q385" s="84"/>
      <c r="R385" s="84"/>
      <c r="S385" s="84"/>
      <c r="T385" s="85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152</v>
      </c>
      <c r="AU385" s="17" t="s">
        <v>79</v>
      </c>
    </row>
    <row r="386" s="2" customFormat="1">
      <c r="A386" s="38"/>
      <c r="B386" s="39"/>
      <c r="C386" s="40"/>
      <c r="D386" s="222" t="s">
        <v>154</v>
      </c>
      <c r="E386" s="40"/>
      <c r="F386" s="223" t="s">
        <v>2936</v>
      </c>
      <c r="G386" s="40"/>
      <c r="H386" s="40"/>
      <c r="I386" s="219"/>
      <c r="J386" s="40"/>
      <c r="K386" s="40"/>
      <c r="L386" s="44"/>
      <c r="M386" s="220"/>
      <c r="N386" s="221"/>
      <c r="O386" s="84"/>
      <c r="P386" s="84"/>
      <c r="Q386" s="84"/>
      <c r="R386" s="84"/>
      <c r="S386" s="84"/>
      <c r="T386" s="85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154</v>
      </c>
      <c r="AU386" s="17" t="s">
        <v>79</v>
      </c>
    </row>
    <row r="387" s="13" customFormat="1">
      <c r="A387" s="13"/>
      <c r="B387" s="224"/>
      <c r="C387" s="225"/>
      <c r="D387" s="217" t="s">
        <v>156</v>
      </c>
      <c r="E387" s="226" t="s">
        <v>19</v>
      </c>
      <c r="F387" s="227" t="s">
        <v>2937</v>
      </c>
      <c r="G387" s="225"/>
      <c r="H387" s="226" t="s">
        <v>19</v>
      </c>
      <c r="I387" s="228"/>
      <c r="J387" s="225"/>
      <c r="K387" s="225"/>
      <c r="L387" s="229"/>
      <c r="M387" s="230"/>
      <c r="N387" s="231"/>
      <c r="O387" s="231"/>
      <c r="P387" s="231"/>
      <c r="Q387" s="231"/>
      <c r="R387" s="231"/>
      <c r="S387" s="231"/>
      <c r="T387" s="23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3" t="s">
        <v>156</v>
      </c>
      <c r="AU387" s="233" t="s">
        <v>79</v>
      </c>
      <c r="AV387" s="13" t="s">
        <v>77</v>
      </c>
      <c r="AW387" s="13" t="s">
        <v>31</v>
      </c>
      <c r="AX387" s="13" t="s">
        <v>69</v>
      </c>
      <c r="AY387" s="233" t="s">
        <v>144</v>
      </c>
    </row>
    <row r="388" s="14" customFormat="1">
      <c r="A388" s="14"/>
      <c r="B388" s="234"/>
      <c r="C388" s="235"/>
      <c r="D388" s="217" t="s">
        <v>156</v>
      </c>
      <c r="E388" s="236" t="s">
        <v>19</v>
      </c>
      <c r="F388" s="237" t="s">
        <v>79</v>
      </c>
      <c r="G388" s="235"/>
      <c r="H388" s="238">
        <v>2</v>
      </c>
      <c r="I388" s="239"/>
      <c r="J388" s="235"/>
      <c r="K388" s="235"/>
      <c r="L388" s="240"/>
      <c r="M388" s="241"/>
      <c r="N388" s="242"/>
      <c r="O388" s="242"/>
      <c r="P388" s="242"/>
      <c r="Q388" s="242"/>
      <c r="R388" s="242"/>
      <c r="S388" s="242"/>
      <c r="T388" s="24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4" t="s">
        <v>156</v>
      </c>
      <c r="AU388" s="244" t="s">
        <v>79</v>
      </c>
      <c r="AV388" s="14" t="s">
        <v>79</v>
      </c>
      <c r="AW388" s="14" t="s">
        <v>31</v>
      </c>
      <c r="AX388" s="14" t="s">
        <v>69</v>
      </c>
      <c r="AY388" s="244" t="s">
        <v>144</v>
      </c>
    </row>
    <row r="389" s="13" customFormat="1">
      <c r="A389" s="13"/>
      <c r="B389" s="224"/>
      <c r="C389" s="225"/>
      <c r="D389" s="217" t="s">
        <v>156</v>
      </c>
      <c r="E389" s="226" t="s">
        <v>19</v>
      </c>
      <c r="F389" s="227" t="s">
        <v>2938</v>
      </c>
      <c r="G389" s="225"/>
      <c r="H389" s="226" t="s">
        <v>19</v>
      </c>
      <c r="I389" s="228"/>
      <c r="J389" s="225"/>
      <c r="K389" s="225"/>
      <c r="L389" s="229"/>
      <c r="M389" s="230"/>
      <c r="N389" s="231"/>
      <c r="O389" s="231"/>
      <c r="P389" s="231"/>
      <c r="Q389" s="231"/>
      <c r="R389" s="231"/>
      <c r="S389" s="231"/>
      <c r="T389" s="23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3" t="s">
        <v>156</v>
      </c>
      <c r="AU389" s="233" t="s">
        <v>79</v>
      </c>
      <c r="AV389" s="13" t="s">
        <v>77</v>
      </c>
      <c r="AW389" s="13" t="s">
        <v>31</v>
      </c>
      <c r="AX389" s="13" t="s">
        <v>69</v>
      </c>
      <c r="AY389" s="233" t="s">
        <v>144</v>
      </c>
    </row>
    <row r="390" s="14" customFormat="1">
      <c r="A390" s="14"/>
      <c r="B390" s="234"/>
      <c r="C390" s="235"/>
      <c r="D390" s="217" t="s">
        <v>156</v>
      </c>
      <c r="E390" s="236" t="s">
        <v>19</v>
      </c>
      <c r="F390" s="237" t="s">
        <v>79</v>
      </c>
      <c r="G390" s="235"/>
      <c r="H390" s="238">
        <v>2</v>
      </c>
      <c r="I390" s="239"/>
      <c r="J390" s="235"/>
      <c r="K390" s="235"/>
      <c r="L390" s="240"/>
      <c r="M390" s="241"/>
      <c r="N390" s="242"/>
      <c r="O390" s="242"/>
      <c r="P390" s="242"/>
      <c r="Q390" s="242"/>
      <c r="R390" s="242"/>
      <c r="S390" s="242"/>
      <c r="T390" s="243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4" t="s">
        <v>156</v>
      </c>
      <c r="AU390" s="244" t="s">
        <v>79</v>
      </c>
      <c r="AV390" s="14" t="s">
        <v>79</v>
      </c>
      <c r="AW390" s="14" t="s">
        <v>31</v>
      </c>
      <c r="AX390" s="14" t="s">
        <v>69</v>
      </c>
      <c r="AY390" s="244" t="s">
        <v>144</v>
      </c>
    </row>
    <row r="391" s="15" customFormat="1">
      <c r="A391" s="15"/>
      <c r="B391" s="245"/>
      <c r="C391" s="246"/>
      <c r="D391" s="217" t="s">
        <v>156</v>
      </c>
      <c r="E391" s="247" t="s">
        <v>19</v>
      </c>
      <c r="F391" s="248" t="s">
        <v>163</v>
      </c>
      <c r="G391" s="246"/>
      <c r="H391" s="249">
        <v>4</v>
      </c>
      <c r="I391" s="250"/>
      <c r="J391" s="246"/>
      <c r="K391" s="246"/>
      <c r="L391" s="251"/>
      <c r="M391" s="252"/>
      <c r="N391" s="253"/>
      <c r="O391" s="253"/>
      <c r="P391" s="253"/>
      <c r="Q391" s="253"/>
      <c r="R391" s="253"/>
      <c r="S391" s="253"/>
      <c r="T391" s="254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55" t="s">
        <v>156</v>
      </c>
      <c r="AU391" s="255" t="s">
        <v>79</v>
      </c>
      <c r="AV391" s="15" t="s">
        <v>151</v>
      </c>
      <c r="AW391" s="15" t="s">
        <v>31</v>
      </c>
      <c r="AX391" s="15" t="s">
        <v>77</v>
      </c>
      <c r="AY391" s="255" t="s">
        <v>144</v>
      </c>
    </row>
    <row r="392" s="2" customFormat="1" ht="24.15" customHeight="1">
      <c r="A392" s="38"/>
      <c r="B392" s="39"/>
      <c r="C392" s="204" t="s">
        <v>298</v>
      </c>
      <c r="D392" s="204" t="s">
        <v>146</v>
      </c>
      <c r="E392" s="205" t="s">
        <v>2564</v>
      </c>
      <c r="F392" s="206" t="s">
        <v>2565</v>
      </c>
      <c r="G392" s="207" t="s">
        <v>305</v>
      </c>
      <c r="H392" s="208">
        <v>2</v>
      </c>
      <c r="I392" s="209"/>
      <c r="J392" s="210">
        <f>ROUND(I392*H392,2)</f>
        <v>0</v>
      </c>
      <c r="K392" s="206" t="s">
        <v>150</v>
      </c>
      <c r="L392" s="44"/>
      <c r="M392" s="211" t="s">
        <v>19</v>
      </c>
      <c r="N392" s="212" t="s">
        <v>40</v>
      </c>
      <c r="O392" s="84"/>
      <c r="P392" s="213">
        <f>O392*H392</f>
        <v>0</v>
      </c>
      <c r="Q392" s="213">
        <v>0.00021956999999999999</v>
      </c>
      <c r="R392" s="213">
        <f>Q392*H392</f>
        <v>0.00043913999999999997</v>
      </c>
      <c r="S392" s="213">
        <v>0</v>
      </c>
      <c r="T392" s="214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15" t="s">
        <v>203</v>
      </c>
      <c r="AT392" s="215" t="s">
        <v>146</v>
      </c>
      <c r="AU392" s="215" t="s">
        <v>79</v>
      </c>
      <c r="AY392" s="17" t="s">
        <v>144</v>
      </c>
      <c r="BE392" s="216">
        <f>IF(N392="základní",J392,0)</f>
        <v>0</v>
      </c>
      <c r="BF392" s="216">
        <f>IF(N392="snížená",J392,0)</f>
        <v>0</v>
      </c>
      <c r="BG392" s="216">
        <f>IF(N392="zákl. přenesená",J392,0)</f>
        <v>0</v>
      </c>
      <c r="BH392" s="216">
        <f>IF(N392="sníž. přenesená",J392,0)</f>
        <v>0</v>
      </c>
      <c r="BI392" s="216">
        <f>IF(N392="nulová",J392,0)</f>
        <v>0</v>
      </c>
      <c r="BJ392" s="17" t="s">
        <v>77</v>
      </c>
      <c r="BK392" s="216">
        <f>ROUND(I392*H392,2)</f>
        <v>0</v>
      </c>
      <c r="BL392" s="17" t="s">
        <v>203</v>
      </c>
      <c r="BM392" s="215" t="s">
        <v>456</v>
      </c>
    </row>
    <row r="393" s="2" customFormat="1">
      <c r="A393" s="38"/>
      <c r="B393" s="39"/>
      <c r="C393" s="40"/>
      <c r="D393" s="217" t="s">
        <v>152</v>
      </c>
      <c r="E393" s="40"/>
      <c r="F393" s="218" t="s">
        <v>2566</v>
      </c>
      <c r="G393" s="40"/>
      <c r="H393" s="40"/>
      <c r="I393" s="219"/>
      <c r="J393" s="40"/>
      <c r="K393" s="40"/>
      <c r="L393" s="44"/>
      <c r="M393" s="220"/>
      <c r="N393" s="221"/>
      <c r="O393" s="84"/>
      <c r="P393" s="84"/>
      <c r="Q393" s="84"/>
      <c r="R393" s="84"/>
      <c r="S393" s="84"/>
      <c r="T393" s="85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152</v>
      </c>
      <c r="AU393" s="17" t="s">
        <v>79</v>
      </c>
    </row>
    <row r="394" s="2" customFormat="1">
      <c r="A394" s="38"/>
      <c r="B394" s="39"/>
      <c r="C394" s="40"/>
      <c r="D394" s="222" t="s">
        <v>154</v>
      </c>
      <c r="E394" s="40"/>
      <c r="F394" s="223" t="s">
        <v>2567</v>
      </c>
      <c r="G394" s="40"/>
      <c r="H394" s="40"/>
      <c r="I394" s="219"/>
      <c r="J394" s="40"/>
      <c r="K394" s="40"/>
      <c r="L394" s="44"/>
      <c r="M394" s="220"/>
      <c r="N394" s="221"/>
      <c r="O394" s="84"/>
      <c r="P394" s="84"/>
      <c r="Q394" s="84"/>
      <c r="R394" s="84"/>
      <c r="S394" s="84"/>
      <c r="T394" s="85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154</v>
      </c>
      <c r="AU394" s="17" t="s">
        <v>79</v>
      </c>
    </row>
    <row r="395" s="13" customFormat="1">
      <c r="A395" s="13"/>
      <c r="B395" s="224"/>
      <c r="C395" s="225"/>
      <c r="D395" s="217" t="s">
        <v>156</v>
      </c>
      <c r="E395" s="226" t="s">
        <v>19</v>
      </c>
      <c r="F395" s="227" t="s">
        <v>2881</v>
      </c>
      <c r="G395" s="225"/>
      <c r="H395" s="226" t="s">
        <v>19</v>
      </c>
      <c r="I395" s="228"/>
      <c r="J395" s="225"/>
      <c r="K395" s="225"/>
      <c r="L395" s="229"/>
      <c r="M395" s="230"/>
      <c r="N395" s="231"/>
      <c r="O395" s="231"/>
      <c r="P395" s="231"/>
      <c r="Q395" s="231"/>
      <c r="R395" s="231"/>
      <c r="S395" s="231"/>
      <c r="T395" s="23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3" t="s">
        <v>156</v>
      </c>
      <c r="AU395" s="233" t="s">
        <v>79</v>
      </c>
      <c r="AV395" s="13" t="s">
        <v>77</v>
      </c>
      <c r="AW395" s="13" t="s">
        <v>31</v>
      </c>
      <c r="AX395" s="13" t="s">
        <v>69</v>
      </c>
      <c r="AY395" s="233" t="s">
        <v>144</v>
      </c>
    </row>
    <row r="396" s="14" customFormat="1">
      <c r="A396" s="14"/>
      <c r="B396" s="234"/>
      <c r="C396" s="235"/>
      <c r="D396" s="217" t="s">
        <v>156</v>
      </c>
      <c r="E396" s="236" t="s">
        <v>19</v>
      </c>
      <c r="F396" s="237" t="s">
        <v>79</v>
      </c>
      <c r="G396" s="235"/>
      <c r="H396" s="238">
        <v>2</v>
      </c>
      <c r="I396" s="239"/>
      <c r="J396" s="235"/>
      <c r="K396" s="235"/>
      <c r="L396" s="240"/>
      <c r="M396" s="241"/>
      <c r="N396" s="242"/>
      <c r="O396" s="242"/>
      <c r="P396" s="242"/>
      <c r="Q396" s="242"/>
      <c r="R396" s="242"/>
      <c r="S396" s="242"/>
      <c r="T396" s="24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4" t="s">
        <v>156</v>
      </c>
      <c r="AU396" s="244" t="s">
        <v>79</v>
      </c>
      <c r="AV396" s="14" t="s">
        <v>79</v>
      </c>
      <c r="AW396" s="14" t="s">
        <v>31</v>
      </c>
      <c r="AX396" s="14" t="s">
        <v>69</v>
      </c>
      <c r="AY396" s="244" t="s">
        <v>144</v>
      </c>
    </row>
    <row r="397" s="15" customFormat="1">
      <c r="A397" s="15"/>
      <c r="B397" s="245"/>
      <c r="C397" s="246"/>
      <c r="D397" s="217" t="s">
        <v>156</v>
      </c>
      <c r="E397" s="247" t="s">
        <v>19</v>
      </c>
      <c r="F397" s="248" t="s">
        <v>163</v>
      </c>
      <c r="G397" s="246"/>
      <c r="H397" s="249">
        <v>2</v>
      </c>
      <c r="I397" s="250"/>
      <c r="J397" s="246"/>
      <c r="K397" s="246"/>
      <c r="L397" s="251"/>
      <c r="M397" s="252"/>
      <c r="N397" s="253"/>
      <c r="O397" s="253"/>
      <c r="P397" s="253"/>
      <c r="Q397" s="253"/>
      <c r="R397" s="253"/>
      <c r="S397" s="253"/>
      <c r="T397" s="254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55" t="s">
        <v>156</v>
      </c>
      <c r="AU397" s="255" t="s">
        <v>79</v>
      </c>
      <c r="AV397" s="15" t="s">
        <v>151</v>
      </c>
      <c r="AW397" s="15" t="s">
        <v>31</v>
      </c>
      <c r="AX397" s="15" t="s">
        <v>77</v>
      </c>
      <c r="AY397" s="255" t="s">
        <v>144</v>
      </c>
    </row>
    <row r="398" s="2" customFormat="1" ht="24.15" customHeight="1">
      <c r="A398" s="38"/>
      <c r="B398" s="39"/>
      <c r="C398" s="204" t="s">
        <v>460</v>
      </c>
      <c r="D398" s="204" t="s">
        <v>146</v>
      </c>
      <c r="E398" s="205" t="s">
        <v>2939</v>
      </c>
      <c r="F398" s="206" t="s">
        <v>2940</v>
      </c>
      <c r="G398" s="207" t="s">
        <v>305</v>
      </c>
      <c r="H398" s="208">
        <v>0.073999999999999996</v>
      </c>
      <c r="I398" s="209"/>
      <c r="J398" s="210">
        <f>ROUND(I398*H398,2)</f>
        <v>0</v>
      </c>
      <c r="K398" s="206" t="s">
        <v>150</v>
      </c>
      <c r="L398" s="44"/>
      <c r="M398" s="211" t="s">
        <v>19</v>
      </c>
      <c r="N398" s="212" t="s">
        <v>40</v>
      </c>
      <c r="O398" s="84"/>
      <c r="P398" s="213">
        <f>O398*H398</f>
        <v>0</v>
      </c>
      <c r="Q398" s="213">
        <v>0</v>
      </c>
      <c r="R398" s="213">
        <f>Q398*H398</f>
        <v>0</v>
      </c>
      <c r="S398" s="213">
        <v>0</v>
      </c>
      <c r="T398" s="214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15" t="s">
        <v>203</v>
      </c>
      <c r="AT398" s="215" t="s">
        <v>146</v>
      </c>
      <c r="AU398" s="215" t="s">
        <v>79</v>
      </c>
      <c r="AY398" s="17" t="s">
        <v>144</v>
      </c>
      <c r="BE398" s="216">
        <f>IF(N398="základní",J398,0)</f>
        <v>0</v>
      </c>
      <c r="BF398" s="216">
        <f>IF(N398="snížená",J398,0)</f>
        <v>0</v>
      </c>
      <c r="BG398" s="216">
        <f>IF(N398="zákl. přenesená",J398,0)</f>
        <v>0</v>
      </c>
      <c r="BH398" s="216">
        <f>IF(N398="sníž. přenesená",J398,0)</f>
        <v>0</v>
      </c>
      <c r="BI398" s="216">
        <f>IF(N398="nulová",J398,0)</f>
        <v>0</v>
      </c>
      <c r="BJ398" s="17" t="s">
        <v>77</v>
      </c>
      <c r="BK398" s="216">
        <f>ROUND(I398*H398,2)</f>
        <v>0</v>
      </c>
      <c r="BL398" s="17" t="s">
        <v>203</v>
      </c>
      <c r="BM398" s="215" t="s">
        <v>463</v>
      </c>
    </row>
    <row r="399" s="2" customFormat="1">
      <c r="A399" s="38"/>
      <c r="B399" s="39"/>
      <c r="C399" s="40"/>
      <c r="D399" s="217" t="s">
        <v>152</v>
      </c>
      <c r="E399" s="40"/>
      <c r="F399" s="218" t="s">
        <v>2941</v>
      </c>
      <c r="G399" s="40"/>
      <c r="H399" s="40"/>
      <c r="I399" s="219"/>
      <c r="J399" s="40"/>
      <c r="K399" s="40"/>
      <c r="L399" s="44"/>
      <c r="M399" s="220"/>
      <c r="N399" s="221"/>
      <c r="O399" s="84"/>
      <c r="P399" s="84"/>
      <c r="Q399" s="84"/>
      <c r="R399" s="84"/>
      <c r="S399" s="84"/>
      <c r="T399" s="85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152</v>
      </c>
      <c r="AU399" s="17" t="s">
        <v>79</v>
      </c>
    </row>
    <row r="400" s="2" customFormat="1">
      <c r="A400" s="38"/>
      <c r="B400" s="39"/>
      <c r="C400" s="40"/>
      <c r="D400" s="222" t="s">
        <v>154</v>
      </c>
      <c r="E400" s="40"/>
      <c r="F400" s="223" t="s">
        <v>2942</v>
      </c>
      <c r="G400" s="40"/>
      <c r="H400" s="40"/>
      <c r="I400" s="219"/>
      <c r="J400" s="40"/>
      <c r="K400" s="40"/>
      <c r="L400" s="44"/>
      <c r="M400" s="220"/>
      <c r="N400" s="221"/>
      <c r="O400" s="84"/>
      <c r="P400" s="84"/>
      <c r="Q400" s="84"/>
      <c r="R400" s="84"/>
      <c r="S400" s="84"/>
      <c r="T400" s="85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154</v>
      </c>
      <c r="AU400" s="17" t="s">
        <v>79</v>
      </c>
    </row>
    <row r="401" s="2" customFormat="1" ht="21.75" customHeight="1">
      <c r="A401" s="38"/>
      <c r="B401" s="39"/>
      <c r="C401" s="204" t="s">
        <v>306</v>
      </c>
      <c r="D401" s="204" t="s">
        <v>146</v>
      </c>
      <c r="E401" s="205" t="s">
        <v>2943</v>
      </c>
      <c r="F401" s="206" t="s">
        <v>2944</v>
      </c>
      <c r="G401" s="207" t="s">
        <v>305</v>
      </c>
      <c r="H401" s="208">
        <v>4</v>
      </c>
      <c r="I401" s="209"/>
      <c r="J401" s="210">
        <f>ROUND(I401*H401,2)</f>
        <v>0</v>
      </c>
      <c r="K401" s="206" t="s">
        <v>150</v>
      </c>
      <c r="L401" s="44"/>
      <c r="M401" s="211" t="s">
        <v>19</v>
      </c>
      <c r="N401" s="212" t="s">
        <v>40</v>
      </c>
      <c r="O401" s="84"/>
      <c r="P401" s="213">
        <f>O401*H401</f>
        <v>0</v>
      </c>
      <c r="Q401" s="213">
        <v>0.00049956999999999996</v>
      </c>
      <c r="R401" s="213">
        <f>Q401*H401</f>
        <v>0.0019982799999999998</v>
      </c>
      <c r="S401" s="213">
        <v>0</v>
      </c>
      <c r="T401" s="214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15" t="s">
        <v>203</v>
      </c>
      <c r="AT401" s="215" t="s">
        <v>146</v>
      </c>
      <c r="AU401" s="215" t="s">
        <v>79</v>
      </c>
      <c r="AY401" s="17" t="s">
        <v>144</v>
      </c>
      <c r="BE401" s="216">
        <f>IF(N401="základní",J401,0)</f>
        <v>0</v>
      </c>
      <c r="BF401" s="216">
        <f>IF(N401="snížená",J401,0)</f>
        <v>0</v>
      </c>
      <c r="BG401" s="216">
        <f>IF(N401="zákl. přenesená",J401,0)</f>
        <v>0</v>
      </c>
      <c r="BH401" s="216">
        <f>IF(N401="sníž. přenesená",J401,0)</f>
        <v>0</v>
      </c>
      <c r="BI401" s="216">
        <f>IF(N401="nulová",J401,0)</f>
        <v>0</v>
      </c>
      <c r="BJ401" s="17" t="s">
        <v>77</v>
      </c>
      <c r="BK401" s="216">
        <f>ROUND(I401*H401,2)</f>
        <v>0</v>
      </c>
      <c r="BL401" s="17" t="s">
        <v>203</v>
      </c>
      <c r="BM401" s="215" t="s">
        <v>470</v>
      </c>
    </row>
    <row r="402" s="2" customFormat="1">
      <c r="A402" s="38"/>
      <c r="B402" s="39"/>
      <c r="C402" s="40"/>
      <c r="D402" s="217" t="s">
        <v>152</v>
      </c>
      <c r="E402" s="40"/>
      <c r="F402" s="218" t="s">
        <v>2945</v>
      </c>
      <c r="G402" s="40"/>
      <c r="H402" s="40"/>
      <c r="I402" s="219"/>
      <c r="J402" s="40"/>
      <c r="K402" s="40"/>
      <c r="L402" s="44"/>
      <c r="M402" s="220"/>
      <c r="N402" s="221"/>
      <c r="O402" s="84"/>
      <c r="P402" s="84"/>
      <c r="Q402" s="84"/>
      <c r="R402" s="84"/>
      <c r="S402" s="84"/>
      <c r="T402" s="85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152</v>
      </c>
      <c r="AU402" s="17" t="s">
        <v>79</v>
      </c>
    </row>
    <row r="403" s="2" customFormat="1">
      <c r="A403" s="38"/>
      <c r="B403" s="39"/>
      <c r="C403" s="40"/>
      <c r="D403" s="222" t="s">
        <v>154</v>
      </c>
      <c r="E403" s="40"/>
      <c r="F403" s="223" t="s">
        <v>2946</v>
      </c>
      <c r="G403" s="40"/>
      <c r="H403" s="40"/>
      <c r="I403" s="219"/>
      <c r="J403" s="40"/>
      <c r="K403" s="40"/>
      <c r="L403" s="44"/>
      <c r="M403" s="220"/>
      <c r="N403" s="221"/>
      <c r="O403" s="84"/>
      <c r="P403" s="84"/>
      <c r="Q403" s="84"/>
      <c r="R403" s="84"/>
      <c r="S403" s="84"/>
      <c r="T403" s="85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154</v>
      </c>
      <c r="AU403" s="17" t="s">
        <v>79</v>
      </c>
    </row>
    <row r="404" s="13" customFormat="1">
      <c r="A404" s="13"/>
      <c r="B404" s="224"/>
      <c r="C404" s="225"/>
      <c r="D404" s="217" t="s">
        <v>156</v>
      </c>
      <c r="E404" s="226" t="s">
        <v>19</v>
      </c>
      <c r="F404" s="227" t="s">
        <v>2881</v>
      </c>
      <c r="G404" s="225"/>
      <c r="H404" s="226" t="s">
        <v>19</v>
      </c>
      <c r="I404" s="228"/>
      <c r="J404" s="225"/>
      <c r="K404" s="225"/>
      <c r="L404" s="229"/>
      <c r="M404" s="230"/>
      <c r="N404" s="231"/>
      <c r="O404" s="231"/>
      <c r="P404" s="231"/>
      <c r="Q404" s="231"/>
      <c r="R404" s="231"/>
      <c r="S404" s="231"/>
      <c r="T404" s="23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3" t="s">
        <v>156</v>
      </c>
      <c r="AU404" s="233" t="s">
        <v>79</v>
      </c>
      <c r="AV404" s="13" t="s">
        <v>77</v>
      </c>
      <c r="AW404" s="13" t="s">
        <v>31</v>
      </c>
      <c r="AX404" s="13" t="s">
        <v>69</v>
      </c>
      <c r="AY404" s="233" t="s">
        <v>144</v>
      </c>
    </row>
    <row r="405" s="14" customFormat="1">
      <c r="A405" s="14"/>
      <c r="B405" s="234"/>
      <c r="C405" s="235"/>
      <c r="D405" s="217" t="s">
        <v>156</v>
      </c>
      <c r="E405" s="236" t="s">
        <v>19</v>
      </c>
      <c r="F405" s="237" t="s">
        <v>1633</v>
      </c>
      <c r="G405" s="235"/>
      <c r="H405" s="238">
        <v>4</v>
      </c>
      <c r="I405" s="239"/>
      <c r="J405" s="235"/>
      <c r="K405" s="235"/>
      <c r="L405" s="240"/>
      <c r="M405" s="241"/>
      <c r="N405" s="242"/>
      <c r="O405" s="242"/>
      <c r="P405" s="242"/>
      <c r="Q405" s="242"/>
      <c r="R405" s="242"/>
      <c r="S405" s="242"/>
      <c r="T405" s="243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4" t="s">
        <v>156</v>
      </c>
      <c r="AU405" s="244" t="s">
        <v>79</v>
      </c>
      <c r="AV405" s="14" t="s">
        <v>79</v>
      </c>
      <c r="AW405" s="14" t="s">
        <v>31</v>
      </c>
      <c r="AX405" s="14" t="s">
        <v>69</v>
      </c>
      <c r="AY405" s="244" t="s">
        <v>144</v>
      </c>
    </row>
    <row r="406" s="15" customFormat="1">
      <c r="A406" s="15"/>
      <c r="B406" s="245"/>
      <c r="C406" s="246"/>
      <c r="D406" s="217" t="s">
        <v>156</v>
      </c>
      <c r="E406" s="247" t="s">
        <v>19</v>
      </c>
      <c r="F406" s="248" t="s">
        <v>163</v>
      </c>
      <c r="G406" s="246"/>
      <c r="H406" s="249">
        <v>4</v>
      </c>
      <c r="I406" s="250"/>
      <c r="J406" s="246"/>
      <c r="K406" s="246"/>
      <c r="L406" s="251"/>
      <c r="M406" s="252"/>
      <c r="N406" s="253"/>
      <c r="O406" s="253"/>
      <c r="P406" s="253"/>
      <c r="Q406" s="253"/>
      <c r="R406" s="253"/>
      <c r="S406" s="253"/>
      <c r="T406" s="254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55" t="s">
        <v>156</v>
      </c>
      <c r="AU406" s="255" t="s">
        <v>79</v>
      </c>
      <c r="AV406" s="15" t="s">
        <v>151</v>
      </c>
      <c r="AW406" s="15" t="s">
        <v>31</v>
      </c>
      <c r="AX406" s="15" t="s">
        <v>77</v>
      </c>
      <c r="AY406" s="255" t="s">
        <v>144</v>
      </c>
    </row>
    <row r="407" s="2" customFormat="1" ht="24.15" customHeight="1">
      <c r="A407" s="38"/>
      <c r="B407" s="39"/>
      <c r="C407" s="204" t="s">
        <v>485</v>
      </c>
      <c r="D407" s="204" t="s">
        <v>146</v>
      </c>
      <c r="E407" s="205" t="s">
        <v>2947</v>
      </c>
      <c r="F407" s="206" t="s">
        <v>2948</v>
      </c>
      <c r="G407" s="207" t="s">
        <v>305</v>
      </c>
      <c r="H407" s="208">
        <v>1</v>
      </c>
      <c r="I407" s="209"/>
      <c r="J407" s="210">
        <f>ROUND(I407*H407,2)</f>
        <v>0</v>
      </c>
      <c r="K407" s="206" t="s">
        <v>150</v>
      </c>
      <c r="L407" s="44"/>
      <c r="M407" s="211" t="s">
        <v>19</v>
      </c>
      <c r="N407" s="212" t="s">
        <v>40</v>
      </c>
      <c r="O407" s="84"/>
      <c r="P407" s="213">
        <f>O407*H407</f>
        <v>0</v>
      </c>
      <c r="Q407" s="213">
        <v>0.0014675700000000001</v>
      </c>
      <c r="R407" s="213">
        <f>Q407*H407</f>
        <v>0.0014675700000000001</v>
      </c>
      <c r="S407" s="213">
        <v>0</v>
      </c>
      <c r="T407" s="214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15" t="s">
        <v>203</v>
      </c>
      <c r="AT407" s="215" t="s">
        <v>146</v>
      </c>
      <c r="AU407" s="215" t="s">
        <v>79</v>
      </c>
      <c r="AY407" s="17" t="s">
        <v>144</v>
      </c>
      <c r="BE407" s="216">
        <f>IF(N407="základní",J407,0)</f>
        <v>0</v>
      </c>
      <c r="BF407" s="216">
        <f>IF(N407="snížená",J407,0)</f>
        <v>0</v>
      </c>
      <c r="BG407" s="216">
        <f>IF(N407="zákl. přenesená",J407,0)</f>
        <v>0</v>
      </c>
      <c r="BH407" s="216">
        <f>IF(N407="sníž. přenesená",J407,0)</f>
        <v>0</v>
      </c>
      <c r="BI407" s="216">
        <f>IF(N407="nulová",J407,0)</f>
        <v>0</v>
      </c>
      <c r="BJ407" s="17" t="s">
        <v>77</v>
      </c>
      <c r="BK407" s="216">
        <f>ROUND(I407*H407,2)</f>
        <v>0</v>
      </c>
      <c r="BL407" s="17" t="s">
        <v>203</v>
      </c>
      <c r="BM407" s="215" t="s">
        <v>488</v>
      </c>
    </row>
    <row r="408" s="2" customFormat="1">
      <c r="A408" s="38"/>
      <c r="B408" s="39"/>
      <c r="C408" s="40"/>
      <c r="D408" s="217" t="s">
        <v>152</v>
      </c>
      <c r="E408" s="40"/>
      <c r="F408" s="218" t="s">
        <v>2949</v>
      </c>
      <c r="G408" s="40"/>
      <c r="H408" s="40"/>
      <c r="I408" s="219"/>
      <c r="J408" s="40"/>
      <c r="K408" s="40"/>
      <c r="L408" s="44"/>
      <c r="M408" s="220"/>
      <c r="N408" s="221"/>
      <c r="O408" s="84"/>
      <c r="P408" s="84"/>
      <c r="Q408" s="84"/>
      <c r="R408" s="84"/>
      <c r="S408" s="84"/>
      <c r="T408" s="85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152</v>
      </c>
      <c r="AU408" s="17" t="s">
        <v>79</v>
      </c>
    </row>
    <row r="409" s="2" customFormat="1">
      <c r="A409" s="38"/>
      <c r="B409" s="39"/>
      <c r="C409" s="40"/>
      <c r="D409" s="222" t="s">
        <v>154</v>
      </c>
      <c r="E409" s="40"/>
      <c r="F409" s="223" t="s">
        <v>2950</v>
      </c>
      <c r="G409" s="40"/>
      <c r="H409" s="40"/>
      <c r="I409" s="219"/>
      <c r="J409" s="40"/>
      <c r="K409" s="40"/>
      <c r="L409" s="44"/>
      <c r="M409" s="220"/>
      <c r="N409" s="221"/>
      <c r="O409" s="84"/>
      <c r="P409" s="84"/>
      <c r="Q409" s="84"/>
      <c r="R409" s="84"/>
      <c r="S409" s="84"/>
      <c r="T409" s="85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17" t="s">
        <v>154</v>
      </c>
      <c r="AU409" s="17" t="s">
        <v>79</v>
      </c>
    </row>
    <row r="410" s="13" customFormat="1">
      <c r="A410" s="13"/>
      <c r="B410" s="224"/>
      <c r="C410" s="225"/>
      <c r="D410" s="217" t="s">
        <v>156</v>
      </c>
      <c r="E410" s="226" t="s">
        <v>19</v>
      </c>
      <c r="F410" s="227" t="s">
        <v>2881</v>
      </c>
      <c r="G410" s="225"/>
      <c r="H410" s="226" t="s">
        <v>19</v>
      </c>
      <c r="I410" s="228"/>
      <c r="J410" s="225"/>
      <c r="K410" s="225"/>
      <c r="L410" s="229"/>
      <c r="M410" s="230"/>
      <c r="N410" s="231"/>
      <c r="O410" s="231"/>
      <c r="P410" s="231"/>
      <c r="Q410" s="231"/>
      <c r="R410" s="231"/>
      <c r="S410" s="231"/>
      <c r="T410" s="23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3" t="s">
        <v>156</v>
      </c>
      <c r="AU410" s="233" t="s">
        <v>79</v>
      </c>
      <c r="AV410" s="13" t="s">
        <v>77</v>
      </c>
      <c r="AW410" s="13" t="s">
        <v>31</v>
      </c>
      <c r="AX410" s="13" t="s">
        <v>69</v>
      </c>
      <c r="AY410" s="233" t="s">
        <v>144</v>
      </c>
    </row>
    <row r="411" s="14" customFormat="1">
      <c r="A411" s="14"/>
      <c r="B411" s="234"/>
      <c r="C411" s="235"/>
      <c r="D411" s="217" t="s">
        <v>156</v>
      </c>
      <c r="E411" s="236" t="s">
        <v>19</v>
      </c>
      <c r="F411" s="237" t="s">
        <v>77</v>
      </c>
      <c r="G411" s="235"/>
      <c r="H411" s="238">
        <v>1</v>
      </c>
      <c r="I411" s="239"/>
      <c r="J411" s="235"/>
      <c r="K411" s="235"/>
      <c r="L411" s="240"/>
      <c r="M411" s="241"/>
      <c r="N411" s="242"/>
      <c r="O411" s="242"/>
      <c r="P411" s="242"/>
      <c r="Q411" s="242"/>
      <c r="R411" s="242"/>
      <c r="S411" s="242"/>
      <c r="T411" s="24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4" t="s">
        <v>156</v>
      </c>
      <c r="AU411" s="244" t="s">
        <v>79</v>
      </c>
      <c r="AV411" s="14" t="s">
        <v>79</v>
      </c>
      <c r="AW411" s="14" t="s">
        <v>31</v>
      </c>
      <c r="AX411" s="14" t="s">
        <v>69</v>
      </c>
      <c r="AY411" s="244" t="s">
        <v>144</v>
      </c>
    </row>
    <row r="412" s="15" customFormat="1">
      <c r="A412" s="15"/>
      <c r="B412" s="245"/>
      <c r="C412" s="246"/>
      <c r="D412" s="217" t="s">
        <v>156</v>
      </c>
      <c r="E412" s="247" t="s">
        <v>19</v>
      </c>
      <c r="F412" s="248" t="s">
        <v>163</v>
      </c>
      <c r="G412" s="246"/>
      <c r="H412" s="249">
        <v>1</v>
      </c>
      <c r="I412" s="250"/>
      <c r="J412" s="246"/>
      <c r="K412" s="246"/>
      <c r="L412" s="251"/>
      <c r="M412" s="252"/>
      <c r="N412" s="253"/>
      <c r="O412" s="253"/>
      <c r="P412" s="253"/>
      <c r="Q412" s="253"/>
      <c r="R412" s="253"/>
      <c r="S412" s="253"/>
      <c r="T412" s="254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55" t="s">
        <v>156</v>
      </c>
      <c r="AU412" s="255" t="s">
        <v>79</v>
      </c>
      <c r="AV412" s="15" t="s">
        <v>151</v>
      </c>
      <c r="AW412" s="15" t="s">
        <v>31</v>
      </c>
      <c r="AX412" s="15" t="s">
        <v>77</v>
      </c>
      <c r="AY412" s="255" t="s">
        <v>144</v>
      </c>
    </row>
    <row r="413" s="2" customFormat="1" ht="37.8" customHeight="1">
      <c r="A413" s="38"/>
      <c r="B413" s="39"/>
      <c r="C413" s="204" t="s">
        <v>313</v>
      </c>
      <c r="D413" s="204" t="s">
        <v>146</v>
      </c>
      <c r="E413" s="205" t="s">
        <v>2951</v>
      </c>
      <c r="F413" s="206" t="s">
        <v>2952</v>
      </c>
      <c r="G413" s="207" t="s">
        <v>211</v>
      </c>
      <c r="H413" s="208">
        <v>0.025000000000000001</v>
      </c>
      <c r="I413" s="209"/>
      <c r="J413" s="210">
        <f>ROUND(I413*H413,2)</f>
        <v>0</v>
      </c>
      <c r="K413" s="206" t="s">
        <v>150</v>
      </c>
      <c r="L413" s="44"/>
      <c r="M413" s="211" t="s">
        <v>19</v>
      </c>
      <c r="N413" s="212" t="s">
        <v>40</v>
      </c>
      <c r="O413" s="84"/>
      <c r="P413" s="213">
        <f>O413*H413</f>
        <v>0</v>
      </c>
      <c r="Q413" s="213">
        <v>0</v>
      </c>
      <c r="R413" s="213">
        <f>Q413*H413</f>
        <v>0</v>
      </c>
      <c r="S413" s="213">
        <v>0</v>
      </c>
      <c r="T413" s="214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15" t="s">
        <v>203</v>
      </c>
      <c r="AT413" s="215" t="s">
        <v>146</v>
      </c>
      <c r="AU413" s="215" t="s">
        <v>79</v>
      </c>
      <c r="AY413" s="17" t="s">
        <v>144</v>
      </c>
      <c r="BE413" s="216">
        <f>IF(N413="základní",J413,0)</f>
        <v>0</v>
      </c>
      <c r="BF413" s="216">
        <f>IF(N413="snížená",J413,0)</f>
        <v>0</v>
      </c>
      <c r="BG413" s="216">
        <f>IF(N413="zákl. přenesená",J413,0)</f>
        <v>0</v>
      </c>
      <c r="BH413" s="216">
        <f>IF(N413="sníž. přenesená",J413,0)</f>
        <v>0</v>
      </c>
      <c r="BI413" s="216">
        <f>IF(N413="nulová",J413,0)</f>
        <v>0</v>
      </c>
      <c r="BJ413" s="17" t="s">
        <v>77</v>
      </c>
      <c r="BK413" s="216">
        <f>ROUND(I413*H413,2)</f>
        <v>0</v>
      </c>
      <c r="BL413" s="17" t="s">
        <v>203</v>
      </c>
      <c r="BM413" s="215" t="s">
        <v>495</v>
      </c>
    </row>
    <row r="414" s="2" customFormat="1">
      <c r="A414" s="38"/>
      <c r="B414" s="39"/>
      <c r="C414" s="40"/>
      <c r="D414" s="217" t="s">
        <v>152</v>
      </c>
      <c r="E414" s="40"/>
      <c r="F414" s="218" t="s">
        <v>2952</v>
      </c>
      <c r="G414" s="40"/>
      <c r="H414" s="40"/>
      <c r="I414" s="219"/>
      <c r="J414" s="40"/>
      <c r="K414" s="40"/>
      <c r="L414" s="44"/>
      <c r="M414" s="220"/>
      <c r="N414" s="221"/>
      <c r="O414" s="84"/>
      <c r="P414" s="84"/>
      <c r="Q414" s="84"/>
      <c r="R414" s="84"/>
      <c r="S414" s="84"/>
      <c r="T414" s="85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152</v>
      </c>
      <c r="AU414" s="17" t="s">
        <v>79</v>
      </c>
    </row>
    <row r="415" s="2" customFormat="1">
      <c r="A415" s="38"/>
      <c r="B415" s="39"/>
      <c r="C415" s="40"/>
      <c r="D415" s="222" t="s">
        <v>154</v>
      </c>
      <c r="E415" s="40"/>
      <c r="F415" s="223" t="s">
        <v>2953</v>
      </c>
      <c r="G415" s="40"/>
      <c r="H415" s="40"/>
      <c r="I415" s="219"/>
      <c r="J415" s="40"/>
      <c r="K415" s="40"/>
      <c r="L415" s="44"/>
      <c r="M415" s="220"/>
      <c r="N415" s="221"/>
      <c r="O415" s="84"/>
      <c r="P415" s="84"/>
      <c r="Q415" s="84"/>
      <c r="R415" s="84"/>
      <c r="S415" s="84"/>
      <c r="T415" s="85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7" t="s">
        <v>154</v>
      </c>
      <c r="AU415" s="17" t="s">
        <v>79</v>
      </c>
    </row>
    <row r="416" s="13" customFormat="1">
      <c r="A416" s="13"/>
      <c r="B416" s="224"/>
      <c r="C416" s="225"/>
      <c r="D416" s="217" t="s">
        <v>156</v>
      </c>
      <c r="E416" s="226" t="s">
        <v>19</v>
      </c>
      <c r="F416" s="227" t="s">
        <v>2954</v>
      </c>
      <c r="G416" s="225"/>
      <c r="H416" s="226" t="s">
        <v>19</v>
      </c>
      <c r="I416" s="228"/>
      <c r="J416" s="225"/>
      <c r="K416" s="225"/>
      <c r="L416" s="229"/>
      <c r="M416" s="230"/>
      <c r="N416" s="231"/>
      <c r="O416" s="231"/>
      <c r="P416" s="231"/>
      <c r="Q416" s="231"/>
      <c r="R416" s="231"/>
      <c r="S416" s="231"/>
      <c r="T416" s="23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3" t="s">
        <v>156</v>
      </c>
      <c r="AU416" s="233" t="s">
        <v>79</v>
      </c>
      <c r="AV416" s="13" t="s">
        <v>77</v>
      </c>
      <c r="AW416" s="13" t="s">
        <v>31</v>
      </c>
      <c r="AX416" s="13" t="s">
        <v>69</v>
      </c>
      <c r="AY416" s="233" t="s">
        <v>144</v>
      </c>
    </row>
    <row r="417" s="14" customFormat="1">
      <c r="A417" s="14"/>
      <c r="B417" s="234"/>
      <c r="C417" s="235"/>
      <c r="D417" s="217" t="s">
        <v>156</v>
      </c>
      <c r="E417" s="236" t="s">
        <v>19</v>
      </c>
      <c r="F417" s="237" t="s">
        <v>2955</v>
      </c>
      <c r="G417" s="235"/>
      <c r="H417" s="238">
        <v>0.025000000000000001</v>
      </c>
      <c r="I417" s="239"/>
      <c r="J417" s="235"/>
      <c r="K417" s="235"/>
      <c r="L417" s="240"/>
      <c r="M417" s="241"/>
      <c r="N417" s="242"/>
      <c r="O417" s="242"/>
      <c r="P417" s="242"/>
      <c r="Q417" s="242"/>
      <c r="R417" s="242"/>
      <c r="S417" s="242"/>
      <c r="T417" s="243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4" t="s">
        <v>156</v>
      </c>
      <c r="AU417" s="244" t="s">
        <v>79</v>
      </c>
      <c r="AV417" s="14" t="s">
        <v>79</v>
      </c>
      <c r="AW417" s="14" t="s">
        <v>31</v>
      </c>
      <c r="AX417" s="14" t="s">
        <v>69</v>
      </c>
      <c r="AY417" s="244" t="s">
        <v>144</v>
      </c>
    </row>
    <row r="418" s="15" customFormat="1">
      <c r="A418" s="15"/>
      <c r="B418" s="245"/>
      <c r="C418" s="246"/>
      <c r="D418" s="217" t="s">
        <v>156</v>
      </c>
      <c r="E418" s="247" t="s">
        <v>19</v>
      </c>
      <c r="F418" s="248" t="s">
        <v>163</v>
      </c>
      <c r="G418" s="246"/>
      <c r="H418" s="249">
        <v>0.025000000000000001</v>
      </c>
      <c r="I418" s="250"/>
      <c r="J418" s="246"/>
      <c r="K418" s="246"/>
      <c r="L418" s="251"/>
      <c r="M418" s="252"/>
      <c r="N418" s="253"/>
      <c r="O418" s="253"/>
      <c r="P418" s="253"/>
      <c r="Q418" s="253"/>
      <c r="R418" s="253"/>
      <c r="S418" s="253"/>
      <c r="T418" s="254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55" t="s">
        <v>156</v>
      </c>
      <c r="AU418" s="255" t="s">
        <v>79</v>
      </c>
      <c r="AV418" s="15" t="s">
        <v>151</v>
      </c>
      <c r="AW418" s="15" t="s">
        <v>31</v>
      </c>
      <c r="AX418" s="15" t="s">
        <v>77</v>
      </c>
      <c r="AY418" s="255" t="s">
        <v>144</v>
      </c>
    </row>
    <row r="419" s="2" customFormat="1" ht="21.75" customHeight="1">
      <c r="A419" s="38"/>
      <c r="B419" s="39"/>
      <c r="C419" s="204" t="s">
        <v>498</v>
      </c>
      <c r="D419" s="204" t="s">
        <v>146</v>
      </c>
      <c r="E419" s="205" t="s">
        <v>2956</v>
      </c>
      <c r="F419" s="206" t="s">
        <v>2957</v>
      </c>
      <c r="G419" s="207" t="s">
        <v>211</v>
      </c>
      <c r="H419" s="208">
        <v>0.073999999999999996</v>
      </c>
      <c r="I419" s="209"/>
      <c r="J419" s="210">
        <f>ROUND(I419*H419,2)</f>
        <v>0</v>
      </c>
      <c r="K419" s="206" t="s">
        <v>150</v>
      </c>
      <c r="L419" s="44"/>
      <c r="M419" s="211" t="s">
        <v>19</v>
      </c>
      <c r="N419" s="212" t="s">
        <v>40</v>
      </c>
      <c r="O419" s="84"/>
      <c r="P419" s="213">
        <f>O419*H419</f>
        <v>0</v>
      </c>
      <c r="Q419" s="213">
        <v>0</v>
      </c>
      <c r="R419" s="213">
        <f>Q419*H419</f>
        <v>0</v>
      </c>
      <c r="S419" s="213">
        <v>0</v>
      </c>
      <c r="T419" s="214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15" t="s">
        <v>203</v>
      </c>
      <c r="AT419" s="215" t="s">
        <v>146</v>
      </c>
      <c r="AU419" s="215" t="s">
        <v>79</v>
      </c>
      <c r="AY419" s="17" t="s">
        <v>144</v>
      </c>
      <c r="BE419" s="216">
        <f>IF(N419="základní",J419,0)</f>
        <v>0</v>
      </c>
      <c r="BF419" s="216">
        <f>IF(N419="snížená",J419,0)</f>
        <v>0</v>
      </c>
      <c r="BG419" s="216">
        <f>IF(N419="zákl. přenesená",J419,0)</f>
        <v>0</v>
      </c>
      <c r="BH419" s="216">
        <f>IF(N419="sníž. přenesená",J419,0)</f>
        <v>0</v>
      </c>
      <c r="BI419" s="216">
        <f>IF(N419="nulová",J419,0)</f>
        <v>0</v>
      </c>
      <c r="BJ419" s="17" t="s">
        <v>77</v>
      </c>
      <c r="BK419" s="216">
        <f>ROUND(I419*H419,2)</f>
        <v>0</v>
      </c>
      <c r="BL419" s="17" t="s">
        <v>203</v>
      </c>
      <c r="BM419" s="215" t="s">
        <v>501</v>
      </c>
    </row>
    <row r="420" s="2" customFormat="1">
      <c r="A420" s="38"/>
      <c r="B420" s="39"/>
      <c r="C420" s="40"/>
      <c r="D420" s="217" t="s">
        <v>152</v>
      </c>
      <c r="E420" s="40"/>
      <c r="F420" s="218" t="s">
        <v>2958</v>
      </c>
      <c r="G420" s="40"/>
      <c r="H420" s="40"/>
      <c r="I420" s="219"/>
      <c r="J420" s="40"/>
      <c r="K420" s="40"/>
      <c r="L420" s="44"/>
      <c r="M420" s="220"/>
      <c r="N420" s="221"/>
      <c r="O420" s="84"/>
      <c r="P420" s="84"/>
      <c r="Q420" s="84"/>
      <c r="R420" s="84"/>
      <c r="S420" s="84"/>
      <c r="T420" s="85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T420" s="17" t="s">
        <v>152</v>
      </c>
      <c r="AU420" s="17" t="s">
        <v>79</v>
      </c>
    </row>
    <row r="421" s="2" customFormat="1">
      <c r="A421" s="38"/>
      <c r="B421" s="39"/>
      <c r="C421" s="40"/>
      <c r="D421" s="222" t="s">
        <v>154</v>
      </c>
      <c r="E421" s="40"/>
      <c r="F421" s="223" t="s">
        <v>2959</v>
      </c>
      <c r="G421" s="40"/>
      <c r="H421" s="40"/>
      <c r="I421" s="219"/>
      <c r="J421" s="40"/>
      <c r="K421" s="40"/>
      <c r="L421" s="44"/>
      <c r="M421" s="220"/>
      <c r="N421" s="221"/>
      <c r="O421" s="84"/>
      <c r="P421" s="84"/>
      <c r="Q421" s="84"/>
      <c r="R421" s="84"/>
      <c r="S421" s="84"/>
      <c r="T421" s="85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154</v>
      </c>
      <c r="AU421" s="17" t="s">
        <v>79</v>
      </c>
    </row>
    <row r="422" s="2" customFormat="1" ht="24.15" customHeight="1">
      <c r="A422" s="38"/>
      <c r="B422" s="39"/>
      <c r="C422" s="204" t="s">
        <v>319</v>
      </c>
      <c r="D422" s="204" t="s">
        <v>146</v>
      </c>
      <c r="E422" s="205" t="s">
        <v>2960</v>
      </c>
      <c r="F422" s="206" t="s">
        <v>2961</v>
      </c>
      <c r="G422" s="207" t="s">
        <v>211</v>
      </c>
      <c r="H422" s="208">
        <v>0.073999999999999996</v>
      </c>
      <c r="I422" s="209"/>
      <c r="J422" s="210">
        <f>ROUND(I422*H422,2)</f>
        <v>0</v>
      </c>
      <c r="K422" s="206" t="s">
        <v>150</v>
      </c>
      <c r="L422" s="44"/>
      <c r="M422" s="211" t="s">
        <v>19</v>
      </c>
      <c r="N422" s="212" t="s">
        <v>40</v>
      </c>
      <c r="O422" s="84"/>
      <c r="P422" s="213">
        <f>O422*H422</f>
        <v>0</v>
      </c>
      <c r="Q422" s="213">
        <v>0</v>
      </c>
      <c r="R422" s="213">
        <f>Q422*H422</f>
        <v>0</v>
      </c>
      <c r="S422" s="213">
        <v>0</v>
      </c>
      <c r="T422" s="214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15" t="s">
        <v>203</v>
      </c>
      <c r="AT422" s="215" t="s">
        <v>146</v>
      </c>
      <c r="AU422" s="215" t="s">
        <v>79</v>
      </c>
      <c r="AY422" s="17" t="s">
        <v>144</v>
      </c>
      <c r="BE422" s="216">
        <f>IF(N422="základní",J422,0)</f>
        <v>0</v>
      </c>
      <c r="BF422" s="216">
        <f>IF(N422="snížená",J422,0)</f>
        <v>0</v>
      </c>
      <c r="BG422" s="216">
        <f>IF(N422="zákl. přenesená",J422,0)</f>
        <v>0</v>
      </c>
      <c r="BH422" s="216">
        <f>IF(N422="sníž. přenesená",J422,0)</f>
        <v>0</v>
      </c>
      <c r="BI422" s="216">
        <f>IF(N422="nulová",J422,0)</f>
        <v>0</v>
      </c>
      <c r="BJ422" s="17" t="s">
        <v>77</v>
      </c>
      <c r="BK422" s="216">
        <f>ROUND(I422*H422,2)</f>
        <v>0</v>
      </c>
      <c r="BL422" s="17" t="s">
        <v>203</v>
      </c>
      <c r="BM422" s="215" t="s">
        <v>511</v>
      </c>
    </row>
    <row r="423" s="2" customFormat="1">
      <c r="A423" s="38"/>
      <c r="B423" s="39"/>
      <c r="C423" s="40"/>
      <c r="D423" s="217" t="s">
        <v>152</v>
      </c>
      <c r="E423" s="40"/>
      <c r="F423" s="218" t="s">
        <v>2962</v>
      </c>
      <c r="G423" s="40"/>
      <c r="H423" s="40"/>
      <c r="I423" s="219"/>
      <c r="J423" s="40"/>
      <c r="K423" s="40"/>
      <c r="L423" s="44"/>
      <c r="M423" s="220"/>
      <c r="N423" s="221"/>
      <c r="O423" s="84"/>
      <c r="P423" s="84"/>
      <c r="Q423" s="84"/>
      <c r="R423" s="84"/>
      <c r="S423" s="84"/>
      <c r="T423" s="85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152</v>
      </c>
      <c r="AU423" s="17" t="s">
        <v>79</v>
      </c>
    </row>
    <row r="424" s="2" customFormat="1">
      <c r="A424" s="38"/>
      <c r="B424" s="39"/>
      <c r="C424" s="40"/>
      <c r="D424" s="222" t="s">
        <v>154</v>
      </c>
      <c r="E424" s="40"/>
      <c r="F424" s="223" t="s">
        <v>2963</v>
      </c>
      <c r="G424" s="40"/>
      <c r="H424" s="40"/>
      <c r="I424" s="219"/>
      <c r="J424" s="40"/>
      <c r="K424" s="40"/>
      <c r="L424" s="44"/>
      <c r="M424" s="220"/>
      <c r="N424" s="221"/>
      <c r="O424" s="84"/>
      <c r="P424" s="84"/>
      <c r="Q424" s="84"/>
      <c r="R424" s="84"/>
      <c r="S424" s="84"/>
      <c r="T424" s="85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T424" s="17" t="s">
        <v>154</v>
      </c>
      <c r="AU424" s="17" t="s">
        <v>79</v>
      </c>
    </row>
    <row r="425" s="12" customFormat="1" ht="22.8" customHeight="1">
      <c r="A425" s="12"/>
      <c r="B425" s="188"/>
      <c r="C425" s="189"/>
      <c r="D425" s="190" t="s">
        <v>68</v>
      </c>
      <c r="E425" s="202" t="s">
        <v>2964</v>
      </c>
      <c r="F425" s="202" t="s">
        <v>2779</v>
      </c>
      <c r="G425" s="189"/>
      <c r="H425" s="189"/>
      <c r="I425" s="192"/>
      <c r="J425" s="203">
        <f>BK425</f>
        <v>0</v>
      </c>
      <c r="K425" s="189"/>
      <c r="L425" s="194"/>
      <c r="M425" s="195"/>
      <c r="N425" s="196"/>
      <c r="O425" s="196"/>
      <c r="P425" s="197">
        <f>SUM(P426:P498)</f>
        <v>0</v>
      </c>
      <c r="Q425" s="196"/>
      <c r="R425" s="197">
        <f>SUM(R426:R498)</f>
        <v>0.076889199999999991</v>
      </c>
      <c r="S425" s="196"/>
      <c r="T425" s="198">
        <f>SUM(T426:T498)</f>
        <v>1.3120800000000001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199" t="s">
        <v>79</v>
      </c>
      <c r="AT425" s="200" t="s">
        <v>68</v>
      </c>
      <c r="AU425" s="200" t="s">
        <v>77</v>
      </c>
      <c r="AY425" s="199" t="s">
        <v>144</v>
      </c>
      <c r="BK425" s="201">
        <f>SUM(BK426:BK498)</f>
        <v>0</v>
      </c>
    </row>
    <row r="426" s="2" customFormat="1" ht="24.15" customHeight="1">
      <c r="A426" s="38"/>
      <c r="B426" s="39"/>
      <c r="C426" s="204" t="s">
        <v>514</v>
      </c>
      <c r="D426" s="204" t="s">
        <v>146</v>
      </c>
      <c r="E426" s="205" t="s">
        <v>2965</v>
      </c>
      <c r="F426" s="206" t="s">
        <v>2966</v>
      </c>
      <c r="G426" s="207" t="s">
        <v>305</v>
      </c>
      <c r="H426" s="208">
        <v>15</v>
      </c>
      <c r="I426" s="209"/>
      <c r="J426" s="210">
        <f>ROUND(I426*H426,2)</f>
        <v>0</v>
      </c>
      <c r="K426" s="206" t="s">
        <v>150</v>
      </c>
      <c r="L426" s="44"/>
      <c r="M426" s="211" t="s">
        <v>19</v>
      </c>
      <c r="N426" s="212" t="s">
        <v>40</v>
      </c>
      <c r="O426" s="84"/>
      <c r="P426" s="213">
        <f>O426*H426</f>
        <v>0</v>
      </c>
      <c r="Q426" s="213">
        <v>0</v>
      </c>
      <c r="R426" s="213">
        <f>Q426*H426</f>
        <v>0</v>
      </c>
      <c r="S426" s="213">
        <v>0</v>
      </c>
      <c r="T426" s="214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15" t="s">
        <v>203</v>
      </c>
      <c r="AT426" s="215" t="s">
        <v>146</v>
      </c>
      <c r="AU426" s="215" t="s">
        <v>79</v>
      </c>
      <c r="AY426" s="17" t="s">
        <v>144</v>
      </c>
      <c r="BE426" s="216">
        <f>IF(N426="základní",J426,0)</f>
        <v>0</v>
      </c>
      <c r="BF426" s="216">
        <f>IF(N426="snížená",J426,0)</f>
        <v>0</v>
      </c>
      <c r="BG426" s="216">
        <f>IF(N426="zákl. přenesená",J426,0)</f>
        <v>0</v>
      </c>
      <c r="BH426" s="216">
        <f>IF(N426="sníž. přenesená",J426,0)</f>
        <v>0</v>
      </c>
      <c r="BI426" s="216">
        <f>IF(N426="nulová",J426,0)</f>
        <v>0</v>
      </c>
      <c r="BJ426" s="17" t="s">
        <v>77</v>
      </c>
      <c r="BK426" s="216">
        <f>ROUND(I426*H426,2)</f>
        <v>0</v>
      </c>
      <c r="BL426" s="17" t="s">
        <v>203</v>
      </c>
      <c r="BM426" s="215" t="s">
        <v>517</v>
      </c>
    </row>
    <row r="427" s="2" customFormat="1">
      <c r="A427" s="38"/>
      <c r="B427" s="39"/>
      <c r="C427" s="40"/>
      <c r="D427" s="217" t="s">
        <v>152</v>
      </c>
      <c r="E427" s="40"/>
      <c r="F427" s="218" t="s">
        <v>2967</v>
      </c>
      <c r="G427" s="40"/>
      <c r="H427" s="40"/>
      <c r="I427" s="219"/>
      <c r="J427" s="40"/>
      <c r="K427" s="40"/>
      <c r="L427" s="44"/>
      <c r="M427" s="220"/>
      <c r="N427" s="221"/>
      <c r="O427" s="84"/>
      <c r="P427" s="84"/>
      <c r="Q427" s="84"/>
      <c r="R427" s="84"/>
      <c r="S427" s="84"/>
      <c r="T427" s="85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152</v>
      </c>
      <c r="AU427" s="17" t="s">
        <v>79</v>
      </c>
    </row>
    <row r="428" s="2" customFormat="1">
      <c r="A428" s="38"/>
      <c r="B428" s="39"/>
      <c r="C428" s="40"/>
      <c r="D428" s="222" t="s">
        <v>154</v>
      </c>
      <c r="E428" s="40"/>
      <c r="F428" s="223" t="s">
        <v>2968</v>
      </c>
      <c r="G428" s="40"/>
      <c r="H428" s="40"/>
      <c r="I428" s="219"/>
      <c r="J428" s="40"/>
      <c r="K428" s="40"/>
      <c r="L428" s="44"/>
      <c r="M428" s="220"/>
      <c r="N428" s="221"/>
      <c r="O428" s="84"/>
      <c r="P428" s="84"/>
      <c r="Q428" s="84"/>
      <c r="R428" s="84"/>
      <c r="S428" s="84"/>
      <c r="T428" s="85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154</v>
      </c>
      <c r="AU428" s="17" t="s">
        <v>79</v>
      </c>
    </row>
    <row r="429" s="13" customFormat="1">
      <c r="A429" s="13"/>
      <c r="B429" s="224"/>
      <c r="C429" s="225"/>
      <c r="D429" s="217" t="s">
        <v>156</v>
      </c>
      <c r="E429" s="226" t="s">
        <v>19</v>
      </c>
      <c r="F429" s="227" t="s">
        <v>2889</v>
      </c>
      <c r="G429" s="225"/>
      <c r="H429" s="226" t="s">
        <v>19</v>
      </c>
      <c r="I429" s="228"/>
      <c r="J429" s="225"/>
      <c r="K429" s="225"/>
      <c r="L429" s="229"/>
      <c r="M429" s="230"/>
      <c r="N429" s="231"/>
      <c r="O429" s="231"/>
      <c r="P429" s="231"/>
      <c r="Q429" s="231"/>
      <c r="R429" s="231"/>
      <c r="S429" s="231"/>
      <c r="T429" s="23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3" t="s">
        <v>156</v>
      </c>
      <c r="AU429" s="233" t="s">
        <v>79</v>
      </c>
      <c r="AV429" s="13" t="s">
        <v>77</v>
      </c>
      <c r="AW429" s="13" t="s">
        <v>31</v>
      </c>
      <c r="AX429" s="13" t="s">
        <v>69</v>
      </c>
      <c r="AY429" s="233" t="s">
        <v>144</v>
      </c>
    </row>
    <row r="430" s="14" customFormat="1">
      <c r="A430" s="14"/>
      <c r="B430" s="234"/>
      <c r="C430" s="235"/>
      <c r="D430" s="217" t="s">
        <v>156</v>
      </c>
      <c r="E430" s="236" t="s">
        <v>19</v>
      </c>
      <c r="F430" s="237" t="s">
        <v>2890</v>
      </c>
      <c r="G430" s="235"/>
      <c r="H430" s="238">
        <v>11</v>
      </c>
      <c r="I430" s="239"/>
      <c r="J430" s="235"/>
      <c r="K430" s="235"/>
      <c r="L430" s="240"/>
      <c r="M430" s="241"/>
      <c r="N430" s="242"/>
      <c r="O430" s="242"/>
      <c r="P430" s="242"/>
      <c r="Q430" s="242"/>
      <c r="R430" s="242"/>
      <c r="S430" s="242"/>
      <c r="T430" s="243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4" t="s">
        <v>156</v>
      </c>
      <c r="AU430" s="244" t="s">
        <v>79</v>
      </c>
      <c r="AV430" s="14" t="s">
        <v>79</v>
      </c>
      <c r="AW430" s="14" t="s">
        <v>31</v>
      </c>
      <c r="AX430" s="14" t="s">
        <v>69</v>
      </c>
      <c r="AY430" s="244" t="s">
        <v>144</v>
      </c>
    </row>
    <row r="431" s="13" customFormat="1">
      <c r="A431" s="13"/>
      <c r="B431" s="224"/>
      <c r="C431" s="225"/>
      <c r="D431" s="217" t="s">
        <v>156</v>
      </c>
      <c r="E431" s="226" t="s">
        <v>19</v>
      </c>
      <c r="F431" s="227" t="s">
        <v>2891</v>
      </c>
      <c r="G431" s="225"/>
      <c r="H431" s="226" t="s">
        <v>19</v>
      </c>
      <c r="I431" s="228"/>
      <c r="J431" s="225"/>
      <c r="K431" s="225"/>
      <c r="L431" s="229"/>
      <c r="M431" s="230"/>
      <c r="N431" s="231"/>
      <c r="O431" s="231"/>
      <c r="P431" s="231"/>
      <c r="Q431" s="231"/>
      <c r="R431" s="231"/>
      <c r="S431" s="231"/>
      <c r="T431" s="23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3" t="s">
        <v>156</v>
      </c>
      <c r="AU431" s="233" t="s">
        <v>79</v>
      </c>
      <c r="AV431" s="13" t="s">
        <v>77</v>
      </c>
      <c r="AW431" s="13" t="s">
        <v>31</v>
      </c>
      <c r="AX431" s="13" t="s">
        <v>69</v>
      </c>
      <c r="AY431" s="233" t="s">
        <v>144</v>
      </c>
    </row>
    <row r="432" s="14" customFormat="1">
      <c r="A432" s="14"/>
      <c r="B432" s="234"/>
      <c r="C432" s="235"/>
      <c r="D432" s="217" t="s">
        <v>156</v>
      </c>
      <c r="E432" s="236" t="s">
        <v>19</v>
      </c>
      <c r="F432" s="237" t="s">
        <v>151</v>
      </c>
      <c r="G432" s="235"/>
      <c r="H432" s="238">
        <v>4</v>
      </c>
      <c r="I432" s="239"/>
      <c r="J432" s="235"/>
      <c r="K432" s="235"/>
      <c r="L432" s="240"/>
      <c r="M432" s="241"/>
      <c r="N432" s="242"/>
      <c r="O432" s="242"/>
      <c r="P432" s="242"/>
      <c r="Q432" s="242"/>
      <c r="R432" s="242"/>
      <c r="S432" s="242"/>
      <c r="T432" s="243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4" t="s">
        <v>156</v>
      </c>
      <c r="AU432" s="244" t="s">
        <v>79</v>
      </c>
      <c r="AV432" s="14" t="s">
        <v>79</v>
      </c>
      <c r="AW432" s="14" t="s">
        <v>31</v>
      </c>
      <c r="AX432" s="14" t="s">
        <v>69</v>
      </c>
      <c r="AY432" s="244" t="s">
        <v>144</v>
      </c>
    </row>
    <row r="433" s="15" customFormat="1">
      <c r="A433" s="15"/>
      <c r="B433" s="245"/>
      <c r="C433" s="246"/>
      <c r="D433" s="217" t="s">
        <v>156</v>
      </c>
      <c r="E433" s="247" t="s">
        <v>19</v>
      </c>
      <c r="F433" s="248" t="s">
        <v>163</v>
      </c>
      <c r="G433" s="246"/>
      <c r="H433" s="249">
        <v>15</v>
      </c>
      <c r="I433" s="250"/>
      <c r="J433" s="246"/>
      <c r="K433" s="246"/>
      <c r="L433" s="251"/>
      <c r="M433" s="252"/>
      <c r="N433" s="253"/>
      <c r="O433" s="253"/>
      <c r="P433" s="253"/>
      <c r="Q433" s="253"/>
      <c r="R433" s="253"/>
      <c r="S433" s="253"/>
      <c r="T433" s="254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55" t="s">
        <v>156</v>
      </c>
      <c r="AU433" s="255" t="s">
        <v>79</v>
      </c>
      <c r="AV433" s="15" t="s">
        <v>151</v>
      </c>
      <c r="AW433" s="15" t="s">
        <v>31</v>
      </c>
      <c r="AX433" s="15" t="s">
        <v>77</v>
      </c>
      <c r="AY433" s="255" t="s">
        <v>144</v>
      </c>
    </row>
    <row r="434" s="2" customFormat="1" ht="16.5" customHeight="1">
      <c r="A434" s="38"/>
      <c r="B434" s="39"/>
      <c r="C434" s="204" t="s">
        <v>326</v>
      </c>
      <c r="D434" s="204" t="s">
        <v>146</v>
      </c>
      <c r="E434" s="205" t="s">
        <v>2969</v>
      </c>
      <c r="F434" s="206" t="s">
        <v>2970</v>
      </c>
      <c r="G434" s="207" t="s">
        <v>202</v>
      </c>
      <c r="H434" s="208">
        <v>51.600000000000001</v>
      </c>
      <c r="I434" s="209"/>
      <c r="J434" s="210">
        <f>ROUND(I434*H434,2)</f>
        <v>0</v>
      </c>
      <c r="K434" s="206" t="s">
        <v>150</v>
      </c>
      <c r="L434" s="44"/>
      <c r="M434" s="211" t="s">
        <v>19</v>
      </c>
      <c r="N434" s="212" t="s">
        <v>40</v>
      </c>
      <c r="O434" s="84"/>
      <c r="P434" s="213">
        <f>O434*H434</f>
        <v>0</v>
      </c>
      <c r="Q434" s="213">
        <v>0</v>
      </c>
      <c r="R434" s="213">
        <f>Q434*H434</f>
        <v>0</v>
      </c>
      <c r="S434" s="213">
        <v>0.023800000000000002</v>
      </c>
      <c r="T434" s="214">
        <f>S434*H434</f>
        <v>1.2280800000000001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15" t="s">
        <v>203</v>
      </c>
      <c r="AT434" s="215" t="s">
        <v>146</v>
      </c>
      <c r="AU434" s="215" t="s">
        <v>79</v>
      </c>
      <c r="AY434" s="17" t="s">
        <v>144</v>
      </c>
      <c r="BE434" s="216">
        <f>IF(N434="základní",J434,0)</f>
        <v>0</v>
      </c>
      <c r="BF434" s="216">
        <f>IF(N434="snížená",J434,0)</f>
        <v>0</v>
      </c>
      <c r="BG434" s="216">
        <f>IF(N434="zákl. přenesená",J434,0)</f>
        <v>0</v>
      </c>
      <c r="BH434" s="216">
        <f>IF(N434="sníž. přenesená",J434,0)</f>
        <v>0</v>
      </c>
      <c r="BI434" s="216">
        <f>IF(N434="nulová",J434,0)</f>
        <v>0</v>
      </c>
      <c r="BJ434" s="17" t="s">
        <v>77</v>
      </c>
      <c r="BK434" s="216">
        <f>ROUND(I434*H434,2)</f>
        <v>0</v>
      </c>
      <c r="BL434" s="17" t="s">
        <v>203</v>
      </c>
      <c r="BM434" s="215" t="s">
        <v>522</v>
      </c>
    </row>
    <row r="435" s="2" customFormat="1">
      <c r="A435" s="38"/>
      <c r="B435" s="39"/>
      <c r="C435" s="40"/>
      <c r="D435" s="217" t="s">
        <v>152</v>
      </c>
      <c r="E435" s="40"/>
      <c r="F435" s="218" t="s">
        <v>2971</v>
      </c>
      <c r="G435" s="40"/>
      <c r="H435" s="40"/>
      <c r="I435" s="219"/>
      <c r="J435" s="40"/>
      <c r="K435" s="40"/>
      <c r="L435" s="44"/>
      <c r="M435" s="220"/>
      <c r="N435" s="221"/>
      <c r="O435" s="84"/>
      <c r="P435" s="84"/>
      <c r="Q435" s="84"/>
      <c r="R435" s="84"/>
      <c r="S435" s="84"/>
      <c r="T435" s="85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152</v>
      </c>
      <c r="AU435" s="17" t="s">
        <v>79</v>
      </c>
    </row>
    <row r="436" s="2" customFormat="1">
      <c r="A436" s="38"/>
      <c r="B436" s="39"/>
      <c r="C436" s="40"/>
      <c r="D436" s="222" t="s">
        <v>154</v>
      </c>
      <c r="E436" s="40"/>
      <c r="F436" s="223" t="s">
        <v>2972</v>
      </c>
      <c r="G436" s="40"/>
      <c r="H436" s="40"/>
      <c r="I436" s="219"/>
      <c r="J436" s="40"/>
      <c r="K436" s="40"/>
      <c r="L436" s="44"/>
      <c r="M436" s="220"/>
      <c r="N436" s="221"/>
      <c r="O436" s="84"/>
      <c r="P436" s="84"/>
      <c r="Q436" s="84"/>
      <c r="R436" s="84"/>
      <c r="S436" s="84"/>
      <c r="T436" s="85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T436" s="17" t="s">
        <v>154</v>
      </c>
      <c r="AU436" s="17" t="s">
        <v>79</v>
      </c>
    </row>
    <row r="437" s="13" customFormat="1">
      <c r="A437" s="13"/>
      <c r="B437" s="224"/>
      <c r="C437" s="225"/>
      <c r="D437" s="217" t="s">
        <v>156</v>
      </c>
      <c r="E437" s="226" t="s">
        <v>19</v>
      </c>
      <c r="F437" s="227" t="s">
        <v>2973</v>
      </c>
      <c r="G437" s="225"/>
      <c r="H437" s="226" t="s">
        <v>19</v>
      </c>
      <c r="I437" s="228"/>
      <c r="J437" s="225"/>
      <c r="K437" s="225"/>
      <c r="L437" s="229"/>
      <c r="M437" s="230"/>
      <c r="N437" s="231"/>
      <c r="O437" s="231"/>
      <c r="P437" s="231"/>
      <c r="Q437" s="231"/>
      <c r="R437" s="231"/>
      <c r="S437" s="231"/>
      <c r="T437" s="23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3" t="s">
        <v>156</v>
      </c>
      <c r="AU437" s="233" t="s">
        <v>79</v>
      </c>
      <c r="AV437" s="13" t="s">
        <v>77</v>
      </c>
      <c r="AW437" s="13" t="s">
        <v>31</v>
      </c>
      <c r="AX437" s="13" t="s">
        <v>69</v>
      </c>
      <c r="AY437" s="233" t="s">
        <v>144</v>
      </c>
    </row>
    <row r="438" s="14" customFormat="1">
      <c r="A438" s="14"/>
      <c r="B438" s="234"/>
      <c r="C438" s="235"/>
      <c r="D438" s="217" t="s">
        <v>156</v>
      </c>
      <c r="E438" s="236" t="s">
        <v>19</v>
      </c>
      <c r="F438" s="237" t="s">
        <v>2974</v>
      </c>
      <c r="G438" s="235"/>
      <c r="H438" s="238">
        <v>4.7999999999999998</v>
      </c>
      <c r="I438" s="239"/>
      <c r="J438" s="235"/>
      <c r="K438" s="235"/>
      <c r="L438" s="240"/>
      <c r="M438" s="241"/>
      <c r="N438" s="242"/>
      <c r="O438" s="242"/>
      <c r="P438" s="242"/>
      <c r="Q438" s="242"/>
      <c r="R438" s="242"/>
      <c r="S438" s="242"/>
      <c r="T438" s="243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4" t="s">
        <v>156</v>
      </c>
      <c r="AU438" s="244" t="s">
        <v>79</v>
      </c>
      <c r="AV438" s="14" t="s">
        <v>79</v>
      </c>
      <c r="AW438" s="14" t="s">
        <v>31</v>
      </c>
      <c r="AX438" s="14" t="s">
        <v>69</v>
      </c>
      <c r="AY438" s="244" t="s">
        <v>144</v>
      </c>
    </row>
    <row r="439" s="13" customFormat="1">
      <c r="A439" s="13"/>
      <c r="B439" s="224"/>
      <c r="C439" s="225"/>
      <c r="D439" s="217" t="s">
        <v>156</v>
      </c>
      <c r="E439" s="226" t="s">
        <v>19</v>
      </c>
      <c r="F439" s="227" t="s">
        <v>2975</v>
      </c>
      <c r="G439" s="225"/>
      <c r="H439" s="226" t="s">
        <v>19</v>
      </c>
      <c r="I439" s="228"/>
      <c r="J439" s="225"/>
      <c r="K439" s="225"/>
      <c r="L439" s="229"/>
      <c r="M439" s="230"/>
      <c r="N439" s="231"/>
      <c r="O439" s="231"/>
      <c r="P439" s="231"/>
      <c r="Q439" s="231"/>
      <c r="R439" s="231"/>
      <c r="S439" s="231"/>
      <c r="T439" s="23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3" t="s">
        <v>156</v>
      </c>
      <c r="AU439" s="233" t="s">
        <v>79</v>
      </c>
      <c r="AV439" s="13" t="s">
        <v>77</v>
      </c>
      <c r="AW439" s="13" t="s">
        <v>31</v>
      </c>
      <c r="AX439" s="13" t="s">
        <v>69</v>
      </c>
      <c r="AY439" s="233" t="s">
        <v>144</v>
      </c>
    </row>
    <row r="440" s="14" customFormat="1">
      <c r="A440" s="14"/>
      <c r="B440" s="234"/>
      <c r="C440" s="235"/>
      <c r="D440" s="217" t="s">
        <v>156</v>
      </c>
      <c r="E440" s="236" t="s">
        <v>19</v>
      </c>
      <c r="F440" s="237" t="s">
        <v>2976</v>
      </c>
      <c r="G440" s="235"/>
      <c r="H440" s="238">
        <v>15</v>
      </c>
      <c r="I440" s="239"/>
      <c r="J440" s="235"/>
      <c r="K440" s="235"/>
      <c r="L440" s="240"/>
      <c r="M440" s="241"/>
      <c r="N440" s="242"/>
      <c r="O440" s="242"/>
      <c r="P440" s="242"/>
      <c r="Q440" s="242"/>
      <c r="R440" s="242"/>
      <c r="S440" s="242"/>
      <c r="T440" s="24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4" t="s">
        <v>156</v>
      </c>
      <c r="AU440" s="244" t="s">
        <v>79</v>
      </c>
      <c r="AV440" s="14" t="s">
        <v>79</v>
      </c>
      <c r="AW440" s="14" t="s">
        <v>31</v>
      </c>
      <c r="AX440" s="14" t="s">
        <v>69</v>
      </c>
      <c r="AY440" s="244" t="s">
        <v>144</v>
      </c>
    </row>
    <row r="441" s="13" customFormat="1">
      <c r="A441" s="13"/>
      <c r="B441" s="224"/>
      <c r="C441" s="225"/>
      <c r="D441" s="217" t="s">
        <v>156</v>
      </c>
      <c r="E441" s="226" t="s">
        <v>19</v>
      </c>
      <c r="F441" s="227" t="s">
        <v>2937</v>
      </c>
      <c r="G441" s="225"/>
      <c r="H441" s="226" t="s">
        <v>19</v>
      </c>
      <c r="I441" s="228"/>
      <c r="J441" s="225"/>
      <c r="K441" s="225"/>
      <c r="L441" s="229"/>
      <c r="M441" s="230"/>
      <c r="N441" s="231"/>
      <c r="O441" s="231"/>
      <c r="P441" s="231"/>
      <c r="Q441" s="231"/>
      <c r="R441" s="231"/>
      <c r="S441" s="231"/>
      <c r="T441" s="232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3" t="s">
        <v>156</v>
      </c>
      <c r="AU441" s="233" t="s">
        <v>79</v>
      </c>
      <c r="AV441" s="13" t="s">
        <v>77</v>
      </c>
      <c r="AW441" s="13" t="s">
        <v>31</v>
      </c>
      <c r="AX441" s="13" t="s">
        <v>69</v>
      </c>
      <c r="AY441" s="233" t="s">
        <v>144</v>
      </c>
    </row>
    <row r="442" s="14" customFormat="1">
      <c r="A442" s="14"/>
      <c r="B442" s="234"/>
      <c r="C442" s="235"/>
      <c r="D442" s="217" t="s">
        <v>156</v>
      </c>
      <c r="E442" s="236" t="s">
        <v>19</v>
      </c>
      <c r="F442" s="237" t="s">
        <v>2977</v>
      </c>
      <c r="G442" s="235"/>
      <c r="H442" s="238">
        <v>27</v>
      </c>
      <c r="I442" s="239"/>
      <c r="J442" s="235"/>
      <c r="K442" s="235"/>
      <c r="L442" s="240"/>
      <c r="M442" s="241"/>
      <c r="N442" s="242"/>
      <c r="O442" s="242"/>
      <c r="P442" s="242"/>
      <c r="Q442" s="242"/>
      <c r="R442" s="242"/>
      <c r="S442" s="242"/>
      <c r="T442" s="243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4" t="s">
        <v>156</v>
      </c>
      <c r="AU442" s="244" t="s">
        <v>79</v>
      </c>
      <c r="AV442" s="14" t="s">
        <v>79</v>
      </c>
      <c r="AW442" s="14" t="s">
        <v>31</v>
      </c>
      <c r="AX442" s="14" t="s">
        <v>69</v>
      </c>
      <c r="AY442" s="244" t="s">
        <v>144</v>
      </c>
    </row>
    <row r="443" s="13" customFormat="1">
      <c r="A443" s="13"/>
      <c r="B443" s="224"/>
      <c r="C443" s="225"/>
      <c r="D443" s="217" t="s">
        <v>156</v>
      </c>
      <c r="E443" s="226" t="s">
        <v>19</v>
      </c>
      <c r="F443" s="227" t="s">
        <v>2978</v>
      </c>
      <c r="G443" s="225"/>
      <c r="H443" s="226" t="s">
        <v>19</v>
      </c>
      <c r="I443" s="228"/>
      <c r="J443" s="225"/>
      <c r="K443" s="225"/>
      <c r="L443" s="229"/>
      <c r="M443" s="230"/>
      <c r="N443" s="231"/>
      <c r="O443" s="231"/>
      <c r="P443" s="231"/>
      <c r="Q443" s="231"/>
      <c r="R443" s="231"/>
      <c r="S443" s="231"/>
      <c r="T443" s="23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3" t="s">
        <v>156</v>
      </c>
      <c r="AU443" s="233" t="s">
        <v>79</v>
      </c>
      <c r="AV443" s="13" t="s">
        <v>77</v>
      </c>
      <c r="AW443" s="13" t="s">
        <v>31</v>
      </c>
      <c r="AX443" s="13" t="s">
        <v>69</v>
      </c>
      <c r="AY443" s="233" t="s">
        <v>144</v>
      </c>
    </row>
    <row r="444" s="14" customFormat="1">
      <c r="A444" s="14"/>
      <c r="B444" s="234"/>
      <c r="C444" s="235"/>
      <c r="D444" s="217" t="s">
        <v>156</v>
      </c>
      <c r="E444" s="236" t="s">
        <v>19</v>
      </c>
      <c r="F444" s="237" t="s">
        <v>2979</v>
      </c>
      <c r="G444" s="235"/>
      <c r="H444" s="238">
        <v>1.8</v>
      </c>
      <c r="I444" s="239"/>
      <c r="J444" s="235"/>
      <c r="K444" s="235"/>
      <c r="L444" s="240"/>
      <c r="M444" s="241"/>
      <c r="N444" s="242"/>
      <c r="O444" s="242"/>
      <c r="P444" s="242"/>
      <c r="Q444" s="242"/>
      <c r="R444" s="242"/>
      <c r="S444" s="242"/>
      <c r="T444" s="243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4" t="s">
        <v>156</v>
      </c>
      <c r="AU444" s="244" t="s">
        <v>79</v>
      </c>
      <c r="AV444" s="14" t="s">
        <v>79</v>
      </c>
      <c r="AW444" s="14" t="s">
        <v>31</v>
      </c>
      <c r="AX444" s="14" t="s">
        <v>69</v>
      </c>
      <c r="AY444" s="244" t="s">
        <v>144</v>
      </c>
    </row>
    <row r="445" s="13" customFormat="1">
      <c r="A445" s="13"/>
      <c r="B445" s="224"/>
      <c r="C445" s="225"/>
      <c r="D445" s="217" t="s">
        <v>156</v>
      </c>
      <c r="E445" s="226" t="s">
        <v>19</v>
      </c>
      <c r="F445" s="227" t="s">
        <v>2633</v>
      </c>
      <c r="G445" s="225"/>
      <c r="H445" s="226" t="s">
        <v>19</v>
      </c>
      <c r="I445" s="228"/>
      <c r="J445" s="225"/>
      <c r="K445" s="225"/>
      <c r="L445" s="229"/>
      <c r="M445" s="230"/>
      <c r="N445" s="231"/>
      <c r="O445" s="231"/>
      <c r="P445" s="231"/>
      <c r="Q445" s="231"/>
      <c r="R445" s="231"/>
      <c r="S445" s="231"/>
      <c r="T445" s="23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3" t="s">
        <v>156</v>
      </c>
      <c r="AU445" s="233" t="s">
        <v>79</v>
      </c>
      <c r="AV445" s="13" t="s">
        <v>77</v>
      </c>
      <c r="AW445" s="13" t="s">
        <v>31</v>
      </c>
      <c r="AX445" s="13" t="s">
        <v>69</v>
      </c>
      <c r="AY445" s="233" t="s">
        <v>144</v>
      </c>
    </row>
    <row r="446" s="14" customFormat="1">
      <c r="A446" s="14"/>
      <c r="B446" s="234"/>
      <c r="C446" s="235"/>
      <c r="D446" s="217" t="s">
        <v>156</v>
      </c>
      <c r="E446" s="236" t="s">
        <v>19</v>
      </c>
      <c r="F446" s="237" t="s">
        <v>2980</v>
      </c>
      <c r="G446" s="235"/>
      <c r="H446" s="238">
        <v>3</v>
      </c>
      <c r="I446" s="239"/>
      <c r="J446" s="235"/>
      <c r="K446" s="235"/>
      <c r="L446" s="240"/>
      <c r="M446" s="241"/>
      <c r="N446" s="242"/>
      <c r="O446" s="242"/>
      <c r="P446" s="242"/>
      <c r="Q446" s="242"/>
      <c r="R446" s="242"/>
      <c r="S446" s="242"/>
      <c r="T446" s="243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4" t="s">
        <v>156</v>
      </c>
      <c r="AU446" s="244" t="s">
        <v>79</v>
      </c>
      <c r="AV446" s="14" t="s">
        <v>79</v>
      </c>
      <c r="AW446" s="14" t="s">
        <v>31</v>
      </c>
      <c r="AX446" s="14" t="s">
        <v>69</v>
      </c>
      <c r="AY446" s="244" t="s">
        <v>144</v>
      </c>
    </row>
    <row r="447" s="15" customFormat="1">
      <c r="A447" s="15"/>
      <c r="B447" s="245"/>
      <c r="C447" s="246"/>
      <c r="D447" s="217" t="s">
        <v>156</v>
      </c>
      <c r="E447" s="247" t="s">
        <v>19</v>
      </c>
      <c r="F447" s="248" t="s">
        <v>163</v>
      </c>
      <c r="G447" s="246"/>
      <c r="H447" s="249">
        <v>51.599999999999994</v>
      </c>
      <c r="I447" s="250"/>
      <c r="J447" s="246"/>
      <c r="K447" s="246"/>
      <c r="L447" s="251"/>
      <c r="M447" s="252"/>
      <c r="N447" s="253"/>
      <c r="O447" s="253"/>
      <c r="P447" s="253"/>
      <c r="Q447" s="253"/>
      <c r="R447" s="253"/>
      <c r="S447" s="253"/>
      <c r="T447" s="254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55" t="s">
        <v>156</v>
      </c>
      <c r="AU447" s="255" t="s">
        <v>79</v>
      </c>
      <c r="AV447" s="15" t="s">
        <v>151</v>
      </c>
      <c r="AW447" s="15" t="s">
        <v>31</v>
      </c>
      <c r="AX447" s="15" t="s">
        <v>77</v>
      </c>
      <c r="AY447" s="255" t="s">
        <v>144</v>
      </c>
    </row>
    <row r="448" s="2" customFormat="1" ht="33" customHeight="1">
      <c r="A448" s="38"/>
      <c r="B448" s="39"/>
      <c r="C448" s="204" t="s">
        <v>528</v>
      </c>
      <c r="D448" s="204" t="s">
        <v>146</v>
      </c>
      <c r="E448" s="205" t="s">
        <v>2981</v>
      </c>
      <c r="F448" s="206" t="s">
        <v>2982</v>
      </c>
      <c r="G448" s="207" t="s">
        <v>305</v>
      </c>
      <c r="H448" s="208">
        <v>1</v>
      </c>
      <c r="I448" s="209"/>
      <c r="J448" s="210">
        <f>ROUND(I448*H448,2)</f>
        <v>0</v>
      </c>
      <c r="K448" s="206" t="s">
        <v>150</v>
      </c>
      <c r="L448" s="44"/>
      <c r="M448" s="211" t="s">
        <v>19</v>
      </c>
      <c r="N448" s="212" t="s">
        <v>40</v>
      </c>
      <c r="O448" s="84"/>
      <c r="P448" s="213">
        <f>O448*H448</f>
        <v>0</v>
      </c>
      <c r="Q448" s="213">
        <v>0.0096399999999999993</v>
      </c>
      <c r="R448" s="213">
        <f>Q448*H448</f>
        <v>0.0096399999999999993</v>
      </c>
      <c r="S448" s="213">
        <v>0</v>
      </c>
      <c r="T448" s="214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15" t="s">
        <v>203</v>
      </c>
      <c r="AT448" s="215" t="s">
        <v>146</v>
      </c>
      <c r="AU448" s="215" t="s">
        <v>79</v>
      </c>
      <c r="AY448" s="17" t="s">
        <v>144</v>
      </c>
      <c r="BE448" s="216">
        <f>IF(N448="základní",J448,0)</f>
        <v>0</v>
      </c>
      <c r="BF448" s="216">
        <f>IF(N448="snížená",J448,0)</f>
        <v>0</v>
      </c>
      <c r="BG448" s="216">
        <f>IF(N448="zákl. přenesená",J448,0)</f>
        <v>0</v>
      </c>
      <c r="BH448" s="216">
        <f>IF(N448="sníž. přenesená",J448,0)</f>
        <v>0</v>
      </c>
      <c r="BI448" s="216">
        <f>IF(N448="nulová",J448,0)</f>
        <v>0</v>
      </c>
      <c r="BJ448" s="17" t="s">
        <v>77</v>
      </c>
      <c r="BK448" s="216">
        <f>ROUND(I448*H448,2)</f>
        <v>0</v>
      </c>
      <c r="BL448" s="17" t="s">
        <v>203</v>
      </c>
      <c r="BM448" s="215" t="s">
        <v>531</v>
      </c>
    </row>
    <row r="449" s="2" customFormat="1">
      <c r="A449" s="38"/>
      <c r="B449" s="39"/>
      <c r="C449" s="40"/>
      <c r="D449" s="217" t="s">
        <v>152</v>
      </c>
      <c r="E449" s="40"/>
      <c r="F449" s="218" t="s">
        <v>2983</v>
      </c>
      <c r="G449" s="40"/>
      <c r="H449" s="40"/>
      <c r="I449" s="219"/>
      <c r="J449" s="40"/>
      <c r="K449" s="40"/>
      <c r="L449" s="44"/>
      <c r="M449" s="220"/>
      <c r="N449" s="221"/>
      <c r="O449" s="84"/>
      <c r="P449" s="84"/>
      <c r="Q449" s="84"/>
      <c r="R449" s="84"/>
      <c r="S449" s="84"/>
      <c r="T449" s="85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T449" s="17" t="s">
        <v>152</v>
      </c>
      <c r="AU449" s="17" t="s">
        <v>79</v>
      </c>
    </row>
    <row r="450" s="2" customFormat="1">
      <c r="A450" s="38"/>
      <c r="B450" s="39"/>
      <c r="C450" s="40"/>
      <c r="D450" s="222" t="s">
        <v>154</v>
      </c>
      <c r="E450" s="40"/>
      <c r="F450" s="223" t="s">
        <v>2984</v>
      </c>
      <c r="G450" s="40"/>
      <c r="H450" s="40"/>
      <c r="I450" s="219"/>
      <c r="J450" s="40"/>
      <c r="K450" s="40"/>
      <c r="L450" s="44"/>
      <c r="M450" s="220"/>
      <c r="N450" s="221"/>
      <c r="O450" s="84"/>
      <c r="P450" s="84"/>
      <c r="Q450" s="84"/>
      <c r="R450" s="84"/>
      <c r="S450" s="84"/>
      <c r="T450" s="85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T450" s="17" t="s">
        <v>154</v>
      </c>
      <c r="AU450" s="17" t="s">
        <v>79</v>
      </c>
    </row>
    <row r="451" s="2" customFormat="1" ht="37.8" customHeight="1">
      <c r="A451" s="38"/>
      <c r="B451" s="39"/>
      <c r="C451" s="204" t="s">
        <v>332</v>
      </c>
      <c r="D451" s="204" t="s">
        <v>146</v>
      </c>
      <c r="E451" s="205" t="s">
        <v>2985</v>
      </c>
      <c r="F451" s="206" t="s">
        <v>2986</v>
      </c>
      <c r="G451" s="207" t="s">
        <v>305</v>
      </c>
      <c r="H451" s="208">
        <v>1</v>
      </c>
      <c r="I451" s="209"/>
      <c r="J451" s="210">
        <f>ROUND(I451*H451,2)</f>
        <v>0</v>
      </c>
      <c r="K451" s="206" t="s">
        <v>150</v>
      </c>
      <c r="L451" s="44"/>
      <c r="M451" s="211" t="s">
        <v>19</v>
      </c>
      <c r="N451" s="212" t="s">
        <v>40</v>
      </c>
      <c r="O451" s="84"/>
      <c r="P451" s="213">
        <f>O451*H451</f>
        <v>0</v>
      </c>
      <c r="Q451" s="213">
        <v>0.012449999999999999</v>
      </c>
      <c r="R451" s="213">
        <f>Q451*H451</f>
        <v>0.012449999999999999</v>
      </c>
      <c r="S451" s="213">
        <v>0</v>
      </c>
      <c r="T451" s="214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15" t="s">
        <v>203</v>
      </c>
      <c r="AT451" s="215" t="s">
        <v>146</v>
      </c>
      <c r="AU451" s="215" t="s">
        <v>79</v>
      </c>
      <c r="AY451" s="17" t="s">
        <v>144</v>
      </c>
      <c r="BE451" s="216">
        <f>IF(N451="základní",J451,0)</f>
        <v>0</v>
      </c>
      <c r="BF451" s="216">
        <f>IF(N451="snížená",J451,0)</f>
        <v>0</v>
      </c>
      <c r="BG451" s="216">
        <f>IF(N451="zákl. přenesená",J451,0)</f>
        <v>0</v>
      </c>
      <c r="BH451" s="216">
        <f>IF(N451="sníž. přenesená",J451,0)</f>
        <v>0</v>
      </c>
      <c r="BI451" s="216">
        <f>IF(N451="nulová",J451,0)</f>
        <v>0</v>
      </c>
      <c r="BJ451" s="17" t="s">
        <v>77</v>
      </c>
      <c r="BK451" s="216">
        <f>ROUND(I451*H451,2)</f>
        <v>0</v>
      </c>
      <c r="BL451" s="17" t="s">
        <v>203</v>
      </c>
      <c r="BM451" s="215" t="s">
        <v>542</v>
      </c>
    </row>
    <row r="452" s="2" customFormat="1">
      <c r="A452" s="38"/>
      <c r="B452" s="39"/>
      <c r="C452" s="40"/>
      <c r="D452" s="217" t="s">
        <v>152</v>
      </c>
      <c r="E452" s="40"/>
      <c r="F452" s="218" t="s">
        <v>2987</v>
      </c>
      <c r="G452" s="40"/>
      <c r="H452" s="40"/>
      <c r="I452" s="219"/>
      <c r="J452" s="40"/>
      <c r="K452" s="40"/>
      <c r="L452" s="44"/>
      <c r="M452" s="220"/>
      <c r="N452" s="221"/>
      <c r="O452" s="84"/>
      <c r="P452" s="84"/>
      <c r="Q452" s="84"/>
      <c r="R452" s="84"/>
      <c r="S452" s="84"/>
      <c r="T452" s="85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T452" s="17" t="s">
        <v>152</v>
      </c>
      <c r="AU452" s="17" t="s">
        <v>79</v>
      </c>
    </row>
    <row r="453" s="2" customFormat="1">
      <c r="A453" s="38"/>
      <c r="B453" s="39"/>
      <c r="C453" s="40"/>
      <c r="D453" s="222" t="s">
        <v>154</v>
      </c>
      <c r="E453" s="40"/>
      <c r="F453" s="223" t="s">
        <v>2988</v>
      </c>
      <c r="G453" s="40"/>
      <c r="H453" s="40"/>
      <c r="I453" s="219"/>
      <c r="J453" s="40"/>
      <c r="K453" s="40"/>
      <c r="L453" s="44"/>
      <c r="M453" s="220"/>
      <c r="N453" s="221"/>
      <c r="O453" s="84"/>
      <c r="P453" s="84"/>
      <c r="Q453" s="84"/>
      <c r="R453" s="84"/>
      <c r="S453" s="84"/>
      <c r="T453" s="85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154</v>
      </c>
      <c r="AU453" s="17" t="s">
        <v>79</v>
      </c>
    </row>
    <row r="454" s="2" customFormat="1" ht="37.8" customHeight="1">
      <c r="A454" s="38"/>
      <c r="B454" s="39"/>
      <c r="C454" s="204" t="s">
        <v>546</v>
      </c>
      <c r="D454" s="204" t="s">
        <v>146</v>
      </c>
      <c r="E454" s="205" t="s">
        <v>2989</v>
      </c>
      <c r="F454" s="206" t="s">
        <v>2990</v>
      </c>
      <c r="G454" s="207" t="s">
        <v>305</v>
      </c>
      <c r="H454" s="208">
        <v>1</v>
      </c>
      <c r="I454" s="209"/>
      <c r="J454" s="210">
        <f>ROUND(I454*H454,2)</f>
        <v>0</v>
      </c>
      <c r="K454" s="206" t="s">
        <v>150</v>
      </c>
      <c r="L454" s="44"/>
      <c r="M454" s="211" t="s">
        <v>19</v>
      </c>
      <c r="N454" s="212" t="s">
        <v>40</v>
      </c>
      <c r="O454" s="84"/>
      <c r="P454" s="213">
        <f>O454*H454</f>
        <v>0</v>
      </c>
      <c r="Q454" s="213">
        <v>0.022700000000000001</v>
      </c>
      <c r="R454" s="213">
        <f>Q454*H454</f>
        <v>0.022700000000000001</v>
      </c>
      <c r="S454" s="213">
        <v>0</v>
      </c>
      <c r="T454" s="214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15" t="s">
        <v>203</v>
      </c>
      <c r="AT454" s="215" t="s">
        <v>146</v>
      </c>
      <c r="AU454" s="215" t="s">
        <v>79</v>
      </c>
      <c r="AY454" s="17" t="s">
        <v>144</v>
      </c>
      <c r="BE454" s="216">
        <f>IF(N454="základní",J454,0)</f>
        <v>0</v>
      </c>
      <c r="BF454" s="216">
        <f>IF(N454="snížená",J454,0)</f>
        <v>0</v>
      </c>
      <c r="BG454" s="216">
        <f>IF(N454="zákl. přenesená",J454,0)</f>
        <v>0</v>
      </c>
      <c r="BH454" s="216">
        <f>IF(N454="sníž. přenesená",J454,0)</f>
        <v>0</v>
      </c>
      <c r="BI454" s="216">
        <f>IF(N454="nulová",J454,0)</f>
        <v>0</v>
      </c>
      <c r="BJ454" s="17" t="s">
        <v>77</v>
      </c>
      <c r="BK454" s="216">
        <f>ROUND(I454*H454,2)</f>
        <v>0</v>
      </c>
      <c r="BL454" s="17" t="s">
        <v>203</v>
      </c>
      <c r="BM454" s="215" t="s">
        <v>549</v>
      </c>
    </row>
    <row r="455" s="2" customFormat="1">
      <c r="A455" s="38"/>
      <c r="B455" s="39"/>
      <c r="C455" s="40"/>
      <c r="D455" s="217" t="s">
        <v>152</v>
      </c>
      <c r="E455" s="40"/>
      <c r="F455" s="218" t="s">
        <v>2991</v>
      </c>
      <c r="G455" s="40"/>
      <c r="H455" s="40"/>
      <c r="I455" s="219"/>
      <c r="J455" s="40"/>
      <c r="K455" s="40"/>
      <c r="L455" s="44"/>
      <c r="M455" s="220"/>
      <c r="N455" s="221"/>
      <c r="O455" s="84"/>
      <c r="P455" s="84"/>
      <c r="Q455" s="84"/>
      <c r="R455" s="84"/>
      <c r="S455" s="84"/>
      <c r="T455" s="85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T455" s="17" t="s">
        <v>152</v>
      </c>
      <c r="AU455" s="17" t="s">
        <v>79</v>
      </c>
    </row>
    <row r="456" s="2" customFormat="1">
      <c r="A456" s="38"/>
      <c r="B456" s="39"/>
      <c r="C456" s="40"/>
      <c r="D456" s="222" t="s">
        <v>154</v>
      </c>
      <c r="E456" s="40"/>
      <c r="F456" s="223" t="s">
        <v>2992</v>
      </c>
      <c r="G456" s="40"/>
      <c r="H456" s="40"/>
      <c r="I456" s="219"/>
      <c r="J456" s="40"/>
      <c r="K456" s="40"/>
      <c r="L456" s="44"/>
      <c r="M456" s="220"/>
      <c r="N456" s="221"/>
      <c r="O456" s="84"/>
      <c r="P456" s="84"/>
      <c r="Q456" s="84"/>
      <c r="R456" s="84"/>
      <c r="S456" s="84"/>
      <c r="T456" s="85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7" t="s">
        <v>154</v>
      </c>
      <c r="AU456" s="17" t="s">
        <v>79</v>
      </c>
    </row>
    <row r="457" s="2" customFormat="1" ht="37.8" customHeight="1">
      <c r="A457" s="38"/>
      <c r="B457" s="39"/>
      <c r="C457" s="204" t="s">
        <v>340</v>
      </c>
      <c r="D457" s="204" t="s">
        <v>146</v>
      </c>
      <c r="E457" s="205" t="s">
        <v>2993</v>
      </c>
      <c r="F457" s="206" t="s">
        <v>2994</v>
      </c>
      <c r="G457" s="207" t="s">
        <v>305</v>
      </c>
      <c r="H457" s="208">
        <v>1</v>
      </c>
      <c r="I457" s="209"/>
      <c r="J457" s="210">
        <f>ROUND(I457*H457,2)</f>
        <v>0</v>
      </c>
      <c r="K457" s="206" t="s">
        <v>150</v>
      </c>
      <c r="L457" s="44"/>
      <c r="M457" s="211" t="s">
        <v>19</v>
      </c>
      <c r="N457" s="212" t="s">
        <v>40</v>
      </c>
      <c r="O457" s="84"/>
      <c r="P457" s="213">
        <f>O457*H457</f>
        <v>0</v>
      </c>
      <c r="Q457" s="213">
        <v>0.031539999999999999</v>
      </c>
      <c r="R457" s="213">
        <f>Q457*H457</f>
        <v>0.031539999999999999</v>
      </c>
      <c r="S457" s="213">
        <v>0</v>
      </c>
      <c r="T457" s="214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15" t="s">
        <v>203</v>
      </c>
      <c r="AT457" s="215" t="s">
        <v>146</v>
      </c>
      <c r="AU457" s="215" t="s">
        <v>79</v>
      </c>
      <c r="AY457" s="17" t="s">
        <v>144</v>
      </c>
      <c r="BE457" s="216">
        <f>IF(N457="základní",J457,0)</f>
        <v>0</v>
      </c>
      <c r="BF457" s="216">
        <f>IF(N457="snížená",J457,0)</f>
        <v>0</v>
      </c>
      <c r="BG457" s="216">
        <f>IF(N457="zákl. přenesená",J457,0)</f>
        <v>0</v>
      </c>
      <c r="BH457" s="216">
        <f>IF(N457="sníž. přenesená",J457,0)</f>
        <v>0</v>
      </c>
      <c r="BI457" s="216">
        <f>IF(N457="nulová",J457,0)</f>
        <v>0</v>
      </c>
      <c r="BJ457" s="17" t="s">
        <v>77</v>
      </c>
      <c r="BK457" s="216">
        <f>ROUND(I457*H457,2)</f>
        <v>0</v>
      </c>
      <c r="BL457" s="17" t="s">
        <v>203</v>
      </c>
      <c r="BM457" s="215" t="s">
        <v>558</v>
      </c>
    </row>
    <row r="458" s="2" customFormat="1">
      <c r="A458" s="38"/>
      <c r="B458" s="39"/>
      <c r="C458" s="40"/>
      <c r="D458" s="217" t="s">
        <v>152</v>
      </c>
      <c r="E458" s="40"/>
      <c r="F458" s="218" t="s">
        <v>2995</v>
      </c>
      <c r="G458" s="40"/>
      <c r="H458" s="40"/>
      <c r="I458" s="219"/>
      <c r="J458" s="40"/>
      <c r="K458" s="40"/>
      <c r="L458" s="44"/>
      <c r="M458" s="220"/>
      <c r="N458" s="221"/>
      <c r="O458" s="84"/>
      <c r="P458" s="84"/>
      <c r="Q458" s="84"/>
      <c r="R458" s="84"/>
      <c r="S458" s="84"/>
      <c r="T458" s="85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T458" s="17" t="s">
        <v>152</v>
      </c>
      <c r="AU458" s="17" t="s">
        <v>79</v>
      </c>
    </row>
    <row r="459" s="2" customFormat="1">
      <c r="A459" s="38"/>
      <c r="B459" s="39"/>
      <c r="C459" s="40"/>
      <c r="D459" s="222" t="s">
        <v>154</v>
      </c>
      <c r="E459" s="40"/>
      <c r="F459" s="223" t="s">
        <v>2996</v>
      </c>
      <c r="G459" s="40"/>
      <c r="H459" s="40"/>
      <c r="I459" s="219"/>
      <c r="J459" s="40"/>
      <c r="K459" s="40"/>
      <c r="L459" s="44"/>
      <c r="M459" s="220"/>
      <c r="N459" s="221"/>
      <c r="O459" s="84"/>
      <c r="P459" s="84"/>
      <c r="Q459" s="84"/>
      <c r="R459" s="84"/>
      <c r="S459" s="84"/>
      <c r="T459" s="85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T459" s="17" t="s">
        <v>154</v>
      </c>
      <c r="AU459" s="17" t="s">
        <v>79</v>
      </c>
    </row>
    <row r="460" s="2" customFormat="1" ht="24.15" customHeight="1">
      <c r="A460" s="38"/>
      <c r="B460" s="39"/>
      <c r="C460" s="204" t="s">
        <v>561</v>
      </c>
      <c r="D460" s="204" t="s">
        <v>146</v>
      </c>
      <c r="E460" s="205" t="s">
        <v>2997</v>
      </c>
      <c r="F460" s="206" t="s">
        <v>2998</v>
      </c>
      <c r="G460" s="207" t="s">
        <v>305</v>
      </c>
      <c r="H460" s="208">
        <v>11</v>
      </c>
      <c r="I460" s="209"/>
      <c r="J460" s="210">
        <f>ROUND(I460*H460,2)</f>
        <v>0</v>
      </c>
      <c r="K460" s="206" t="s">
        <v>150</v>
      </c>
      <c r="L460" s="44"/>
      <c r="M460" s="211" t="s">
        <v>19</v>
      </c>
      <c r="N460" s="212" t="s">
        <v>40</v>
      </c>
      <c r="O460" s="84"/>
      <c r="P460" s="213">
        <f>O460*H460</f>
        <v>0</v>
      </c>
      <c r="Q460" s="213">
        <v>0</v>
      </c>
      <c r="R460" s="213">
        <f>Q460*H460</f>
        <v>0</v>
      </c>
      <c r="S460" s="213">
        <v>0</v>
      </c>
      <c r="T460" s="214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15" t="s">
        <v>203</v>
      </c>
      <c r="AT460" s="215" t="s">
        <v>146</v>
      </c>
      <c r="AU460" s="215" t="s">
        <v>79</v>
      </c>
      <c r="AY460" s="17" t="s">
        <v>144</v>
      </c>
      <c r="BE460" s="216">
        <f>IF(N460="základní",J460,0)</f>
        <v>0</v>
      </c>
      <c r="BF460" s="216">
        <f>IF(N460="snížená",J460,0)</f>
        <v>0</v>
      </c>
      <c r="BG460" s="216">
        <f>IF(N460="zákl. přenesená",J460,0)</f>
        <v>0</v>
      </c>
      <c r="BH460" s="216">
        <f>IF(N460="sníž. přenesená",J460,0)</f>
        <v>0</v>
      </c>
      <c r="BI460" s="216">
        <f>IF(N460="nulová",J460,0)</f>
        <v>0</v>
      </c>
      <c r="BJ460" s="17" t="s">
        <v>77</v>
      </c>
      <c r="BK460" s="216">
        <f>ROUND(I460*H460,2)</f>
        <v>0</v>
      </c>
      <c r="BL460" s="17" t="s">
        <v>203</v>
      </c>
      <c r="BM460" s="215" t="s">
        <v>564</v>
      </c>
    </row>
    <row r="461" s="2" customFormat="1">
      <c r="A461" s="38"/>
      <c r="B461" s="39"/>
      <c r="C461" s="40"/>
      <c r="D461" s="217" t="s">
        <v>152</v>
      </c>
      <c r="E461" s="40"/>
      <c r="F461" s="218" t="s">
        <v>2999</v>
      </c>
      <c r="G461" s="40"/>
      <c r="H461" s="40"/>
      <c r="I461" s="219"/>
      <c r="J461" s="40"/>
      <c r="K461" s="40"/>
      <c r="L461" s="44"/>
      <c r="M461" s="220"/>
      <c r="N461" s="221"/>
      <c r="O461" s="84"/>
      <c r="P461" s="84"/>
      <c r="Q461" s="84"/>
      <c r="R461" s="84"/>
      <c r="S461" s="84"/>
      <c r="T461" s="85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T461" s="17" t="s">
        <v>152</v>
      </c>
      <c r="AU461" s="17" t="s">
        <v>79</v>
      </c>
    </row>
    <row r="462" s="2" customFormat="1">
      <c r="A462" s="38"/>
      <c r="B462" s="39"/>
      <c r="C462" s="40"/>
      <c r="D462" s="222" t="s">
        <v>154</v>
      </c>
      <c r="E462" s="40"/>
      <c r="F462" s="223" t="s">
        <v>3000</v>
      </c>
      <c r="G462" s="40"/>
      <c r="H462" s="40"/>
      <c r="I462" s="219"/>
      <c r="J462" s="40"/>
      <c r="K462" s="40"/>
      <c r="L462" s="44"/>
      <c r="M462" s="220"/>
      <c r="N462" s="221"/>
      <c r="O462" s="84"/>
      <c r="P462" s="84"/>
      <c r="Q462" s="84"/>
      <c r="R462" s="84"/>
      <c r="S462" s="84"/>
      <c r="T462" s="85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T462" s="17" t="s">
        <v>154</v>
      </c>
      <c r="AU462" s="17" t="s">
        <v>79</v>
      </c>
    </row>
    <row r="463" s="2" customFormat="1" ht="66.75" customHeight="1">
      <c r="A463" s="38"/>
      <c r="B463" s="39"/>
      <c r="C463" s="256" t="s">
        <v>344</v>
      </c>
      <c r="D463" s="256" t="s">
        <v>229</v>
      </c>
      <c r="E463" s="257" t="s">
        <v>3001</v>
      </c>
      <c r="F463" s="258" t="s">
        <v>3002</v>
      </c>
      <c r="G463" s="259" t="s">
        <v>305</v>
      </c>
      <c r="H463" s="260">
        <v>10</v>
      </c>
      <c r="I463" s="261"/>
      <c r="J463" s="262">
        <f>ROUND(I463*H463,2)</f>
        <v>0</v>
      </c>
      <c r="K463" s="258" t="s">
        <v>19</v>
      </c>
      <c r="L463" s="263"/>
      <c r="M463" s="264" t="s">
        <v>19</v>
      </c>
      <c r="N463" s="265" t="s">
        <v>40</v>
      </c>
      <c r="O463" s="84"/>
      <c r="P463" s="213">
        <f>O463*H463</f>
        <v>0</v>
      </c>
      <c r="Q463" s="213">
        <v>0</v>
      </c>
      <c r="R463" s="213">
        <f>Q463*H463</f>
        <v>0</v>
      </c>
      <c r="S463" s="213">
        <v>0</v>
      </c>
      <c r="T463" s="214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15" t="s">
        <v>260</v>
      </c>
      <c r="AT463" s="215" t="s">
        <v>229</v>
      </c>
      <c r="AU463" s="215" t="s">
        <v>79</v>
      </c>
      <c r="AY463" s="17" t="s">
        <v>144</v>
      </c>
      <c r="BE463" s="216">
        <f>IF(N463="základní",J463,0)</f>
        <v>0</v>
      </c>
      <c r="BF463" s="216">
        <f>IF(N463="snížená",J463,0)</f>
        <v>0</v>
      </c>
      <c r="BG463" s="216">
        <f>IF(N463="zákl. přenesená",J463,0)</f>
        <v>0</v>
      </c>
      <c r="BH463" s="216">
        <f>IF(N463="sníž. přenesená",J463,0)</f>
        <v>0</v>
      </c>
      <c r="BI463" s="216">
        <f>IF(N463="nulová",J463,0)</f>
        <v>0</v>
      </c>
      <c r="BJ463" s="17" t="s">
        <v>77</v>
      </c>
      <c r="BK463" s="216">
        <f>ROUND(I463*H463,2)</f>
        <v>0</v>
      </c>
      <c r="BL463" s="17" t="s">
        <v>203</v>
      </c>
      <c r="BM463" s="215" t="s">
        <v>570</v>
      </c>
    </row>
    <row r="464" s="2" customFormat="1">
      <c r="A464" s="38"/>
      <c r="B464" s="39"/>
      <c r="C464" s="40"/>
      <c r="D464" s="217" t="s">
        <v>152</v>
      </c>
      <c r="E464" s="40"/>
      <c r="F464" s="218" t="s">
        <v>3003</v>
      </c>
      <c r="G464" s="40"/>
      <c r="H464" s="40"/>
      <c r="I464" s="219"/>
      <c r="J464" s="40"/>
      <c r="K464" s="40"/>
      <c r="L464" s="44"/>
      <c r="M464" s="220"/>
      <c r="N464" s="221"/>
      <c r="O464" s="84"/>
      <c r="P464" s="84"/>
      <c r="Q464" s="84"/>
      <c r="R464" s="84"/>
      <c r="S464" s="84"/>
      <c r="T464" s="85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T464" s="17" t="s">
        <v>152</v>
      </c>
      <c r="AU464" s="17" t="s">
        <v>79</v>
      </c>
    </row>
    <row r="465" s="2" customFormat="1" ht="66.75" customHeight="1">
      <c r="A465" s="38"/>
      <c r="B465" s="39"/>
      <c r="C465" s="256" t="s">
        <v>575</v>
      </c>
      <c r="D465" s="256" t="s">
        <v>229</v>
      </c>
      <c r="E465" s="257" t="s">
        <v>3004</v>
      </c>
      <c r="F465" s="258" t="s">
        <v>3005</v>
      </c>
      <c r="G465" s="259" t="s">
        <v>305</v>
      </c>
      <c r="H465" s="260">
        <v>1</v>
      </c>
      <c r="I465" s="261"/>
      <c r="J465" s="262">
        <f>ROUND(I465*H465,2)</f>
        <v>0</v>
      </c>
      <c r="K465" s="258" t="s">
        <v>19</v>
      </c>
      <c r="L465" s="263"/>
      <c r="M465" s="264" t="s">
        <v>19</v>
      </c>
      <c r="N465" s="265" t="s">
        <v>40</v>
      </c>
      <c r="O465" s="84"/>
      <c r="P465" s="213">
        <f>O465*H465</f>
        <v>0</v>
      </c>
      <c r="Q465" s="213">
        <v>0</v>
      </c>
      <c r="R465" s="213">
        <f>Q465*H465</f>
        <v>0</v>
      </c>
      <c r="S465" s="213">
        <v>0</v>
      </c>
      <c r="T465" s="214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15" t="s">
        <v>260</v>
      </c>
      <c r="AT465" s="215" t="s">
        <v>229</v>
      </c>
      <c r="AU465" s="215" t="s">
        <v>79</v>
      </c>
      <c r="AY465" s="17" t="s">
        <v>144</v>
      </c>
      <c r="BE465" s="216">
        <f>IF(N465="základní",J465,0)</f>
        <v>0</v>
      </c>
      <c r="BF465" s="216">
        <f>IF(N465="snížená",J465,0)</f>
        <v>0</v>
      </c>
      <c r="BG465" s="216">
        <f>IF(N465="zákl. přenesená",J465,0)</f>
        <v>0</v>
      </c>
      <c r="BH465" s="216">
        <f>IF(N465="sníž. přenesená",J465,0)</f>
        <v>0</v>
      </c>
      <c r="BI465" s="216">
        <f>IF(N465="nulová",J465,0)</f>
        <v>0</v>
      </c>
      <c r="BJ465" s="17" t="s">
        <v>77</v>
      </c>
      <c r="BK465" s="216">
        <f>ROUND(I465*H465,2)</f>
        <v>0</v>
      </c>
      <c r="BL465" s="17" t="s">
        <v>203</v>
      </c>
      <c r="BM465" s="215" t="s">
        <v>578</v>
      </c>
    </row>
    <row r="466" s="2" customFormat="1">
      <c r="A466" s="38"/>
      <c r="B466" s="39"/>
      <c r="C466" s="40"/>
      <c r="D466" s="217" t="s">
        <v>152</v>
      </c>
      <c r="E466" s="40"/>
      <c r="F466" s="218" t="s">
        <v>3006</v>
      </c>
      <c r="G466" s="40"/>
      <c r="H466" s="40"/>
      <c r="I466" s="219"/>
      <c r="J466" s="40"/>
      <c r="K466" s="40"/>
      <c r="L466" s="44"/>
      <c r="M466" s="220"/>
      <c r="N466" s="221"/>
      <c r="O466" s="84"/>
      <c r="P466" s="84"/>
      <c r="Q466" s="84"/>
      <c r="R466" s="84"/>
      <c r="S466" s="84"/>
      <c r="T466" s="85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T466" s="17" t="s">
        <v>152</v>
      </c>
      <c r="AU466" s="17" t="s">
        <v>79</v>
      </c>
    </row>
    <row r="467" s="2" customFormat="1" ht="24.15" customHeight="1">
      <c r="A467" s="38"/>
      <c r="B467" s="39"/>
      <c r="C467" s="204" t="s">
        <v>353</v>
      </c>
      <c r="D467" s="204" t="s">
        <v>146</v>
      </c>
      <c r="E467" s="205" t="s">
        <v>3007</v>
      </c>
      <c r="F467" s="206" t="s">
        <v>3008</v>
      </c>
      <c r="G467" s="207" t="s">
        <v>305</v>
      </c>
      <c r="H467" s="208">
        <v>4</v>
      </c>
      <c r="I467" s="209"/>
      <c r="J467" s="210">
        <f>ROUND(I467*H467,2)</f>
        <v>0</v>
      </c>
      <c r="K467" s="206" t="s">
        <v>150</v>
      </c>
      <c r="L467" s="44"/>
      <c r="M467" s="211" t="s">
        <v>19</v>
      </c>
      <c r="N467" s="212" t="s">
        <v>40</v>
      </c>
      <c r="O467" s="84"/>
      <c r="P467" s="213">
        <f>O467*H467</f>
        <v>0</v>
      </c>
      <c r="Q467" s="213">
        <v>8.1799999999999996E-05</v>
      </c>
      <c r="R467" s="213">
        <f>Q467*H467</f>
        <v>0.00032719999999999998</v>
      </c>
      <c r="S467" s="213">
        <v>0.0135</v>
      </c>
      <c r="T467" s="214">
        <f>S467*H467</f>
        <v>0.053999999999999999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15" t="s">
        <v>203</v>
      </c>
      <c r="AT467" s="215" t="s">
        <v>146</v>
      </c>
      <c r="AU467" s="215" t="s">
        <v>79</v>
      </c>
      <c r="AY467" s="17" t="s">
        <v>144</v>
      </c>
      <c r="BE467" s="216">
        <f>IF(N467="základní",J467,0)</f>
        <v>0</v>
      </c>
      <c r="BF467" s="216">
        <f>IF(N467="snížená",J467,0)</f>
        <v>0</v>
      </c>
      <c r="BG467" s="216">
        <f>IF(N467="zákl. přenesená",J467,0)</f>
        <v>0</v>
      </c>
      <c r="BH467" s="216">
        <f>IF(N467="sníž. přenesená",J467,0)</f>
        <v>0</v>
      </c>
      <c r="BI467" s="216">
        <f>IF(N467="nulová",J467,0)</f>
        <v>0</v>
      </c>
      <c r="BJ467" s="17" t="s">
        <v>77</v>
      </c>
      <c r="BK467" s="216">
        <f>ROUND(I467*H467,2)</f>
        <v>0</v>
      </c>
      <c r="BL467" s="17" t="s">
        <v>203</v>
      </c>
      <c r="BM467" s="215" t="s">
        <v>581</v>
      </c>
    </row>
    <row r="468" s="2" customFormat="1">
      <c r="A468" s="38"/>
      <c r="B468" s="39"/>
      <c r="C468" s="40"/>
      <c r="D468" s="217" t="s">
        <v>152</v>
      </c>
      <c r="E468" s="40"/>
      <c r="F468" s="218" t="s">
        <v>3009</v>
      </c>
      <c r="G468" s="40"/>
      <c r="H468" s="40"/>
      <c r="I468" s="219"/>
      <c r="J468" s="40"/>
      <c r="K468" s="40"/>
      <c r="L468" s="44"/>
      <c r="M468" s="220"/>
      <c r="N468" s="221"/>
      <c r="O468" s="84"/>
      <c r="P468" s="84"/>
      <c r="Q468" s="84"/>
      <c r="R468" s="84"/>
      <c r="S468" s="84"/>
      <c r="T468" s="85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T468" s="17" t="s">
        <v>152</v>
      </c>
      <c r="AU468" s="17" t="s">
        <v>79</v>
      </c>
    </row>
    <row r="469" s="2" customFormat="1">
      <c r="A469" s="38"/>
      <c r="B469" s="39"/>
      <c r="C469" s="40"/>
      <c r="D469" s="222" t="s">
        <v>154</v>
      </c>
      <c r="E469" s="40"/>
      <c r="F469" s="223" t="s">
        <v>3010</v>
      </c>
      <c r="G469" s="40"/>
      <c r="H469" s="40"/>
      <c r="I469" s="219"/>
      <c r="J469" s="40"/>
      <c r="K469" s="40"/>
      <c r="L469" s="44"/>
      <c r="M469" s="220"/>
      <c r="N469" s="221"/>
      <c r="O469" s="84"/>
      <c r="P469" s="84"/>
      <c r="Q469" s="84"/>
      <c r="R469" s="84"/>
      <c r="S469" s="84"/>
      <c r="T469" s="85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T469" s="17" t="s">
        <v>154</v>
      </c>
      <c r="AU469" s="17" t="s">
        <v>79</v>
      </c>
    </row>
    <row r="470" s="2" customFormat="1" ht="24.15" customHeight="1">
      <c r="A470" s="38"/>
      <c r="B470" s="39"/>
      <c r="C470" s="204" t="s">
        <v>582</v>
      </c>
      <c r="D470" s="204" t="s">
        <v>146</v>
      </c>
      <c r="E470" s="205" t="s">
        <v>3011</v>
      </c>
      <c r="F470" s="206" t="s">
        <v>3012</v>
      </c>
      <c r="G470" s="207" t="s">
        <v>305</v>
      </c>
      <c r="H470" s="208">
        <v>40</v>
      </c>
      <c r="I470" s="209"/>
      <c r="J470" s="210">
        <f>ROUND(I470*H470,2)</f>
        <v>0</v>
      </c>
      <c r="K470" s="206" t="s">
        <v>150</v>
      </c>
      <c r="L470" s="44"/>
      <c r="M470" s="211" t="s">
        <v>19</v>
      </c>
      <c r="N470" s="212" t="s">
        <v>40</v>
      </c>
      <c r="O470" s="84"/>
      <c r="P470" s="213">
        <f>O470*H470</f>
        <v>0</v>
      </c>
      <c r="Q470" s="213">
        <v>5.8000000000000004E-06</v>
      </c>
      <c r="R470" s="213">
        <f>Q470*H470</f>
        <v>0.000232</v>
      </c>
      <c r="S470" s="213">
        <v>0.00075000000000000002</v>
      </c>
      <c r="T470" s="214">
        <f>S470*H470</f>
        <v>0.029999999999999999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15" t="s">
        <v>203</v>
      </c>
      <c r="AT470" s="215" t="s">
        <v>146</v>
      </c>
      <c r="AU470" s="215" t="s">
        <v>79</v>
      </c>
      <c r="AY470" s="17" t="s">
        <v>144</v>
      </c>
      <c r="BE470" s="216">
        <f>IF(N470="základní",J470,0)</f>
        <v>0</v>
      </c>
      <c r="BF470" s="216">
        <f>IF(N470="snížená",J470,0)</f>
        <v>0</v>
      </c>
      <c r="BG470" s="216">
        <f>IF(N470="zákl. přenesená",J470,0)</f>
        <v>0</v>
      </c>
      <c r="BH470" s="216">
        <f>IF(N470="sníž. přenesená",J470,0)</f>
        <v>0</v>
      </c>
      <c r="BI470" s="216">
        <f>IF(N470="nulová",J470,0)</f>
        <v>0</v>
      </c>
      <c r="BJ470" s="17" t="s">
        <v>77</v>
      </c>
      <c r="BK470" s="216">
        <f>ROUND(I470*H470,2)</f>
        <v>0</v>
      </c>
      <c r="BL470" s="17" t="s">
        <v>203</v>
      </c>
      <c r="BM470" s="215" t="s">
        <v>585</v>
      </c>
    </row>
    <row r="471" s="2" customFormat="1">
      <c r="A471" s="38"/>
      <c r="B471" s="39"/>
      <c r="C471" s="40"/>
      <c r="D471" s="217" t="s">
        <v>152</v>
      </c>
      <c r="E471" s="40"/>
      <c r="F471" s="218" t="s">
        <v>3013</v>
      </c>
      <c r="G471" s="40"/>
      <c r="H471" s="40"/>
      <c r="I471" s="219"/>
      <c r="J471" s="40"/>
      <c r="K471" s="40"/>
      <c r="L471" s="44"/>
      <c r="M471" s="220"/>
      <c r="N471" s="221"/>
      <c r="O471" s="84"/>
      <c r="P471" s="84"/>
      <c r="Q471" s="84"/>
      <c r="R471" s="84"/>
      <c r="S471" s="84"/>
      <c r="T471" s="85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T471" s="17" t="s">
        <v>152</v>
      </c>
      <c r="AU471" s="17" t="s">
        <v>79</v>
      </c>
    </row>
    <row r="472" s="2" customFormat="1">
      <c r="A472" s="38"/>
      <c r="B472" s="39"/>
      <c r="C472" s="40"/>
      <c r="D472" s="222" t="s">
        <v>154</v>
      </c>
      <c r="E472" s="40"/>
      <c r="F472" s="223" t="s">
        <v>3014</v>
      </c>
      <c r="G472" s="40"/>
      <c r="H472" s="40"/>
      <c r="I472" s="219"/>
      <c r="J472" s="40"/>
      <c r="K472" s="40"/>
      <c r="L472" s="44"/>
      <c r="M472" s="220"/>
      <c r="N472" s="221"/>
      <c r="O472" s="84"/>
      <c r="P472" s="84"/>
      <c r="Q472" s="84"/>
      <c r="R472" s="84"/>
      <c r="S472" s="84"/>
      <c r="T472" s="85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T472" s="17" t="s">
        <v>154</v>
      </c>
      <c r="AU472" s="17" t="s">
        <v>79</v>
      </c>
    </row>
    <row r="473" s="14" customFormat="1">
      <c r="A473" s="14"/>
      <c r="B473" s="234"/>
      <c r="C473" s="235"/>
      <c r="D473" s="217" t="s">
        <v>156</v>
      </c>
      <c r="E473" s="236" t="s">
        <v>19</v>
      </c>
      <c r="F473" s="237" t="s">
        <v>3015</v>
      </c>
      <c r="G473" s="235"/>
      <c r="H473" s="238">
        <v>40</v>
      </c>
      <c r="I473" s="239"/>
      <c r="J473" s="235"/>
      <c r="K473" s="235"/>
      <c r="L473" s="240"/>
      <c r="M473" s="241"/>
      <c r="N473" s="242"/>
      <c r="O473" s="242"/>
      <c r="P473" s="242"/>
      <c r="Q473" s="242"/>
      <c r="R473" s="242"/>
      <c r="S473" s="242"/>
      <c r="T473" s="24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4" t="s">
        <v>156</v>
      </c>
      <c r="AU473" s="244" t="s">
        <v>79</v>
      </c>
      <c r="AV473" s="14" t="s">
        <v>79</v>
      </c>
      <c r="AW473" s="14" t="s">
        <v>31</v>
      </c>
      <c r="AX473" s="14" t="s">
        <v>69</v>
      </c>
      <c r="AY473" s="244" t="s">
        <v>144</v>
      </c>
    </row>
    <row r="474" s="15" customFormat="1">
      <c r="A474" s="15"/>
      <c r="B474" s="245"/>
      <c r="C474" s="246"/>
      <c r="D474" s="217" t="s">
        <v>156</v>
      </c>
      <c r="E474" s="247" t="s">
        <v>19</v>
      </c>
      <c r="F474" s="248" t="s">
        <v>163</v>
      </c>
      <c r="G474" s="246"/>
      <c r="H474" s="249">
        <v>40</v>
      </c>
      <c r="I474" s="250"/>
      <c r="J474" s="246"/>
      <c r="K474" s="246"/>
      <c r="L474" s="251"/>
      <c r="M474" s="252"/>
      <c r="N474" s="253"/>
      <c r="O474" s="253"/>
      <c r="P474" s="253"/>
      <c r="Q474" s="253"/>
      <c r="R474" s="253"/>
      <c r="S474" s="253"/>
      <c r="T474" s="254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55" t="s">
        <v>156</v>
      </c>
      <c r="AU474" s="255" t="s">
        <v>79</v>
      </c>
      <c r="AV474" s="15" t="s">
        <v>151</v>
      </c>
      <c r="AW474" s="15" t="s">
        <v>31</v>
      </c>
      <c r="AX474" s="15" t="s">
        <v>77</v>
      </c>
      <c r="AY474" s="255" t="s">
        <v>144</v>
      </c>
    </row>
    <row r="475" s="2" customFormat="1" ht="16.5" customHeight="1">
      <c r="A475" s="38"/>
      <c r="B475" s="39"/>
      <c r="C475" s="204" t="s">
        <v>357</v>
      </c>
      <c r="D475" s="204" t="s">
        <v>146</v>
      </c>
      <c r="E475" s="205" t="s">
        <v>3016</v>
      </c>
      <c r="F475" s="206" t="s">
        <v>3017</v>
      </c>
      <c r="G475" s="207" t="s">
        <v>202</v>
      </c>
      <c r="H475" s="208">
        <v>70</v>
      </c>
      <c r="I475" s="209"/>
      <c r="J475" s="210">
        <f>ROUND(I475*H475,2)</f>
        <v>0</v>
      </c>
      <c r="K475" s="206" t="s">
        <v>150</v>
      </c>
      <c r="L475" s="44"/>
      <c r="M475" s="211" t="s">
        <v>19</v>
      </c>
      <c r="N475" s="212" t="s">
        <v>40</v>
      </c>
      <c r="O475" s="84"/>
      <c r="P475" s="213">
        <f>O475*H475</f>
        <v>0</v>
      </c>
      <c r="Q475" s="213">
        <v>0</v>
      </c>
      <c r="R475" s="213">
        <f>Q475*H475</f>
        <v>0</v>
      </c>
      <c r="S475" s="213">
        <v>0</v>
      </c>
      <c r="T475" s="214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15" t="s">
        <v>203</v>
      </c>
      <c r="AT475" s="215" t="s">
        <v>146</v>
      </c>
      <c r="AU475" s="215" t="s">
        <v>79</v>
      </c>
      <c r="AY475" s="17" t="s">
        <v>144</v>
      </c>
      <c r="BE475" s="216">
        <f>IF(N475="základní",J475,0)</f>
        <v>0</v>
      </c>
      <c r="BF475" s="216">
        <f>IF(N475="snížená",J475,0)</f>
        <v>0</v>
      </c>
      <c r="BG475" s="216">
        <f>IF(N475="zákl. přenesená",J475,0)</f>
        <v>0</v>
      </c>
      <c r="BH475" s="216">
        <f>IF(N475="sníž. přenesená",J475,0)</f>
        <v>0</v>
      </c>
      <c r="BI475" s="216">
        <f>IF(N475="nulová",J475,0)</f>
        <v>0</v>
      </c>
      <c r="BJ475" s="17" t="s">
        <v>77</v>
      </c>
      <c r="BK475" s="216">
        <f>ROUND(I475*H475,2)</f>
        <v>0</v>
      </c>
      <c r="BL475" s="17" t="s">
        <v>203</v>
      </c>
      <c r="BM475" s="215" t="s">
        <v>588</v>
      </c>
    </row>
    <row r="476" s="2" customFormat="1">
      <c r="A476" s="38"/>
      <c r="B476" s="39"/>
      <c r="C476" s="40"/>
      <c r="D476" s="217" t="s">
        <v>152</v>
      </c>
      <c r="E476" s="40"/>
      <c r="F476" s="218" t="s">
        <v>3018</v>
      </c>
      <c r="G476" s="40"/>
      <c r="H476" s="40"/>
      <c r="I476" s="219"/>
      <c r="J476" s="40"/>
      <c r="K476" s="40"/>
      <c r="L476" s="44"/>
      <c r="M476" s="220"/>
      <c r="N476" s="221"/>
      <c r="O476" s="84"/>
      <c r="P476" s="84"/>
      <c r="Q476" s="84"/>
      <c r="R476" s="84"/>
      <c r="S476" s="84"/>
      <c r="T476" s="85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T476" s="17" t="s">
        <v>152</v>
      </c>
      <c r="AU476" s="17" t="s">
        <v>79</v>
      </c>
    </row>
    <row r="477" s="2" customFormat="1">
      <c r="A477" s="38"/>
      <c r="B477" s="39"/>
      <c r="C477" s="40"/>
      <c r="D477" s="222" t="s">
        <v>154</v>
      </c>
      <c r="E477" s="40"/>
      <c r="F477" s="223" t="s">
        <v>3019</v>
      </c>
      <c r="G477" s="40"/>
      <c r="H477" s="40"/>
      <c r="I477" s="219"/>
      <c r="J477" s="40"/>
      <c r="K477" s="40"/>
      <c r="L477" s="44"/>
      <c r="M477" s="220"/>
      <c r="N477" s="221"/>
      <c r="O477" s="84"/>
      <c r="P477" s="84"/>
      <c r="Q477" s="84"/>
      <c r="R477" s="84"/>
      <c r="S477" s="84"/>
      <c r="T477" s="85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T477" s="17" t="s">
        <v>154</v>
      </c>
      <c r="AU477" s="17" t="s">
        <v>79</v>
      </c>
    </row>
    <row r="478" s="13" customFormat="1">
      <c r="A478" s="13"/>
      <c r="B478" s="224"/>
      <c r="C478" s="225"/>
      <c r="D478" s="217" t="s">
        <v>156</v>
      </c>
      <c r="E478" s="226" t="s">
        <v>19</v>
      </c>
      <c r="F478" s="227" t="s">
        <v>3020</v>
      </c>
      <c r="G478" s="225"/>
      <c r="H478" s="226" t="s">
        <v>19</v>
      </c>
      <c r="I478" s="228"/>
      <c r="J478" s="225"/>
      <c r="K478" s="225"/>
      <c r="L478" s="229"/>
      <c r="M478" s="230"/>
      <c r="N478" s="231"/>
      <c r="O478" s="231"/>
      <c r="P478" s="231"/>
      <c r="Q478" s="231"/>
      <c r="R478" s="231"/>
      <c r="S478" s="231"/>
      <c r="T478" s="23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3" t="s">
        <v>156</v>
      </c>
      <c r="AU478" s="233" t="s">
        <v>79</v>
      </c>
      <c r="AV478" s="13" t="s">
        <v>77</v>
      </c>
      <c r="AW478" s="13" t="s">
        <v>31</v>
      </c>
      <c r="AX478" s="13" t="s">
        <v>69</v>
      </c>
      <c r="AY478" s="233" t="s">
        <v>144</v>
      </c>
    </row>
    <row r="479" s="14" customFormat="1">
      <c r="A479" s="14"/>
      <c r="B479" s="234"/>
      <c r="C479" s="235"/>
      <c r="D479" s="217" t="s">
        <v>156</v>
      </c>
      <c r="E479" s="236" t="s">
        <v>19</v>
      </c>
      <c r="F479" s="237" t="s">
        <v>357</v>
      </c>
      <c r="G479" s="235"/>
      <c r="H479" s="238">
        <v>60</v>
      </c>
      <c r="I479" s="239"/>
      <c r="J479" s="235"/>
      <c r="K479" s="235"/>
      <c r="L479" s="240"/>
      <c r="M479" s="241"/>
      <c r="N479" s="242"/>
      <c r="O479" s="242"/>
      <c r="P479" s="242"/>
      <c r="Q479" s="242"/>
      <c r="R479" s="242"/>
      <c r="S479" s="242"/>
      <c r="T479" s="243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4" t="s">
        <v>156</v>
      </c>
      <c r="AU479" s="244" t="s">
        <v>79</v>
      </c>
      <c r="AV479" s="14" t="s">
        <v>79</v>
      </c>
      <c r="AW479" s="14" t="s">
        <v>31</v>
      </c>
      <c r="AX479" s="14" t="s">
        <v>69</v>
      </c>
      <c r="AY479" s="244" t="s">
        <v>144</v>
      </c>
    </row>
    <row r="480" s="13" customFormat="1">
      <c r="A480" s="13"/>
      <c r="B480" s="224"/>
      <c r="C480" s="225"/>
      <c r="D480" s="217" t="s">
        <v>156</v>
      </c>
      <c r="E480" s="226" t="s">
        <v>19</v>
      </c>
      <c r="F480" s="227" t="s">
        <v>3021</v>
      </c>
      <c r="G480" s="225"/>
      <c r="H480" s="226" t="s">
        <v>19</v>
      </c>
      <c r="I480" s="228"/>
      <c r="J480" s="225"/>
      <c r="K480" s="225"/>
      <c r="L480" s="229"/>
      <c r="M480" s="230"/>
      <c r="N480" s="231"/>
      <c r="O480" s="231"/>
      <c r="P480" s="231"/>
      <c r="Q480" s="231"/>
      <c r="R480" s="231"/>
      <c r="S480" s="231"/>
      <c r="T480" s="23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3" t="s">
        <v>156</v>
      </c>
      <c r="AU480" s="233" t="s">
        <v>79</v>
      </c>
      <c r="AV480" s="13" t="s">
        <v>77</v>
      </c>
      <c r="AW480" s="13" t="s">
        <v>31</v>
      </c>
      <c r="AX480" s="13" t="s">
        <v>69</v>
      </c>
      <c r="AY480" s="233" t="s">
        <v>144</v>
      </c>
    </row>
    <row r="481" s="14" customFormat="1">
      <c r="A481" s="14"/>
      <c r="B481" s="234"/>
      <c r="C481" s="235"/>
      <c r="D481" s="217" t="s">
        <v>156</v>
      </c>
      <c r="E481" s="236" t="s">
        <v>19</v>
      </c>
      <c r="F481" s="237" t="s">
        <v>185</v>
      </c>
      <c r="G481" s="235"/>
      <c r="H481" s="238">
        <v>10</v>
      </c>
      <c r="I481" s="239"/>
      <c r="J481" s="235"/>
      <c r="K481" s="235"/>
      <c r="L481" s="240"/>
      <c r="M481" s="241"/>
      <c r="N481" s="242"/>
      <c r="O481" s="242"/>
      <c r="P481" s="242"/>
      <c r="Q481" s="242"/>
      <c r="R481" s="242"/>
      <c r="S481" s="242"/>
      <c r="T481" s="243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4" t="s">
        <v>156</v>
      </c>
      <c r="AU481" s="244" t="s">
        <v>79</v>
      </c>
      <c r="AV481" s="14" t="s">
        <v>79</v>
      </c>
      <c r="AW481" s="14" t="s">
        <v>31</v>
      </c>
      <c r="AX481" s="14" t="s">
        <v>69</v>
      </c>
      <c r="AY481" s="244" t="s">
        <v>144</v>
      </c>
    </row>
    <row r="482" s="15" customFormat="1">
      <c r="A482" s="15"/>
      <c r="B482" s="245"/>
      <c r="C482" s="246"/>
      <c r="D482" s="217" t="s">
        <v>156</v>
      </c>
      <c r="E482" s="247" t="s">
        <v>19</v>
      </c>
      <c r="F482" s="248" t="s">
        <v>163</v>
      </c>
      <c r="G482" s="246"/>
      <c r="H482" s="249">
        <v>70</v>
      </c>
      <c r="I482" s="250"/>
      <c r="J482" s="246"/>
      <c r="K482" s="246"/>
      <c r="L482" s="251"/>
      <c r="M482" s="252"/>
      <c r="N482" s="253"/>
      <c r="O482" s="253"/>
      <c r="P482" s="253"/>
      <c r="Q482" s="253"/>
      <c r="R482" s="253"/>
      <c r="S482" s="253"/>
      <c r="T482" s="254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55" t="s">
        <v>156</v>
      </c>
      <c r="AU482" s="255" t="s">
        <v>79</v>
      </c>
      <c r="AV482" s="15" t="s">
        <v>151</v>
      </c>
      <c r="AW482" s="15" t="s">
        <v>31</v>
      </c>
      <c r="AX482" s="15" t="s">
        <v>77</v>
      </c>
      <c r="AY482" s="255" t="s">
        <v>144</v>
      </c>
    </row>
    <row r="483" s="2" customFormat="1" ht="37.8" customHeight="1">
      <c r="A483" s="38"/>
      <c r="B483" s="39"/>
      <c r="C483" s="204" t="s">
        <v>589</v>
      </c>
      <c r="D483" s="204" t="s">
        <v>146</v>
      </c>
      <c r="E483" s="205" t="s">
        <v>3022</v>
      </c>
      <c r="F483" s="206" t="s">
        <v>3023</v>
      </c>
      <c r="G483" s="207" t="s">
        <v>211</v>
      </c>
      <c r="H483" s="208">
        <v>1.3120000000000001</v>
      </c>
      <c r="I483" s="209"/>
      <c r="J483" s="210">
        <f>ROUND(I483*H483,2)</f>
        <v>0</v>
      </c>
      <c r="K483" s="206" t="s">
        <v>150</v>
      </c>
      <c r="L483" s="44"/>
      <c r="M483" s="211" t="s">
        <v>19</v>
      </c>
      <c r="N483" s="212" t="s">
        <v>40</v>
      </c>
      <c r="O483" s="84"/>
      <c r="P483" s="213">
        <f>O483*H483</f>
        <v>0</v>
      </c>
      <c r="Q483" s="213">
        <v>0</v>
      </c>
      <c r="R483" s="213">
        <f>Q483*H483</f>
        <v>0</v>
      </c>
      <c r="S483" s="213">
        <v>0</v>
      </c>
      <c r="T483" s="214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215" t="s">
        <v>203</v>
      </c>
      <c r="AT483" s="215" t="s">
        <v>146</v>
      </c>
      <c r="AU483" s="215" t="s">
        <v>79</v>
      </c>
      <c r="AY483" s="17" t="s">
        <v>144</v>
      </c>
      <c r="BE483" s="216">
        <f>IF(N483="základní",J483,0)</f>
        <v>0</v>
      </c>
      <c r="BF483" s="216">
        <f>IF(N483="snížená",J483,0)</f>
        <v>0</v>
      </c>
      <c r="BG483" s="216">
        <f>IF(N483="zákl. přenesená",J483,0)</f>
        <v>0</v>
      </c>
      <c r="BH483" s="216">
        <f>IF(N483="sníž. přenesená",J483,0)</f>
        <v>0</v>
      </c>
      <c r="BI483" s="216">
        <f>IF(N483="nulová",J483,0)</f>
        <v>0</v>
      </c>
      <c r="BJ483" s="17" t="s">
        <v>77</v>
      </c>
      <c r="BK483" s="216">
        <f>ROUND(I483*H483,2)</f>
        <v>0</v>
      </c>
      <c r="BL483" s="17" t="s">
        <v>203</v>
      </c>
      <c r="BM483" s="215" t="s">
        <v>592</v>
      </c>
    </row>
    <row r="484" s="2" customFormat="1">
      <c r="A484" s="38"/>
      <c r="B484" s="39"/>
      <c r="C484" s="40"/>
      <c r="D484" s="217" t="s">
        <v>152</v>
      </c>
      <c r="E484" s="40"/>
      <c r="F484" s="218" t="s">
        <v>3023</v>
      </c>
      <c r="G484" s="40"/>
      <c r="H484" s="40"/>
      <c r="I484" s="219"/>
      <c r="J484" s="40"/>
      <c r="K484" s="40"/>
      <c r="L484" s="44"/>
      <c r="M484" s="220"/>
      <c r="N484" s="221"/>
      <c r="O484" s="84"/>
      <c r="P484" s="84"/>
      <c r="Q484" s="84"/>
      <c r="R484" s="84"/>
      <c r="S484" s="84"/>
      <c r="T484" s="85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T484" s="17" t="s">
        <v>152</v>
      </c>
      <c r="AU484" s="17" t="s">
        <v>79</v>
      </c>
    </row>
    <row r="485" s="2" customFormat="1">
      <c r="A485" s="38"/>
      <c r="B485" s="39"/>
      <c r="C485" s="40"/>
      <c r="D485" s="222" t="s">
        <v>154</v>
      </c>
      <c r="E485" s="40"/>
      <c r="F485" s="223" t="s">
        <v>3024</v>
      </c>
      <c r="G485" s="40"/>
      <c r="H485" s="40"/>
      <c r="I485" s="219"/>
      <c r="J485" s="40"/>
      <c r="K485" s="40"/>
      <c r="L485" s="44"/>
      <c r="M485" s="220"/>
      <c r="N485" s="221"/>
      <c r="O485" s="84"/>
      <c r="P485" s="84"/>
      <c r="Q485" s="84"/>
      <c r="R485" s="84"/>
      <c r="S485" s="84"/>
      <c r="T485" s="85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T485" s="17" t="s">
        <v>154</v>
      </c>
      <c r="AU485" s="17" t="s">
        <v>79</v>
      </c>
    </row>
    <row r="486" s="13" customFormat="1">
      <c r="A486" s="13"/>
      <c r="B486" s="224"/>
      <c r="C486" s="225"/>
      <c r="D486" s="217" t="s">
        <v>156</v>
      </c>
      <c r="E486" s="226" t="s">
        <v>19</v>
      </c>
      <c r="F486" s="227" t="s">
        <v>3025</v>
      </c>
      <c r="G486" s="225"/>
      <c r="H486" s="226" t="s">
        <v>19</v>
      </c>
      <c r="I486" s="228"/>
      <c r="J486" s="225"/>
      <c r="K486" s="225"/>
      <c r="L486" s="229"/>
      <c r="M486" s="230"/>
      <c r="N486" s="231"/>
      <c r="O486" s="231"/>
      <c r="P486" s="231"/>
      <c r="Q486" s="231"/>
      <c r="R486" s="231"/>
      <c r="S486" s="231"/>
      <c r="T486" s="232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3" t="s">
        <v>156</v>
      </c>
      <c r="AU486" s="233" t="s">
        <v>79</v>
      </c>
      <c r="AV486" s="13" t="s">
        <v>77</v>
      </c>
      <c r="AW486" s="13" t="s">
        <v>31</v>
      </c>
      <c r="AX486" s="13" t="s">
        <v>69</v>
      </c>
      <c r="AY486" s="233" t="s">
        <v>144</v>
      </c>
    </row>
    <row r="487" s="14" customFormat="1">
      <c r="A487" s="14"/>
      <c r="B487" s="234"/>
      <c r="C487" s="235"/>
      <c r="D487" s="217" t="s">
        <v>156</v>
      </c>
      <c r="E487" s="236" t="s">
        <v>19</v>
      </c>
      <c r="F487" s="237" t="s">
        <v>3026</v>
      </c>
      <c r="G487" s="235"/>
      <c r="H487" s="238">
        <v>1.228</v>
      </c>
      <c r="I487" s="239"/>
      <c r="J487" s="235"/>
      <c r="K487" s="235"/>
      <c r="L487" s="240"/>
      <c r="M487" s="241"/>
      <c r="N487" s="242"/>
      <c r="O487" s="242"/>
      <c r="P487" s="242"/>
      <c r="Q487" s="242"/>
      <c r="R487" s="242"/>
      <c r="S487" s="242"/>
      <c r="T487" s="243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4" t="s">
        <v>156</v>
      </c>
      <c r="AU487" s="244" t="s">
        <v>79</v>
      </c>
      <c r="AV487" s="14" t="s">
        <v>79</v>
      </c>
      <c r="AW487" s="14" t="s">
        <v>31</v>
      </c>
      <c r="AX487" s="14" t="s">
        <v>69</v>
      </c>
      <c r="AY487" s="244" t="s">
        <v>144</v>
      </c>
    </row>
    <row r="488" s="13" customFormat="1">
      <c r="A488" s="13"/>
      <c r="B488" s="224"/>
      <c r="C488" s="225"/>
      <c r="D488" s="217" t="s">
        <v>156</v>
      </c>
      <c r="E488" s="226" t="s">
        <v>19</v>
      </c>
      <c r="F488" s="227" t="s">
        <v>3027</v>
      </c>
      <c r="G488" s="225"/>
      <c r="H488" s="226" t="s">
        <v>19</v>
      </c>
      <c r="I488" s="228"/>
      <c r="J488" s="225"/>
      <c r="K488" s="225"/>
      <c r="L488" s="229"/>
      <c r="M488" s="230"/>
      <c r="N488" s="231"/>
      <c r="O488" s="231"/>
      <c r="P488" s="231"/>
      <c r="Q488" s="231"/>
      <c r="R488" s="231"/>
      <c r="S488" s="231"/>
      <c r="T488" s="23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3" t="s">
        <v>156</v>
      </c>
      <c r="AU488" s="233" t="s">
        <v>79</v>
      </c>
      <c r="AV488" s="13" t="s">
        <v>77</v>
      </c>
      <c r="AW488" s="13" t="s">
        <v>31</v>
      </c>
      <c r="AX488" s="13" t="s">
        <v>69</v>
      </c>
      <c r="AY488" s="233" t="s">
        <v>144</v>
      </c>
    </row>
    <row r="489" s="14" customFormat="1">
      <c r="A489" s="14"/>
      <c r="B489" s="234"/>
      <c r="C489" s="235"/>
      <c r="D489" s="217" t="s">
        <v>156</v>
      </c>
      <c r="E489" s="236" t="s">
        <v>19</v>
      </c>
      <c r="F489" s="237" t="s">
        <v>3028</v>
      </c>
      <c r="G489" s="235"/>
      <c r="H489" s="238">
        <v>0.053999999999999999</v>
      </c>
      <c r="I489" s="239"/>
      <c r="J489" s="235"/>
      <c r="K489" s="235"/>
      <c r="L489" s="240"/>
      <c r="M489" s="241"/>
      <c r="N489" s="242"/>
      <c r="O489" s="242"/>
      <c r="P489" s="242"/>
      <c r="Q489" s="242"/>
      <c r="R489" s="242"/>
      <c r="S489" s="242"/>
      <c r="T489" s="243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4" t="s">
        <v>156</v>
      </c>
      <c r="AU489" s="244" t="s">
        <v>79</v>
      </c>
      <c r="AV489" s="14" t="s">
        <v>79</v>
      </c>
      <c r="AW489" s="14" t="s">
        <v>31</v>
      </c>
      <c r="AX489" s="14" t="s">
        <v>69</v>
      </c>
      <c r="AY489" s="244" t="s">
        <v>144</v>
      </c>
    </row>
    <row r="490" s="13" customFormat="1">
      <c r="A490" s="13"/>
      <c r="B490" s="224"/>
      <c r="C490" s="225"/>
      <c r="D490" s="217" t="s">
        <v>156</v>
      </c>
      <c r="E490" s="226" t="s">
        <v>19</v>
      </c>
      <c r="F490" s="227" t="s">
        <v>3029</v>
      </c>
      <c r="G490" s="225"/>
      <c r="H490" s="226" t="s">
        <v>19</v>
      </c>
      <c r="I490" s="228"/>
      <c r="J490" s="225"/>
      <c r="K490" s="225"/>
      <c r="L490" s="229"/>
      <c r="M490" s="230"/>
      <c r="N490" s="231"/>
      <c r="O490" s="231"/>
      <c r="P490" s="231"/>
      <c r="Q490" s="231"/>
      <c r="R490" s="231"/>
      <c r="S490" s="231"/>
      <c r="T490" s="23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3" t="s">
        <v>156</v>
      </c>
      <c r="AU490" s="233" t="s">
        <v>79</v>
      </c>
      <c r="AV490" s="13" t="s">
        <v>77</v>
      </c>
      <c r="AW490" s="13" t="s">
        <v>31</v>
      </c>
      <c r="AX490" s="13" t="s">
        <v>69</v>
      </c>
      <c r="AY490" s="233" t="s">
        <v>144</v>
      </c>
    </row>
    <row r="491" s="14" customFormat="1">
      <c r="A491" s="14"/>
      <c r="B491" s="234"/>
      <c r="C491" s="235"/>
      <c r="D491" s="217" t="s">
        <v>156</v>
      </c>
      <c r="E491" s="236" t="s">
        <v>19</v>
      </c>
      <c r="F491" s="237" t="s">
        <v>3030</v>
      </c>
      <c r="G491" s="235"/>
      <c r="H491" s="238">
        <v>0.029999999999999999</v>
      </c>
      <c r="I491" s="239"/>
      <c r="J491" s="235"/>
      <c r="K491" s="235"/>
      <c r="L491" s="240"/>
      <c r="M491" s="241"/>
      <c r="N491" s="242"/>
      <c r="O491" s="242"/>
      <c r="P491" s="242"/>
      <c r="Q491" s="242"/>
      <c r="R491" s="242"/>
      <c r="S491" s="242"/>
      <c r="T491" s="243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4" t="s">
        <v>156</v>
      </c>
      <c r="AU491" s="244" t="s">
        <v>79</v>
      </c>
      <c r="AV491" s="14" t="s">
        <v>79</v>
      </c>
      <c r="AW491" s="14" t="s">
        <v>31</v>
      </c>
      <c r="AX491" s="14" t="s">
        <v>69</v>
      </c>
      <c r="AY491" s="244" t="s">
        <v>144</v>
      </c>
    </row>
    <row r="492" s="15" customFormat="1">
      <c r="A492" s="15"/>
      <c r="B492" s="245"/>
      <c r="C492" s="246"/>
      <c r="D492" s="217" t="s">
        <v>156</v>
      </c>
      <c r="E492" s="247" t="s">
        <v>19</v>
      </c>
      <c r="F492" s="248" t="s">
        <v>163</v>
      </c>
      <c r="G492" s="246"/>
      <c r="H492" s="249">
        <v>1.3120000000000001</v>
      </c>
      <c r="I492" s="250"/>
      <c r="J492" s="246"/>
      <c r="K492" s="246"/>
      <c r="L492" s="251"/>
      <c r="M492" s="252"/>
      <c r="N492" s="253"/>
      <c r="O492" s="253"/>
      <c r="P492" s="253"/>
      <c r="Q492" s="253"/>
      <c r="R492" s="253"/>
      <c r="S492" s="253"/>
      <c r="T492" s="254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55" t="s">
        <v>156</v>
      </c>
      <c r="AU492" s="255" t="s">
        <v>79</v>
      </c>
      <c r="AV492" s="15" t="s">
        <v>151</v>
      </c>
      <c r="AW492" s="15" t="s">
        <v>31</v>
      </c>
      <c r="AX492" s="15" t="s">
        <v>77</v>
      </c>
      <c r="AY492" s="255" t="s">
        <v>144</v>
      </c>
    </row>
    <row r="493" s="2" customFormat="1" ht="24.15" customHeight="1">
      <c r="A493" s="38"/>
      <c r="B493" s="39"/>
      <c r="C493" s="204" t="s">
        <v>371</v>
      </c>
      <c r="D493" s="204" t="s">
        <v>146</v>
      </c>
      <c r="E493" s="205" t="s">
        <v>3031</v>
      </c>
      <c r="F493" s="206" t="s">
        <v>3032</v>
      </c>
      <c r="G493" s="207" t="s">
        <v>211</v>
      </c>
      <c r="H493" s="208">
        <v>0.20899999999999999</v>
      </c>
      <c r="I493" s="209"/>
      <c r="J493" s="210">
        <f>ROUND(I493*H493,2)</f>
        <v>0</v>
      </c>
      <c r="K493" s="206" t="s">
        <v>150</v>
      </c>
      <c r="L493" s="44"/>
      <c r="M493" s="211" t="s">
        <v>19</v>
      </c>
      <c r="N493" s="212" t="s">
        <v>40</v>
      </c>
      <c r="O493" s="84"/>
      <c r="P493" s="213">
        <f>O493*H493</f>
        <v>0</v>
      </c>
      <c r="Q493" s="213">
        <v>0</v>
      </c>
      <c r="R493" s="213">
        <f>Q493*H493</f>
        <v>0</v>
      </c>
      <c r="S493" s="213">
        <v>0</v>
      </c>
      <c r="T493" s="214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15" t="s">
        <v>203</v>
      </c>
      <c r="AT493" s="215" t="s">
        <v>146</v>
      </c>
      <c r="AU493" s="215" t="s">
        <v>79</v>
      </c>
      <c r="AY493" s="17" t="s">
        <v>144</v>
      </c>
      <c r="BE493" s="216">
        <f>IF(N493="základní",J493,0)</f>
        <v>0</v>
      </c>
      <c r="BF493" s="216">
        <f>IF(N493="snížená",J493,0)</f>
        <v>0</v>
      </c>
      <c r="BG493" s="216">
        <f>IF(N493="zákl. přenesená",J493,0)</f>
        <v>0</v>
      </c>
      <c r="BH493" s="216">
        <f>IF(N493="sníž. přenesená",J493,0)</f>
        <v>0</v>
      </c>
      <c r="BI493" s="216">
        <f>IF(N493="nulová",J493,0)</f>
        <v>0</v>
      </c>
      <c r="BJ493" s="17" t="s">
        <v>77</v>
      </c>
      <c r="BK493" s="216">
        <f>ROUND(I493*H493,2)</f>
        <v>0</v>
      </c>
      <c r="BL493" s="17" t="s">
        <v>203</v>
      </c>
      <c r="BM493" s="215" t="s">
        <v>598</v>
      </c>
    </row>
    <row r="494" s="2" customFormat="1">
      <c r="A494" s="38"/>
      <c r="B494" s="39"/>
      <c r="C494" s="40"/>
      <c r="D494" s="217" t="s">
        <v>152</v>
      </c>
      <c r="E494" s="40"/>
      <c r="F494" s="218" t="s">
        <v>3033</v>
      </c>
      <c r="G494" s="40"/>
      <c r="H494" s="40"/>
      <c r="I494" s="219"/>
      <c r="J494" s="40"/>
      <c r="K494" s="40"/>
      <c r="L494" s="44"/>
      <c r="M494" s="220"/>
      <c r="N494" s="221"/>
      <c r="O494" s="84"/>
      <c r="P494" s="84"/>
      <c r="Q494" s="84"/>
      <c r="R494" s="84"/>
      <c r="S494" s="84"/>
      <c r="T494" s="85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T494" s="17" t="s">
        <v>152</v>
      </c>
      <c r="AU494" s="17" t="s">
        <v>79</v>
      </c>
    </row>
    <row r="495" s="2" customFormat="1">
      <c r="A495" s="38"/>
      <c r="B495" s="39"/>
      <c r="C495" s="40"/>
      <c r="D495" s="222" t="s">
        <v>154</v>
      </c>
      <c r="E495" s="40"/>
      <c r="F495" s="223" t="s">
        <v>3034</v>
      </c>
      <c r="G495" s="40"/>
      <c r="H495" s="40"/>
      <c r="I495" s="219"/>
      <c r="J495" s="40"/>
      <c r="K495" s="40"/>
      <c r="L495" s="44"/>
      <c r="M495" s="220"/>
      <c r="N495" s="221"/>
      <c r="O495" s="84"/>
      <c r="P495" s="84"/>
      <c r="Q495" s="84"/>
      <c r="R495" s="84"/>
      <c r="S495" s="84"/>
      <c r="T495" s="85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T495" s="17" t="s">
        <v>154</v>
      </c>
      <c r="AU495" s="17" t="s">
        <v>79</v>
      </c>
    </row>
    <row r="496" s="2" customFormat="1" ht="24.15" customHeight="1">
      <c r="A496" s="38"/>
      <c r="B496" s="39"/>
      <c r="C496" s="204" t="s">
        <v>600</v>
      </c>
      <c r="D496" s="204" t="s">
        <v>146</v>
      </c>
      <c r="E496" s="205" t="s">
        <v>3035</v>
      </c>
      <c r="F496" s="206" t="s">
        <v>3036</v>
      </c>
      <c r="G496" s="207" t="s">
        <v>211</v>
      </c>
      <c r="H496" s="208">
        <v>0.20899999999999999</v>
      </c>
      <c r="I496" s="209"/>
      <c r="J496" s="210">
        <f>ROUND(I496*H496,2)</f>
        <v>0</v>
      </c>
      <c r="K496" s="206" t="s">
        <v>150</v>
      </c>
      <c r="L496" s="44"/>
      <c r="M496" s="211" t="s">
        <v>19</v>
      </c>
      <c r="N496" s="212" t="s">
        <v>40</v>
      </c>
      <c r="O496" s="84"/>
      <c r="P496" s="213">
        <f>O496*H496</f>
        <v>0</v>
      </c>
      <c r="Q496" s="213">
        <v>0</v>
      </c>
      <c r="R496" s="213">
        <f>Q496*H496</f>
        <v>0</v>
      </c>
      <c r="S496" s="213">
        <v>0</v>
      </c>
      <c r="T496" s="214">
        <f>S496*H496</f>
        <v>0</v>
      </c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R496" s="215" t="s">
        <v>203</v>
      </c>
      <c r="AT496" s="215" t="s">
        <v>146</v>
      </c>
      <c r="AU496" s="215" t="s">
        <v>79</v>
      </c>
      <c r="AY496" s="17" t="s">
        <v>144</v>
      </c>
      <c r="BE496" s="216">
        <f>IF(N496="základní",J496,0)</f>
        <v>0</v>
      </c>
      <c r="BF496" s="216">
        <f>IF(N496="snížená",J496,0)</f>
        <v>0</v>
      </c>
      <c r="BG496" s="216">
        <f>IF(N496="zákl. přenesená",J496,0)</f>
        <v>0</v>
      </c>
      <c r="BH496" s="216">
        <f>IF(N496="sníž. přenesená",J496,0)</f>
        <v>0</v>
      </c>
      <c r="BI496" s="216">
        <f>IF(N496="nulová",J496,0)</f>
        <v>0</v>
      </c>
      <c r="BJ496" s="17" t="s">
        <v>77</v>
      </c>
      <c r="BK496" s="216">
        <f>ROUND(I496*H496,2)</f>
        <v>0</v>
      </c>
      <c r="BL496" s="17" t="s">
        <v>203</v>
      </c>
      <c r="BM496" s="215" t="s">
        <v>603</v>
      </c>
    </row>
    <row r="497" s="2" customFormat="1">
      <c r="A497" s="38"/>
      <c r="B497" s="39"/>
      <c r="C497" s="40"/>
      <c r="D497" s="217" t="s">
        <v>152</v>
      </c>
      <c r="E497" s="40"/>
      <c r="F497" s="218" t="s">
        <v>3037</v>
      </c>
      <c r="G497" s="40"/>
      <c r="H497" s="40"/>
      <c r="I497" s="219"/>
      <c r="J497" s="40"/>
      <c r="K497" s="40"/>
      <c r="L497" s="44"/>
      <c r="M497" s="220"/>
      <c r="N497" s="221"/>
      <c r="O497" s="84"/>
      <c r="P497" s="84"/>
      <c r="Q497" s="84"/>
      <c r="R497" s="84"/>
      <c r="S497" s="84"/>
      <c r="T497" s="85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T497" s="17" t="s">
        <v>152</v>
      </c>
      <c r="AU497" s="17" t="s">
        <v>79</v>
      </c>
    </row>
    <row r="498" s="2" customFormat="1">
      <c r="A498" s="38"/>
      <c r="B498" s="39"/>
      <c r="C498" s="40"/>
      <c r="D498" s="222" t="s">
        <v>154</v>
      </c>
      <c r="E498" s="40"/>
      <c r="F498" s="223" t="s">
        <v>3038</v>
      </c>
      <c r="G498" s="40"/>
      <c r="H498" s="40"/>
      <c r="I498" s="219"/>
      <c r="J498" s="40"/>
      <c r="K498" s="40"/>
      <c r="L498" s="44"/>
      <c r="M498" s="220"/>
      <c r="N498" s="221"/>
      <c r="O498" s="84"/>
      <c r="P498" s="84"/>
      <c r="Q498" s="84"/>
      <c r="R498" s="84"/>
      <c r="S498" s="84"/>
      <c r="T498" s="85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T498" s="17" t="s">
        <v>154</v>
      </c>
      <c r="AU498" s="17" t="s">
        <v>79</v>
      </c>
    </row>
    <row r="499" s="12" customFormat="1" ht="25.92" customHeight="1">
      <c r="A499" s="12"/>
      <c r="B499" s="188"/>
      <c r="C499" s="189"/>
      <c r="D499" s="190" t="s">
        <v>68</v>
      </c>
      <c r="E499" s="191" t="s">
        <v>1843</v>
      </c>
      <c r="F499" s="191" t="s">
        <v>1844</v>
      </c>
      <c r="G499" s="189"/>
      <c r="H499" s="189"/>
      <c r="I499" s="192"/>
      <c r="J499" s="193">
        <f>BK499</f>
        <v>0</v>
      </c>
      <c r="K499" s="189"/>
      <c r="L499" s="194"/>
      <c r="M499" s="195"/>
      <c r="N499" s="196"/>
      <c r="O499" s="196"/>
      <c r="P499" s="197">
        <f>SUM(P500:P516)</f>
        <v>0</v>
      </c>
      <c r="Q499" s="196"/>
      <c r="R499" s="197">
        <f>SUM(R500:R516)</f>
        <v>0</v>
      </c>
      <c r="S499" s="196"/>
      <c r="T499" s="198">
        <f>SUM(T500:T516)</f>
        <v>0</v>
      </c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R499" s="199" t="s">
        <v>151</v>
      </c>
      <c r="AT499" s="200" t="s">
        <v>68</v>
      </c>
      <c r="AU499" s="200" t="s">
        <v>69</v>
      </c>
      <c r="AY499" s="199" t="s">
        <v>144</v>
      </c>
      <c r="BK499" s="201">
        <f>SUM(BK500:BK516)</f>
        <v>0</v>
      </c>
    </row>
    <row r="500" s="2" customFormat="1" ht="16.5" customHeight="1">
      <c r="A500" s="38"/>
      <c r="B500" s="39"/>
      <c r="C500" s="204" t="s">
        <v>377</v>
      </c>
      <c r="D500" s="204" t="s">
        <v>146</v>
      </c>
      <c r="E500" s="205" t="s">
        <v>2742</v>
      </c>
      <c r="F500" s="206" t="s">
        <v>2743</v>
      </c>
      <c r="G500" s="207" t="s">
        <v>1847</v>
      </c>
      <c r="H500" s="208">
        <v>14</v>
      </c>
      <c r="I500" s="209"/>
      <c r="J500" s="210">
        <f>ROUND(I500*H500,2)</f>
        <v>0</v>
      </c>
      <c r="K500" s="206" t="s">
        <v>150</v>
      </c>
      <c r="L500" s="44"/>
      <c r="M500" s="211" t="s">
        <v>19</v>
      </c>
      <c r="N500" s="212" t="s">
        <v>40</v>
      </c>
      <c r="O500" s="84"/>
      <c r="P500" s="213">
        <f>O500*H500</f>
        <v>0</v>
      </c>
      <c r="Q500" s="213">
        <v>0</v>
      </c>
      <c r="R500" s="213">
        <f>Q500*H500</f>
        <v>0</v>
      </c>
      <c r="S500" s="213">
        <v>0</v>
      </c>
      <c r="T500" s="214">
        <f>S500*H500</f>
        <v>0</v>
      </c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R500" s="215" t="s">
        <v>1848</v>
      </c>
      <c r="AT500" s="215" t="s">
        <v>146</v>
      </c>
      <c r="AU500" s="215" t="s">
        <v>77</v>
      </c>
      <c r="AY500" s="17" t="s">
        <v>144</v>
      </c>
      <c r="BE500" s="216">
        <f>IF(N500="základní",J500,0)</f>
        <v>0</v>
      </c>
      <c r="BF500" s="216">
        <f>IF(N500="snížená",J500,0)</f>
        <v>0</v>
      </c>
      <c r="BG500" s="216">
        <f>IF(N500="zákl. přenesená",J500,0)</f>
        <v>0</v>
      </c>
      <c r="BH500" s="216">
        <f>IF(N500="sníž. přenesená",J500,0)</f>
        <v>0</v>
      </c>
      <c r="BI500" s="216">
        <f>IF(N500="nulová",J500,0)</f>
        <v>0</v>
      </c>
      <c r="BJ500" s="17" t="s">
        <v>77</v>
      </c>
      <c r="BK500" s="216">
        <f>ROUND(I500*H500,2)</f>
        <v>0</v>
      </c>
      <c r="BL500" s="17" t="s">
        <v>1848</v>
      </c>
      <c r="BM500" s="215" t="s">
        <v>609</v>
      </c>
    </row>
    <row r="501" s="2" customFormat="1">
      <c r="A501" s="38"/>
      <c r="B501" s="39"/>
      <c r="C501" s="40"/>
      <c r="D501" s="217" t="s">
        <v>152</v>
      </c>
      <c r="E501" s="40"/>
      <c r="F501" s="218" t="s">
        <v>2744</v>
      </c>
      <c r="G501" s="40"/>
      <c r="H501" s="40"/>
      <c r="I501" s="219"/>
      <c r="J501" s="40"/>
      <c r="K501" s="40"/>
      <c r="L501" s="44"/>
      <c r="M501" s="220"/>
      <c r="N501" s="221"/>
      <c r="O501" s="84"/>
      <c r="P501" s="84"/>
      <c r="Q501" s="84"/>
      <c r="R501" s="84"/>
      <c r="S501" s="84"/>
      <c r="T501" s="85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T501" s="17" t="s">
        <v>152</v>
      </c>
      <c r="AU501" s="17" t="s">
        <v>77</v>
      </c>
    </row>
    <row r="502" s="2" customFormat="1">
      <c r="A502" s="38"/>
      <c r="B502" s="39"/>
      <c r="C502" s="40"/>
      <c r="D502" s="222" t="s">
        <v>154</v>
      </c>
      <c r="E502" s="40"/>
      <c r="F502" s="223" t="s">
        <v>2745</v>
      </c>
      <c r="G502" s="40"/>
      <c r="H502" s="40"/>
      <c r="I502" s="219"/>
      <c r="J502" s="40"/>
      <c r="K502" s="40"/>
      <c r="L502" s="44"/>
      <c r="M502" s="220"/>
      <c r="N502" s="221"/>
      <c r="O502" s="84"/>
      <c r="P502" s="84"/>
      <c r="Q502" s="84"/>
      <c r="R502" s="84"/>
      <c r="S502" s="84"/>
      <c r="T502" s="85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T502" s="17" t="s">
        <v>154</v>
      </c>
      <c r="AU502" s="17" t="s">
        <v>77</v>
      </c>
    </row>
    <row r="503" s="13" customFormat="1">
      <c r="A503" s="13"/>
      <c r="B503" s="224"/>
      <c r="C503" s="225"/>
      <c r="D503" s="217" t="s">
        <v>156</v>
      </c>
      <c r="E503" s="226" t="s">
        <v>19</v>
      </c>
      <c r="F503" s="227" t="s">
        <v>3039</v>
      </c>
      <c r="G503" s="225"/>
      <c r="H503" s="226" t="s">
        <v>19</v>
      </c>
      <c r="I503" s="228"/>
      <c r="J503" s="225"/>
      <c r="K503" s="225"/>
      <c r="L503" s="229"/>
      <c r="M503" s="230"/>
      <c r="N503" s="231"/>
      <c r="O503" s="231"/>
      <c r="P503" s="231"/>
      <c r="Q503" s="231"/>
      <c r="R503" s="231"/>
      <c r="S503" s="231"/>
      <c r="T503" s="232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3" t="s">
        <v>156</v>
      </c>
      <c r="AU503" s="233" t="s">
        <v>77</v>
      </c>
      <c r="AV503" s="13" t="s">
        <v>77</v>
      </c>
      <c r="AW503" s="13" t="s">
        <v>31</v>
      </c>
      <c r="AX503" s="13" t="s">
        <v>69</v>
      </c>
      <c r="AY503" s="233" t="s">
        <v>144</v>
      </c>
    </row>
    <row r="504" s="14" customFormat="1">
      <c r="A504" s="14"/>
      <c r="B504" s="234"/>
      <c r="C504" s="235"/>
      <c r="D504" s="217" t="s">
        <v>156</v>
      </c>
      <c r="E504" s="236" t="s">
        <v>19</v>
      </c>
      <c r="F504" s="237" t="s">
        <v>185</v>
      </c>
      <c r="G504" s="235"/>
      <c r="H504" s="238">
        <v>10</v>
      </c>
      <c r="I504" s="239"/>
      <c r="J504" s="235"/>
      <c r="K504" s="235"/>
      <c r="L504" s="240"/>
      <c r="M504" s="241"/>
      <c r="N504" s="242"/>
      <c r="O504" s="242"/>
      <c r="P504" s="242"/>
      <c r="Q504" s="242"/>
      <c r="R504" s="242"/>
      <c r="S504" s="242"/>
      <c r="T504" s="243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4" t="s">
        <v>156</v>
      </c>
      <c r="AU504" s="244" t="s">
        <v>77</v>
      </c>
      <c r="AV504" s="14" t="s">
        <v>79</v>
      </c>
      <c r="AW504" s="14" t="s">
        <v>31</v>
      </c>
      <c r="AX504" s="14" t="s">
        <v>69</v>
      </c>
      <c r="AY504" s="244" t="s">
        <v>144</v>
      </c>
    </row>
    <row r="505" s="13" customFormat="1">
      <c r="A505" s="13"/>
      <c r="B505" s="224"/>
      <c r="C505" s="225"/>
      <c r="D505" s="217" t="s">
        <v>156</v>
      </c>
      <c r="E505" s="226" t="s">
        <v>19</v>
      </c>
      <c r="F505" s="227" t="s">
        <v>3040</v>
      </c>
      <c r="G505" s="225"/>
      <c r="H505" s="226" t="s">
        <v>19</v>
      </c>
      <c r="I505" s="228"/>
      <c r="J505" s="225"/>
      <c r="K505" s="225"/>
      <c r="L505" s="229"/>
      <c r="M505" s="230"/>
      <c r="N505" s="231"/>
      <c r="O505" s="231"/>
      <c r="P505" s="231"/>
      <c r="Q505" s="231"/>
      <c r="R505" s="231"/>
      <c r="S505" s="231"/>
      <c r="T505" s="232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3" t="s">
        <v>156</v>
      </c>
      <c r="AU505" s="233" t="s">
        <v>77</v>
      </c>
      <c r="AV505" s="13" t="s">
        <v>77</v>
      </c>
      <c r="AW505" s="13" t="s">
        <v>31</v>
      </c>
      <c r="AX505" s="13" t="s">
        <v>69</v>
      </c>
      <c r="AY505" s="233" t="s">
        <v>144</v>
      </c>
    </row>
    <row r="506" s="14" customFormat="1">
      <c r="A506" s="14"/>
      <c r="B506" s="234"/>
      <c r="C506" s="235"/>
      <c r="D506" s="217" t="s">
        <v>156</v>
      </c>
      <c r="E506" s="236" t="s">
        <v>19</v>
      </c>
      <c r="F506" s="237" t="s">
        <v>151</v>
      </c>
      <c r="G506" s="235"/>
      <c r="H506" s="238">
        <v>4</v>
      </c>
      <c r="I506" s="239"/>
      <c r="J506" s="235"/>
      <c r="K506" s="235"/>
      <c r="L506" s="240"/>
      <c r="M506" s="241"/>
      <c r="N506" s="242"/>
      <c r="O506" s="242"/>
      <c r="P506" s="242"/>
      <c r="Q506" s="242"/>
      <c r="R506" s="242"/>
      <c r="S506" s="242"/>
      <c r="T506" s="243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44" t="s">
        <v>156</v>
      </c>
      <c r="AU506" s="244" t="s">
        <v>77</v>
      </c>
      <c r="AV506" s="14" t="s">
        <v>79</v>
      </c>
      <c r="AW506" s="14" t="s">
        <v>31</v>
      </c>
      <c r="AX506" s="14" t="s">
        <v>69</v>
      </c>
      <c r="AY506" s="244" t="s">
        <v>144</v>
      </c>
    </row>
    <row r="507" s="15" customFormat="1">
      <c r="A507" s="15"/>
      <c r="B507" s="245"/>
      <c r="C507" s="246"/>
      <c r="D507" s="217" t="s">
        <v>156</v>
      </c>
      <c r="E507" s="247" t="s">
        <v>19</v>
      </c>
      <c r="F507" s="248" t="s">
        <v>163</v>
      </c>
      <c r="G507" s="246"/>
      <c r="H507" s="249">
        <v>14</v>
      </c>
      <c r="I507" s="250"/>
      <c r="J507" s="246"/>
      <c r="K507" s="246"/>
      <c r="L507" s="251"/>
      <c r="M507" s="252"/>
      <c r="N507" s="253"/>
      <c r="O507" s="253"/>
      <c r="P507" s="253"/>
      <c r="Q507" s="253"/>
      <c r="R507" s="253"/>
      <c r="S507" s="253"/>
      <c r="T507" s="254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55" t="s">
        <v>156</v>
      </c>
      <c r="AU507" s="255" t="s">
        <v>77</v>
      </c>
      <c r="AV507" s="15" t="s">
        <v>151</v>
      </c>
      <c r="AW507" s="15" t="s">
        <v>31</v>
      </c>
      <c r="AX507" s="15" t="s">
        <v>77</v>
      </c>
      <c r="AY507" s="255" t="s">
        <v>144</v>
      </c>
    </row>
    <row r="508" s="2" customFormat="1" ht="16.5" customHeight="1">
      <c r="A508" s="38"/>
      <c r="B508" s="39"/>
      <c r="C508" s="204" t="s">
        <v>614</v>
      </c>
      <c r="D508" s="204" t="s">
        <v>146</v>
      </c>
      <c r="E508" s="205" t="s">
        <v>3041</v>
      </c>
      <c r="F508" s="206" t="s">
        <v>3042</v>
      </c>
      <c r="G508" s="207" t="s">
        <v>1847</v>
      </c>
      <c r="H508" s="208">
        <v>1</v>
      </c>
      <c r="I508" s="209"/>
      <c r="J508" s="210">
        <f>ROUND(I508*H508,2)</f>
        <v>0</v>
      </c>
      <c r="K508" s="206" t="s">
        <v>150</v>
      </c>
      <c r="L508" s="44"/>
      <c r="M508" s="211" t="s">
        <v>19</v>
      </c>
      <c r="N508" s="212" t="s">
        <v>40</v>
      </c>
      <c r="O508" s="84"/>
      <c r="P508" s="213">
        <f>O508*H508</f>
        <v>0</v>
      </c>
      <c r="Q508" s="213">
        <v>0</v>
      </c>
      <c r="R508" s="213">
        <f>Q508*H508</f>
        <v>0</v>
      </c>
      <c r="S508" s="213">
        <v>0</v>
      </c>
      <c r="T508" s="214">
        <f>S508*H508</f>
        <v>0</v>
      </c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R508" s="215" t="s">
        <v>1848</v>
      </c>
      <c r="AT508" s="215" t="s">
        <v>146</v>
      </c>
      <c r="AU508" s="215" t="s">
        <v>77</v>
      </c>
      <c r="AY508" s="17" t="s">
        <v>144</v>
      </c>
      <c r="BE508" s="216">
        <f>IF(N508="základní",J508,0)</f>
        <v>0</v>
      </c>
      <c r="BF508" s="216">
        <f>IF(N508="snížená",J508,0)</f>
        <v>0</v>
      </c>
      <c r="BG508" s="216">
        <f>IF(N508="zákl. přenesená",J508,0)</f>
        <v>0</v>
      </c>
      <c r="BH508" s="216">
        <f>IF(N508="sníž. přenesená",J508,0)</f>
        <v>0</v>
      </c>
      <c r="BI508" s="216">
        <f>IF(N508="nulová",J508,0)</f>
        <v>0</v>
      </c>
      <c r="BJ508" s="17" t="s">
        <v>77</v>
      </c>
      <c r="BK508" s="216">
        <f>ROUND(I508*H508,2)</f>
        <v>0</v>
      </c>
      <c r="BL508" s="17" t="s">
        <v>1848</v>
      </c>
      <c r="BM508" s="215" t="s">
        <v>618</v>
      </c>
    </row>
    <row r="509" s="2" customFormat="1">
      <c r="A509" s="38"/>
      <c r="B509" s="39"/>
      <c r="C509" s="40"/>
      <c r="D509" s="217" t="s">
        <v>152</v>
      </c>
      <c r="E509" s="40"/>
      <c r="F509" s="218" t="s">
        <v>3043</v>
      </c>
      <c r="G509" s="40"/>
      <c r="H509" s="40"/>
      <c r="I509" s="219"/>
      <c r="J509" s="40"/>
      <c r="K509" s="40"/>
      <c r="L509" s="44"/>
      <c r="M509" s="220"/>
      <c r="N509" s="221"/>
      <c r="O509" s="84"/>
      <c r="P509" s="84"/>
      <c r="Q509" s="84"/>
      <c r="R509" s="84"/>
      <c r="S509" s="84"/>
      <c r="T509" s="85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T509" s="17" t="s">
        <v>152</v>
      </c>
      <c r="AU509" s="17" t="s">
        <v>77</v>
      </c>
    </row>
    <row r="510" s="2" customFormat="1">
      <c r="A510" s="38"/>
      <c r="B510" s="39"/>
      <c r="C510" s="40"/>
      <c r="D510" s="222" t="s">
        <v>154</v>
      </c>
      <c r="E510" s="40"/>
      <c r="F510" s="223" t="s">
        <v>3044</v>
      </c>
      <c r="G510" s="40"/>
      <c r="H510" s="40"/>
      <c r="I510" s="219"/>
      <c r="J510" s="40"/>
      <c r="K510" s="40"/>
      <c r="L510" s="44"/>
      <c r="M510" s="220"/>
      <c r="N510" s="221"/>
      <c r="O510" s="84"/>
      <c r="P510" s="84"/>
      <c r="Q510" s="84"/>
      <c r="R510" s="84"/>
      <c r="S510" s="84"/>
      <c r="T510" s="85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T510" s="17" t="s">
        <v>154</v>
      </c>
      <c r="AU510" s="17" t="s">
        <v>77</v>
      </c>
    </row>
    <row r="511" s="13" customFormat="1">
      <c r="A511" s="13"/>
      <c r="B511" s="224"/>
      <c r="C511" s="225"/>
      <c r="D511" s="217" t="s">
        <v>156</v>
      </c>
      <c r="E511" s="226" t="s">
        <v>19</v>
      </c>
      <c r="F511" s="227" t="s">
        <v>3045</v>
      </c>
      <c r="G511" s="225"/>
      <c r="H511" s="226" t="s">
        <v>19</v>
      </c>
      <c r="I511" s="228"/>
      <c r="J511" s="225"/>
      <c r="K511" s="225"/>
      <c r="L511" s="229"/>
      <c r="M511" s="230"/>
      <c r="N511" s="231"/>
      <c r="O511" s="231"/>
      <c r="P511" s="231"/>
      <c r="Q511" s="231"/>
      <c r="R511" s="231"/>
      <c r="S511" s="231"/>
      <c r="T511" s="23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3" t="s">
        <v>156</v>
      </c>
      <c r="AU511" s="233" t="s">
        <v>77</v>
      </c>
      <c r="AV511" s="13" t="s">
        <v>77</v>
      </c>
      <c r="AW511" s="13" t="s">
        <v>31</v>
      </c>
      <c r="AX511" s="13" t="s">
        <v>69</v>
      </c>
      <c r="AY511" s="233" t="s">
        <v>144</v>
      </c>
    </row>
    <row r="512" s="14" customFormat="1">
      <c r="A512" s="14"/>
      <c r="B512" s="234"/>
      <c r="C512" s="235"/>
      <c r="D512" s="217" t="s">
        <v>156</v>
      </c>
      <c r="E512" s="236" t="s">
        <v>19</v>
      </c>
      <c r="F512" s="237" t="s">
        <v>3046</v>
      </c>
      <c r="G512" s="235"/>
      <c r="H512" s="238">
        <v>1</v>
      </c>
      <c r="I512" s="239"/>
      <c r="J512" s="235"/>
      <c r="K512" s="235"/>
      <c r="L512" s="240"/>
      <c r="M512" s="241"/>
      <c r="N512" s="242"/>
      <c r="O512" s="242"/>
      <c r="P512" s="242"/>
      <c r="Q512" s="242"/>
      <c r="R512" s="242"/>
      <c r="S512" s="242"/>
      <c r="T512" s="243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4" t="s">
        <v>156</v>
      </c>
      <c r="AU512" s="244" t="s">
        <v>77</v>
      </c>
      <c r="AV512" s="14" t="s">
        <v>79</v>
      </c>
      <c r="AW512" s="14" t="s">
        <v>31</v>
      </c>
      <c r="AX512" s="14" t="s">
        <v>69</v>
      </c>
      <c r="AY512" s="244" t="s">
        <v>144</v>
      </c>
    </row>
    <row r="513" s="15" customFormat="1">
      <c r="A513" s="15"/>
      <c r="B513" s="245"/>
      <c r="C513" s="246"/>
      <c r="D513" s="217" t="s">
        <v>156</v>
      </c>
      <c r="E513" s="247" t="s">
        <v>19</v>
      </c>
      <c r="F513" s="248" t="s">
        <v>163</v>
      </c>
      <c r="G513" s="246"/>
      <c r="H513" s="249">
        <v>1</v>
      </c>
      <c r="I513" s="250"/>
      <c r="J513" s="246"/>
      <c r="K513" s="246"/>
      <c r="L513" s="251"/>
      <c r="M513" s="252"/>
      <c r="N513" s="253"/>
      <c r="O513" s="253"/>
      <c r="P513" s="253"/>
      <c r="Q513" s="253"/>
      <c r="R513" s="253"/>
      <c r="S513" s="253"/>
      <c r="T513" s="254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55" t="s">
        <v>156</v>
      </c>
      <c r="AU513" s="255" t="s">
        <v>77</v>
      </c>
      <c r="AV513" s="15" t="s">
        <v>151</v>
      </c>
      <c r="AW513" s="15" t="s">
        <v>31</v>
      </c>
      <c r="AX513" s="15" t="s">
        <v>77</v>
      </c>
      <c r="AY513" s="255" t="s">
        <v>144</v>
      </c>
    </row>
    <row r="514" s="2" customFormat="1" ht="24.15" customHeight="1">
      <c r="A514" s="38"/>
      <c r="B514" s="39"/>
      <c r="C514" s="204" t="s">
        <v>388</v>
      </c>
      <c r="D514" s="204" t="s">
        <v>146</v>
      </c>
      <c r="E514" s="205" t="s">
        <v>3047</v>
      </c>
      <c r="F514" s="206" t="s">
        <v>3048</v>
      </c>
      <c r="G514" s="207" t="s">
        <v>1847</v>
      </c>
      <c r="H514" s="208">
        <v>5</v>
      </c>
      <c r="I514" s="209"/>
      <c r="J514" s="210">
        <f>ROUND(I514*H514,2)</f>
        <v>0</v>
      </c>
      <c r="K514" s="206" t="s">
        <v>150</v>
      </c>
      <c r="L514" s="44"/>
      <c r="M514" s="211" t="s">
        <v>19</v>
      </c>
      <c r="N514" s="212" t="s">
        <v>40</v>
      </c>
      <c r="O514" s="84"/>
      <c r="P514" s="213">
        <f>O514*H514</f>
        <v>0</v>
      </c>
      <c r="Q514" s="213">
        <v>0</v>
      </c>
      <c r="R514" s="213">
        <f>Q514*H514</f>
        <v>0</v>
      </c>
      <c r="S514" s="213">
        <v>0</v>
      </c>
      <c r="T514" s="214">
        <f>S514*H514</f>
        <v>0</v>
      </c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R514" s="215" t="s">
        <v>1848</v>
      </c>
      <c r="AT514" s="215" t="s">
        <v>146</v>
      </c>
      <c r="AU514" s="215" t="s">
        <v>77</v>
      </c>
      <c r="AY514" s="17" t="s">
        <v>144</v>
      </c>
      <c r="BE514" s="216">
        <f>IF(N514="základní",J514,0)</f>
        <v>0</v>
      </c>
      <c r="BF514" s="216">
        <f>IF(N514="snížená",J514,0)</f>
        <v>0</v>
      </c>
      <c r="BG514" s="216">
        <f>IF(N514="zákl. přenesená",J514,0)</f>
        <v>0</v>
      </c>
      <c r="BH514" s="216">
        <f>IF(N514="sníž. přenesená",J514,0)</f>
        <v>0</v>
      </c>
      <c r="BI514" s="216">
        <f>IF(N514="nulová",J514,0)</f>
        <v>0</v>
      </c>
      <c r="BJ514" s="17" t="s">
        <v>77</v>
      </c>
      <c r="BK514" s="216">
        <f>ROUND(I514*H514,2)</f>
        <v>0</v>
      </c>
      <c r="BL514" s="17" t="s">
        <v>1848</v>
      </c>
      <c r="BM514" s="215" t="s">
        <v>623</v>
      </c>
    </row>
    <row r="515" s="2" customFormat="1">
      <c r="A515" s="38"/>
      <c r="B515" s="39"/>
      <c r="C515" s="40"/>
      <c r="D515" s="217" t="s">
        <v>152</v>
      </c>
      <c r="E515" s="40"/>
      <c r="F515" s="218" t="s">
        <v>3049</v>
      </c>
      <c r="G515" s="40"/>
      <c r="H515" s="40"/>
      <c r="I515" s="219"/>
      <c r="J515" s="40"/>
      <c r="K515" s="40"/>
      <c r="L515" s="44"/>
      <c r="M515" s="220"/>
      <c r="N515" s="221"/>
      <c r="O515" s="84"/>
      <c r="P515" s="84"/>
      <c r="Q515" s="84"/>
      <c r="R515" s="84"/>
      <c r="S515" s="84"/>
      <c r="T515" s="85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T515" s="17" t="s">
        <v>152</v>
      </c>
      <c r="AU515" s="17" t="s">
        <v>77</v>
      </c>
    </row>
    <row r="516" s="2" customFormat="1">
      <c r="A516" s="38"/>
      <c r="B516" s="39"/>
      <c r="C516" s="40"/>
      <c r="D516" s="222" t="s">
        <v>154</v>
      </c>
      <c r="E516" s="40"/>
      <c r="F516" s="223" t="s">
        <v>3050</v>
      </c>
      <c r="G516" s="40"/>
      <c r="H516" s="40"/>
      <c r="I516" s="219"/>
      <c r="J516" s="40"/>
      <c r="K516" s="40"/>
      <c r="L516" s="44"/>
      <c r="M516" s="267"/>
      <c r="N516" s="268"/>
      <c r="O516" s="269"/>
      <c r="P516" s="269"/>
      <c r="Q516" s="269"/>
      <c r="R516" s="269"/>
      <c r="S516" s="269"/>
      <c r="T516" s="270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T516" s="17" t="s">
        <v>154</v>
      </c>
      <c r="AU516" s="17" t="s">
        <v>77</v>
      </c>
    </row>
    <row r="517" s="2" customFormat="1" ht="6.96" customHeight="1">
      <c r="A517" s="38"/>
      <c r="B517" s="59"/>
      <c r="C517" s="60"/>
      <c r="D517" s="60"/>
      <c r="E517" s="60"/>
      <c r="F517" s="60"/>
      <c r="G517" s="60"/>
      <c r="H517" s="60"/>
      <c r="I517" s="60"/>
      <c r="J517" s="60"/>
      <c r="K517" s="60"/>
      <c r="L517" s="44"/>
      <c r="M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</row>
  </sheetData>
  <sheetProtection sheet="1" autoFilter="0" formatColumns="0" formatRows="0" objects="1" scenarios="1" spinCount="100000" saltValue="jrTnGuvPAmPUIrEev4NmbZwB5MKTdVB3dQWdxu/4zUGCJ9U90Tt9EsguHFuFC7rgbcXOnHuA1UMKDffxcoxSUQ==" hashValue="p1Usvzsln9IpYfl98NrP1SrSpHN5PbgU188Q22owHfco8J1L7J2tqZAFTKK9c8Q53trdVvsBKVMKUaRElodnFw==" algorithmName="SHA-512" password="CC35"/>
  <autoFilter ref="C90:K516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6" r:id="rId1" display="https://podminky.urs.cz/item/CS_URS_2021_02/974031143"/>
    <hyperlink ref="F107" r:id="rId2" display="https://podminky.urs.cz/item/CS_URS_2021_02/997013211"/>
    <hyperlink ref="F119" r:id="rId3" display="https://podminky.urs.cz/item/CS_URS_2021_02/997013219"/>
    <hyperlink ref="F131" r:id="rId4" display="https://podminky.urs.cz/item/CS_URS_2021_02/997013501"/>
    <hyperlink ref="F143" r:id="rId5" display="https://podminky.urs.cz/item/CS_URS_2021_02/997013509"/>
    <hyperlink ref="F162" r:id="rId6" display="https://podminky.urs.cz/item/CS_URS_2021_02/997013631"/>
    <hyperlink ref="F174" r:id="rId7" display="https://podminky.urs.cz/item/CS_URS_2021_02/230120041"/>
    <hyperlink ref="F185" r:id="rId8" display="https://podminky.urs.cz/item/CS_URS_2021_02/733120815"/>
    <hyperlink ref="F191" r:id="rId9" display="https://podminky.urs.cz/item/CS_URS_2021_02/733122222"/>
    <hyperlink ref="F199" r:id="rId10" display="https://podminky.urs.cz/item/CS_URS_2021_02/733122224"/>
    <hyperlink ref="F205" r:id="rId11" display="https://podminky.urs.cz/item/CS_URS_2021_02/733122225"/>
    <hyperlink ref="F213" r:id="rId12" display="https://podminky.urs.cz/item/CS_URS_2021_02/733123112"/>
    <hyperlink ref="F219" r:id="rId13" display="https://podminky.urs.cz/item/CS_URS_2021_02/733190217"/>
    <hyperlink ref="F229" r:id="rId14" display="https://podminky.urs.cz/item/CS_URS_2021_02/733190801"/>
    <hyperlink ref="F235" r:id="rId15" display="https://podminky.urs.cz/item/CS_URS_2021_02/733191816"/>
    <hyperlink ref="F241" r:id="rId16" display="https://podminky.urs.cz/item/CS_URS_2021_02/733890801"/>
    <hyperlink ref="F251" r:id="rId17" display="https://podminky.urs.cz/item/CS_URS_2021_02/998733101"/>
    <hyperlink ref="F254" r:id="rId18" display="https://podminky.urs.cz/item/CS_URS_2021_02/998733193"/>
    <hyperlink ref="F259" r:id="rId19" display="https://podminky.urs.cz/item/CS_URS_2021_02/713463211"/>
    <hyperlink ref="F281" r:id="rId20" display="https://podminky.urs.cz/item/CS_URS_2021_02/998713101"/>
    <hyperlink ref="F284" r:id="rId21" display="https://podminky.urs.cz/item/CS_URS_2021_02/998713193"/>
    <hyperlink ref="F288" r:id="rId22" display="https://podminky.urs.cz/item/CS_URS_2023_01/725532126"/>
    <hyperlink ref="F346" r:id="rId23" display="https://podminky.urs.cz/item/CS_URS_2021_02/734200821"/>
    <hyperlink ref="F354" r:id="rId24" display="https://podminky.urs.cz/item/CS_URS_2021_02/734200823"/>
    <hyperlink ref="F360" r:id="rId25" display="https://podminky.urs.cz/item/CS_URS_2021_02/734209113"/>
    <hyperlink ref="F372" r:id="rId26" display="https://podminky.urs.cz/item/CS_URS_2021_02/734209114"/>
    <hyperlink ref="F380" r:id="rId27" display="https://podminky.urs.cz/item/CS_URS_2021_02/734209115"/>
    <hyperlink ref="F386" r:id="rId28" display="https://podminky.urs.cz/item/CS_URS_2021_02/734211120"/>
    <hyperlink ref="F394" r:id="rId29" display="https://podminky.urs.cz/item/CS_URS_2021_02/734291123"/>
    <hyperlink ref="F400" r:id="rId30" display="https://podminky.urs.cz/item/CS_URS_2021_02/734291951"/>
    <hyperlink ref="F403" r:id="rId31" display="https://podminky.urs.cz/item/CS_URS_2021_02/734292715"/>
    <hyperlink ref="F409" r:id="rId32" display="https://podminky.urs.cz/item/CS_URS_2021_02/734421111"/>
    <hyperlink ref="F415" r:id="rId33" display="https://podminky.urs.cz/item/CS_URS_2021_02/734890801"/>
    <hyperlink ref="F421" r:id="rId34" display="https://podminky.urs.cz/item/CS_URS_2021_02/998734101"/>
    <hyperlink ref="F424" r:id="rId35" display="https://podminky.urs.cz/item/CS_URS_2021_02/998734193"/>
    <hyperlink ref="F428" r:id="rId36" display="https://podminky.urs.cz/item/CS_URS_2021_02/735000912"/>
    <hyperlink ref="F436" r:id="rId37" display="https://podminky.urs.cz/item/CS_URS_2021_02/735111810"/>
    <hyperlink ref="F450" r:id="rId38" display="https://podminky.urs.cz/item/CS_URS_2021_02/735152173"/>
    <hyperlink ref="F453" r:id="rId39" display="https://podminky.urs.cz/item/CS_URS_2021_02/735152272"/>
    <hyperlink ref="F456" r:id="rId40" display="https://podminky.urs.cz/item/CS_URS_2021_02/735152277"/>
    <hyperlink ref="F459" r:id="rId41" display="https://podminky.urs.cz/item/CS_URS_2021_02/735152576"/>
    <hyperlink ref="F462" r:id="rId42" display="https://podminky.urs.cz/item/CS_URS_2021_02/735159310"/>
    <hyperlink ref="F469" r:id="rId43" display="https://podminky.urs.cz/item/CS_URS_2021_02/735161811"/>
    <hyperlink ref="F472" r:id="rId44" display="https://podminky.urs.cz/item/CS_URS_2021_02/735291800"/>
    <hyperlink ref="F477" r:id="rId45" display="https://podminky.urs.cz/item/CS_URS_2021_02/735494811"/>
    <hyperlink ref="F485" r:id="rId46" display="https://podminky.urs.cz/item/CS_URS_2021_02/735890801"/>
    <hyperlink ref="F495" r:id="rId47" display="https://podminky.urs.cz/item/CS_URS_2021_02/998735101"/>
    <hyperlink ref="F498" r:id="rId48" display="https://podminky.urs.cz/item/CS_URS_2021_02/998735193"/>
    <hyperlink ref="F502" r:id="rId49" display="https://podminky.urs.cz/item/CS_URS_2021_02/HZS2211"/>
    <hyperlink ref="F510" r:id="rId50" display="https://podminky.urs.cz/item/CS_URS_2021_02/HZS2492"/>
    <hyperlink ref="F516" r:id="rId51" display="https://podminky.urs.cz/item/CS_URS_2021_02/HZS323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52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hidden="1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hidden="1" s="1" customFormat="1" ht="24.96" customHeight="1">
      <c r="B4" s="20"/>
      <c r="D4" s="130" t="s">
        <v>101</v>
      </c>
      <c r="L4" s="20"/>
      <c r="M4" s="131" t="s">
        <v>10</v>
      </c>
      <c r="AT4" s="17" t="s">
        <v>4</v>
      </c>
    </row>
    <row r="5" hidden="1" s="1" customFormat="1" ht="6.96" customHeight="1">
      <c r="B5" s="20"/>
      <c r="L5" s="20"/>
    </row>
    <row r="6" hidden="1" s="1" customFormat="1" ht="12" customHeight="1">
      <c r="B6" s="20"/>
      <c r="D6" s="132" t="s">
        <v>16</v>
      </c>
      <c r="L6" s="20"/>
    </row>
    <row r="7" hidden="1" s="1" customFormat="1" ht="26.25" customHeight="1">
      <c r="B7" s="20"/>
      <c r="E7" s="133" t="str">
        <f>'Rekapitulace stavby'!K6</f>
        <v>ZŠ Lesní, Liberec – modernizace šaten a sociálního zařízení u tělocvičny</v>
      </c>
      <c r="F7" s="132"/>
      <c r="G7" s="132"/>
      <c r="H7" s="132"/>
      <c r="L7" s="20"/>
    </row>
    <row r="8" hidden="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hidden="1" s="2" customFormat="1" ht="16.5" customHeight="1">
      <c r="A9" s="38"/>
      <c r="B9" s="44"/>
      <c r="C9" s="38"/>
      <c r="D9" s="38"/>
      <c r="E9" s="135" t="s">
        <v>3051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hidden="1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hidden="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hidden="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17.1.2023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hidden="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hidden="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hidden="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hidden="1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hidden="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hidden="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hidden="1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hidden="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hidden="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hidden="1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hidden="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hidden="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hidden="1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hidden="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hidden="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hidden="1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hidden="1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hidden="1" s="2" customFormat="1" ht="25.4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ROUND(J81,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hidden="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hidden="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ROUND((SUM(BE81:BE317)),  2)</f>
        <v>0</v>
      </c>
      <c r="G33" s="38"/>
      <c r="H33" s="38"/>
      <c r="I33" s="148">
        <v>0.20999999999999999</v>
      </c>
      <c r="J33" s="147">
        <f>ROUND(((SUM(BE81:BE317))*I33),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32" t="s">
        <v>41</v>
      </c>
      <c r="F34" s="147">
        <f>ROUND((SUM(BF81:BF317)),  2)</f>
        <v>0</v>
      </c>
      <c r="G34" s="38"/>
      <c r="H34" s="38"/>
      <c r="I34" s="148">
        <v>0.14999999999999999</v>
      </c>
      <c r="J34" s="147">
        <f>ROUND(((SUM(BF81:BF317))*I34),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42</v>
      </c>
      <c r="F35" s="147">
        <f>ROUND((SUM(BG81:BG317)),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43</v>
      </c>
      <c r="F36" s="147">
        <f>ROUND((SUM(BH81:BH317)),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44</v>
      </c>
      <c r="F37" s="147">
        <f>ROUND((SUM(BI81:BI317)),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25.4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hidden="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idden="1"/>
    <row r="42" hidden="1"/>
    <row r="43" hidden="1"/>
    <row r="44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26.25" customHeight="1">
      <c r="A48" s="38"/>
      <c r="B48" s="39"/>
      <c r="C48" s="40"/>
      <c r="D48" s="40"/>
      <c r="E48" s="160" t="str">
        <f>E7</f>
        <v>ZŠ Lesní, Liberec – modernizace šaten a sociálního zařízení u tělocvičny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>05 - VZT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17.1.2023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107</v>
      </c>
    </row>
    <row r="60" s="9" customFormat="1" ht="24.96" customHeight="1">
      <c r="A60" s="9"/>
      <c r="B60" s="165"/>
      <c r="C60" s="166"/>
      <c r="D60" s="167" t="s">
        <v>3052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65"/>
      <c r="C61" s="166"/>
      <c r="D61" s="167" t="s">
        <v>3053</v>
      </c>
      <c r="E61" s="168"/>
      <c r="F61" s="168"/>
      <c r="G61" s="168"/>
      <c r="H61" s="168"/>
      <c r="I61" s="168"/>
      <c r="J61" s="169">
        <f>J295</f>
        <v>0</v>
      </c>
      <c r="K61" s="166"/>
      <c r="L61" s="1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2" customFormat="1" ht="21.84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6.96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="2" customFormat="1" ht="6.96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="2" customFormat="1" ht="24.96" customHeight="1">
      <c r="A68" s="38"/>
      <c r="B68" s="39"/>
      <c r="C68" s="23" t="s">
        <v>129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="2" customFormat="1" ht="6.96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26.25" customHeight="1">
      <c r="A71" s="38"/>
      <c r="B71" s="39"/>
      <c r="C71" s="40"/>
      <c r="D71" s="40"/>
      <c r="E71" s="160" t="str">
        <f>E7</f>
        <v>ZŠ Lesní, Liberec – modernizace šaten a sociálního zařízení u tělocvičny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12" customHeight="1">
      <c r="A72" s="38"/>
      <c r="B72" s="39"/>
      <c r="C72" s="32" t="s">
        <v>102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16.5" customHeight="1">
      <c r="A73" s="38"/>
      <c r="B73" s="39"/>
      <c r="C73" s="40"/>
      <c r="D73" s="40"/>
      <c r="E73" s="69" t="str">
        <f>E9</f>
        <v>05 - VZT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6.96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2" customHeight="1">
      <c r="A75" s="38"/>
      <c r="B75" s="39"/>
      <c r="C75" s="32" t="s">
        <v>21</v>
      </c>
      <c r="D75" s="40"/>
      <c r="E75" s="40"/>
      <c r="F75" s="27" t="str">
        <f>F12</f>
        <v xml:space="preserve"> </v>
      </c>
      <c r="G75" s="40"/>
      <c r="H75" s="40"/>
      <c r="I75" s="32" t="s">
        <v>23</v>
      </c>
      <c r="J75" s="72" t="str">
        <f>IF(J12="","",J12)</f>
        <v>17.1.2023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6.96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5.15" customHeight="1">
      <c r="A77" s="38"/>
      <c r="B77" s="39"/>
      <c r="C77" s="32" t="s">
        <v>25</v>
      </c>
      <c r="D77" s="40"/>
      <c r="E77" s="40"/>
      <c r="F77" s="27" t="str">
        <f>E15</f>
        <v xml:space="preserve"> </v>
      </c>
      <c r="G77" s="40"/>
      <c r="H77" s="40"/>
      <c r="I77" s="32" t="s">
        <v>30</v>
      </c>
      <c r="J77" s="36" t="str">
        <f>E21</f>
        <v xml:space="preserve"> 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5.15" customHeight="1">
      <c r="A78" s="38"/>
      <c r="B78" s="39"/>
      <c r="C78" s="32" t="s">
        <v>28</v>
      </c>
      <c r="D78" s="40"/>
      <c r="E78" s="40"/>
      <c r="F78" s="27" t="str">
        <f>IF(E18="","",E18)</f>
        <v>Vyplň údaj</v>
      </c>
      <c r="G78" s="40"/>
      <c r="H78" s="40"/>
      <c r="I78" s="32" t="s">
        <v>32</v>
      </c>
      <c r="J78" s="36" t="str">
        <f>E24</f>
        <v xml:space="preserve">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0.32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11" customFormat="1" ht="29.28" customHeight="1">
      <c r="A80" s="177"/>
      <c r="B80" s="178"/>
      <c r="C80" s="179" t="s">
        <v>130</v>
      </c>
      <c r="D80" s="180" t="s">
        <v>54</v>
      </c>
      <c r="E80" s="180" t="s">
        <v>50</v>
      </c>
      <c r="F80" s="180" t="s">
        <v>51</v>
      </c>
      <c r="G80" s="180" t="s">
        <v>131</v>
      </c>
      <c r="H80" s="180" t="s">
        <v>132</v>
      </c>
      <c r="I80" s="180" t="s">
        <v>133</v>
      </c>
      <c r="J80" s="180" t="s">
        <v>106</v>
      </c>
      <c r="K80" s="181" t="s">
        <v>134</v>
      </c>
      <c r="L80" s="182"/>
      <c r="M80" s="92" t="s">
        <v>19</v>
      </c>
      <c r="N80" s="93" t="s">
        <v>39</v>
      </c>
      <c r="O80" s="93" t="s">
        <v>135</v>
      </c>
      <c r="P80" s="93" t="s">
        <v>136</v>
      </c>
      <c r="Q80" s="93" t="s">
        <v>137</v>
      </c>
      <c r="R80" s="93" t="s">
        <v>138</v>
      </c>
      <c r="S80" s="93" t="s">
        <v>139</v>
      </c>
      <c r="T80" s="94" t="s">
        <v>140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="2" customFormat="1" ht="22.8" customHeight="1">
      <c r="A81" s="38"/>
      <c r="B81" s="39"/>
      <c r="C81" s="99" t="s">
        <v>141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P82+P295</f>
        <v>0</v>
      </c>
      <c r="Q81" s="96"/>
      <c r="R81" s="185">
        <f>R82+R295</f>
        <v>0</v>
      </c>
      <c r="S81" s="96"/>
      <c r="T81" s="186">
        <f>T82+T295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68</v>
      </c>
      <c r="AU81" s="17" t="s">
        <v>107</v>
      </c>
      <c r="BK81" s="187">
        <f>BK82+BK295</f>
        <v>0</v>
      </c>
    </row>
    <row r="82" s="12" customFormat="1" ht="25.92" customHeight="1">
      <c r="A82" s="12"/>
      <c r="B82" s="188"/>
      <c r="C82" s="189"/>
      <c r="D82" s="190" t="s">
        <v>68</v>
      </c>
      <c r="E82" s="191" t="s">
        <v>77</v>
      </c>
      <c r="F82" s="191" t="s">
        <v>3054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SUM(P83:P294)</f>
        <v>0</v>
      </c>
      <c r="Q82" s="196"/>
      <c r="R82" s="197">
        <f>SUM(R83:R294)</f>
        <v>0</v>
      </c>
      <c r="S82" s="196"/>
      <c r="T82" s="198">
        <f>SUM(T83:T294)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77</v>
      </c>
      <c r="AT82" s="200" t="s">
        <v>68</v>
      </c>
      <c r="AU82" s="200" t="s">
        <v>69</v>
      </c>
      <c r="AY82" s="199" t="s">
        <v>144</v>
      </c>
      <c r="BK82" s="201">
        <f>SUM(BK83:BK294)</f>
        <v>0</v>
      </c>
    </row>
    <row r="83" s="2" customFormat="1" ht="24.15" customHeight="1">
      <c r="A83" s="38"/>
      <c r="B83" s="39"/>
      <c r="C83" s="256" t="s">
        <v>77</v>
      </c>
      <c r="D83" s="256" t="s">
        <v>229</v>
      </c>
      <c r="E83" s="257" t="s">
        <v>3055</v>
      </c>
      <c r="F83" s="258" t="s">
        <v>3056</v>
      </c>
      <c r="G83" s="259" t="s">
        <v>1212</v>
      </c>
      <c r="H83" s="260">
        <v>2</v>
      </c>
      <c r="I83" s="261"/>
      <c r="J83" s="262">
        <f>ROUND(I83*H83,2)</f>
        <v>0</v>
      </c>
      <c r="K83" s="258" t="s">
        <v>19</v>
      </c>
      <c r="L83" s="263"/>
      <c r="M83" s="264" t="s">
        <v>19</v>
      </c>
      <c r="N83" s="265" t="s">
        <v>40</v>
      </c>
      <c r="O83" s="84"/>
      <c r="P83" s="213">
        <f>O83*H83</f>
        <v>0</v>
      </c>
      <c r="Q83" s="213">
        <v>0</v>
      </c>
      <c r="R83" s="213">
        <f>Q83*H83</f>
        <v>0</v>
      </c>
      <c r="S83" s="213">
        <v>0</v>
      </c>
      <c r="T83" s="214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15" t="s">
        <v>179</v>
      </c>
      <c r="AT83" s="215" t="s">
        <v>229</v>
      </c>
      <c r="AU83" s="215" t="s">
        <v>77</v>
      </c>
      <c r="AY83" s="17" t="s">
        <v>144</v>
      </c>
      <c r="BE83" s="216">
        <f>IF(N83="základní",J83,0)</f>
        <v>0</v>
      </c>
      <c r="BF83" s="216">
        <f>IF(N83="snížená",J83,0)</f>
        <v>0</v>
      </c>
      <c r="BG83" s="216">
        <f>IF(N83="zákl. přenesená",J83,0)</f>
        <v>0</v>
      </c>
      <c r="BH83" s="216">
        <f>IF(N83="sníž. přenesená",J83,0)</f>
        <v>0</v>
      </c>
      <c r="BI83" s="216">
        <f>IF(N83="nulová",J83,0)</f>
        <v>0</v>
      </c>
      <c r="BJ83" s="17" t="s">
        <v>77</v>
      </c>
      <c r="BK83" s="216">
        <f>ROUND(I83*H83,2)</f>
        <v>0</v>
      </c>
      <c r="BL83" s="17" t="s">
        <v>151</v>
      </c>
      <c r="BM83" s="215" t="s">
        <v>79</v>
      </c>
    </row>
    <row r="84" s="2" customFormat="1">
      <c r="A84" s="38"/>
      <c r="B84" s="39"/>
      <c r="C84" s="40"/>
      <c r="D84" s="217" t="s">
        <v>152</v>
      </c>
      <c r="E84" s="40"/>
      <c r="F84" s="218" t="s">
        <v>3056</v>
      </c>
      <c r="G84" s="40"/>
      <c r="H84" s="40"/>
      <c r="I84" s="219"/>
      <c r="J84" s="40"/>
      <c r="K84" s="40"/>
      <c r="L84" s="44"/>
      <c r="M84" s="220"/>
      <c r="N84" s="221"/>
      <c r="O84" s="84"/>
      <c r="P84" s="84"/>
      <c r="Q84" s="84"/>
      <c r="R84" s="84"/>
      <c r="S84" s="84"/>
      <c r="T84" s="85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152</v>
      </c>
      <c r="AU84" s="17" t="s">
        <v>77</v>
      </c>
    </row>
    <row r="85" s="2" customFormat="1">
      <c r="A85" s="38"/>
      <c r="B85" s="39"/>
      <c r="C85" s="40"/>
      <c r="D85" s="217" t="s">
        <v>3057</v>
      </c>
      <c r="E85" s="40"/>
      <c r="F85" s="274" t="s">
        <v>3058</v>
      </c>
      <c r="G85" s="40"/>
      <c r="H85" s="40"/>
      <c r="I85" s="219"/>
      <c r="J85" s="40"/>
      <c r="K85" s="40"/>
      <c r="L85" s="44"/>
      <c r="M85" s="220"/>
      <c r="N85" s="221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3057</v>
      </c>
      <c r="AU85" s="17" t="s">
        <v>77</v>
      </c>
    </row>
    <row r="86" s="2" customFormat="1" ht="16.5" customHeight="1">
      <c r="A86" s="38"/>
      <c r="B86" s="39"/>
      <c r="C86" s="204" t="s">
        <v>79</v>
      </c>
      <c r="D86" s="204" t="s">
        <v>146</v>
      </c>
      <c r="E86" s="205" t="s">
        <v>3059</v>
      </c>
      <c r="F86" s="206" t="s">
        <v>3060</v>
      </c>
      <c r="G86" s="207" t="s">
        <v>1212</v>
      </c>
      <c r="H86" s="208">
        <v>2</v>
      </c>
      <c r="I86" s="209"/>
      <c r="J86" s="210">
        <f>ROUND(I86*H86,2)</f>
        <v>0</v>
      </c>
      <c r="K86" s="206" t="s">
        <v>19</v>
      </c>
      <c r="L86" s="44"/>
      <c r="M86" s="211" t="s">
        <v>19</v>
      </c>
      <c r="N86" s="212" t="s">
        <v>40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151</v>
      </c>
      <c r="AT86" s="215" t="s">
        <v>146</v>
      </c>
      <c r="AU86" s="215" t="s">
        <v>77</v>
      </c>
      <c r="AY86" s="17" t="s">
        <v>144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77</v>
      </c>
      <c r="BK86" s="216">
        <f>ROUND(I86*H86,2)</f>
        <v>0</v>
      </c>
      <c r="BL86" s="17" t="s">
        <v>151</v>
      </c>
      <c r="BM86" s="215" t="s">
        <v>151</v>
      </c>
    </row>
    <row r="87" s="2" customFormat="1">
      <c r="A87" s="38"/>
      <c r="B87" s="39"/>
      <c r="C87" s="40"/>
      <c r="D87" s="217" t="s">
        <v>152</v>
      </c>
      <c r="E87" s="40"/>
      <c r="F87" s="218" t="s">
        <v>3060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152</v>
      </c>
      <c r="AU87" s="17" t="s">
        <v>77</v>
      </c>
    </row>
    <row r="88" s="2" customFormat="1" ht="21.75" customHeight="1">
      <c r="A88" s="38"/>
      <c r="B88" s="39"/>
      <c r="C88" s="256" t="s">
        <v>169</v>
      </c>
      <c r="D88" s="256" t="s">
        <v>229</v>
      </c>
      <c r="E88" s="257" t="s">
        <v>3061</v>
      </c>
      <c r="F88" s="258" t="s">
        <v>3062</v>
      </c>
      <c r="G88" s="259" t="s">
        <v>1212</v>
      </c>
      <c r="H88" s="260">
        <v>4</v>
      </c>
      <c r="I88" s="261"/>
      <c r="J88" s="262">
        <f>ROUND(I88*H88,2)</f>
        <v>0</v>
      </c>
      <c r="K88" s="258" t="s">
        <v>19</v>
      </c>
      <c r="L88" s="263"/>
      <c r="M88" s="264" t="s">
        <v>19</v>
      </c>
      <c r="N88" s="265" t="s">
        <v>40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179</v>
      </c>
      <c r="AT88" s="215" t="s">
        <v>229</v>
      </c>
      <c r="AU88" s="215" t="s">
        <v>77</v>
      </c>
      <c r="AY88" s="17" t="s">
        <v>144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77</v>
      </c>
      <c r="BK88" s="216">
        <f>ROUND(I88*H88,2)</f>
        <v>0</v>
      </c>
      <c r="BL88" s="17" t="s">
        <v>151</v>
      </c>
      <c r="BM88" s="215" t="s">
        <v>172</v>
      </c>
    </row>
    <row r="89" s="2" customFormat="1">
      <c r="A89" s="38"/>
      <c r="B89" s="39"/>
      <c r="C89" s="40"/>
      <c r="D89" s="217" t="s">
        <v>152</v>
      </c>
      <c r="E89" s="40"/>
      <c r="F89" s="218" t="s">
        <v>3062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152</v>
      </c>
      <c r="AU89" s="17" t="s">
        <v>77</v>
      </c>
    </row>
    <row r="90" s="2" customFormat="1" ht="16.5" customHeight="1">
      <c r="A90" s="38"/>
      <c r="B90" s="39"/>
      <c r="C90" s="204" t="s">
        <v>151</v>
      </c>
      <c r="D90" s="204" t="s">
        <v>146</v>
      </c>
      <c r="E90" s="205" t="s">
        <v>3059</v>
      </c>
      <c r="F90" s="206" t="s">
        <v>3060</v>
      </c>
      <c r="G90" s="207" t="s">
        <v>1212</v>
      </c>
      <c r="H90" s="208">
        <v>4</v>
      </c>
      <c r="I90" s="209"/>
      <c r="J90" s="210">
        <f>ROUND(I90*H90,2)</f>
        <v>0</v>
      </c>
      <c r="K90" s="206" t="s">
        <v>19</v>
      </c>
      <c r="L90" s="44"/>
      <c r="M90" s="211" t="s">
        <v>19</v>
      </c>
      <c r="N90" s="212" t="s">
        <v>40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151</v>
      </c>
      <c r="AT90" s="215" t="s">
        <v>146</v>
      </c>
      <c r="AU90" s="215" t="s">
        <v>77</v>
      </c>
      <c r="AY90" s="17" t="s">
        <v>144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77</v>
      </c>
      <c r="BK90" s="216">
        <f>ROUND(I90*H90,2)</f>
        <v>0</v>
      </c>
      <c r="BL90" s="17" t="s">
        <v>151</v>
      </c>
      <c r="BM90" s="215" t="s">
        <v>179</v>
      </c>
    </row>
    <row r="91" s="2" customFormat="1">
      <c r="A91" s="38"/>
      <c r="B91" s="39"/>
      <c r="C91" s="40"/>
      <c r="D91" s="217" t="s">
        <v>152</v>
      </c>
      <c r="E91" s="40"/>
      <c r="F91" s="218" t="s">
        <v>3060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152</v>
      </c>
      <c r="AU91" s="17" t="s">
        <v>77</v>
      </c>
    </row>
    <row r="92" s="2" customFormat="1" ht="16.5" customHeight="1">
      <c r="A92" s="38"/>
      <c r="B92" s="39"/>
      <c r="C92" s="256" t="s">
        <v>182</v>
      </c>
      <c r="D92" s="256" t="s">
        <v>229</v>
      </c>
      <c r="E92" s="257" t="s">
        <v>3063</v>
      </c>
      <c r="F92" s="258" t="s">
        <v>3064</v>
      </c>
      <c r="G92" s="259" t="s">
        <v>1212</v>
      </c>
      <c r="H92" s="260">
        <v>8</v>
      </c>
      <c r="I92" s="261"/>
      <c r="J92" s="262">
        <f>ROUND(I92*H92,2)</f>
        <v>0</v>
      </c>
      <c r="K92" s="258" t="s">
        <v>19</v>
      </c>
      <c r="L92" s="263"/>
      <c r="M92" s="264" t="s">
        <v>19</v>
      </c>
      <c r="N92" s="265" t="s">
        <v>40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179</v>
      </c>
      <c r="AT92" s="215" t="s">
        <v>229</v>
      </c>
      <c r="AU92" s="215" t="s">
        <v>77</v>
      </c>
      <c r="AY92" s="17" t="s">
        <v>144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77</v>
      </c>
      <c r="BK92" s="216">
        <f>ROUND(I92*H92,2)</f>
        <v>0</v>
      </c>
      <c r="BL92" s="17" t="s">
        <v>151</v>
      </c>
      <c r="BM92" s="215" t="s">
        <v>185</v>
      </c>
    </row>
    <row r="93" s="2" customFormat="1">
      <c r="A93" s="38"/>
      <c r="B93" s="39"/>
      <c r="C93" s="40"/>
      <c r="D93" s="217" t="s">
        <v>152</v>
      </c>
      <c r="E93" s="40"/>
      <c r="F93" s="218" t="s">
        <v>3064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152</v>
      </c>
      <c r="AU93" s="17" t="s">
        <v>77</v>
      </c>
    </row>
    <row r="94" s="2" customFormat="1" ht="16.5" customHeight="1">
      <c r="A94" s="38"/>
      <c r="B94" s="39"/>
      <c r="C94" s="204" t="s">
        <v>172</v>
      </c>
      <c r="D94" s="204" t="s">
        <v>146</v>
      </c>
      <c r="E94" s="205" t="s">
        <v>3059</v>
      </c>
      <c r="F94" s="206" t="s">
        <v>3060</v>
      </c>
      <c r="G94" s="207" t="s">
        <v>1212</v>
      </c>
      <c r="H94" s="208">
        <v>8</v>
      </c>
      <c r="I94" s="209"/>
      <c r="J94" s="210">
        <f>ROUND(I94*H94,2)</f>
        <v>0</v>
      </c>
      <c r="K94" s="206" t="s">
        <v>19</v>
      </c>
      <c r="L94" s="44"/>
      <c r="M94" s="211" t="s">
        <v>19</v>
      </c>
      <c r="N94" s="212" t="s">
        <v>40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151</v>
      </c>
      <c r="AT94" s="215" t="s">
        <v>146</v>
      </c>
      <c r="AU94" s="215" t="s">
        <v>77</v>
      </c>
      <c r="AY94" s="17" t="s">
        <v>144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77</v>
      </c>
      <c r="BK94" s="216">
        <f>ROUND(I94*H94,2)</f>
        <v>0</v>
      </c>
      <c r="BL94" s="17" t="s">
        <v>151</v>
      </c>
      <c r="BM94" s="215" t="s">
        <v>191</v>
      </c>
    </row>
    <row r="95" s="2" customFormat="1">
      <c r="A95" s="38"/>
      <c r="B95" s="39"/>
      <c r="C95" s="40"/>
      <c r="D95" s="217" t="s">
        <v>152</v>
      </c>
      <c r="E95" s="40"/>
      <c r="F95" s="218" t="s">
        <v>3060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152</v>
      </c>
      <c r="AU95" s="17" t="s">
        <v>77</v>
      </c>
    </row>
    <row r="96" s="2" customFormat="1" ht="16.5" customHeight="1">
      <c r="A96" s="38"/>
      <c r="B96" s="39"/>
      <c r="C96" s="256" t="s">
        <v>194</v>
      </c>
      <c r="D96" s="256" t="s">
        <v>229</v>
      </c>
      <c r="E96" s="257" t="s">
        <v>3065</v>
      </c>
      <c r="F96" s="258" t="s">
        <v>3066</v>
      </c>
      <c r="G96" s="259" t="s">
        <v>1212</v>
      </c>
      <c r="H96" s="260">
        <v>4</v>
      </c>
      <c r="I96" s="261"/>
      <c r="J96" s="262">
        <f>ROUND(I96*H96,2)</f>
        <v>0</v>
      </c>
      <c r="K96" s="258" t="s">
        <v>19</v>
      </c>
      <c r="L96" s="263"/>
      <c r="M96" s="264" t="s">
        <v>19</v>
      </c>
      <c r="N96" s="265" t="s">
        <v>40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179</v>
      </c>
      <c r="AT96" s="215" t="s">
        <v>229</v>
      </c>
      <c r="AU96" s="215" t="s">
        <v>77</v>
      </c>
      <c r="AY96" s="17" t="s">
        <v>144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77</v>
      </c>
      <c r="BK96" s="216">
        <f>ROUND(I96*H96,2)</f>
        <v>0</v>
      </c>
      <c r="BL96" s="17" t="s">
        <v>151</v>
      </c>
      <c r="BM96" s="215" t="s">
        <v>197</v>
      </c>
    </row>
    <row r="97" s="2" customFormat="1">
      <c r="A97" s="38"/>
      <c r="B97" s="39"/>
      <c r="C97" s="40"/>
      <c r="D97" s="217" t="s">
        <v>152</v>
      </c>
      <c r="E97" s="40"/>
      <c r="F97" s="218" t="s">
        <v>3066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152</v>
      </c>
      <c r="AU97" s="17" t="s">
        <v>77</v>
      </c>
    </row>
    <row r="98" s="2" customFormat="1" ht="16.5" customHeight="1">
      <c r="A98" s="38"/>
      <c r="B98" s="39"/>
      <c r="C98" s="204" t="s">
        <v>179</v>
      </c>
      <c r="D98" s="204" t="s">
        <v>146</v>
      </c>
      <c r="E98" s="205" t="s">
        <v>3059</v>
      </c>
      <c r="F98" s="206" t="s">
        <v>3060</v>
      </c>
      <c r="G98" s="207" t="s">
        <v>1212</v>
      </c>
      <c r="H98" s="208">
        <v>4</v>
      </c>
      <c r="I98" s="209"/>
      <c r="J98" s="210">
        <f>ROUND(I98*H98,2)</f>
        <v>0</v>
      </c>
      <c r="K98" s="206" t="s">
        <v>19</v>
      </c>
      <c r="L98" s="44"/>
      <c r="M98" s="211" t="s">
        <v>19</v>
      </c>
      <c r="N98" s="212" t="s">
        <v>40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151</v>
      </c>
      <c r="AT98" s="215" t="s">
        <v>146</v>
      </c>
      <c r="AU98" s="215" t="s">
        <v>77</v>
      </c>
      <c r="AY98" s="17" t="s">
        <v>144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77</v>
      </c>
      <c r="BK98" s="216">
        <f>ROUND(I98*H98,2)</f>
        <v>0</v>
      </c>
      <c r="BL98" s="17" t="s">
        <v>151</v>
      </c>
      <c r="BM98" s="215" t="s">
        <v>203</v>
      </c>
    </row>
    <row r="99" s="2" customFormat="1">
      <c r="A99" s="38"/>
      <c r="B99" s="39"/>
      <c r="C99" s="40"/>
      <c r="D99" s="217" t="s">
        <v>152</v>
      </c>
      <c r="E99" s="40"/>
      <c r="F99" s="218" t="s">
        <v>3060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152</v>
      </c>
      <c r="AU99" s="17" t="s">
        <v>77</v>
      </c>
    </row>
    <row r="100" s="2" customFormat="1" ht="16.5" customHeight="1">
      <c r="A100" s="38"/>
      <c r="B100" s="39"/>
      <c r="C100" s="256" t="s">
        <v>208</v>
      </c>
      <c r="D100" s="256" t="s">
        <v>229</v>
      </c>
      <c r="E100" s="257" t="s">
        <v>3067</v>
      </c>
      <c r="F100" s="258" t="s">
        <v>3068</v>
      </c>
      <c r="G100" s="259" t="s">
        <v>1212</v>
      </c>
      <c r="H100" s="260">
        <v>4</v>
      </c>
      <c r="I100" s="261"/>
      <c r="J100" s="262">
        <f>ROUND(I100*H100,2)</f>
        <v>0</v>
      </c>
      <c r="K100" s="258" t="s">
        <v>19</v>
      </c>
      <c r="L100" s="263"/>
      <c r="M100" s="264" t="s">
        <v>19</v>
      </c>
      <c r="N100" s="265" t="s">
        <v>40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179</v>
      </c>
      <c r="AT100" s="215" t="s">
        <v>229</v>
      </c>
      <c r="AU100" s="215" t="s">
        <v>77</v>
      </c>
      <c r="AY100" s="17" t="s">
        <v>144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77</v>
      </c>
      <c r="BK100" s="216">
        <f>ROUND(I100*H100,2)</f>
        <v>0</v>
      </c>
      <c r="BL100" s="17" t="s">
        <v>151</v>
      </c>
      <c r="BM100" s="215" t="s">
        <v>212</v>
      </c>
    </row>
    <row r="101" s="2" customFormat="1">
      <c r="A101" s="38"/>
      <c r="B101" s="39"/>
      <c r="C101" s="40"/>
      <c r="D101" s="217" t="s">
        <v>152</v>
      </c>
      <c r="E101" s="40"/>
      <c r="F101" s="218" t="s">
        <v>3068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152</v>
      </c>
      <c r="AU101" s="17" t="s">
        <v>77</v>
      </c>
    </row>
    <row r="102" s="2" customFormat="1" ht="16.5" customHeight="1">
      <c r="A102" s="38"/>
      <c r="B102" s="39"/>
      <c r="C102" s="204" t="s">
        <v>185</v>
      </c>
      <c r="D102" s="204" t="s">
        <v>146</v>
      </c>
      <c r="E102" s="205" t="s">
        <v>3059</v>
      </c>
      <c r="F102" s="206" t="s">
        <v>3060</v>
      </c>
      <c r="G102" s="207" t="s">
        <v>1212</v>
      </c>
      <c r="H102" s="208">
        <v>4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40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151</v>
      </c>
      <c r="AT102" s="215" t="s">
        <v>146</v>
      </c>
      <c r="AU102" s="215" t="s">
        <v>77</v>
      </c>
      <c r="AY102" s="17" t="s">
        <v>144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77</v>
      </c>
      <c r="BK102" s="216">
        <f>ROUND(I102*H102,2)</f>
        <v>0</v>
      </c>
      <c r="BL102" s="17" t="s">
        <v>151</v>
      </c>
      <c r="BM102" s="215" t="s">
        <v>218</v>
      </c>
    </row>
    <row r="103" s="2" customFormat="1">
      <c r="A103" s="38"/>
      <c r="B103" s="39"/>
      <c r="C103" s="40"/>
      <c r="D103" s="217" t="s">
        <v>152</v>
      </c>
      <c r="E103" s="40"/>
      <c r="F103" s="218" t="s">
        <v>3060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152</v>
      </c>
      <c r="AU103" s="17" t="s">
        <v>77</v>
      </c>
    </row>
    <row r="104" s="2" customFormat="1" ht="16.5" customHeight="1">
      <c r="A104" s="38"/>
      <c r="B104" s="39"/>
      <c r="C104" s="256" t="s">
        <v>222</v>
      </c>
      <c r="D104" s="256" t="s">
        <v>229</v>
      </c>
      <c r="E104" s="257" t="s">
        <v>3069</v>
      </c>
      <c r="F104" s="258" t="s">
        <v>3070</v>
      </c>
      <c r="G104" s="259" t="s">
        <v>1212</v>
      </c>
      <c r="H104" s="260">
        <v>5</v>
      </c>
      <c r="I104" s="261"/>
      <c r="J104" s="262">
        <f>ROUND(I104*H104,2)</f>
        <v>0</v>
      </c>
      <c r="K104" s="258" t="s">
        <v>19</v>
      </c>
      <c r="L104" s="263"/>
      <c r="M104" s="264" t="s">
        <v>19</v>
      </c>
      <c r="N104" s="265" t="s">
        <v>40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179</v>
      </c>
      <c r="AT104" s="215" t="s">
        <v>229</v>
      </c>
      <c r="AU104" s="215" t="s">
        <v>77</v>
      </c>
      <c r="AY104" s="17" t="s">
        <v>144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77</v>
      </c>
      <c r="BK104" s="216">
        <f>ROUND(I104*H104,2)</f>
        <v>0</v>
      </c>
      <c r="BL104" s="17" t="s">
        <v>151</v>
      </c>
      <c r="BM104" s="215" t="s">
        <v>225</v>
      </c>
    </row>
    <row r="105" s="2" customFormat="1">
      <c r="A105" s="38"/>
      <c r="B105" s="39"/>
      <c r="C105" s="40"/>
      <c r="D105" s="217" t="s">
        <v>152</v>
      </c>
      <c r="E105" s="40"/>
      <c r="F105" s="218" t="s">
        <v>3070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152</v>
      </c>
      <c r="AU105" s="17" t="s">
        <v>77</v>
      </c>
    </row>
    <row r="106" s="2" customFormat="1" ht="24.15" customHeight="1">
      <c r="A106" s="38"/>
      <c r="B106" s="39"/>
      <c r="C106" s="256" t="s">
        <v>191</v>
      </c>
      <c r="D106" s="256" t="s">
        <v>229</v>
      </c>
      <c r="E106" s="257" t="s">
        <v>3071</v>
      </c>
      <c r="F106" s="258" t="s">
        <v>3072</v>
      </c>
      <c r="G106" s="259" t="s">
        <v>1212</v>
      </c>
      <c r="H106" s="260">
        <v>5</v>
      </c>
      <c r="I106" s="261"/>
      <c r="J106" s="262">
        <f>ROUND(I106*H106,2)</f>
        <v>0</v>
      </c>
      <c r="K106" s="258" t="s">
        <v>19</v>
      </c>
      <c r="L106" s="263"/>
      <c r="M106" s="264" t="s">
        <v>19</v>
      </c>
      <c r="N106" s="265" t="s">
        <v>40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179</v>
      </c>
      <c r="AT106" s="215" t="s">
        <v>229</v>
      </c>
      <c r="AU106" s="215" t="s">
        <v>77</v>
      </c>
      <c r="AY106" s="17" t="s">
        <v>144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77</v>
      </c>
      <c r="BK106" s="216">
        <f>ROUND(I106*H106,2)</f>
        <v>0</v>
      </c>
      <c r="BL106" s="17" t="s">
        <v>151</v>
      </c>
      <c r="BM106" s="215" t="s">
        <v>232</v>
      </c>
    </row>
    <row r="107" s="2" customFormat="1">
      <c r="A107" s="38"/>
      <c r="B107" s="39"/>
      <c r="C107" s="40"/>
      <c r="D107" s="217" t="s">
        <v>152</v>
      </c>
      <c r="E107" s="40"/>
      <c r="F107" s="218" t="s">
        <v>3072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152</v>
      </c>
      <c r="AU107" s="17" t="s">
        <v>77</v>
      </c>
    </row>
    <row r="108" s="2" customFormat="1" ht="33" customHeight="1">
      <c r="A108" s="38"/>
      <c r="B108" s="39"/>
      <c r="C108" s="256" t="s">
        <v>234</v>
      </c>
      <c r="D108" s="256" t="s">
        <v>229</v>
      </c>
      <c r="E108" s="257" t="s">
        <v>3073</v>
      </c>
      <c r="F108" s="258" t="s">
        <v>3074</v>
      </c>
      <c r="G108" s="259" t="s">
        <v>1212</v>
      </c>
      <c r="H108" s="260">
        <v>5</v>
      </c>
      <c r="I108" s="261"/>
      <c r="J108" s="262">
        <f>ROUND(I108*H108,2)</f>
        <v>0</v>
      </c>
      <c r="K108" s="258" t="s">
        <v>19</v>
      </c>
      <c r="L108" s="263"/>
      <c r="M108" s="264" t="s">
        <v>19</v>
      </c>
      <c r="N108" s="265" t="s">
        <v>40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179</v>
      </c>
      <c r="AT108" s="215" t="s">
        <v>229</v>
      </c>
      <c r="AU108" s="215" t="s">
        <v>77</v>
      </c>
      <c r="AY108" s="17" t="s">
        <v>144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77</v>
      </c>
      <c r="BK108" s="216">
        <f>ROUND(I108*H108,2)</f>
        <v>0</v>
      </c>
      <c r="BL108" s="17" t="s">
        <v>151</v>
      </c>
      <c r="BM108" s="215" t="s">
        <v>237</v>
      </c>
    </row>
    <row r="109" s="2" customFormat="1">
      <c r="A109" s="38"/>
      <c r="B109" s="39"/>
      <c r="C109" s="40"/>
      <c r="D109" s="217" t="s">
        <v>152</v>
      </c>
      <c r="E109" s="40"/>
      <c r="F109" s="218" t="s">
        <v>3074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152</v>
      </c>
      <c r="AU109" s="17" t="s">
        <v>77</v>
      </c>
    </row>
    <row r="110" s="2" customFormat="1" ht="16.5" customHeight="1">
      <c r="A110" s="38"/>
      <c r="B110" s="39"/>
      <c r="C110" s="204" t="s">
        <v>197</v>
      </c>
      <c r="D110" s="204" t="s">
        <v>146</v>
      </c>
      <c r="E110" s="205" t="s">
        <v>3075</v>
      </c>
      <c r="F110" s="206" t="s">
        <v>3060</v>
      </c>
      <c r="G110" s="207" t="s">
        <v>1212</v>
      </c>
      <c r="H110" s="208">
        <v>5</v>
      </c>
      <c r="I110" s="209"/>
      <c r="J110" s="210">
        <f>ROUND(I110*H110,2)</f>
        <v>0</v>
      </c>
      <c r="K110" s="206" t="s">
        <v>19</v>
      </c>
      <c r="L110" s="44"/>
      <c r="M110" s="211" t="s">
        <v>19</v>
      </c>
      <c r="N110" s="212" t="s">
        <v>40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151</v>
      </c>
      <c r="AT110" s="215" t="s">
        <v>146</v>
      </c>
      <c r="AU110" s="215" t="s">
        <v>77</v>
      </c>
      <c r="AY110" s="17" t="s">
        <v>144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77</v>
      </c>
      <c r="BK110" s="216">
        <f>ROUND(I110*H110,2)</f>
        <v>0</v>
      </c>
      <c r="BL110" s="17" t="s">
        <v>151</v>
      </c>
      <c r="BM110" s="215" t="s">
        <v>244</v>
      </c>
    </row>
    <row r="111" s="2" customFormat="1">
      <c r="A111" s="38"/>
      <c r="B111" s="39"/>
      <c r="C111" s="40"/>
      <c r="D111" s="217" t="s">
        <v>152</v>
      </c>
      <c r="E111" s="40"/>
      <c r="F111" s="218" t="s">
        <v>3060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152</v>
      </c>
      <c r="AU111" s="17" t="s">
        <v>77</v>
      </c>
    </row>
    <row r="112" s="2" customFormat="1" ht="21.75" customHeight="1">
      <c r="A112" s="38"/>
      <c r="B112" s="39"/>
      <c r="C112" s="256" t="s">
        <v>8</v>
      </c>
      <c r="D112" s="256" t="s">
        <v>229</v>
      </c>
      <c r="E112" s="257" t="s">
        <v>3076</v>
      </c>
      <c r="F112" s="258" t="s">
        <v>3077</v>
      </c>
      <c r="G112" s="259" t="s">
        <v>1212</v>
      </c>
      <c r="H112" s="260">
        <v>2</v>
      </c>
      <c r="I112" s="261"/>
      <c r="J112" s="262">
        <f>ROUND(I112*H112,2)</f>
        <v>0</v>
      </c>
      <c r="K112" s="258" t="s">
        <v>19</v>
      </c>
      <c r="L112" s="263"/>
      <c r="M112" s="264" t="s">
        <v>19</v>
      </c>
      <c r="N112" s="265" t="s">
        <v>40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179</v>
      </c>
      <c r="AT112" s="215" t="s">
        <v>229</v>
      </c>
      <c r="AU112" s="215" t="s">
        <v>77</v>
      </c>
      <c r="AY112" s="17" t="s">
        <v>144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77</v>
      </c>
      <c r="BK112" s="216">
        <f>ROUND(I112*H112,2)</f>
        <v>0</v>
      </c>
      <c r="BL112" s="17" t="s">
        <v>151</v>
      </c>
      <c r="BM112" s="215" t="s">
        <v>252</v>
      </c>
    </row>
    <row r="113" s="2" customFormat="1">
      <c r="A113" s="38"/>
      <c r="B113" s="39"/>
      <c r="C113" s="40"/>
      <c r="D113" s="217" t="s">
        <v>152</v>
      </c>
      <c r="E113" s="40"/>
      <c r="F113" s="218" t="s">
        <v>3077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152</v>
      </c>
      <c r="AU113" s="17" t="s">
        <v>77</v>
      </c>
    </row>
    <row r="114" s="2" customFormat="1" ht="16.5" customHeight="1">
      <c r="A114" s="38"/>
      <c r="B114" s="39"/>
      <c r="C114" s="204" t="s">
        <v>203</v>
      </c>
      <c r="D114" s="204" t="s">
        <v>146</v>
      </c>
      <c r="E114" s="205" t="s">
        <v>3059</v>
      </c>
      <c r="F114" s="206" t="s">
        <v>3060</v>
      </c>
      <c r="G114" s="207" t="s">
        <v>1212</v>
      </c>
      <c r="H114" s="208">
        <v>2</v>
      </c>
      <c r="I114" s="209"/>
      <c r="J114" s="210">
        <f>ROUND(I114*H114,2)</f>
        <v>0</v>
      </c>
      <c r="K114" s="206" t="s">
        <v>19</v>
      </c>
      <c r="L114" s="44"/>
      <c r="M114" s="211" t="s">
        <v>19</v>
      </c>
      <c r="N114" s="212" t="s">
        <v>40</v>
      </c>
      <c r="O114" s="8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151</v>
      </c>
      <c r="AT114" s="215" t="s">
        <v>146</v>
      </c>
      <c r="AU114" s="215" t="s">
        <v>77</v>
      </c>
      <c r="AY114" s="17" t="s">
        <v>144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77</v>
      </c>
      <c r="BK114" s="216">
        <f>ROUND(I114*H114,2)</f>
        <v>0</v>
      </c>
      <c r="BL114" s="17" t="s">
        <v>151</v>
      </c>
      <c r="BM114" s="215" t="s">
        <v>260</v>
      </c>
    </row>
    <row r="115" s="2" customFormat="1">
      <c r="A115" s="38"/>
      <c r="B115" s="39"/>
      <c r="C115" s="40"/>
      <c r="D115" s="217" t="s">
        <v>152</v>
      </c>
      <c r="E115" s="40"/>
      <c r="F115" s="218" t="s">
        <v>3060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152</v>
      </c>
      <c r="AU115" s="17" t="s">
        <v>77</v>
      </c>
    </row>
    <row r="116" s="2" customFormat="1" ht="21.75" customHeight="1">
      <c r="A116" s="38"/>
      <c r="B116" s="39"/>
      <c r="C116" s="256" t="s">
        <v>266</v>
      </c>
      <c r="D116" s="256" t="s">
        <v>229</v>
      </c>
      <c r="E116" s="257" t="s">
        <v>3078</v>
      </c>
      <c r="F116" s="258" t="s">
        <v>3079</v>
      </c>
      <c r="G116" s="259" t="s">
        <v>1212</v>
      </c>
      <c r="H116" s="260">
        <v>2</v>
      </c>
      <c r="I116" s="261"/>
      <c r="J116" s="262">
        <f>ROUND(I116*H116,2)</f>
        <v>0</v>
      </c>
      <c r="K116" s="258" t="s">
        <v>19</v>
      </c>
      <c r="L116" s="263"/>
      <c r="M116" s="264" t="s">
        <v>19</v>
      </c>
      <c r="N116" s="265" t="s">
        <v>40</v>
      </c>
      <c r="O116" s="84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179</v>
      </c>
      <c r="AT116" s="215" t="s">
        <v>229</v>
      </c>
      <c r="AU116" s="215" t="s">
        <v>77</v>
      </c>
      <c r="AY116" s="17" t="s">
        <v>144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77</v>
      </c>
      <c r="BK116" s="216">
        <f>ROUND(I116*H116,2)</f>
        <v>0</v>
      </c>
      <c r="BL116" s="17" t="s">
        <v>151</v>
      </c>
      <c r="BM116" s="215" t="s">
        <v>269</v>
      </c>
    </row>
    <row r="117" s="2" customFormat="1">
      <c r="A117" s="38"/>
      <c r="B117" s="39"/>
      <c r="C117" s="40"/>
      <c r="D117" s="217" t="s">
        <v>152</v>
      </c>
      <c r="E117" s="40"/>
      <c r="F117" s="218" t="s">
        <v>3079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152</v>
      </c>
      <c r="AU117" s="17" t="s">
        <v>77</v>
      </c>
    </row>
    <row r="118" s="2" customFormat="1" ht="16.5" customHeight="1">
      <c r="A118" s="38"/>
      <c r="B118" s="39"/>
      <c r="C118" s="204" t="s">
        <v>212</v>
      </c>
      <c r="D118" s="204" t="s">
        <v>146</v>
      </c>
      <c r="E118" s="205" t="s">
        <v>3059</v>
      </c>
      <c r="F118" s="206" t="s">
        <v>3060</v>
      </c>
      <c r="G118" s="207" t="s">
        <v>1212</v>
      </c>
      <c r="H118" s="208">
        <v>2</v>
      </c>
      <c r="I118" s="209"/>
      <c r="J118" s="210">
        <f>ROUND(I118*H118,2)</f>
        <v>0</v>
      </c>
      <c r="K118" s="206" t="s">
        <v>19</v>
      </c>
      <c r="L118" s="44"/>
      <c r="M118" s="211" t="s">
        <v>19</v>
      </c>
      <c r="N118" s="212" t="s">
        <v>40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151</v>
      </c>
      <c r="AT118" s="215" t="s">
        <v>146</v>
      </c>
      <c r="AU118" s="215" t="s">
        <v>77</v>
      </c>
      <c r="AY118" s="17" t="s">
        <v>144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77</v>
      </c>
      <c r="BK118" s="216">
        <f>ROUND(I118*H118,2)</f>
        <v>0</v>
      </c>
      <c r="BL118" s="17" t="s">
        <v>151</v>
      </c>
      <c r="BM118" s="215" t="s">
        <v>276</v>
      </c>
    </row>
    <row r="119" s="2" customFormat="1">
      <c r="A119" s="38"/>
      <c r="B119" s="39"/>
      <c r="C119" s="40"/>
      <c r="D119" s="217" t="s">
        <v>152</v>
      </c>
      <c r="E119" s="40"/>
      <c r="F119" s="218" t="s">
        <v>3060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152</v>
      </c>
      <c r="AU119" s="17" t="s">
        <v>77</v>
      </c>
    </row>
    <row r="120" s="2" customFormat="1" ht="21.75" customHeight="1">
      <c r="A120" s="38"/>
      <c r="B120" s="39"/>
      <c r="C120" s="256" t="s">
        <v>279</v>
      </c>
      <c r="D120" s="256" t="s">
        <v>229</v>
      </c>
      <c r="E120" s="257" t="s">
        <v>3080</v>
      </c>
      <c r="F120" s="258" t="s">
        <v>3081</v>
      </c>
      <c r="G120" s="259" t="s">
        <v>1212</v>
      </c>
      <c r="H120" s="260">
        <v>8</v>
      </c>
      <c r="I120" s="261"/>
      <c r="J120" s="262">
        <f>ROUND(I120*H120,2)</f>
        <v>0</v>
      </c>
      <c r="K120" s="258" t="s">
        <v>19</v>
      </c>
      <c r="L120" s="263"/>
      <c r="M120" s="264" t="s">
        <v>19</v>
      </c>
      <c r="N120" s="265" t="s">
        <v>40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179</v>
      </c>
      <c r="AT120" s="215" t="s">
        <v>229</v>
      </c>
      <c r="AU120" s="215" t="s">
        <v>77</v>
      </c>
      <c r="AY120" s="17" t="s">
        <v>144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77</v>
      </c>
      <c r="BK120" s="216">
        <f>ROUND(I120*H120,2)</f>
        <v>0</v>
      </c>
      <c r="BL120" s="17" t="s">
        <v>151</v>
      </c>
      <c r="BM120" s="215" t="s">
        <v>282</v>
      </c>
    </row>
    <row r="121" s="2" customFormat="1">
      <c r="A121" s="38"/>
      <c r="B121" s="39"/>
      <c r="C121" s="40"/>
      <c r="D121" s="217" t="s">
        <v>152</v>
      </c>
      <c r="E121" s="40"/>
      <c r="F121" s="218" t="s">
        <v>3081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152</v>
      </c>
      <c r="AU121" s="17" t="s">
        <v>77</v>
      </c>
    </row>
    <row r="122" s="2" customFormat="1" ht="16.5" customHeight="1">
      <c r="A122" s="38"/>
      <c r="B122" s="39"/>
      <c r="C122" s="204" t="s">
        <v>218</v>
      </c>
      <c r="D122" s="204" t="s">
        <v>146</v>
      </c>
      <c r="E122" s="205" t="s">
        <v>3059</v>
      </c>
      <c r="F122" s="206" t="s">
        <v>3060</v>
      </c>
      <c r="G122" s="207" t="s">
        <v>1212</v>
      </c>
      <c r="H122" s="208">
        <v>1</v>
      </c>
      <c r="I122" s="209"/>
      <c r="J122" s="210">
        <f>ROUND(I122*H122,2)</f>
        <v>0</v>
      </c>
      <c r="K122" s="206" t="s">
        <v>19</v>
      </c>
      <c r="L122" s="44"/>
      <c r="M122" s="211" t="s">
        <v>19</v>
      </c>
      <c r="N122" s="212" t="s">
        <v>40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151</v>
      </c>
      <c r="AT122" s="215" t="s">
        <v>146</v>
      </c>
      <c r="AU122" s="215" t="s">
        <v>77</v>
      </c>
      <c r="AY122" s="17" t="s">
        <v>144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77</v>
      </c>
      <c r="BK122" s="216">
        <f>ROUND(I122*H122,2)</f>
        <v>0</v>
      </c>
      <c r="BL122" s="17" t="s">
        <v>151</v>
      </c>
      <c r="BM122" s="215" t="s">
        <v>292</v>
      </c>
    </row>
    <row r="123" s="2" customFormat="1">
      <c r="A123" s="38"/>
      <c r="B123" s="39"/>
      <c r="C123" s="40"/>
      <c r="D123" s="217" t="s">
        <v>152</v>
      </c>
      <c r="E123" s="40"/>
      <c r="F123" s="218" t="s">
        <v>3060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152</v>
      </c>
      <c r="AU123" s="17" t="s">
        <v>77</v>
      </c>
    </row>
    <row r="124" s="2" customFormat="1" ht="49.05" customHeight="1">
      <c r="A124" s="38"/>
      <c r="B124" s="39"/>
      <c r="C124" s="256" t="s">
        <v>7</v>
      </c>
      <c r="D124" s="256" t="s">
        <v>229</v>
      </c>
      <c r="E124" s="257" t="s">
        <v>3082</v>
      </c>
      <c r="F124" s="258" t="s">
        <v>3083</v>
      </c>
      <c r="G124" s="259" t="s">
        <v>1212</v>
      </c>
      <c r="H124" s="260">
        <v>2</v>
      </c>
      <c r="I124" s="261"/>
      <c r="J124" s="262">
        <f>ROUND(I124*H124,2)</f>
        <v>0</v>
      </c>
      <c r="K124" s="258" t="s">
        <v>19</v>
      </c>
      <c r="L124" s="263"/>
      <c r="M124" s="264" t="s">
        <v>19</v>
      </c>
      <c r="N124" s="265" t="s">
        <v>40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179</v>
      </c>
      <c r="AT124" s="215" t="s">
        <v>229</v>
      </c>
      <c r="AU124" s="215" t="s">
        <v>77</v>
      </c>
      <c r="AY124" s="17" t="s">
        <v>144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77</v>
      </c>
      <c r="BK124" s="216">
        <f>ROUND(I124*H124,2)</f>
        <v>0</v>
      </c>
      <c r="BL124" s="17" t="s">
        <v>151</v>
      </c>
      <c r="BM124" s="215" t="s">
        <v>298</v>
      </c>
    </row>
    <row r="125" s="2" customFormat="1">
      <c r="A125" s="38"/>
      <c r="B125" s="39"/>
      <c r="C125" s="40"/>
      <c r="D125" s="217" t="s">
        <v>152</v>
      </c>
      <c r="E125" s="40"/>
      <c r="F125" s="218" t="s">
        <v>3083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152</v>
      </c>
      <c r="AU125" s="17" t="s">
        <v>77</v>
      </c>
    </row>
    <row r="126" s="2" customFormat="1">
      <c r="A126" s="38"/>
      <c r="B126" s="39"/>
      <c r="C126" s="40"/>
      <c r="D126" s="217" t="s">
        <v>3057</v>
      </c>
      <c r="E126" s="40"/>
      <c r="F126" s="274" t="s">
        <v>3084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3057</v>
      </c>
      <c r="AU126" s="17" t="s">
        <v>77</v>
      </c>
    </row>
    <row r="127" s="2" customFormat="1" ht="16.5" customHeight="1">
      <c r="A127" s="38"/>
      <c r="B127" s="39"/>
      <c r="C127" s="204" t="s">
        <v>225</v>
      </c>
      <c r="D127" s="204" t="s">
        <v>146</v>
      </c>
      <c r="E127" s="205" t="s">
        <v>3059</v>
      </c>
      <c r="F127" s="206" t="s">
        <v>3060</v>
      </c>
      <c r="G127" s="207" t="s">
        <v>1212</v>
      </c>
      <c r="H127" s="208">
        <v>2</v>
      </c>
      <c r="I127" s="209"/>
      <c r="J127" s="210">
        <f>ROUND(I127*H127,2)</f>
        <v>0</v>
      </c>
      <c r="K127" s="206" t="s">
        <v>19</v>
      </c>
      <c r="L127" s="44"/>
      <c r="M127" s="211" t="s">
        <v>19</v>
      </c>
      <c r="N127" s="212" t="s">
        <v>40</v>
      </c>
      <c r="O127" s="84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151</v>
      </c>
      <c r="AT127" s="215" t="s">
        <v>146</v>
      </c>
      <c r="AU127" s="215" t="s">
        <v>77</v>
      </c>
      <c r="AY127" s="17" t="s">
        <v>144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77</v>
      </c>
      <c r="BK127" s="216">
        <f>ROUND(I127*H127,2)</f>
        <v>0</v>
      </c>
      <c r="BL127" s="17" t="s">
        <v>151</v>
      </c>
      <c r="BM127" s="215" t="s">
        <v>306</v>
      </c>
    </row>
    <row r="128" s="2" customFormat="1">
      <c r="A128" s="38"/>
      <c r="B128" s="39"/>
      <c r="C128" s="40"/>
      <c r="D128" s="217" t="s">
        <v>152</v>
      </c>
      <c r="E128" s="40"/>
      <c r="F128" s="218" t="s">
        <v>3060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152</v>
      </c>
      <c r="AU128" s="17" t="s">
        <v>77</v>
      </c>
    </row>
    <row r="129" s="2" customFormat="1" ht="37.8" customHeight="1">
      <c r="A129" s="38"/>
      <c r="B129" s="39"/>
      <c r="C129" s="256" t="s">
        <v>310</v>
      </c>
      <c r="D129" s="256" t="s">
        <v>229</v>
      </c>
      <c r="E129" s="257" t="s">
        <v>3085</v>
      </c>
      <c r="F129" s="258" t="s">
        <v>3086</v>
      </c>
      <c r="G129" s="259" t="s">
        <v>1212</v>
      </c>
      <c r="H129" s="260">
        <v>16</v>
      </c>
      <c r="I129" s="261"/>
      <c r="J129" s="262">
        <f>ROUND(I129*H129,2)</f>
        <v>0</v>
      </c>
      <c r="K129" s="258" t="s">
        <v>19</v>
      </c>
      <c r="L129" s="263"/>
      <c r="M129" s="264" t="s">
        <v>19</v>
      </c>
      <c r="N129" s="265" t="s">
        <v>40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179</v>
      </c>
      <c r="AT129" s="215" t="s">
        <v>229</v>
      </c>
      <c r="AU129" s="215" t="s">
        <v>77</v>
      </c>
      <c r="AY129" s="17" t="s">
        <v>144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77</v>
      </c>
      <c r="BK129" s="216">
        <f>ROUND(I129*H129,2)</f>
        <v>0</v>
      </c>
      <c r="BL129" s="17" t="s">
        <v>151</v>
      </c>
      <c r="BM129" s="215" t="s">
        <v>313</v>
      </c>
    </row>
    <row r="130" s="2" customFormat="1">
      <c r="A130" s="38"/>
      <c r="B130" s="39"/>
      <c r="C130" s="40"/>
      <c r="D130" s="217" t="s">
        <v>152</v>
      </c>
      <c r="E130" s="40"/>
      <c r="F130" s="218" t="s">
        <v>3086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152</v>
      </c>
      <c r="AU130" s="17" t="s">
        <v>77</v>
      </c>
    </row>
    <row r="131" s="2" customFormat="1" ht="16.5" customHeight="1">
      <c r="A131" s="38"/>
      <c r="B131" s="39"/>
      <c r="C131" s="204" t="s">
        <v>232</v>
      </c>
      <c r="D131" s="204" t="s">
        <v>146</v>
      </c>
      <c r="E131" s="205" t="s">
        <v>3059</v>
      </c>
      <c r="F131" s="206" t="s">
        <v>3060</v>
      </c>
      <c r="G131" s="207" t="s">
        <v>1212</v>
      </c>
      <c r="H131" s="208">
        <v>16</v>
      </c>
      <c r="I131" s="209"/>
      <c r="J131" s="210">
        <f>ROUND(I131*H131,2)</f>
        <v>0</v>
      </c>
      <c r="K131" s="206" t="s">
        <v>19</v>
      </c>
      <c r="L131" s="44"/>
      <c r="M131" s="211" t="s">
        <v>19</v>
      </c>
      <c r="N131" s="212" t="s">
        <v>40</v>
      </c>
      <c r="O131" s="8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151</v>
      </c>
      <c r="AT131" s="215" t="s">
        <v>146</v>
      </c>
      <c r="AU131" s="215" t="s">
        <v>77</v>
      </c>
      <c r="AY131" s="17" t="s">
        <v>144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77</v>
      </c>
      <c r="BK131" s="216">
        <f>ROUND(I131*H131,2)</f>
        <v>0</v>
      </c>
      <c r="BL131" s="17" t="s">
        <v>151</v>
      </c>
      <c r="BM131" s="215" t="s">
        <v>319</v>
      </c>
    </row>
    <row r="132" s="2" customFormat="1">
      <c r="A132" s="38"/>
      <c r="B132" s="39"/>
      <c r="C132" s="40"/>
      <c r="D132" s="217" t="s">
        <v>152</v>
      </c>
      <c r="E132" s="40"/>
      <c r="F132" s="218" t="s">
        <v>3060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152</v>
      </c>
      <c r="AU132" s="17" t="s">
        <v>77</v>
      </c>
    </row>
    <row r="133" s="2" customFormat="1" ht="37.8" customHeight="1">
      <c r="A133" s="38"/>
      <c r="B133" s="39"/>
      <c r="C133" s="256" t="s">
        <v>323</v>
      </c>
      <c r="D133" s="256" t="s">
        <v>229</v>
      </c>
      <c r="E133" s="257" t="s">
        <v>3087</v>
      </c>
      <c r="F133" s="258" t="s">
        <v>3088</v>
      </c>
      <c r="G133" s="259" t="s">
        <v>1212</v>
      </c>
      <c r="H133" s="260">
        <v>12</v>
      </c>
      <c r="I133" s="261"/>
      <c r="J133" s="262">
        <f>ROUND(I133*H133,2)</f>
        <v>0</v>
      </c>
      <c r="K133" s="258" t="s">
        <v>19</v>
      </c>
      <c r="L133" s="263"/>
      <c r="M133" s="264" t="s">
        <v>19</v>
      </c>
      <c r="N133" s="265" t="s">
        <v>40</v>
      </c>
      <c r="O133" s="8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179</v>
      </c>
      <c r="AT133" s="215" t="s">
        <v>229</v>
      </c>
      <c r="AU133" s="215" t="s">
        <v>77</v>
      </c>
      <c r="AY133" s="17" t="s">
        <v>144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77</v>
      </c>
      <c r="BK133" s="216">
        <f>ROUND(I133*H133,2)</f>
        <v>0</v>
      </c>
      <c r="BL133" s="17" t="s">
        <v>151</v>
      </c>
      <c r="BM133" s="215" t="s">
        <v>326</v>
      </c>
    </row>
    <row r="134" s="2" customFormat="1">
      <c r="A134" s="38"/>
      <c r="B134" s="39"/>
      <c r="C134" s="40"/>
      <c r="D134" s="217" t="s">
        <v>152</v>
      </c>
      <c r="E134" s="40"/>
      <c r="F134" s="218" t="s">
        <v>3088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152</v>
      </c>
      <c r="AU134" s="17" t="s">
        <v>77</v>
      </c>
    </row>
    <row r="135" s="2" customFormat="1" ht="16.5" customHeight="1">
      <c r="A135" s="38"/>
      <c r="B135" s="39"/>
      <c r="C135" s="204" t="s">
        <v>237</v>
      </c>
      <c r="D135" s="204" t="s">
        <v>146</v>
      </c>
      <c r="E135" s="205" t="s">
        <v>3059</v>
      </c>
      <c r="F135" s="206" t="s">
        <v>3060</v>
      </c>
      <c r="G135" s="207" t="s">
        <v>1212</v>
      </c>
      <c r="H135" s="208">
        <v>12</v>
      </c>
      <c r="I135" s="209"/>
      <c r="J135" s="210">
        <f>ROUND(I135*H135,2)</f>
        <v>0</v>
      </c>
      <c r="K135" s="206" t="s">
        <v>19</v>
      </c>
      <c r="L135" s="44"/>
      <c r="M135" s="211" t="s">
        <v>19</v>
      </c>
      <c r="N135" s="212" t="s">
        <v>40</v>
      </c>
      <c r="O135" s="84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151</v>
      </c>
      <c r="AT135" s="215" t="s">
        <v>146</v>
      </c>
      <c r="AU135" s="215" t="s">
        <v>77</v>
      </c>
      <c r="AY135" s="17" t="s">
        <v>144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77</v>
      </c>
      <c r="BK135" s="216">
        <f>ROUND(I135*H135,2)</f>
        <v>0</v>
      </c>
      <c r="BL135" s="17" t="s">
        <v>151</v>
      </c>
      <c r="BM135" s="215" t="s">
        <v>332</v>
      </c>
    </row>
    <row r="136" s="2" customFormat="1">
      <c r="A136" s="38"/>
      <c r="B136" s="39"/>
      <c r="C136" s="40"/>
      <c r="D136" s="217" t="s">
        <v>152</v>
      </c>
      <c r="E136" s="40"/>
      <c r="F136" s="218" t="s">
        <v>3060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152</v>
      </c>
      <c r="AU136" s="17" t="s">
        <v>77</v>
      </c>
    </row>
    <row r="137" s="2" customFormat="1" ht="24.15" customHeight="1">
      <c r="A137" s="38"/>
      <c r="B137" s="39"/>
      <c r="C137" s="256" t="s">
        <v>337</v>
      </c>
      <c r="D137" s="256" t="s">
        <v>229</v>
      </c>
      <c r="E137" s="257" t="s">
        <v>3089</v>
      </c>
      <c r="F137" s="258" t="s">
        <v>3090</v>
      </c>
      <c r="G137" s="259" t="s">
        <v>1212</v>
      </c>
      <c r="H137" s="260">
        <v>2</v>
      </c>
      <c r="I137" s="261"/>
      <c r="J137" s="262">
        <f>ROUND(I137*H137,2)</f>
        <v>0</v>
      </c>
      <c r="K137" s="258" t="s">
        <v>19</v>
      </c>
      <c r="L137" s="263"/>
      <c r="M137" s="264" t="s">
        <v>19</v>
      </c>
      <c r="N137" s="265" t="s">
        <v>40</v>
      </c>
      <c r="O137" s="8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179</v>
      </c>
      <c r="AT137" s="215" t="s">
        <v>229</v>
      </c>
      <c r="AU137" s="215" t="s">
        <v>77</v>
      </c>
      <c r="AY137" s="17" t="s">
        <v>144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77</v>
      </c>
      <c r="BK137" s="216">
        <f>ROUND(I137*H137,2)</f>
        <v>0</v>
      </c>
      <c r="BL137" s="17" t="s">
        <v>151</v>
      </c>
      <c r="BM137" s="215" t="s">
        <v>340</v>
      </c>
    </row>
    <row r="138" s="2" customFormat="1">
      <c r="A138" s="38"/>
      <c r="B138" s="39"/>
      <c r="C138" s="40"/>
      <c r="D138" s="217" t="s">
        <v>152</v>
      </c>
      <c r="E138" s="40"/>
      <c r="F138" s="218" t="s">
        <v>3090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152</v>
      </c>
      <c r="AU138" s="17" t="s">
        <v>77</v>
      </c>
    </row>
    <row r="139" s="2" customFormat="1" ht="16.5" customHeight="1">
      <c r="A139" s="38"/>
      <c r="B139" s="39"/>
      <c r="C139" s="204" t="s">
        <v>244</v>
      </c>
      <c r="D139" s="204" t="s">
        <v>146</v>
      </c>
      <c r="E139" s="205" t="s">
        <v>3059</v>
      </c>
      <c r="F139" s="206" t="s">
        <v>3060</v>
      </c>
      <c r="G139" s="207" t="s">
        <v>1212</v>
      </c>
      <c r="H139" s="208">
        <v>2</v>
      </c>
      <c r="I139" s="209"/>
      <c r="J139" s="210">
        <f>ROUND(I139*H139,2)</f>
        <v>0</v>
      </c>
      <c r="K139" s="206" t="s">
        <v>19</v>
      </c>
      <c r="L139" s="44"/>
      <c r="M139" s="211" t="s">
        <v>19</v>
      </c>
      <c r="N139" s="212" t="s">
        <v>40</v>
      </c>
      <c r="O139" s="84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151</v>
      </c>
      <c r="AT139" s="215" t="s">
        <v>146</v>
      </c>
      <c r="AU139" s="215" t="s">
        <v>77</v>
      </c>
      <c r="AY139" s="17" t="s">
        <v>144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77</v>
      </c>
      <c r="BK139" s="216">
        <f>ROUND(I139*H139,2)</f>
        <v>0</v>
      </c>
      <c r="BL139" s="17" t="s">
        <v>151</v>
      </c>
      <c r="BM139" s="215" t="s">
        <v>344</v>
      </c>
    </row>
    <row r="140" s="2" customFormat="1">
      <c r="A140" s="38"/>
      <c r="B140" s="39"/>
      <c r="C140" s="40"/>
      <c r="D140" s="217" t="s">
        <v>152</v>
      </c>
      <c r="E140" s="40"/>
      <c r="F140" s="218" t="s">
        <v>3060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152</v>
      </c>
      <c r="AU140" s="17" t="s">
        <v>77</v>
      </c>
    </row>
    <row r="141" s="2" customFormat="1" ht="24.15" customHeight="1">
      <c r="A141" s="38"/>
      <c r="B141" s="39"/>
      <c r="C141" s="256" t="s">
        <v>350</v>
      </c>
      <c r="D141" s="256" t="s">
        <v>229</v>
      </c>
      <c r="E141" s="257" t="s">
        <v>3091</v>
      </c>
      <c r="F141" s="258" t="s">
        <v>3092</v>
      </c>
      <c r="G141" s="259" t="s">
        <v>1212</v>
      </c>
      <c r="H141" s="260">
        <v>2</v>
      </c>
      <c r="I141" s="261"/>
      <c r="J141" s="262">
        <f>ROUND(I141*H141,2)</f>
        <v>0</v>
      </c>
      <c r="K141" s="258" t="s">
        <v>19</v>
      </c>
      <c r="L141" s="263"/>
      <c r="M141" s="264" t="s">
        <v>19</v>
      </c>
      <c r="N141" s="265" t="s">
        <v>40</v>
      </c>
      <c r="O141" s="8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179</v>
      </c>
      <c r="AT141" s="215" t="s">
        <v>229</v>
      </c>
      <c r="AU141" s="215" t="s">
        <v>77</v>
      </c>
      <c r="AY141" s="17" t="s">
        <v>144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77</v>
      </c>
      <c r="BK141" s="216">
        <f>ROUND(I141*H141,2)</f>
        <v>0</v>
      </c>
      <c r="BL141" s="17" t="s">
        <v>151</v>
      </c>
      <c r="BM141" s="215" t="s">
        <v>353</v>
      </c>
    </row>
    <row r="142" s="2" customFormat="1">
      <c r="A142" s="38"/>
      <c r="B142" s="39"/>
      <c r="C142" s="40"/>
      <c r="D142" s="217" t="s">
        <v>152</v>
      </c>
      <c r="E142" s="40"/>
      <c r="F142" s="218" t="s">
        <v>3092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152</v>
      </c>
      <c r="AU142" s="17" t="s">
        <v>77</v>
      </c>
    </row>
    <row r="143" s="2" customFormat="1" ht="16.5" customHeight="1">
      <c r="A143" s="38"/>
      <c r="B143" s="39"/>
      <c r="C143" s="204" t="s">
        <v>252</v>
      </c>
      <c r="D143" s="204" t="s">
        <v>146</v>
      </c>
      <c r="E143" s="205" t="s">
        <v>3059</v>
      </c>
      <c r="F143" s="206" t="s">
        <v>3060</v>
      </c>
      <c r="G143" s="207" t="s">
        <v>1212</v>
      </c>
      <c r="H143" s="208">
        <v>2</v>
      </c>
      <c r="I143" s="209"/>
      <c r="J143" s="210">
        <f>ROUND(I143*H143,2)</f>
        <v>0</v>
      </c>
      <c r="K143" s="206" t="s">
        <v>19</v>
      </c>
      <c r="L143" s="44"/>
      <c r="M143" s="211" t="s">
        <v>19</v>
      </c>
      <c r="N143" s="212" t="s">
        <v>40</v>
      </c>
      <c r="O143" s="84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5" t="s">
        <v>151</v>
      </c>
      <c r="AT143" s="215" t="s">
        <v>146</v>
      </c>
      <c r="AU143" s="215" t="s">
        <v>77</v>
      </c>
      <c r="AY143" s="17" t="s">
        <v>144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7" t="s">
        <v>77</v>
      </c>
      <c r="BK143" s="216">
        <f>ROUND(I143*H143,2)</f>
        <v>0</v>
      </c>
      <c r="BL143" s="17" t="s">
        <v>151</v>
      </c>
      <c r="BM143" s="215" t="s">
        <v>357</v>
      </c>
    </row>
    <row r="144" s="2" customFormat="1">
      <c r="A144" s="38"/>
      <c r="B144" s="39"/>
      <c r="C144" s="40"/>
      <c r="D144" s="217" t="s">
        <v>152</v>
      </c>
      <c r="E144" s="40"/>
      <c r="F144" s="218" t="s">
        <v>3060</v>
      </c>
      <c r="G144" s="40"/>
      <c r="H144" s="40"/>
      <c r="I144" s="219"/>
      <c r="J144" s="40"/>
      <c r="K144" s="40"/>
      <c r="L144" s="44"/>
      <c r="M144" s="220"/>
      <c r="N144" s="221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152</v>
      </c>
      <c r="AU144" s="17" t="s">
        <v>77</v>
      </c>
    </row>
    <row r="145" s="2" customFormat="1" ht="21.75" customHeight="1">
      <c r="A145" s="38"/>
      <c r="B145" s="39"/>
      <c r="C145" s="256" t="s">
        <v>368</v>
      </c>
      <c r="D145" s="256" t="s">
        <v>229</v>
      </c>
      <c r="E145" s="257" t="s">
        <v>3093</v>
      </c>
      <c r="F145" s="258" t="s">
        <v>3094</v>
      </c>
      <c r="G145" s="259" t="s">
        <v>1212</v>
      </c>
      <c r="H145" s="260">
        <v>8</v>
      </c>
      <c r="I145" s="261"/>
      <c r="J145" s="262">
        <f>ROUND(I145*H145,2)</f>
        <v>0</v>
      </c>
      <c r="K145" s="258" t="s">
        <v>19</v>
      </c>
      <c r="L145" s="263"/>
      <c r="M145" s="264" t="s">
        <v>19</v>
      </c>
      <c r="N145" s="265" t="s">
        <v>40</v>
      </c>
      <c r="O145" s="84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179</v>
      </c>
      <c r="AT145" s="215" t="s">
        <v>229</v>
      </c>
      <c r="AU145" s="215" t="s">
        <v>77</v>
      </c>
      <c r="AY145" s="17" t="s">
        <v>144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77</v>
      </c>
      <c r="BK145" s="216">
        <f>ROUND(I145*H145,2)</f>
        <v>0</v>
      </c>
      <c r="BL145" s="17" t="s">
        <v>151</v>
      </c>
      <c r="BM145" s="215" t="s">
        <v>371</v>
      </c>
    </row>
    <row r="146" s="2" customFormat="1">
      <c r="A146" s="38"/>
      <c r="B146" s="39"/>
      <c r="C146" s="40"/>
      <c r="D146" s="217" t="s">
        <v>152</v>
      </c>
      <c r="E146" s="40"/>
      <c r="F146" s="218" t="s">
        <v>3094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152</v>
      </c>
      <c r="AU146" s="17" t="s">
        <v>77</v>
      </c>
    </row>
    <row r="147" s="2" customFormat="1" ht="16.5" customHeight="1">
      <c r="A147" s="38"/>
      <c r="B147" s="39"/>
      <c r="C147" s="204" t="s">
        <v>260</v>
      </c>
      <c r="D147" s="204" t="s">
        <v>146</v>
      </c>
      <c r="E147" s="205" t="s">
        <v>3059</v>
      </c>
      <c r="F147" s="206" t="s">
        <v>3060</v>
      </c>
      <c r="G147" s="207" t="s">
        <v>1212</v>
      </c>
      <c r="H147" s="208">
        <v>8</v>
      </c>
      <c r="I147" s="209"/>
      <c r="J147" s="210">
        <f>ROUND(I147*H147,2)</f>
        <v>0</v>
      </c>
      <c r="K147" s="206" t="s">
        <v>19</v>
      </c>
      <c r="L147" s="44"/>
      <c r="M147" s="211" t="s">
        <v>19</v>
      </c>
      <c r="N147" s="212" t="s">
        <v>40</v>
      </c>
      <c r="O147" s="8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5" t="s">
        <v>151</v>
      </c>
      <c r="AT147" s="215" t="s">
        <v>146</v>
      </c>
      <c r="AU147" s="215" t="s">
        <v>77</v>
      </c>
      <c r="AY147" s="17" t="s">
        <v>144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7" t="s">
        <v>77</v>
      </c>
      <c r="BK147" s="216">
        <f>ROUND(I147*H147,2)</f>
        <v>0</v>
      </c>
      <c r="BL147" s="17" t="s">
        <v>151</v>
      </c>
      <c r="BM147" s="215" t="s">
        <v>377</v>
      </c>
    </row>
    <row r="148" s="2" customFormat="1">
      <c r="A148" s="38"/>
      <c r="B148" s="39"/>
      <c r="C148" s="40"/>
      <c r="D148" s="217" t="s">
        <v>152</v>
      </c>
      <c r="E148" s="40"/>
      <c r="F148" s="218" t="s">
        <v>3060</v>
      </c>
      <c r="G148" s="40"/>
      <c r="H148" s="40"/>
      <c r="I148" s="219"/>
      <c r="J148" s="40"/>
      <c r="K148" s="40"/>
      <c r="L148" s="44"/>
      <c r="M148" s="220"/>
      <c r="N148" s="221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152</v>
      </c>
      <c r="AU148" s="17" t="s">
        <v>77</v>
      </c>
    </row>
    <row r="149" s="2" customFormat="1" ht="21.75" customHeight="1">
      <c r="A149" s="38"/>
      <c r="B149" s="39"/>
      <c r="C149" s="256" t="s">
        <v>385</v>
      </c>
      <c r="D149" s="256" t="s">
        <v>229</v>
      </c>
      <c r="E149" s="257" t="s">
        <v>3095</v>
      </c>
      <c r="F149" s="258" t="s">
        <v>3096</v>
      </c>
      <c r="G149" s="259" t="s">
        <v>1212</v>
      </c>
      <c r="H149" s="260">
        <v>8</v>
      </c>
      <c r="I149" s="261"/>
      <c r="J149" s="262">
        <f>ROUND(I149*H149,2)</f>
        <v>0</v>
      </c>
      <c r="K149" s="258" t="s">
        <v>19</v>
      </c>
      <c r="L149" s="263"/>
      <c r="M149" s="264" t="s">
        <v>19</v>
      </c>
      <c r="N149" s="265" t="s">
        <v>40</v>
      </c>
      <c r="O149" s="8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179</v>
      </c>
      <c r="AT149" s="215" t="s">
        <v>229</v>
      </c>
      <c r="AU149" s="215" t="s">
        <v>77</v>
      </c>
      <c r="AY149" s="17" t="s">
        <v>144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77</v>
      </c>
      <c r="BK149" s="216">
        <f>ROUND(I149*H149,2)</f>
        <v>0</v>
      </c>
      <c r="BL149" s="17" t="s">
        <v>151</v>
      </c>
      <c r="BM149" s="215" t="s">
        <v>388</v>
      </c>
    </row>
    <row r="150" s="2" customFormat="1">
      <c r="A150" s="38"/>
      <c r="B150" s="39"/>
      <c r="C150" s="40"/>
      <c r="D150" s="217" t="s">
        <v>152</v>
      </c>
      <c r="E150" s="40"/>
      <c r="F150" s="218" t="s">
        <v>3096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152</v>
      </c>
      <c r="AU150" s="17" t="s">
        <v>77</v>
      </c>
    </row>
    <row r="151" s="2" customFormat="1" ht="16.5" customHeight="1">
      <c r="A151" s="38"/>
      <c r="B151" s="39"/>
      <c r="C151" s="204" t="s">
        <v>269</v>
      </c>
      <c r="D151" s="204" t="s">
        <v>146</v>
      </c>
      <c r="E151" s="205" t="s">
        <v>3059</v>
      </c>
      <c r="F151" s="206" t="s">
        <v>3060</v>
      </c>
      <c r="G151" s="207" t="s">
        <v>1212</v>
      </c>
      <c r="H151" s="208">
        <v>8</v>
      </c>
      <c r="I151" s="209"/>
      <c r="J151" s="210">
        <f>ROUND(I151*H151,2)</f>
        <v>0</v>
      </c>
      <c r="K151" s="206" t="s">
        <v>19</v>
      </c>
      <c r="L151" s="44"/>
      <c r="M151" s="211" t="s">
        <v>19</v>
      </c>
      <c r="N151" s="212" t="s">
        <v>40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151</v>
      </c>
      <c r="AT151" s="215" t="s">
        <v>146</v>
      </c>
      <c r="AU151" s="215" t="s">
        <v>77</v>
      </c>
      <c r="AY151" s="17" t="s">
        <v>144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77</v>
      </c>
      <c r="BK151" s="216">
        <f>ROUND(I151*H151,2)</f>
        <v>0</v>
      </c>
      <c r="BL151" s="17" t="s">
        <v>151</v>
      </c>
      <c r="BM151" s="215" t="s">
        <v>396</v>
      </c>
    </row>
    <row r="152" s="2" customFormat="1">
      <c r="A152" s="38"/>
      <c r="B152" s="39"/>
      <c r="C152" s="40"/>
      <c r="D152" s="217" t="s">
        <v>152</v>
      </c>
      <c r="E152" s="40"/>
      <c r="F152" s="218" t="s">
        <v>3060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152</v>
      </c>
      <c r="AU152" s="17" t="s">
        <v>77</v>
      </c>
    </row>
    <row r="153" s="2" customFormat="1" ht="16.5" customHeight="1">
      <c r="A153" s="38"/>
      <c r="B153" s="39"/>
      <c r="C153" s="256" t="s">
        <v>401</v>
      </c>
      <c r="D153" s="256" t="s">
        <v>229</v>
      </c>
      <c r="E153" s="257" t="s">
        <v>3097</v>
      </c>
      <c r="F153" s="258" t="s">
        <v>3098</v>
      </c>
      <c r="G153" s="259" t="s">
        <v>1212</v>
      </c>
      <c r="H153" s="260">
        <v>4</v>
      </c>
      <c r="I153" s="261"/>
      <c r="J153" s="262">
        <f>ROUND(I153*H153,2)</f>
        <v>0</v>
      </c>
      <c r="K153" s="258" t="s">
        <v>19</v>
      </c>
      <c r="L153" s="263"/>
      <c r="M153" s="264" t="s">
        <v>19</v>
      </c>
      <c r="N153" s="265" t="s">
        <v>40</v>
      </c>
      <c r="O153" s="84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179</v>
      </c>
      <c r="AT153" s="215" t="s">
        <v>229</v>
      </c>
      <c r="AU153" s="215" t="s">
        <v>77</v>
      </c>
      <c r="AY153" s="17" t="s">
        <v>144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77</v>
      </c>
      <c r="BK153" s="216">
        <f>ROUND(I153*H153,2)</f>
        <v>0</v>
      </c>
      <c r="BL153" s="17" t="s">
        <v>151</v>
      </c>
      <c r="BM153" s="215" t="s">
        <v>404</v>
      </c>
    </row>
    <row r="154" s="2" customFormat="1">
      <c r="A154" s="38"/>
      <c r="B154" s="39"/>
      <c r="C154" s="40"/>
      <c r="D154" s="217" t="s">
        <v>152</v>
      </c>
      <c r="E154" s="40"/>
      <c r="F154" s="218" t="s">
        <v>3098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152</v>
      </c>
      <c r="AU154" s="17" t="s">
        <v>77</v>
      </c>
    </row>
    <row r="155" s="2" customFormat="1" ht="16.5" customHeight="1">
      <c r="A155" s="38"/>
      <c r="B155" s="39"/>
      <c r="C155" s="204" t="s">
        <v>276</v>
      </c>
      <c r="D155" s="204" t="s">
        <v>146</v>
      </c>
      <c r="E155" s="205" t="s">
        <v>3059</v>
      </c>
      <c r="F155" s="206" t="s">
        <v>3060</v>
      </c>
      <c r="G155" s="207" t="s">
        <v>1212</v>
      </c>
      <c r="H155" s="208">
        <v>4</v>
      </c>
      <c r="I155" s="209"/>
      <c r="J155" s="210">
        <f>ROUND(I155*H155,2)</f>
        <v>0</v>
      </c>
      <c r="K155" s="206" t="s">
        <v>19</v>
      </c>
      <c r="L155" s="44"/>
      <c r="M155" s="211" t="s">
        <v>19</v>
      </c>
      <c r="N155" s="212" t="s">
        <v>40</v>
      </c>
      <c r="O155" s="8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151</v>
      </c>
      <c r="AT155" s="215" t="s">
        <v>146</v>
      </c>
      <c r="AU155" s="215" t="s">
        <v>77</v>
      </c>
      <c r="AY155" s="17" t="s">
        <v>144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77</v>
      </c>
      <c r="BK155" s="216">
        <f>ROUND(I155*H155,2)</f>
        <v>0</v>
      </c>
      <c r="BL155" s="17" t="s">
        <v>151</v>
      </c>
      <c r="BM155" s="215" t="s">
        <v>410</v>
      </c>
    </row>
    <row r="156" s="2" customFormat="1">
      <c r="A156" s="38"/>
      <c r="B156" s="39"/>
      <c r="C156" s="40"/>
      <c r="D156" s="217" t="s">
        <v>152</v>
      </c>
      <c r="E156" s="40"/>
      <c r="F156" s="218" t="s">
        <v>3060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152</v>
      </c>
      <c r="AU156" s="17" t="s">
        <v>77</v>
      </c>
    </row>
    <row r="157" s="2" customFormat="1" ht="16.5" customHeight="1">
      <c r="A157" s="38"/>
      <c r="B157" s="39"/>
      <c r="C157" s="256" t="s">
        <v>416</v>
      </c>
      <c r="D157" s="256" t="s">
        <v>229</v>
      </c>
      <c r="E157" s="257" t="s">
        <v>3099</v>
      </c>
      <c r="F157" s="258" t="s">
        <v>3100</v>
      </c>
      <c r="G157" s="259" t="s">
        <v>1212</v>
      </c>
      <c r="H157" s="260">
        <v>4</v>
      </c>
      <c r="I157" s="261"/>
      <c r="J157" s="262">
        <f>ROUND(I157*H157,2)</f>
        <v>0</v>
      </c>
      <c r="K157" s="258" t="s">
        <v>19</v>
      </c>
      <c r="L157" s="263"/>
      <c r="M157" s="264" t="s">
        <v>19</v>
      </c>
      <c r="N157" s="265" t="s">
        <v>40</v>
      </c>
      <c r="O157" s="8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5" t="s">
        <v>179</v>
      </c>
      <c r="AT157" s="215" t="s">
        <v>229</v>
      </c>
      <c r="AU157" s="215" t="s">
        <v>77</v>
      </c>
      <c r="AY157" s="17" t="s">
        <v>144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77</v>
      </c>
      <c r="BK157" s="216">
        <f>ROUND(I157*H157,2)</f>
        <v>0</v>
      </c>
      <c r="BL157" s="17" t="s">
        <v>151</v>
      </c>
      <c r="BM157" s="215" t="s">
        <v>419</v>
      </c>
    </row>
    <row r="158" s="2" customFormat="1">
      <c r="A158" s="38"/>
      <c r="B158" s="39"/>
      <c r="C158" s="40"/>
      <c r="D158" s="217" t="s">
        <v>152</v>
      </c>
      <c r="E158" s="40"/>
      <c r="F158" s="218" t="s">
        <v>3100</v>
      </c>
      <c r="G158" s="40"/>
      <c r="H158" s="40"/>
      <c r="I158" s="219"/>
      <c r="J158" s="40"/>
      <c r="K158" s="40"/>
      <c r="L158" s="44"/>
      <c r="M158" s="220"/>
      <c r="N158" s="221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152</v>
      </c>
      <c r="AU158" s="17" t="s">
        <v>77</v>
      </c>
    </row>
    <row r="159" s="2" customFormat="1" ht="16.5" customHeight="1">
      <c r="A159" s="38"/>
      <c r="B159" s="39"/>
      <c r="C159" s="204" t="s">
        <v>282</v>
      </c>
      <c r="D159" s="204" t="s">
        <v>146</v>
      </c>
      <c r="E159" s="205" t="s">
        <v>3059</v>
      </c>
      <c r="F159" s="206" t="s">
        <v>3060</v>
      </c>
      <c r="G159" s="207" t="s">
        <v>1212</v>
      </c>
      <c r="H159" s="208">
        <v>4</v>
      </c>
      <c r="I159" s="209"/>
      <c r="J159" s="210">
        <f>ROUND(I159*H159,2)</f>
        <v>0</v>
      </c>
      <c r="K159" s="206" t="s">
        <v>19</v>
      </c>
      <c r="L159" s="44"/>
      <c r="M159" s="211" t="s">
        <v>19</v>
      </c>
      <c r="N159" s="212" t="s">
        <v>40</v>
      </c>
      <c r="O159" s="8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151</v>
      </c>
      <c r="AT159" s="215" t="s">
        <v>146</v>
      </c>
      <c r="AU159" s="215" t="s">
        <v>77</v>
      </c>
      <c r="AY159" s="17" t="s">
        <v>144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77</v>
      </c>
      <c r="BK159" s="216">
        <f>ROUND(I159*H159,2)</f>
        <v>0</v>
      </c>
      <c r="BL159" s="17" t="s">
        <v>151</v>
      </c>
      <c r="BM159" s="215" t="s">
        <v>428</v>
      </c>
    </row>
    <row r="160" s="2" customFormat="1">
      <c r="A160" s="38"/>
      <c r="B160" s="39"/>
      <c r="C160" s="40"/>
      <c r="D160" s="217" t="s">
        <v>152</v>
      </c>
      <c r="E160" s="40"/>
      <c r="F160" s="218" t="s">
        <v>3060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152</v>
      </c>
      <c r="AU160" s="17" t="s">
        <v>77</v>
      </c>
    </row>
    <row r="161" s="2" customFormat="1" ht="16.5" customHeight="1">
      <c r="A161" s="38"/>
      <c r="B161" s="39"/>
      <c r="C161" s="256" t="s">
        <v>433</v>
      </c>
      <c r="D161" s="256" t="s">
        <v>229</v>
      </c>
      <c r="E161" s="257" t="s">
        <v>3101</v>
      </c>
      <c r="F161" s="258" t="s">
        <v>3102</v>
      </c>
      <c r="G161" s="259" t="s">
        <v>79</v>
      </c>
      <c r="H161" s="260">
        <v>2</v>
      </c>
      <c r="I161" s="261"/>
      <c r="J161" s="262">
        <f>ROUND(I161*H161,2)</f>
        <v>0</v>
      </c>
      <c r="K161" s="258" t="s">
        <v>19</v>
      </c>
      <c r="L161" s="263"/>
      <c r="M161" s="264" t="s">
        <v>19</v>
      </c>
      <c r="N161" s="265" t="s">
        <v>40</v>
      </c>
      <c r="O161" s="8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179</v>
      </c>
      <c r="AT161" s="215" t="s">
        <v>229</v>
      </c>
      <c r="AU161" s="215" t="s">
        <v>77</v>
      </c>
      <c r="AY161" s="17" t="s">
        <v>144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77</v>
      </c>
      <c r="BK161" s="216">
        <f>ROUND(I161*H161,2)</f>
        <v>0</v>
      </c>
      <c r="BL161" s="17" t="s">
        <v>151</v>
      </c>
      <c r="BM161" s="215" t="s">
        <v>436</v>
      </c>
    </row>
    <row r="162" s="2" customFormat="1">
      <c r="A162" s="38"/>
      <c r="B162" s="39"/>
      <c r="C162" s="40"/>
      <c r="D162" s="217" t="s">
        <v>152</v>
      </c>
      <c r="E162" s="40"/>
      <c r="F162" s="218" t="s">
        <v>3102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152</v>
      </c>
      <c r="AU162" s="17" t="s">
        <v>77</v>
      </c>
    </row>
    <row r="163" s="2" customFormat="1" ht="16.5" customHeight="1">
      <c r="A163" s="38"/>
      <c r="B163" s="39"/>
      <c r="C163" s="204" t="s">
        <v>292</v>
      </c>
      <c r="D163" s="204" t="s">
        <v>146</v>
      </c>
      <c r="E163" s="205" t="s">
        <v>3059</v>
      </c>
      <c r="F163" s="206" t="s">
        <v>3060</v>
      </c>
      <c r="G163" s="207" t="s">
        <v>1212</v>
      </c>
      <c r="H163" s="208">
        <v>4</v>
      </c>
      <c r="I163" s="209"/>
      <c r="J163" s="210">
        <f>ROUND(I163*H163,2)</f>
        <v>0</v>
      </c>
      <c r="K163" s="206" t="s">
        <v>19</v>
      </c>
      <c r="L163" s="44"/>
      <c r="M163" s="211" t="s">
        <v>19</v>
      </c>
      <c r="N163" s="212" t="s">
        <v>40</v>
      </c>
      <c r="O163" s="8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151</v>
      </c>
      <c r="AT163" s="215" t="s">
        <v>146</v>
      </c>
      <c r="AU163" s="215" t="s">
        <v>77</v>
      </c>
      <c r="AY163" s="17" t="s">
        <v>144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77</v>
      </c>
      <c r="BK163" s="216">
        <f>ROUND(I163*H163,2)</f>
        <v>0</v>
      </c>
      <c r="BL163" s="17" t="s">
        <v>151</v>
      </c>
      <c r="BM163" s="215" t="s">
        <v>440</v>
      </c>
    </row>
    <row r="164" s="2" customFormat="1">
      <c r="A164" s="38"/>
      <c r="B164" s="39"/>
      <c r="C164" s="40"/>
      <c r="D164" s="217" t="s">
        <v>152</v>
      </c>
      <c r="E164" s="40"/>
      <c r="F164" s="218" t="s">
        <v>3060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152</v>
      </c>
      <c r="AU164" s="17" t="s">
        <v>77</v>
      </c>
    </row>
    <row r="165" s="2" customFormat="1" ht="33" customHeight="1">
      <c r="A165" s="38"/>
      <c r="B165" s="39"/>
      <c r="C165" s="256" t="s">
        <v>446</v>
      </c>
      <c r="D165" s="256" t="s">
        <v>229</v>
      </c>
      <c r="E165" s="257" t="s">
        <v>3103</v>
      </c>
      <c r="F165" s="258" t="s">
        <v>3104</v>
      </c>
      <c r="G165" s="259" t="s">
        <v>291</v>
      </c>
      <c r="H165" s="260">
        <v>32</v>
      </c>
      <c r="I165" s="261"/>
      <c r="J165" s="262">
        <f>ROUND(I165*H165,2)</f>
        <v>0</v>
      </c>
      <c r="K165" s="258" t="s">
        <v>19</v>
      </c>
      <c r="L165" s="263"/>
      <c r="M165" s="264" t="s">
        <v>19</v>
      </c>
      <c r="N165" s="265" t="s">
        <v>40</v>
      </c>
      <c r="O165" s="84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179</v>
      </c>
      <c r="AT165" s="215" t="s">
        <v>229</v>
      </c>
      <c r="AU165" s="215" t="s">
        <v>77</v>
      </c>
      <c r="AY165" s="17" t="s">
        <v>144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77</v>
      </c>
      <c r="BK165" s="216">
        <f>ROUND(I165*H165,2)</f>
        <v>0</v>
      </c>
      <c r="BL165" s="17" t="s">
        <v>151</v>
      </c>
      <c r="BM165" s="215" t="s">
        <v>449</v>
      </c>
    </row>
    <row r="166" s="2" customFormat="1">
      <c r="A166" s="38"/>
      <c r="B166" s="39"/>
      <c r="C166" s="40"/>
      <c r="D166" s="217" t="s">
        <v>152</v>
      </c>
      <c r="E166" s="40"/>
      <c r="F166" s="218" t="s">
        <v>3104</v>
      </c>
      <c r="G166" s="40"/>
      <c r="H166" s="40"/>
      <c r="I166" s="219"/>
      <c r="J166" s="40"/>
      <c r="K166" s="40"/>
      <c r="L166" s="44"/>
      <c r="M166" s="220"/>
      <c r="N166" s="221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152</v>
      </c>
      <c r="AU166" s="17" t="s">
        <v>77</v>
      </c>
    </row>
    <row r="167" s="2" customFormat="1">
      <c r="A167" s="38"/>
      <c r="B167" s="39"/>
      <c r="C167" s="40"/>
      <c r="D167" s="217" t="s">
        <v>3057</v>
      </c>
      <c r="E167" s="40"/>
      <c r="F167" s="274" t="s">
        <v>3105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3057</v>
      </c>
      <c r="AU167" s="17" t="s">
        <v>77</v>
      </c>
    </row>
    <row r="168" s="2" customFormat="1" ht="16.5" customHeight="1">
      <c r="A168" s="38"/>
      <c r="B168" s="39"/>
      <c r="C168" s="204" t="s">
        <v>298</v>
      </c>
      <c r="D168" s="204" t="s">
        <v>146</v>
      </c>
      <c r="E168" s="205" t="s">
        <v>3106</v>
      </c>
      <c r="F168" s="206" t="s">
        <v>3060</v>
      </c>
      <c r="G168" s="207" t="s">
        <v>291</v>
      </c>
      <c r="H168" s="208">
        <v>32</v>
      </c>
      <c r="I168" s="209"/>
      <c r="J168" s="210">
        <f>ROUND(I168*H168,2)</f>
        <v>0</v>
      </c>
      <c r="K168" s="206" t="s">
        <v>19</v>
      </c>
      <c r="L168" s="44"/>
      <c r="M168" s="211" t="s">
        <v>19</v>
      </c>
      <c r="N168" s="212" t="s">
        <v>40</v>
      </c>
      <c r="O168" s="84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5" t="s">
        <v>151</v>
      </c>
      <c r="AT168" s="215" t="s">
        <v>146</v>
      </c>
      <c r="AU168" s="215" t="s">
        <v>77</v>
      </c>
      <c r="AY168" s="17" t="s">
        <v>144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7" t="s">
        <v>77</v>
      </c>
      <c r="BK168" s="216">
        <f>ROUND(I168*H168,2)</f>
        <v>0</v>
      </c>
      <c r="BL168" s="17" t="s">
        <v>151</v>
      </c>
      <c r="BM168" s="215" t="s">
        <v>456</v>
      </c>
    </row>
    <row r="169" s="2" customFormat="1">
      <c r="A169" s="38"/>
      <c r="B169" s="39"/>
      <c r="C169" s="40"/>
      <c r="D169" s="217" t="s">
        <v>152</v>
      </c>
      <c r="E169" s="40"/>
      <c r="F169" s="218" t="s">
        <v>3060</v>
      </c>
      <c r="G169" s="40"/>
      <c r="H169" s="40"/>
      <c r="I169" s="219"/>
      <c r="J169" s="40"/>
      <c r="K169" s="40"/>
      <c r="L169" s="44"/>
      <c r="M169" s="220"/>
      <c r="N169" s="221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152</v>
      </c>
      <c r="AU169" s="17" t="s">
        <v>77</v>
      </c>
    </row>
    <row r="170" s="2" customFormat="1" ht="16.5" customHeight="1">
      <c r="A170" s="38"/>
      <c r="B170" s="39"/>
      <c r="C170" s="256" t="s">
        <v>460</v>
      </c>
      <c r="D170" s="256" t="s">
        <v>229</v>
      </c>
      <c r="E170" s="257" t="s">
        <v>3107</v>
      </c>
      <c r="F170" s="258" t="s">
        <v>3108</v>
      </c>
      <c r="G170" s="259" t="s">
        <v>1212</v>
      </c>
      <c r="H170" s="260">
        <v>4</v>
      </c>
      <c r="I170" s="261"/>
      <c r="J170" s="262">
        <f>ROUND(I170*H170,2)</f>
        <v>0</v>
      </c>
      <c r="K170" s="258" t="s">
        <v>19</v>
      </c>
      <c r="L170" s="263"/>
      <c r="M170" s="264" t="s">
        <v>19</v>
      </c>
      <c r="N170" s="265" t="s">
        <v>40</v>
      </c>
      <c r="O170" s="84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179</v>
      </c>
      <c r="AT170" s="215" t="s">
        <v>229</v>
      </c>
      <c r="AU170" s="215" t="s">
        <v>77</v>
      </c>
      <c r="AY170" s="17" t="s">
        <v>144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77</v>
      </c>
      <c r="BK170" s="216">
        <f>ROUND(I170*H170,2)</f>
        <v>0</v>
      </c>
      <c r="BL170" s="17" t="s">
        <v>151</v>
      </c>
      <c r="BM170" s="215" t="s">
        <v>463</v>
      </c>
    </row>
    <row r="171" s="2" customFormat="1">
      <c r="A171" s="38"/>
      <c r="B171" s="39"/>
      <c r="C171" s="40"/>
      <c r="D171" s="217" t="s">
        <v>152</v>
      </c>
      <c r="E171" s="40"/>
      <c r="F171" s="218" t="s">
        <v>3108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152</v>
      </c>
      <c r="AU171" s="17" t="s">
        <v>77</v>
      </c>
    </row>
    <row r="172" s="2" customFormat="1" ht="16.5" customHeight="1">
      <c r="A172" s="38"/>
      <c r="B172" s="39"/>
      <c r="C172" s="204" t="s">
        <v>306</v>
      </c>
      <c r="D172" s="204" t="s">
        <v>146</v>
      </c>
      <c r="E172" s="205" t="s">
        <v>3059</v>
      </c>
      <c r="F172" s="206" t="s">
        <v>3060</v>
      </c>
      <c r="G172" s="207" t="s">
        <v>1212</v>
      </c>
      <c r="H172" s="208">
        <v>4</v>
      </c>
      <c r="I172" s="209"/>
      <c r="J172" s="210">
        <f>ROUND(I172*H172,2)</f>
        <v>0</v>
      </c>
      <c r="K172" s="206" t="s">
        <v>19</v>
      </c>
      <c r="L172" s="44"/>
      <c r="M172" s="211" t="s">
        <v>19</v>
      </c>
      <c r="N172" s="212" t="s">
        <v>40</v>
      </c>
      <c r="O172" s="84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5" t="s">
        <v>151</v>
      </c>
      <c r="AT172" s="215" t="s">
        <v>146</v>
      </c>
      <c r="AU172" s="215" t="s">
        <v>77</v>
      </c>
      <c r="AY172" s="17" t="s">
        <v>144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7" t="s">
        <v>77</v>
      </c>
      <c r="BK172" s="216">
        <f>ROUND(I172*H172,2)</f>
        <v>0</v>
      </c>
      <c r="BL172" s="17" t="s">
        <v>151</v>
      </c>
      <c r="BM172" s="215" t="s">
        <v>470</v>
      </c>
    </row>
    <row r="173" s="2" customFormat="1">
      <c r="A173" s="38"/>
      <c r="B173" s="39"/>
      <c r="C173" s="40"/>
      <c r="D173" s="217" t="s">
        <v>152</v>
      </c>
      <c r="E173" s="40"/>
      <c r="F173" s="218" t="s">
        <v>3060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152</v>
      </c>
      <c r="AU173" s="17" t="s">
        <v>77</v>
      </c>
    </row>
    <row r="174" s="2" customFormat="1" ht="16.5" customHeight="1">
      <c r="A174" s="38"/>
      <c r="B174" s="39"/>
      <c r="C174" s="256" t="s">
        <v>485</v>
      </c>
      <c r="D174" s="256" t="s">
        <v>229</v>
      </c>
      <c r="E174" s="257" t="s">
        <v>3109</v>
      </c>
      <c r="F174" s="258" t="s">
        <v>3110</v>
      </c>
      <c r="G174" s="259" t="s">
        <v>1212</v>
      </c>
      <c r="H174" s="260">
        <v>4</v>
      </c>
      <c r="I174" s="261"/>
      <c r="J174" s="262">
        <f>ROUND(I174*H174,2)</f>
        <v>0</v>
      </c>
      <c r="K174" s="258" t="s">
        <v>19</v>
      </c>
      <c r="L174" s="263"/>
      <c r="M174" s="264" t="s">
        <v>19</v>
      </c>
      <c r="N174" s="265" t="s">
        <v>40</v>
      </c>
      <c r="O174" s="84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5" t="s">
        <v>179</v>
      </c>
      <c r="AT174" s="215" t="s">
        <v>229</v>
      </c>
      <c r="AU174" s="215" t="s">
        <v>77</v>
      </c>
      <c r="AY174" s="17" t="s">
        <v>144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7" t="s">
        <v>77</v>
      </c>
      <c r="BK174" s="216">
        <f>ROUND(I174*H174,2)</f>
        <v>0</v>
      </c>
      <c r="BL174" s="17" t="s">
        <v>151</v>
      </c>
      <c r="BM174" s="215" t="s">
        <v>488</v>
      </c>
    </row>
    <row r="175" s="2" customFormat="1">
      <c r="A175" s="38"/>
      <c r="B175" s="39"/>
      <c r="C175" s="40"/>
      <c r="D175" s="217" t="s">
        <v>152</v>
      </c>
      <c r="E175" s="40"/>
      <c r="F175" s="218" t="s">
        <v>3110</v>
      </c>
      <c r="G175" s="40"/>
      <c r="H175" s="40"/>
      <c r="I175" s="219"/>
      <c r="J175" s="40"/>
      <c r="K175" s="40"/>
      <c r="L175" s="44"/>
      <c r="M175" s="220"/>
      <c r="N175" s="221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152</v>
      </c>
      <c r="AU175" s="17" t="s">
        <v>77</v>
      </c>
    </row>
    <row r="176" s="2" customFormat="1" ht="16.5" customHeight="1">
      <c r="A176" s="38"/>
      <c r="B176" s="39"/>
      <c r="C176" s="204" t="s">
        <v>313</v>
      </c>
      <c r="D176" s="204" t="s">
        <v>146</v>
      </c>
      <c r="E176" s="205" t="s">
        <v>3059</v>
      </c>
      <c r="F176" s="206" t="s">
        <v>3060</v>
      </c>
      <c r="G176" s="207" t="s">
        <v>1212</v>
      </c>
      <c r="H176" s="208">
        <v>4</v>
      </c>
      <c r="I176" s="209"/>
      <c r="J176" s="210">
        <f>ROUND(I176*H176,2)</f>
        <v>0</v>
      </c>
      <c r="K176" s="206" t="s">
        <v>19</v>
      </c>
      <c r="L176" s="44"/>
      <c r="M176" s="211" t="s">
        <v>19</v>
      </c>
      <c r="N176" s="212" t="s">
        <v>40</v>
      </c>
      <c r="O176" s="84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5" t="s">
        <v>151</v>
      </c>
      <c r="AT176" s="215" t="s">
        <v>146</v>
      </c>
      <c r="AU176" s="215" t="s">
        <v>77</v>
      </c>
      <c r="AY176" s="17" t="s">
        <v>144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7" t="s">
        <v>77</v>
      </c>
      <c r="BK176" s="216">
        <f>ROUND(I176*H176,2)</f>
        <v>0</v>
      </c>
      <c r="BL176" s="17" t="s">
        <v>151</v>
      </c>
      <c r="BM176" s="215" t="s">
        <v>495</v>
      </c>
    </row>
    <row r="177" s="2" customFormat="1">
      <c r="A177" s="38"/>
      <c r="B177" s="39"/>
      <c r="C177" s="40"/>
      <c r="D177" s="217" t="s">
        <v>152</v>
      </c>
      <c r="E177" s="40"/>
      <c r="F177" s="218" t="s">
        <v>3060</v>
      </c>
      <c r="G177" s="40"/>
      <c r="H177" s="40"/>
      <c r="I177" s="219"/>
      <c r="J177" s="40"/>
      <c r="K177" s="40"/>
      <c r="L177" s="44"/>
      <c r="M177" s="220"/>
      <c r="N177" s="221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152</v>
      </c>
      <c r="AU177" s="17" t="s">
        <v>77</v>
      </c>
    </row>
    <row r="178" s="2" customFormat="1" ht="16.5" customHeight="1">
      <c r="A178" s="38"/>
      <c r="B178" s="39"/>
      <c r="C178" s="256" t="s">
        <v>498</v>
      </c>
      <c r="D178" s="256" t="s">
        <v>229</v>
      </c>
      <c r="E178" s="257" t="s">
        <v>3111</v>
      </c>
      <c r="F178" s="258" t="s">
        <v>3112</v>
      </c>
      <c r="G178" s="259" t="s">
        <v>1212</v>
      </c>
      <c r="H178" s="260">
        <v>1</v>
      </c>
      <c r="I178" s="261"/>
      <c r="J178" s="262">
        <f>ROUND(I178*H178,2)</f>
        <v>0</v>
      </c>
      <c r="K178" s="258" t="s">
        <v>19</v>
      </c>
      <c r="L178" s="263"/>
      <c r="M178" s="264" t="s">
        <v>19</v>
      </c>
      <c r="N178" s="265" t="s">
        <v>40</v>
      </c>
      <c r="O178" s="84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5" t="s">
        <v>179</v>
      </c>
      <c r="AT178" s="215" t="s">
        <v>229</v>
      </c>
      <c r="AU178" s="215" t="s">
        <v>77</v>
      </c>
      <c r="AY178" s="17" t="s">
        <v>144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77</v>
      </c>
      <c r="BK178" s="216">
        <f>ROUND(I178*H178,2)</f>
        <v>0</v>
      </c>
      <c r="BL178" s="17" t="s">
        <v>151</v>
      </c>
      <c r="BM178" s="215" t="s">
        <v>501</v>
      </c>
    </row>
    <row r="179" s="2" customFormat="1">
      <c r="A179" s="38"/>
      <c r="B179" s="39"/>
      <c r="C179" s="40"/>
      <c r="D179" s="217" t="s">
        <v>152</v>
      </c>
      <c r="E179" s="40"/>
      <c r="F179" s="218" t="s">
        <v>3112</v>
      </c>
      <c r="G179" s="40"/>
      <c r="H179" s="40"/>
      <c r="I179" s="219"/>
      <c r="J179" s="40"/>
      <c r="K179" s="40"/>
      <c r="L179" s="44"/>
      <c r="M179" s="220"/>
      <c r="N179" s="22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152</v>
      </c>
      <c r="AU179" s="17" t="s">
        <v>77</v>
      </c>
    </row>
    <row r="180" s="2" customFormat="1" ht="16.5" customHeight="1">
      <c r="A180" s="38"/>
      <c r="B180" s="39"/>
      <c r="C180" s="204" t="s">
        <v>319</v>
      </c>
      <c r="D180" s="204" t="s">
        <v>146</v>
      </c>
      <c r="E180" s="205" t="s">
        <v>3059</v>
      </c>
      <c r="F180" s="206" t="s">
        <v>3060</v>
      </c>
      <c r="G180" s="207" t="s">
        <v>1212</v>
      </c>
      <c r="H180" s="208">
        <v>1</v>
      </c>
      <c r="I180" s="209"/>
      <c r="J180" s="210">
        <f>ROUND(I180*H180,2)</f>
        <v>0</v>
      </c>
      <c r="K180" s="206" t="s">
        <v>19</v>
      </c>
      <c r="L180" s="44"/>
      <c r="M180" s="211" t="s">
        <v>19</v>
      </c>
      <c r="N180" s="212" t="s">
        <v>40</v>
      </c>
      <c r="O180" s="84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5" t="s">
        <v>151</v>
      </c>
      <c r="AT180" s="215" t="s">
        <v>146</v>
      </c>
      <c r="AU180" s="215" t="s">
        <v>77</v>
      </c>
      <c r="AY180" s="17" t="s">
        <v>144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7" t="s">
        <v>77</v>
      </c>
      <c r="BK180" s="216">
        <f>ROUND(I180*H180,2)</f>
        <v>0</v>
      </c>
      <c r="BL180" s="17" t="s">
        <v>151</v>
      </c>
      <c r="BM180" s="215" t="s">
        <v>511</v>
      </c>
    </row>
    <row r="181" s="2" customFormat="1">
      <c r="A181" s="38"/>
      <c r="B181" s="39"/>
      <c r="C181" s="40"/>
      <c r="D181" s="217" t="s">
        <v>152</v>
      </c>
      <c r="E181" s="40"/>
      <c r="F181" s="218" t="s">
        <v>3060</v>
      </c>
      <c r="G181" s="40"/>
      <c r="H181" s="40"/>
      <c r="I181" s="219"/>
      <c r="J181" s="40"/>
      <c r="K181" s="40"/>
      <c r="L181" s="44"/>
      <c r="M181" s="220"/>
      <c r="N181" s="221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152</v>
      </c>
      <c r="AU181" s="17" t="s">
        <v>77</v>
      </c>
    </row>
    <row r="182" s="2" customFormat="1" ht="16.5" customHeight="1">
      <c r="A182" s="38"/>
      <c r="B182" s="39"/>
      <c r="C182" s="256" t="s">
        <v>514</v>
      </c>
      <c r="D182" s="256" t="s">
        <v>229</v>
      </c>
      <c r="E182" s="257" t="s">
        <v>3113</v>
      </c>
      <c r="F182" s="258" t="s">
        <v>3114</v>
      </c>
      <c r="G182" s="259" t="s">
        <v>1212</v>
      </c>
      <c r="H182" s="260">
        <v>2</v>
      </c>
      <c r="I182" s="261"/>
      <c r="J182" s="262">
        <f>ROUND(I182*H182,2)</f>
        <v>0</v>
      </c>
      <c r="K182" s="258" t="s">
        <v>19</v>
      </c>
      <c r="L182" s="263"/>
      <c r="M182" s="264" t="s">
        <v>19</v>
      </c>
      <c r="N182" s="265" t="s">
        <v>40</v>
      </c>
      <c r="O182" s="84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5" t="s">
        <v>179</v>
      </c>
      <c r="AT182" s="215" t="s">
        <v>229</v>
      </c>
      <c r="AU182" s="215" t="s">
        <v>77</v>
      </c>
      <c r="AY182" s="17" t="s">
        <v>144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7" t="s">
        <v>77</v>
      </c>
      <c r="BK182" s="216">
        <f>ROUND(I182*H182,2)</f>
        <v>0</v>
      </c>
      <c r="BL182" s="17" t="s">
        <v>151</v>
      </c>
      <c r="BM182" s="215" t="s">
        <v>517</v>
      </c>
    </row>
    <row r="183" s="2" customFormat="1">
      <c r="A183" s="38"/>
      <c r="B183" s="39"/>
      <c r="C183" s="40"/>
      <c r="D183" s="217" t="s">
        <v>152</v>
      </c>
      <c r="E183" s="40"/>
      <c r="F183" s="218" t="s">
        <v>3114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152</v>
      </c>
      <c r="AU183" s="17" t="s">
        <v>77</v>
      </c>
    </row>
    <row r="184" s="2" customFormat="1" ht="16.5" customHeight="1">
      <c r="A184" s="38"/>
      <c r="B184" s="39"/>
      <c r="C184" s="204" t="s">
        <v>326</v>
      </c>
      <c r="D184" s="204" t="s">
        <v>146</v>
      </c>
      <c r="E184" s="205" t="s">
        <v>3059</v>
      </c>
      <c r="F184" s="206" t="s">
        <v>3060</v>
      </c>
      <c r="G184" s="207" t="s">
        <v>1212</v>
      </c>
      <c r="H184" s="208">
        <v>2</v>
      </c>
      <c r="I184" s="209"/>
      <c r="J184" s="210">
        <f>ROUND(I184*H184,2)</f>
        <v>0</v>
      </c>
      <c r="K184" s="206" t="s">
        <v>19</v>
      </c>
      <c r="L184" s="44"/>
      <c r="M184" s="211" t="s">
        <v>19</v>
      </c>
      <c r="N184" s="212" t="s">
        <v>40</v>
      </c>
      <c r="O184" s="84"/>
      <c r="P184" s="213">
        <f>O184*H184</f>
        <v>0</v>
      </c>
      <c r="Q184" s="213">
        <v>0</v>
      </c>
      <c r="R184" s="213">
        <f>Q184*H184</f>
        <v>0</v>
      </c>
      <c r="S184" s="213">
        <v>0</v>
      </c>
      <c r="T184" s="21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5" t="s">
        <v>151</v>
      </c>
      <c r="AT184" s="215" t="s">
        <v>146</v>
      </c>
      <c r="AU184" s="215" t="s">
        <v>77</v>
      </c>
      <c r="AY184" s="17" t="s">
        <v>144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7" t="s">
        <v>77</v>
      </c>
      <c r="BK184" s="216">
        <f>ROUND(I184*H184,2)</f>
        <v>0</v>
      </c>
      <c r="BL184" s="17" t="s">
        <v>151</v>
      </c>
      <c r="BM184" s="215" t="s">
        <v>522</v>
      </c>
    </row>
    <row r="185" s="2" customFormat="1">
      <c r="A185" s="38"/>
      <c r="B185" s="39"/>
      <c r="C185" s="40"/>
      <c r="D185" s="217" t="s">
        <v>152</v>
      </c>
      <c r="E185" s="40"/>
      <c r="F185" s="218" t="s">
        <v>3060</v>
      </c>
      <c r="G185" s="40"/>
      <c r="H185" s="40"/>
      <c r="I185" s="219"/>
      <c r="J185" s="40"/>
      <c r="K185" s="40"/>
      <c r="L185" s="44"/>
      <c r="M185" s="220"/>
      <c r="N185" s="221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152</v>
      </c>
      <c r="AU185" s="17" t="s">
        <v>77</v>
      </c>
    </row>
    <row r="186" s="2" customFormat="1" ht="21.75" customHeight="1">
      <c r="A186" s="38"/>
      <c r="B186" s="39"/>
      <c r="C186" s="256" t="s">
        <v>528</v>
      </c>
      <c r="D186" s="256" t="s">
        <v>229</v>
      </c>
      <c r="E186" s="257" t="s">
        <v>3115</v>
      </c>
      <c r="F186" s="258" t="s">
        <v>3116</v>
      </c>
      <c r="G186" s="259" t="s">
        <v>1212</v>
      </c>
      <c r="H186" s="260">
        <v>4</v>
      </c>
      <c r="I186" s="261"/>
      <c r="J186" s="262">
        <f>ROUND(I186*H186,2)</f>
        <v>0</v>
      </c>
      <c r="K186" s="258" t="s">
        <v>19</v>
      </c>
      <c r="L186" s="263"/>
      <c r="M186" s="264" t="s">
        <v>19</v>
      </c>
      <c r="N186" s="265" t="s">
        <v>40</v>
      </c>
      <c r="O186" s="84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5" t="s">
        <v>179</v>
      </c>
      <c r="AT186" s="215" t="s">
        <v>229</v>
      </c>
      <c r="AU186" s="215" t="s">
        <v>77</v>
      </c>
      <c r="AY186" s="17" t="s">
        <v>144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7" t="s">
        <v>77</v>
      </c>
      <c r="BK186" s="216">
        <f>ROUND(I186*H186,2)</f>
        <v>0</v>
      </c>
      <c r="BL186" s="17" t="s">
        <v>151</v>
      </c>
      <c r="BM186" s="215" t="s">
        <v>531</v>
      </c>
    </row>
    <row r="187" s="2" customFormat="1">
      <c r="A187" s="38"/>
      <c r="B187" s="39"/>
      <c r="C187" s="40"/>
      <c r="D187" s="217" t="s">
        <v>152</v>
      </c>
      <c r="E187" s="40"/>
      <c r="F187" s="218" t="s">
        <v>3116</v>
      </c>
      <c r="G187" s="40"/>
      <c r="H187" s="40"/>
      <c r="I187" s="219"/>
      <c r="J187" s="40"/>
      <c r="K187" s="40"/>
      <c r="L187" s="44"/>
      <c r="M187" s="220"/>
      <c r="N187" s="221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152</v>
      </c>
      <c r="AU187" s="17" t="s">
        <v>77</v>
      </c>
    </row>
    <row r="188" s="2" customFormat="1" ht="16.5" customHeight="1">
      <c r="A188" s="38"/>
      <c r="B188" s="39"/>
      <c r="C188" s="204" t="s">
        <v>332</v>
      </c>
      <c r="D188" s="204" t="s">
        <v>146</v>
      </c>
      <c r="E188" s="205" t="s">
        <v>3059</v>
      </c>
      <c r="F188" s="206" t="s">
        <v>3060</v>
      </c>
      <c r="G188" s="207" t="s">
        <v>1212</v>
      </c>
      <c r="H188" s="208">
        <v>4</v>
      </c>
      <c r="I188" s="209"/>
      <c r="J188" s="210">
        <f>ROUND(I188*H188,2)</f>
        <v>0</v>
      </c>
      <c r="K188" s="206" t="s">
        <v>19</v>
      </c>
      <c r="L188" s="44"/>
      <c r="M188" s="211" t="s">
        <v>19</v>
      </c>
      <c r="N188" s="212" t="s">
        <v>40</v>
      </c>
      <c r="O188" s="84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5" t="s">
        <v>151</v>
      </c>
      <c r="AT188" s="215" t="s">
        <v>146</v>
      </c>
      <c r="AU188" s="215" t="s">
        <v>77</v>
      </c>
      <c r="AY188" s="17" t="s">
        <v>144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7" t="s">
        <v>77</v>
      </c>
      <c r="BK188" s="216">
        <f>ROUND(I188*H188,2)</f>
        <v>0</v>
      </c>
      <c r="BL188" s="17" t="s">
        <v>151</v>
      </c>
      <c r="BM188" s="215" t="s">
        <v>542</v>
      </c>
    </row>
    <row r="189" s="2" customFormat="1">
      <c r="A189" s="38"/>
      <c r="B189" s="39"/>
      <c r="C189" s="40"/>
      <c r="D189" s="217" t="s">
        <v>152</v>
      </c>
      <c r="E189" s="40"/>
      <c r="F189" s="218" t="s">
        <v>3060</v>
      </c>
      <c r="G189" s="40"/>
      <c r="H189" s="40"/>
      <c r="I189" s="219"/>
      <c r="J189" s="40"/>
      <c r="K189" s="40"/>
      <c r="L189" s="44"/>
      <c r="M189" s="220"/>
      <c r="N189" s="221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152</v>
      </c>
      <c r="AU189" s="17" t="s">
        <v>77</v>
      </c>
    </row>
    <row r="190" s="2" customFormat="1" ht="16.5" customHeight="1">
      <c r="A190" s="38"/>
      <c r="B190" s="39"/>
      <c r="C190" s="256" t="s">
        <v>546</v>
      </c>
      <c r="D190" s="256" t="s">
        <v>229</v>
      </c>
      <c r="E190" s="257" t="s">
        <v>3117</v>
      </c>
      <c r="F190" s="258" t="s">
        <v>3118</v>
      </c>
      <c r="G190" s="259" t="s">
        <v>1212</v>
      </c>
      <c r="H190" s="260">
        <v>6</v>
      </c>
      <c r="I190" s="261"/>
      <c r="J190" s="262">
        <f>ROUND(I190*H190,2)</f>
        <v>0</v>
      </c>
      <c r="K190" s="258" t="s">
        <v>19</v>
      </c>
      <c r="L190" s="263"/>
      <c r="M190" s="264" t="s">
        <v>19</v>
      </c>
      <c r="N190" s="265" t="s">
        <v>40</v>
      </c>
      <c r="O190" s="84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5" t="s">
        <v>179</v>
      </c>
      <c r="AT190" s="215" t="s">
        <v>229</v>
      </c>
      <c r="AU190" s="215" t="s">
        <v>77</v>
      </c>
      <c r="AY190" s="17" t="s">
        <v>144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7" t="s">
        <v>77</v>
      </c>
      <c r="BK190" s="216">
        <f>ROUND(I190*H190,2)</f>
        <v>0</v>
      </c>
      <c r="BL190" s="17" t="s">
        <v>151</v>
      </c>
      <c r="BM190" s="215" t="s">
        <v>549</v>
      </c>
    </row>
    <row r="191" s="2" customFormat="1">
      <c r="A191" s="38"/>
      <c r="B191" s="39"/>
      <c r="C191" s="40"/>
      <c r="D191" s="217" t="s">
        <v>152</v>
      </c>
      <c r="E191" s="40"/>
      <c r="F191" s="218" t="s">
        <v>3118</v>
      </c>
      <c r="G191" s="40"/>
      <c r="H191" s="40"/>
      <c r="I191" s="219"/>
      <c r="J191" s="40"/>
      <c r="K191" s="40"/>
      <c r="L191" s="44"/>
      <c r="M191" s="220"/>
      <c r="N191" s="221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152</v>
      </c>
      <c r="AU191" s="17" t="s">
        <v>77</v>
      </c>
    </row>
    <row r="192" s="2" customFormat="1" ht="16.5" customHeight="1">
      <c r="A192" s="38"/>
      <c r="B192" s="39"/>
      <c r="C192" s="204" t="s">
        <v>340</v>
      </c>
      <c r="D192" s="204" t="s">
        <v>146</v>
      </c>
      <c r="E192" s="205" t="s">
        <v>3059</v>
      </c>
      <c r="F192" s="206" t="s">
        <v>3060</v>
      </c>
      <c r="G192" s="207" t="s">
        <v>1212</v>
      </c>
      <c r="H192" s="208">
        <v>6</v>
      </c>
      <c r="I192" s="209"/>
      <c r="J192" s="210">
        <f>ROUND(I192*H192,2)</f>
        <v>0</v>
      </c>
      <c r="K192" s="206" t="s">
        <v>19</v>
      </c>
      <c r="L192" s="44"/>
      <c r="M192" s="211" t="s">
        <v>19</v>
      </c>
      <c r="N192" s="212" t="s">
        <v>40</v>
      </c>
      <c r="O192" s="84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5" t="s">
        <v>151</v>
      </c>
      <c r="AT192" s="215" t="s">
        <v>146</v>
      </c>
      <c r="AU192" s="215" t="s">
        <v>77</v>
      </c>
      <c r="AY192" s="17" t="s">
        <v>144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7" t="s">
        <v>77</v>
      </c>
      <c r="BK192" s="216">
        <f>ROUND(I192*H192,2)</f>
        <v>0</v>
      </c>
      <c r="BL192" s="17" t="s">
        <v>151</v>
      </c>
      <c r="BM192" s="215" t="s">
        <v>558</v>
      </c>
    </row>
    <row r="193" s="2" customFormat="1">
      <c r="A193" s="38"/>
      <c r="B193" s="39"/>
      <c r="C193" s="40"/>
      <c r="D193" s="217" t="s">
        <v>152</v>
      </c>
      <c r="E193" s="40"/>
      <c r="F193" s="218" t="s">
        <v>3060</v>
      </c>
      <c r="G193" s="40"/>
      <c r="H193" s="40"/>
      <c r="I193" s="219"/>
      <c r="J193" s="40"/>
      <c r="K193" s="40"/>
      <c r="L193" s="44"/>
      <c r="M193" s="220"/>
      <c r="N193" s="221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152</v>
      </c>
      <c r="AU193" s="17" t="s">
        <v>77</v>
      </c>
    </row>
    <row r="194" s="2" customFormat="1" ht="33" customHeight="1">
      <c r="A194" s="38"/>
      <c r="B194" s="39"/>
      <c r="C194" s="256" t="s">
        <v>561</v>
      </c>
      <c r="D194" s="256" t="s">
        <v>229</v>
      </c>
      <c r="E194" s="257" t="s">
        <v>3119</v>
      </c>
      <c r="F194" s="258" t="s">
        <v>3120</v>
      </c>
      <c r="G194" s="259" t="s">
        <v>291</v>
      </c>
      <c r="H194" s="260">
        <v>18</v>
      </c>
      <c r="I194" s="261"/>
      <c r="J194" s="262">
        <f>ROUND(I194*H194,2)</f>
        <v>0</v>
      </c>
      <c r="K194" s="258" t="s">
        <v>19</v>
      </c>
      <c r="L194" s="263"/>
      <c r="M194" s="264" t="s">
        <v>19</v>
      </c>
      <c r="N194" s="265" t="s">
        <v>40</v>
      </c>
      <c r="O194" s="84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15" t="s">
        <v>179</v>
      </c>
      <c r="AT194" s="215" t="s">
        <v>229</v>
      </c>
      <c r="AU194" s="215" t="s">
        <v>77</v>
      </c>
      <c r="AY194" s="17" t="s">
        <v>144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7" t="s">
        <v>77</v>
      </c>
      <c r="BK194" s="216">
        <f>ROUND(I194*H194,2)</f>
        <v>0</v>
      </c>
      <c r="BL194" s="17" t="s">
        <v>151</v>
      </c>
      <c r="BM194" s="215" t="s">
        <v>564</v>
      </c>
    </row>
    <row r="195" s="2" customFormat="1">
      <c r="A195" s="38"/>
      <c r="B195" s="39"/>
      <c r="C195" s="40"/>
      <c r="D195" s="217" t="s">
        <v>152</v>
      </c>
      <c r="E195" s="40"/>
      <c r="F195" s="218" t="s">
        <v>3120</v>
      </c>
      <c r="G195" s="40"/>
      <c r="H195" s="40"/>
      <c r="I195" s="219"/>
      <c r="J195" s="40"/>
      <c r="K195" s="40"/>
      <c r="L195" s="44"/>
      <c r="M195" s="220"/>
      <c r="N195" s="221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152</v>
      </c>
      <c r="AU195" s="17" t="s">
        <v>77</v>
      </c>
    </row>
    <row r="196" s="2" customFormat="1">
      <c r="A196" s="38"/>
      <c r="B196" s="39"/>
      <c r="C196" s="40"/>
      <c r="D196" s="217" t="s">
        <v>3057</v>
      </c>
      <c r="E196" s="40"/>
      <c r="F196" s="274" t="s">
        <v>3105</v>
      </c>
      <c r="G196" s="40"/>
      <c r="H196" s="40"/>
      <c r="I196" s="219"/>
      <c r="J196" s="40"/>
      <c r="K196" s="40"/>
      <c r="L196" s="44"/>
      <c r="M196" s="220"/>
      <c r="N196" s="221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3057</v>
      </c>
      <c r="AU196" s="17" t="s">
        <v>77</v>
      </c>
    </row>
    <row r="197" s="2" customFormat="1" ht="16.5" customHeight="1">
      <c r="A197" s="38"/>
      <c r="B197" s="39"/>
      <c r="C197" s="204" t="s">
        <v>344</v>
      </c>
      <c r="D197" s="204" t="s">
        <v>146</v>
      </c>
      <c r="E197" s="205" t="s">
        <v>3106</v>
      </c>
      <c r="F197" s="206" t="s">
        <v>3060</v>
      </c>
      <c r="G197" s="207" t="s">
        <v>291</v>
      </c>
      <c r="H197" s="208">
        <v>18</v>
      </c>
      <c r="I197" s="209"/>
      <c r="J197" s="210">
        <f>ROUND(I197*H197,2)</f>
        <v>0</v>
      </c>
      <c r="K197" s="206" t="s">
        <v>19</v>
      </c>
      <c r="L197" s="44"/>
      <c r="M197" s="211" t="s">
        <v>19</v>
      </c>
      <c r="N197" s="212" t="s">
        <v>40</v>
      </c>
      <c r="O197" s="84"/>
      <c r="P197" s="213">
        <f>O197*H197</f>
        <v>0</v>
      </c>
      <c r="Q197" s="213">
        <v>0</v>
      </c>
      <c r="R197" s="213">
        <f>Q197*H197</f>
        <v>0</v>
      </c>
      <c r="S197" s="213">
        <v>0</v>
      </c>
      <c r="T197" s="21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5" t="s">
        <v>151</v>
      </c>
      <c r="AT197" s="215" t="s">
        <v>146</v>
      </c>
      <c r="AU197" s="215" t="s">
        <v>77</v>
      </c>
      <c r="AY197" s="17" t="s">
        <v>144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7" t="s">
        <v>77</v>
      </c>
      <c r="BK197" s="216">
        <f>ROUND(I197*H197,2)</f>
        <v>0</v>
      </c>
      <c r="BL197" s="17" t="s">
        <v>151</v>
      </c>
      <c r="BM197" s="215" t="s">
        <v>570</v>
      </c>
    </row>
    <row r="198" s="2" customFormat="1">
      <c r="A198" s="38"/>
      <c r="B198" s="39"/>
      <c r="C198" s="40"/>
      <c r="D198" s="217" t="s">
        <v>152</v>
      </c>
      <c r="E198" s="40"/>
      <c r="F198" s="218" t="s">
        <v>3060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152</v>
      </c>
      <c r="AU198" s="17" t="s">
        <v>77</v>
      </c>
    </row>
    <row r="199" s="2" customFormat="1" ht="16.5" customHeight="1">
      <c r="A199" s="38"/>
      <c r="B199" s="39"/>
      <c r="C199" s="256" t="s">
        <v>575</v>
      </c>
      <c r="D199" s="256" t="s">
        <v>229</v>
      </c>
      <c r="E199" s="257" t="s">
        <v>3121</v>
      </c>
      <c r="F199" s="258" t="s">
        <v>3122</v>
      </c>
      <c r="G199" s="259" t="s">
        <v>291</v>
      </c>
      <c r="H199" s="260">
        <v>6</v>
      </c>
      <c r="I199" s="261"/>
      <c r="J199" s="262">
        <f>ROUND(I199*H199,2)</f>
        <v>0</v>
      </c>
      <c r="K199" s="258" t="s">
        <v>19</v>
      </c>
      <c r="L199" s="263"/>
      <c r="M199" s="264" t="s">
        <v>19</v>
      </c>
      <c r="N199" s="265" t="s">
        <v>40</v>
      </c>
      <c r="O199" s="84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15" t="s">
        <v>179</v>
      </c>
      <c r="AT199" s="215" t="s">
        <v>229</v>
      </c>
      <c r="AU199" s="215" t="s">
        <v>77</v>
      </c>
      <c r="AY199" s="17" t="s">
        <v>144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7" t="s">
        <v>77</v>
      </c>
      <c r="BK199" s="216">
        <f>ROUND(I199*H199,2)</f>
        <v>0</v>
      </c>
      <c r="BL199" s="17" t="s">
        <v>151</v>
      </c>
      <c r="BM199" s="215" t="s">
        <v>578</v>
      </c>
    </row>
    <row r="200" s="2" customFormat="1">
      <c r="A200" s="38"/>
      <c r="B200" s="39"/>
      <c r="C200" s="40"/>
      <c r="D200" s="217" t="s">
        <v>152</v>
      </c>
      <c r="E200" s="40"/>
      <c r="F200" s="218" t="s">
        <v>3122</v>
      </c>
      <c r="G200" s="40"/>
      <c r="H200" s="40"/>
      <c r="I200" s="219"/>
      <c r="J200" s="40"/>
      <c r="K200" s="40"/>
      <c r="L200" s="44"/>
      <c r="M200" s="220"/>
      <c r="N200" s="221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152</v>
      </c>
      <c r="AU200" s="17" t="s">
        <v>77</v>
      </c>
    </row>
    <row r="201" s="2" customFormat="1" ht="16.5" customHeight="1">
      <c r="A201" s="38"/>
      <c r="B201" s="39"/>
      <c r="C201" s="204" t="s">
        <v>353</v>
      </c>
      <c r="D201" s="204" t="s">
        <v>146</v>
      </c>
      <c r="E201" s="205" t="s">
        <v>3106</v>
      </c>
      <c r="F201" s="206" t="s">
        <v>3060</v>
      </c>
      <c r="G201" s="207" t="s">
        <v>291</v>
      </c>
      <c r="H201" s="208">
        <v>18</v>
      </c>
      <c r="I201" s="209"/>
      <c r="J201" s="210">
        <f>ROUND(I201*H201,2)</f>
        <v>0</v>
      </c>
      <c r="K201" s="206" t="s">
        <v>19</v>
      </c>
      <c r="L201" s="44"/>
      <c r="M201" s="211" t="s">
        <v>19</v>
      </c>
      <c r="N201" s="212" t="s">
        <v>40</v>
      </c>
      <c r="O201" s="84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5" t="s">
        <v>151</v>
      </c>
      <c r="AT201" s="215" t="s">
        <v>146</v>
      </c>
      <c r="AU201" s="215" t="s">
        <v>77</v>
      </c>
      <c r="AY201" s="17" t="s">
        <v>144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77</v>
      </c>
      <c r="BK201" s="216">
        <f>ROUND(I201*H201,2)</f>
        <v>0</v>
      </c>
      <c r="BL201" s="17" t="s">
        <v>151</v>
      </c>
      <c r="BM201" s="215" t="s">
        <v>581</v>
      </c>
    </row>
    <row r="202" s="2" customFormat="1">
      <c r="A202" s="38"/>
      <c r="B202" s="39"/>
      <c r="C202" s="40"/>
      <c r="D202" s="217" t="s">
        <v>152</v>
      </c>
      <c r="E202" s="40"/>
      <c r="F202" s="218" t="s">
        <v>3060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152</v>
      </c>
      <c r="AU202" s="17" t="s">
        <v>77</v>
      </c>
    </row>
    <row r="203" s="2" customFormat="1" ht="21.75" customHeight="1">
      <c r="A203" s="38"/>
      <c r="B203" s="39"/>
      <c r="C203" s="256" t="s">
        <v>582</v>
      </c>
      <c r="D203" s="256" t="s">
        <v>229</v>
      </c>
      <c r="E203" s="257" t="s">
        <v>3123</v>
      </c>
      <c r="F203" s="258" t="s">
        <v>3124</v>
      </c>
      <c r="G203" s="259" t="s">
        <v>1212</v>
      </c>
      <c r="H203" s="260">
        <v>4</v>
      </c>
      <c r="I203" s="261"/>
      <c r="J203" s="262">
        <f>ROUND(I203*H203,2)</f>
        <v>0</v>
      </c>
      <c r="K203" s="258" t="s">
        <v>19</v>
      </c>
      <c r="L203" s="263"/>
      <c r="M203" s="264" t="s">
        <v>19</v>
      </c>
      <c r="N203" s="265" t="s">
        <v>40</v>
      </c>
      <c r="O203" s="84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15" t="s">
        <v>179</v>
      </c>
      <c r="AT203" s="215" t="s">
        <v>229</v>
      </c>
      <c r="AU203" s="215" t="s">
        <v>77</v>
      </c>
      <c r="AY203" s="17" t="s">
        <v>144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7" t="s">
        <v>77</v>
      </c>
      <c r="BK203" s="216">
        <f>ROUND(I203*H203,2)</f>
        <v>0</v>
      </c>
      <c r="BL203" s="17" t="s">
        <v>151</v>
      </c>
      <c r="BM203" s="215" t="s">
        <v>585</v>
      </c>
    </row>
    <row r="204" s="2" customFormat="1">
      <c r="A204" s="38"/>
      <c r="B204" s="39"/>
      <c r="C204" s="40"/>
      <c r="D204" s="217" t="s">
        <v>152</v>
      </c>
      <c r="E204" s="40"/>
      <c r="F204" s="218" t="s">
        <v>3124</v>
      </c>
      <c r="G204" s="40"/>
      <c r="H204" s="40"/>
      <c r="I204" s="219"/>
      <c r="J204" s="40"/>
      <c r="K204" s="40"/>
      <c r="L204" s="44"/>
      <c r="M204" s="220"/>
      <c r="N204" s="221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152</v>
      </c>
      <c r="AU204" s="17" t="s">
        <v>77</v>
      </c>
    </row>
    <row r="205" s="2" customFormat="1" ht="16.5" customHeight="1">
      <c r="A205" s="38"/>
      <c r="B205" s="39"/>
      <c r="C205" s="204" t="s">
        <v>357</v>
      </c>
      <c r="D205" s="204" t="s">
        <v>146</v>
      </c>
      <c r="E205" s="205" t="s">
        <v>3059</v>
      </c>
      <c r="F205" s="206" t="s">
        <v>3060</v>
      </c>
      <c r="G205" s="207" t="s">
        <v>1212</v>
      </c>
      <c r="H205" s="208">
        <v>4</v>
      </c>
      <c r="I205" s="209"/>
      <c r="J205" s="210">
        <f>ROUND(I205*H205,2)</f>
        <v>0</v>
      </c>
      <c r="K205" s="206" t="s">
        <v>19</v>
      </c>
      <c r="L205" s="44"/>
      <c r="M205" s="211" t="s">
        <v>19</v>
      </c>
      <c r="N205" s="212" t="s">
        <v>40</v>
      </c>
      <c r="O205" s="84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15" t="s">
        <v>151</v>
      </c>
      <c r="AT205" s="215" t="s">
        <v>146</v>
      </c>
      <c r="AU205" s="215" t="s">
        <v>77</v>
      </c>
      <c r="AY205" s="17" t="s">
        <v>144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7" t="s">
        <v>77</v>
      </c>
      <c r="BK205" s="216">
        <f>ROUND(I205*H205,2)</f>
        <v>0</v>
      </c>
      <c r="BL205" s="17" t="s">
        <v>151</v>
      </c>
      <c r="BM205" s="215" t="s">
        <v>588</v>
      </c>
    </row>
    <row r="206" s="2" customFormat="1">
      <c r="A206" s="38"/>
      <c r="B206" s="39"/>
      <c r="C206" s="40"/>
      <c r="D206" s="217" t="s">
        <v>152</v>
      </c>
      <c r="E206" s="40"/>
      <c r="F206" s="218" t="s">
        <v>3060</v>
      </c>
      <c r="G206" s="40"/>
      <c r="H206" s="40"/>
      <c r="I206" s="219"/>
      <c r="J206" s="40"/>
      <c r="K206" s="40"/>
      <c r="L206" s="44"/>
      <c r="M206" s="220"/>
      <c r="N206" s="221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152</v>
      </c>
      <c r="AU206" s="17" t="s">
        <v>77</v>
      </c>
    </row>
    <row r="207" s="2" customFormat="1" ht="16.5" customHeight="1">
      <c r="A207" s="38"/>
      <c r="B207" s="39"/>
      <c r="C207" s="256" t="s">
        <v>589</v>
      </c>
      <c r="D207" s="256" t="s">
        <v>229</v>
      </c>
      <c r="E207" s="257" t="s">
        <v>3125</v>
      </c>
      <c r="F207" s="258" t="s">
        <v>3126</v>
      </c>
      <c r="G207" s="259" t="s">
        <v>1212</v>
      </c>
      <c r="H207" s="260">
        <v>6</v>
      </c>
      <c r="I207" s="261"/>
      <c r="J207" s="262">
        <f>ROUND(I207*H207,2)</f>
        <v>0</v>
      </c>
      <c r="K207" s="258" t="s">
        <v>19</v>
      </c>
      <c r="L207" s="263"/>
      <c r="M207" s="264" t="s">
        <v>19</v>
      </c>
      <c r="N207" s="265" t="s">
        <v>40</v>
      </c>
      <c r="O207" s="84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15" t="s">
        <v>179</v>
      </c>
      <c r="AT207" s="215" t="s">
        <v>229</v>
      </c>
      <c r="AU207" s="215" t="s">
        <v>77</v>
      </c>
      <c r="AY207" s="17" t="s">
        <v>144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7" t="s">
        <v>77</v>
      </c>
      <c r="BK207" s="216">
        <f>ROUND(I207*H207,2)</f>
        <v>0</v>
      </c>
      <c r="BL207" s="17" t="s">
        <v>151</v>
      </c>
      <c r="BM207" s="215" t="s">
        <v>592</v>
      </c>
    </row>
    <row r="208" s="2" customFormat="1">
      <c r="A208" s="38"/>
      <c r="B208" s="39"/>
      <c r="C208" s="40"/>
      <c r="D208" s="217" t="s">
        <v>152</v>
      </c>
      <c r="E208" s="40"/>
      <c r="F208" s="218" t="s">
        <v>3126</v>
      </c>
      <c r="G208" s="40"/>
      <c r="H208" s="40"/>
      <c r="I208" s="219"/>
      <c r="J208" s="40"/>
      <c r="K208" s="40"/>
      <c r="L208" s="44"/>
      <c r="M208" s="220"/>
      <c r="N208" s="221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152</v>
      </c>
      <c r="AU208" s="17" t="s">
        <v>77</v>
      </c>
    </row>
    <row r="209" s="2" customFormat="1" ht="16.5" customHeight="1">
      <c r="A209" s="38"/>
      <c r="B209" s="39"/>
      <c r="C209" s="204" t="s">
        <v>371</v>
      </c>
      <c r="D209" s="204" t="s">
        <v>146</v>
      </c>
      <c r="E209" s="205" t="s">
        <v>3059</v>
      </c>
      <c r="F209" s="206" t="s">
        <v>3060</v>
      </c>
      <c r="G209" s="207" t="s">
        <v>1212</v>
      </c>
      <c r="H209" s="208">
        <v>6</v>
      </c>
      <c r="I209" s="209"/>
      <c r="J209" s="210">
        <f>ROUND(I209*H209,2)</f>
        <v>0</v>
      </c>
      <c r="K209" s="206" t="s">
        <v>19</v>
      </c>
      <c r="L209" s="44"/>
      <c r="M209" s="211" t="s">
        <v>19</v>
      </c>
      <c r="N209" s="212" t="s">
        <v>40</v>
      </c>
      <c r="O209" s="84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15" t="s">
        <v>151</v>
      </c>
      <c r="AT209" s="215" t="s">
        <v>146</v>
      </c>
      <c r="AU209" s="215" t="s">
        <v>77</v>
      </c>
      <c r="AY209" s="17" t="s">
        <v>144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7" t="s">
        <v>77</v>
      </c>
      <c r="BK209" s="216">
        <f>ROUND(I209*H209,2)</f>
        <v>0</v>
      </c>
      <c r="BL209" s="17" t="s">
        <v>151</v>
      </c>
      <c r="BM209" s="215" t="s">
        <v>598</v>
      </c>
    </row>
    <row r="210" s="2" customFormat="1">
      <c r="A210" s="38"/>
      <c r="B210" s="39"/>
      <c r="C210" s="40"/>
      <c r="D210" s="217" t="s">
        <v>152</v>
      </c>
      <c r="E210" s="40"/>
      <c r="F210" s="218" t="s">
        <v>3060</v>
      </c>
      <c r="G210" s="40"/>
      <c r="H210" s="40"/>
      <c r="I210" s="219"/>
      <c r="J210" s="40"/>
      <c r="K210" s="40"/>
      <c r="L210" s="44"/>
      <c r="M210" s="220"/>
      <c r="N210" s="221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152</v>
      </c>
      <c r="AU210" s="17" t="s">
        <v>77</v>
      </c>
    </row>
    <row r="211" s="2" customFormat="1" ht="16.5" customHeight="1">
      <c r="A211" s="38"/>
      <c r="B211" s="39"/>
      <c r="C211" s="256" t="s">
        <v>600</v>
      </c>
      <c r="D211" s="256" t="s">
        <v>229</v>
      </c>
      <c r="E211" s="257" t="s">
        <v>3127</v>
      </c>
      <c r="F211" s="258" t="s">
        <v>3128</v>
      </c>
      <c r="G211" s="259" t="s">
        <v>1212</v>
      </c>
      <c r="H211" s="260">
        <v>2</v>
      </c>
      <c r="I211" s="261"/>
      <c r="J211" s="262">
        <f>ROUND(I211*H211,2)</f>
        <v>0</v>
      </c>
      <c r="K211" s="258" t="s">
        <v>19</v>
      </c>
      <c r="L211" s="263"/>
      <c r="M211" s="264" t="s">
        <v>19</v>
      </c>
      <c r="N211" s="265" t="s">
        <v>40</v>
      </c>
      <c r="O211" s="84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5" t="s">
        <v>179</v>
      </c>
      <c r="AT211" s="215" t="s">
        <v>229</v>
      </c>
      <c r="AU211" s="215" t="s">
        <v>77</v>
      </c>
      <c r="AY211" s="17" t="s">
        <v>144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7" t="s">
        <v>77</v>
      </c>
      <c r="BK211" s="216">
        <f>ROUND(I211*H211,2)</f>
        <v>0</v>
      </c>
      <c r="BL211" s="17" t="s">
        <v>151</v>
      </c>
      <c r="BM211" s="215" t="s">
        <v>603</v>
      </c>
    </row>
    <row r="212" s="2" customFormat="1">
      <c r="A212" s="38"/>
      <c r="B212" s="39"/>
      <c r="C212" s="40"/>
      <c r="D212" s="217" t="s">
        <v>152</v>
      </c>
      <c r="E212" s="40"/>
      <c r="F212" s="218" t="s">
        <v>3128</v>
      </c>
      <c r="G212" s="40"/>
      <c r="H212" s="40"/>
      <c r="I212" s="219"/>
      <c r="J212" s="40"/>
      <c r="K212" s="40"/>
      <c r="L212" s="44"/>
      <c r="M212" s="220"/>
      <c r="N212" s="221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152</v>
      </c>
      <c r="AU212" s="17" t="s">
        <v>77</v>
      </c>
    </row>
    <row r="213" s="2" customFormat="1" ht="16.5" customHeight="1">
      <c r="A213" s="38"/>
      <c r="B213" s="39"/>
      <c r="C213" s="204" t="s">
        <v>377</v>
      </c>
      <c r="D213" s="204" t="s">
        <v>146</v>
      </c>
      <c r="E213" s="205" t="s">
        <v>3059</v>
      </c>
      <c r="F213" s="206" t="s">
        <v>3060</v>
      </c>
      <c r="G213" s="207" t="s">
        <v>1212</v>
      </c>
      <c r="H213" s="208">
        <v>2</v>
      </c>
      <c r="I213" s="209"/>
      <c r="J213" s="210">
        <f>ROUND(I213*H213,2)</f>
        <v>0</v>
      </c>
      <c r="K213" s="206" t="s">
        <v>19</v>
      </c>
      <c r="L213" s="44"/>
      <c r="M213" s="211" t="s">
        <v>19</v>
      </c>
      <c r="N213" s="212" t="s">
        <v>40</v>
      </c>
      <c r="O213" s="84"/>
      <c r="P213" s="213">
        <f>O213*H213</f>
        <v>0</v>
      </c>
      <c r="Q213" s="213">
        <v>0</v>
      </c>
      <c r="R213" s="213">
        <f>Q213*H213</f>
        <v>0</v>
      </c>
      <c r="S213" s="213">
        <v>0</v>
      </c>
      <c r="T213" s="214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15" t="s">
        <v>151</v>
      </c>
      <c r="AT213" s="215" t="s">
        <v>146</v>
      </c>
      <c r="AU213" s="215" t="s">
        <v>77</v>
      </c>
      <c r="AY213" s="17" t="s">
        <v>144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7" t="s">
        <v>77</v>
      </c>
      <c r="BK213" s="216">
        <f>ROUND(I213*H213,2)</f>
        <v>0</v>
      </c>
      <c r="BL213" s="17" t="s">
        <v>151</v>
      </c>
      <c r="BM213" s="215" t="s">
        <v>609</v>
      </c>
    </row>
    <row r="214" s="2" customFormat="1">
      <c r="A214" s="38"/>
      <c r="B214" s="39"/>
      <c r="C214" s="40"/>
      <c r="D214" s="217" t="s">
        <v>152</v>
      </c>
      <c r="E214" s="40"/>
      <c r="F214" s="218" t="s">
        <v>3060</v>
      </c>
      <c r="G214" s="40"/>
      <c r="H214" s="40"/>
      <c r="I214" s="219"/>
      <c r="J214" s="40"/>
      <c r="K214" s="40"/>
      <c r="L214" s="44"/>
      <c r="M214" s="220"/>
      <c r="N214" s="221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152</v>
      </c>
      <c r="AU214" s="17" t="s">
        <v>77</v>
      </c>
    </row>
    <row r="215" s="2" customFormat="1" ht="33" customHeight="1">
      <c r="A215" s="38"/>
      <c r="B215" s="39"/>
      <c r="C215" s="256" t="s">
        <v>614</v>
      </c>
      <c r="D215" s="256" t="s">
        <v>229</v>
      </c>
      <c r="E215" s="257" t="s">
        <v>3129</v>
      </c>
      <c r="F215" s="258" t="s">
        <v>3130</v>
      </c>
      <c r="G215" s="259" t="s">
        <v>291</v>
      </c>
      <c r="H215" s="260">
        <v>24</v>
      </c>
      <c r="I215" s="261"/>
      <c r="J215" s="262">
        <f>ROUND(I215*H215,2)</f>
        <v>0</v>
      </c>
      <c r="K215" s="258" t="s">
        <v>19</v>
      </c>
      <c r="L215" s="263"/>
      <c r="M215" s="264" t="s">
        <v>19</v>
      </c>
      <c r="N215" s="265" t="s">
        <v>40</v>
      </c>
      <c r="O215" s="84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15" t="s">
        <v>179</v>
      </c>
      <c r="AT215" s="215" t="s">
        <v>229</v>
      </c>
      <c r="AU215" s="215" t="s">
        <v>77</v>
      </c>
      <c r="AY215" s="17" t="s">
        <v>144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7" t="s">
        <v>77</v>
      </c>
      <c r="BK215" s="216">
        <f>ROUND(I215*H215,2)</f>
        <v>0</v>
      </c>
      <c r="BL215" s="17" t="s">
        <v>151</v>
      </c>
      <c r="BM215" s="215" t="s">
        <v>618</v>
      </c>
    </row>
    <row r="216" s="2" customFormat="1">
      <c r="A216" s="38"/>
      <c r="B216" s="39"/>
      <c r="C216" s="40"/>
      <c r="D216" s="217" t="s">
        <v>152</v>
      </c>
      <c r="E216" s="40"/>
      <c r="F216" s="218" t="s">
        <v>3130</v>
      </c>
      <c r="G216" s="40"/>
      <c r="H216" s="40"/>
      <c r="I216" s="219"/>
      <c r="J216" s="40"/>
      <c r="K216" s="40"/>
      <c r="L216" s="44"/>
      <c r="M216" s="220"/>
      <c r="N216" s="221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152</v>
      </c>
      <c r="AU216" s="17" t="s">
        <v>77</v>
      </c>
    </row>
    <row r="217" s="2" customFormat="1">
      <c r="A217" s="38"/>
      <c r="B217" s="39"/>
      <c r="C217" s="40"/>
      <c r="D217" s="217" t="s">
        <v>3057</v>
      </c>
      <c r="E217" s="40"/>
      <c r="F217" s="274" t="s">
        <v>3105</v>
      </c>
      <c r="G217" s="40"/>
      <c r="H217" s="40"/>
      <c r="I217" s="219"/>
      <c r="J217" s="40"/>
      <c r="K217" s="40"/>
      <c r="L217" s="44"/>
      <c r="M217" s="220"/>
      <c r="N217" s="221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3057</v>
      </c>
      <c r="AU217" s="17" t="s">
        <v>77</v>
      </c>
    </row>
    <row r="218" s="2" customFormat="1" ht="16.5" customHeight="1">
      <c r="A218" s="38"/>
      <c r="B218" s="39"/>
      <c r="C218" s="204" t="s">
        <v>388</v>
      </c>
      <c r="D218" s="204" t="s">
        <v>146</v>
      </c>
      <c r="E218" s="205" t="s">
        <v>3106</v>
      </c>
      <c r="F218" s="206" t="s">
        <v>3060</v>
      </c>
      <c r="G218" s="207" t="s">
        <v>291</v>
      </c>
      <c r="H218" s="208">
        <v>24</v>
      </c>
      <c r="I218" s="209"/>
      <c r="J218" s="210">
        <f>ROUND(I218*H218,2)</f>
        <v>0</v>
      </c>
      <c r="K218" s="206" t="s">
        <v>19</v>
      </c>
      <c r="L218" s="44"/>
      <c r="M218" s="211" t="s">
        <v>19</v>
      </c>
      <c r="N218" s="212" t="s">
        <v>40</v>
      </c>
      <c r="O218" s="84"/>
      <c r="P218" s="213">
        <f>O218*H218</f>
        <v>0</v>
      </c>
      <c r="Q218" s="213">
        <v>0</v>
      </c>
      <c r="R218" s="213">
        <f>Q218*H218</f>
        <v>0</v>
      </c>
      <c r="S218" s="213">
        <v>0</v>
      </c>
      <c r="T218" s="214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5" t="s">
        <v>151</v>
      </c>
      <c r="AT218" s="215" t="s">
        <v>146</v>
      </c>
      <c r="AU218" s="215" t="s">
        <v>77</v>
      </c>
      <c r="AY218" s="17" t="s">
        <v>144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7" t="s">
        <v>77</v>
      </c>
      <c r="BK218" s="216">
        <f>ROUND(I218*H218,2)</f>
        <v>0</v>
      </c>
      <c r="BL218" s="17" t="s">
        <v>151</v>
      </c>
      <c r="BM218" s="215" t="s">
        <v>623</v>
      </c>
    </row>
    <row r="219" s="2" customFormat="1">
      <c r="A219" s="38"/>
      <c r="B219" s="39"/>
      <c r="C219" s="40"/>
      <c r="D219" s="217" t="s">
        <v>152</v>
      </c>
      <c r="E219" s="40"/>
      <c r="F219" s="218" t="s">
        <v>3060</v>
      </c>
      <c r="G219" s="40"/>
      <c r="H219" s="40"/>
      <c r="I219" s="219"/>
      <c r="J219" s="40"/>
      <c r="K219" s="40"/>
      <c r="L219" s="44"/>
      <c r="M219" s="220"/>
      <c r="N219" s="221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152</v>
      </c>
      <c r="AU219" s="17" t="s">
        <v>77</v>
      </c>
    </row>
    <row r="220" s="2" customFormat="1" ht="16.5" customHeight="1">
      <c r="A220" s="38"/>
      <c r="B220" s="39"/>
      <c r="C220" s="256" t="s">
        <v>626</v>
      </c>
      <c r="D220" s="256" t="s">
        <v>229</v>
      </c>
      <c r="E220" s="257" t="s">
        <v>3131</v>
      </c>
      <c r="F220" s="258" t="s">
        <v>3132</v>
      </c>
      <c r="G220" s="259" t="s">
        <v>291</v>
      </c>
      <c r="H220" s="260">
        <v>4</v>
      </c>
      <c r="I220" s="261"/>
      <c r="J220" s="262">
        <f>ROUND(I220*H220,2)</f>
        <v>0</v>
      </c>
      <c r="K220" s="258" t="s">
        <v>19</v>
      </c>
      <c r="L220" s="263"/>
      <c r="M220" s="264" t="s">
        <v>19</v>
      </c>
      <c r="N220" s="265" t="s">
        <v>40</v>
      </c>
      <c r="O220" s="84"/>
      <c r="P220" s="213">
        <f>O220*H220</f>
        <v>0</v>
      </c>
      <c r="Q220" s="213">
        <v>0</v>
      </c>
      <c r="R220" s="213">
        <f>Q220*H220</f>
        <v>0</v>
      </c>
      <c r="S220" s="213">
        <v>0</v>
      </c>
      <c r="T220" s="214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15" t="s">
        <v>179</v>
      </c>
      <c r="AT220" s="215" t="s">
        <v>229</v>
      </c>
      <c r="AU220" s="215" t="s">
        <v>77</v>
      </c>
      <c r="AY220" s="17" t="s">
        <v>144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7" t="s">
        <v>77</v>
      </c>
      <c r="BK220" s="216">
        <f>ROUND(I220*H220,2)</f>
        <v>0</v>
      </c>
      <c r="BL220" s="17" t="s">
        <v>151</v>
      </c>
      <c r="BM220" s="215" t="s">
        <v>629</v>
      </c>
    </row>
    <row r="221" s="2" customFormat="1">
      <c r="A221" s="38"/>
      <c r="B221" s="39"/>
      <c r="C221" s="40"/>
      <c r="D221" s="217" t="s">
        <v>152</v>
      </c>
      <c r="E221" s="40"/>
      <c r="F221" s="218" t="s">
        <v>3132</v>
      </c>
      <c r="G221" s="40"/>
      <c r="H221" s="40"/>
      <c r="I221" s="219"/>
      <c r="J221" s="40"/>
      <c r="K221" s="40"/>
      <c r="L221" s="44"/>
      <c r="M221" s="220"/>
      <c r="N221" s="221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152</v>
      </c>
      <c r="AU221" s="17" t="s">
        <v>77</v>
      </c>
    </row>
    <row r="222" s="2" customFormat="1" ht="16.5" customHeight="1">
      <c r="A222" s="38"/>
      <c r="B222" s="39"/>
      <c r="C222" s="204" t="s">
        <v>396</v>
      </c>
      <c r="D222" s="204" t="s">
        <v>146</v>
      </c>
      <c r="E222" s="205" t="s">
        <v>3106</v>
      </c>
      <c r="F222" s="206" t="s">
        <v>3060</v>
      </c>
      <c r="G222" s="207" t="s">
        <v>291</v>
      </c>
      <c r="H222" s="208">
        <v>4</v>
      </c>
      <c r="I222" s="209"/>
      <c r="J222" s="210">
        <f>ROUND(I222*H222,2)</f>
        <v>0</v>
      </c>
      <c r="K222" s="206" t="s">
        <v>19</v>
      </c>
      <c r="L222" s="44"/>
      <c r="M222" s="211" t="s">
        <v>19</v>
      </c>
      <c r="N222" s="212" t="s">
        <v>40</v>
      </c>
      <c r="O222" s="84"/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15" t="s">
        <v>151</v>
      </c>
      <c r="AT222" s="215" t="s">
        <v>146</v>
      </c>
      <c r="AU222" s="215" t="s">
        <v>77</v>
      </c>
      <c r="AY222" s="17" t="s">
        <v>144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7" t="s">
        <v>77</v>
      </c>
      <c r="BK222" s="216">
        <f>ROUND(I222*H222,2)</f>
        <v>0</v>
      </c>
      <c r="BL222" s="17" t="s">
        <v>151</v>
      </c>
      <c r="BM222" s="215" t="s">
        <v>634</v>
      </c>
    </row>
    <row r="223" s="2" customFormat="1">
      <c r="A223" s="38"/>
      <c r="B223" s="39"/>
      <c r="C223" s="40"/>
      <c r="D223" s="217" t="s">
        <v>152</v>
      </c>
      <c r="E223" s="40"/>
      <c r="F223" s="218" t="s">
        <v>3060</v>
      </c>
      <c r="G223" s="40"/>
      <c r="H223" s="40"/>
      <c r="I223" s="219"/>
      <c r="J223" s="40"/>
      <c r="K223" s="40"/>
      <c r="L223" s="44"/>
      <c r="M223" s="220"/>
      <c r="N223" s="221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152</v>
      </c>
      <c r="AU223" s="17" t="s">
        <v>77</v>
      </c>
    </row>
    <row r="224" s="2" customFormat="1" ht="21.75" customHeight="1">
      <c r="A224" s="38"/>
      <c r="B224" s="39"/>
      <c r="C224" s="256" t="s">
        <v>635</v>
      </c>
      <c r="D224" s="256" t="s">
        <v>229</v>
      </c>
      <c r="E224" s="257" t="s">
        <v>3133</v>
      </c>
      <c r="F224" s="258" t="s">
        <v>3134</v>
      </c>
      <c r="G224" s="259" t="s">
        <v>1212</v>
      </c>
      <c r="H224" s="260">
        <v>4</v>
      </c>
      <c r="I224" s="261"/>
      <c r="J224" s="262">
        <f>ROUND(I224*H224,2)</f>
        <v>0</v>
      </c>
      <c r="K224" s="258" t="s">
        <v>19</v>
      </c>
      <c r="L224" s="263"/>
      <c r="M224" s="264" t="s">
        <v>19</v>
      </c>
      <c r="N224" s="265" t="s">
        <v>40</v>
      </c>
      <c r="O224" s="84"/>
      <c r="P224" s="213">
        <f>O224*H224</f>
        <v>0</v>
      </c>
      <c r="Q224" s="213">
        <v>0</v>
      </c>
      <c r="R224" s="213">
        <f>Q224*H224</f>
        <v>0</v>
      </c>
      <c r="S224" s="213">
        <v>0</v>
      </c>
      <c r="T224" s="214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15" t="s">
        <v>179</v>
      </c>
      <c r="AT224" s="215" t="s">
        <v>229</v>
      </c>
      <c r="AU224" s="215" t="s">
        <v>77</v>
      </c>
      <c r="AY224" s="17" t="s">
        <v>144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17" t="s">
        <v>77</v>
      </c>
      <c r="BK224" s="216">
        <f>ROUND(I224*H224,2)</f>
        <v>0</v>
      </c>
      <c r="BL224" s="17" t="s">
        <v>151</v>
      </c>
      <c r="BM224" s="215" t="s">
        <v>638</v>
      </c>
    </row>
    <row r="225" s="2" customFormat="1">
      <c r="A225" s="38"/>
      <c r="B225" s="39"/>
      <c r="C225" s="40"/>
      <c r="D225" s="217" t="s">
        <v>152</v>
      </c>
      <c r="E225" s="40"/>
      <c r="F225" s="218" t="s">
        <v>3134</v>
      </c>
      <c r="G225" s="40"/>
      <c r="H225" s="40"/>
      <c r="I225" s="219"/>
      <c r="J225" s="40"/>
      <c r="K225" s="40"/>
      <c r="L225" s="44"/>
      <c r="M225" s="220"/>
      <c r="N225" s="221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152</v>
      </c>
      <c r="AU225" s="17" t="s">
        <v>77</v>
      </c>
    </row>
    <row r="226" s="2" customFormat="1" ht="16.5" customHeight="1">
      <c r="A226" s="38"/>
      <c r="B226" s="39"/>
      <c r="C226" s="204" t="s">
        <v>404</v>
      </c>
      <c r="D226" s="204" t="s">
        <v>146</v>
      </c>
      <c r="E226" s="205" t="s">
        <v>3059</v>
      </c>
      <c r="F226" s="206" t="s">
        <v>3060</v>
      </c>
      <c r="G226" s="207" t="s">
        <v>1212</v>
      </c>
      <c r="H226" s="208">
        <v>4</v>
      </c>
      <c r="I226" s="209"/>
      <c r="J226" s="210">
        <f>ROUND(I226*H226,2)</f>
        <v>0</v>
      </c>
      <c r="K226" s="206" t="s">
        <v>19</v>
      </c>
      <c r="L226" s="44"/>
      <c r="M226" s="211" t="s">
        <v>19</v>
      </c>
      <c r="N226" s="212" t="s">
        <v>40</v>
      </c>
      <c r="O226" s="84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15" t="s">
        <v>151</v>
      </c>
      <c r="AT226" s="215" t="s">
        <v>146</v>
      </c>
      <c r="AU226" s="215" t="s">
        <v>77</v>
      </c>
      <c r="AY226" s="17" t="s">
        <v>144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7" t="s">
        <v>77</v>
      </c>
      <c r="BK226" s="216">
        <f>ROUND(I226*H226,2)</f>
        <v>0</v>
      </c>
      <c r="BL226" s="17" t="s">
        <v>151</v>
      </c>
      <c r="BM226" s="215" t="s">
        <v>643</v>
      </c>
    </row>
    <row r="227" s="2" customFormat="1">
      <c r="A227" s="38"/>
      <c r="B227" s="39"/>
      <c r="C227" s="40"/>
      <c r="D227" s="217" t="s">
        <v>152</v>
      </c>
      <c r="E227" s="40"/>
      <c r="F227" s="218" t="s">
        <v>3060</v>
      </c>
      <c r="G227" s="40"/>
      <c r="H227" s="40"/>
      <c r="I227" s="219"/>
      <c r="J227" s="40"/>
      <c r="K227" s="40"/>
      <c r="L227" s="44"/>
      <c r="M227" s="220"/>
      <c r="N227" s="221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152</v>
      </c>
      <c r="AU227" s="17" t="s">
        <v>77</v>
      </c>
    </row>
    <row r="228" s="2" customFormat="1" ht="16.5" customHeight="1">
      <c r="A228" s="38"/>
      <c r="B228" s="39"/>
      <c r="C228" s="256" t="s">
        <v>644</v>
      </c>
      <c r="D228" s="256" t="s">
        <v>229</v>
      </c>
      <c r="E228" s="257" t="s">
        <v>3135</v>
      </c>
      <c r="F228" s="258" t="s">
        <v>3136</v>
      </c>
      <c r="G228" s="259" t="s">
        <v>1212</v>
      </c>
      <c r="H228" s="260">
        <v>6</v>
      </c>
      <c r="I228" s="261"/>
      <c r="J228" s="262">
        <f>ROUND(I228*H228,2)</f>
        <v>0</v>
      </c>
      <c r="K228" s="258" t="s">
        <v>19</v>
      </c>
      <c r="L228" s="263"/>
      <c r="M228" s="264" t="s">
        <v>19</v>
      </c>
      <c r="N228" s="265" t="s">
        <v>40</v>
      </c>
      <c r="O228" s="84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15" t="s">
        <v>179</v>
      </c>
      <c r="AT228" s="215" t="s">
        <v>229</v>
      </c>
      <c r="AU228" s="215" t="s">
        <v>77</v>
      </c>
      <c r="AY228" s="17" t="s">
        <v>144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7" t="s">
        <v>77</v>
      </c>
      <c r="BK228" s="216">
        <f>ROUND(I228*H228,2)</f>
        <v>0</v>
      </c>
      <c r="BL228" s="17" t="s">
        <v>151</v>
      </c>
      <c r="BM228" s="215" t="s">
        <v>647</v>
      </c>
    </row>
    <row r="229" s="2" customFormat="1">
      <c r="A229" s="38"/>
      <c r="B229" s="39"/>
      <c r="C229" s="40"/>
      <c r="D229" s="217" t="s">
        <v>152</v>
      </c>
      <c r="E229" s="40"/>
      <c r="F229" s="218" t="s">
        <v>3136</v>
      </c>
      <c r="G229" s="40"/>
      <c r="H229" s="40"/>
      <c r="I229" s="219"/>
      <c r="J229" s="40"/>
      <c r="K229" s="40"/>
      <c r="L229" s="44"/>
      <c r="M229" s="220"/>
      <c r="N229" s="221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152</v>
      </c>
      <c r="AU229" s="17" t="s">
        <v>77</v>
      </c>
    </row>
    <row r="230" s="2" customFormat="1" ht="16.5" customHeight="1">
      <c r="A230" s="38"/>
      <c r="B230" s="39"/>
      <c r="C230" s="204" t="s">
        <v>410</v>
      </c>
      <c r="D230" s="204" t="s">
        <v>146</v>
      </c>
      <c r="E230" s="205" t="s">
        <v>3106</v>
      </c>
      <c r="F230" s="206" t="s">
        <v>3060</v>
      </c>
      <c r="G230" s="207" t="s">
        <v>291</v>
      </c>
      <c r="H230" s="208">
        <v>6</v>
      </c>
      <c r="I230" s="209"/>
      <c r="J230" s="210">
        <f>ROUND(I230*H230,2)</f>
        <v>0</v>
      </c>
      <c r="K230" s="206" t="s">
        <v>19</v>
      </c>
      <c r="L230" s="44"/>
      <c r="M230" s="211" t="s">
        <v>19</v>
      </c>
      <c r="N230" s="212" t="s">
        <v>40</v>
      </c>
      <c r="O230" s="84"/>
      <c r="P230" s="213">
        <f>O230*H230</f>
        <v>0</v>
      </c>
      <c r="Q230" s="213">
        <v>0</v>
      </c>
      <c r="R230" s="213">
        <f>Q230*H230</f>
        <v>0</v>
      </c>
      <c r="S230" s="213">
        <v>0</v>
      </c>
      <c r="T230" s="21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15" t="s">
        <v>151</v>
      </c>
      <c r="AT230" s="215" t="s">
        <v>146</v>
      </c>
      <c r="AU230" s="215" t="s">
        <v>77</v>
      </c>
      <c r="AY230" s="17" t="s">
        <v>144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7" t="s">
        <v>77</v>
      </c>
      <c r="BK230" s="216">
        <f>ROUND(I230*H230,2)</f>
        <v>0</v>
      </c>
      <c r="BL230" s="17" t="s">
        <v>151</v>
      </c>
      <c r="BM230" s="215" t="s">
        <v>658</v>
      </c>
    </row>
    <row r="231" s="2" customFormat="1">
      <c r="A231" s="38"/>
      <c r="B231" s="39"/>
      <c r="C231" s="40"/>
      <c r="D231" s="217" t="s">
        <v>152</v>
      </c>
      <c r="E231" s="40"/>
      <c r="F231" s="218" t="s">
        <v>3060</v>
      </c>
      <c r="G231" s="40"/>
      <c r="H231" s="40"/>
      <c r="I231" s="219"/>
      <c r="J231" s="40"/>
      <c r="K231" s="40"/>
      <c r="L231" s="44"/>
      <c r="M231" s="220"/>
      <c r="N231" s="221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152</v>
      </c>
      <c r="AU231" s="17" t="s">
        <v>77</v>
      </c>
    </row>
    <row r="232" s="2" customFormat="1" ht="33" customHeight="1">
      <c r="A232" s="38"/>
      <c r="B232" s="39"/>
      <c r="C232" s="256" t="s">
        <v>665</v>
      </c>
      <c r="D232" s="256" t="s">
        <v>229</v>
      </c>
      <c r="E232" s="257" t="s">
        <v>3137</v>
      </c>
      <c r="F232" s="258" t="s">
        <v>3138</v>
      </c>
      <c r="G232" s="259" t="s">
        <v>291</v>
      </c>
      <c r="H232" s="260">
        <v>84</v>
      </c>
      <c r="I232" s="261"/>
      <c r="J232" s="262">
        <f>ROUND(I232*H232,2)</f>
        <v>0</v>
      </c>
      <c r="K232" s="258" t="s">
        <v>19</v>
      </c>
      <c r="L232" s="263"/>
      <c r="M232" s="264" t="s">
        <v>19</v>
      </c>
      <c r="N232" s="265" t="s">
        <v>40</v>
      </c>
      <c r="O232" s="84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15" t="s">
        <v>179</v>
      </c>
      <c r="AT232" s="215" t="s">
        <v>229</v>
      </c>
      <c r="AU232" s="215" t="s">
        <v>77</v>
      </c>
      <c r="AY232" s="17" t="s">
        <v>144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7" t="s">
        <v>77</v>
      </c>
      <c r="BK232" s="216">
        <f>ROUND(I232*H232,2)</f>
        <v>0</v>
      </c>
      <c r="BL232" s="17" t="s">
        <v>151</v>
      </c>
      <c r="BM232" s="215" t="s">
        <v>668</v>
      </c>
    </row>
    <row r="233" s="2" customFormat="1">
      <c r="A233" s="38"/>
      <c r="B233" s="39"/>
      <c r="C233" s="40"/>
      <c r="D233" s="217" t="s">
        <v>152</v>
      </c>
      <c r="E233" s="40"/>
      <c r="F233" s="218" t="s">
        <v>3138</v>
      </c>
      <c r="G233" s="40"/>
      <c r="H233" s="40"/>
      <c r="I233" s="219"/>
      <c r="J233" s="40"/>
      <c r="K233" s="40"/>
      <c r="L233" s="44"/>
      <c r="M233" s="220"/>
      <c r="N233" s="221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152</v>
      </c>
      <c r="AU233" s="17" t="s">
        <v>77</v>
      </c>
    </row>
    <row r="234" s="2" customFormat="1">
      <c r="A234" s="38"/>
      <c r="B234" s="39"/>
      <c r="C234" s="40"/>
      <c r="D234" s="217" t="s">
        <v>3057</v>
      </c>
      <c r="E234" s="40"/>
      <c r="F234" s="274" t="s">
        <v>3105</v>
      </c>
      <c r="G234" s="40"/>
      <c r="H234" s="40"/>
      <c r="I234" s="219"/>
      <c r="J234" s="40"/>
      <c r="K234" s="40"/>
      <c r="L234" s="44"/>
      <c r="M234" s="220"/>
      <c r="N234" s="221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3057</v>
      </c>
      <c r="AU234" s="17" t="s">
        <v>77</v>
      </c>
    </row>
    <row r="235" s="2" customFormat="1" ht="16.5" customHeight="1">
      <c r="A235" s="38"/>
      <c r="B235" s="39"/>
      <c r="C235" s="204" t="s">
        <v>419</v>
      </c>
      <c r="D235" s="204" t="s">
        <v>146</v>
      </c>
      <c r="E235" s="205" t="s">
        <v>3106</v>
      </c>
      <c r="F235" s="206" t="s">
        <v>3060</v>
      </c>
      <c r="G235" s="207" t="s">
        <v>291</v>
      </c>
      <c r="H235" s="208">
        <v>84</v>
      </c>
      <c r="I235" s="209"/>
      <c r="J235" s="210">
        <f>ROUND(I235*H235,2)</f>
        <v>0</v>
      </c>
      <c r="K235" s="206" t="s">
        <v>19</v>
      </c>
      <c r="L235" s="44"/>
      <c r="M235" s="211" t="s">
        <v>19</v>
      </c>
      <c r="N235" s="212" t="s">
        <v>40</v>
      </c>
      <c r="O235" s="84"/>
      <c r="P235" s="213">
        <f>O235*H235</f>
        <v>0</v>
      </c>
      <c r="Q235" s="213">
        <v>0</v>
      </c>
      <c r="R235" s="213">
        <f>Q235*H235</f>
        <v>0</v>
      </c>
      <c r="S235" s="213">
        <v>0</v>
      </c>
      <c r="T235" s="214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15" t="s">
        <v>151</v>
      </c>
      <c r="AT235" s="215" t="s">
        <v>146</v>
      </c>
      <c r="AU235" s="215" t="s">
        <v>77</v>
      </c>
      <c r="AY235" s="17" t="s">
        <v>144</v>
      </c>
      <c r="BE235" s="216">
        <f>IF(N235="základní",J235,0)</f>
        <v>0</v>
      </c>
      <c r="BF235" s="216">
        <f>IF(N235="snížená",J235,0)</f>
        <v>0</v>
      </c>
      <c r="BG235" s="216">
        <f>IF(N235="zákl. přenesená",J235,0)</f>
        <v>0</v>
      </c>
      <c r="BH235" s="216">
        <f>IF(N235="sníž. přenesená",J235,0)</f>
        <v>0</v>
      </c>
      <c r="BI235" s="216">
        <f>IF(N235="nulová",J235,0)</f>
        <v>0</v>
      </c>
      <c r="BJ235" s="17" t="s">
        <v>77</v>
      </c>
      <c r="BK235" s="216">
        <f>ROUND(I235*H235,2)</f>
        <v>0</v>
      </c>
      <c r="BL235" s="17" t="s">
        <v>151</v>
      </c>
      <c r="BM235" s="215" t="s">
        <v>676</v>
      </c>
    </row>
    <row r="236" s="2" customFormat="1">
      <c r="A236" s="38"/>
      <c r="B236" s="39"/>
      <c r="C236" s="40"/>
      <c r="D236" s="217" t="s">
        <v>152</v>
      </c>
      <c r="E236" s="40"/>
      <c r="F236" s="218" t="s">
        <v>3060</v>
      </c>
      <c r="G236" s="40"/>
      <c r="H236" s="40"/>
      <c r="I236" s="219"/>
      <c r="J236" s="40"/>
      <c r="K236" s="40"/>
      <c r="L236" s="44"/>
      <c r="M236" s="220"/>
      <c r="N236" s="221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152</v>
      </c>
      <c r="AU236" s="17" t="s">
        <v>77</v>
      </c>
    </row>
    <row r="237" s="2" customFormat="1" ht="16.5" customHeight="1">
      <c r="A237" s="38"/>
      <c r="B237" s="39"/>
      <c r="C237" s="256" t="s">
        <v>688</v>
      </c>
      <c r="D237" s="256" t="s">
        <v>229</v>
      </c>
      <c r="E237" s="257" t="s">
        <v>3139</v>
      </c>
      <c r="F237" s="258" t="s">
        <v>3140</v>
      </c>
      <c r="G237" s="259" t="s">
        <v>1212</v>
      </c>
      <c r="H237" s="260">
        <v>2</v>
      </c>
      <c r="I237" s="261"/>
      <c r="J237" s="262">
        <f>ROUND(I237*H237,2)</f>
        <v>0</v>
      </c>
      <c r="K237" s="258" t="s">
        <v>19</v>
      </c>
      <c r="L237" s="263"/>
      <c r="M237" s="264" t="s">
        <v>19</v>
      </c>
      <c r="N237" s="265" t="s">
        <v>40</v>
      </c>
      <c r="O237" s="84"/>
      <c r="P237" s="213">
        <f>O237*H237</f>
        <v>0</v>
      </c>
      <c r="Q237" s="213">
        <v>0</v>
      </c>
      <c r="R237" s="213">
        <f>Q237*H237</f>
        <v>0</v>
      </c>
      <c r="S237" s="213">
        <v>0</v>
      </c>
      <c r="T237" s="214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15" t="s">
        <v>179</v>
      </c>
      <c r="AT237" s="215" t="s">
        <v>229</v>
      </c>
      <c r="AU237" s="215" t="s">
        <v>77</v>
      </c>
      <c r="AY237" s="17" t="s">
        <v>144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17" t="s">
        <v>77</v>
      </c>
      <c r="BK237" s="216">
        <f>ROUND(I237*H237,2)</f>
        <v>0</v>
      </c>
      <c r="BL237" s="17" t="s">
        <v>151</v>
      </c>
      <c r="BM237" s="215" t="s">
        <v>691</v>
      </c>
    </row>
    <row r="238" s="2" customFormat="1">
      <c r="A238" s="38"/>
      <c r="B238" s="39"/>
      <c r="C238" s="40"/>
      <c r="D238" s="217" t="s">
        <v>152</v>
      </c>
      <c r="E238" s="40"/>
      <c r="F238" s="218" t="s">
        <v>3140</v>
      </c>
      <c r="G238" s="40"/>
      <c r="H238" s="40"/>
      <c r="I238" s="219"/>
      <c r="J238" s="40"/>
      <c r="K238" s="40"/>
      <c r="L238" s="44"/>
      <c r="M238" s="220"/>
      <c r="N238" s="221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152</v>
      </c>
      <c r="AU238" s="17" t="s">
        <v>77</v>
      </c>
    </row>
    <row r="239" s="2" customFormat="1" ht="16.5" customHeight="1">
      <c r="A239" s="38"/>
      <c r="B239" s="39"/>
      <c r="C239" s="204" t="s">
        <v>428</v>
      </c>
      <c r="D239" s="204" t="s">
        <v>146</v>
      </c>
      <c r="E239" s="205" t="s">
        <v>3059</v>
      </c>
      <c r="F239" s="206" t="s">
        <v>3060</v>
      </c>
      <c r="G239" s="207" t="s">
        <v>1212</v>
      </c>
      <c r="H239" s="208">
        <v>2</v>
      </c>
      <c r="I239" s="209"/>
      <c r="J239" s="210">
        <f>ROUND(I239*H239,2)</f>
        <v>0</v>
      </c>
      <c r="K239" s="206" t="s">
        <v>19</v>
      </c>
      <c r="L239" s="44"/>
      <c r="M239" s="211" t="s">
        <v>19</v>
      </c>
      <c r="N239" s="212" t="s">
        <v>40</v>
      </c>
      <c r="O239" s="84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5" t="s">
        <v>151</v>
      </c>
      <c r="AT239" s="215" t="s">
        <v>146</v>
      </c>
      <c r="AU239" s="215" t="s">
        <v>77</v>
      </c>
      <c r="AY239" s="17" t="s">
        <v>144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7" t="s">
        <v>77</v>
      </c>
      <c r="BK239" s="216">
        <f>ROUND(I239*H239,2)</f>
        <v>0</v>
      </c>
      <c r="BL239" s="17" t="s">
        <v>151</v>
      </c>
      <c r="BM239" s="215" t="s">
        <v>697</v>
      </c>
    </row>
    <row r="240" s="2" customFormat="1">
      <c r="A240" s="38"/>
      <c r="B240" s="39"/>
      <c r="C240" s="40"/>
      <c r="D240" s="217" t="s">
        <v>152</v>
      </c>
      <c r="E240" s="40"/>
      <c r="F240" s="218" t="s">
        <v>3060</v>
      </c>
      <c r="G240" s="40"/>
      <c r="H240" s="40"/>
      <c r="I240" s="219"/>
      <c r="J240" s="40"/>
      <c r="K240" s="40"/>
      <c r="L240" s="44"/>
      <c r="M240" s="220"/>
      <c r="N240" s="221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152</v>
      </c>
      <c r="AU240" s="17" t="s">
        <v>77</v>
      </c>
    </row>
    <row r="241" s="2" customFormat="1" ht="16.5" customHeight="1">
      <c r="A241" s="38"/>
      <c r="B241" s="39"/>
      <c r="C241" s="256" t="s">
        <v>701</v>
      </c>
      <c r="D241" s="256" t="s">
        <v>229</v>
      </c>
      <c r="E241" s="257" t="s">
        <v>3141</v>
      </c>
      <c r="F241" s="258" t="s">
        <v>3142</v>
      </c>
      <c r="G241" s="259" t="s">
        <v>1212</v>
      </c>
      <c r="H241" s="260">
        <v>3</v>
      </c>
      <c r="I241" s="261"/>
      <c r="J241" s="262">
        <f>ROUND(I241*H241,2)</f>
        <v>0</v>
      </c>
      <c r="K241" s="258" t="s">
        <v>19</v>
      </c>
      <c r="L241" s="263"/>
      <c r="M241" s="264" t="s">
        <v>19</v>
      </c>
      <c r="N241" s="265" t="s">
        <v>40</v>
      </c>
      <c r="O241" s="84"/>
      <c r="P241" s="213">
        <f>O241*H241</f>
        <v>0</v>
      </c>
      <c r="Q241" s="213">
        <v>0</v>
      </c>
      <c r="R241" s="213">
        <f>Q241*H241</f>
        <v>0</v>
      </c>
      <c r="S241" s="213">
        <v>0</v>
      </c>
      <c r="T241" s="214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15" t="s">
        <v>179</v>
      </c>
      <c r="AT241" s="215" t="s">
        <v>229</v>
      </c>
      <c r="AU241" s="215" t="s">
        <v>77</v>
      </c>
      <c r="AY241" s="17" t="s">
        <v>144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7" t="s">
        <v>77</v>
      </c>
      <c r="BK241" s="216">
        <f>ROUND(I241*H241,2)</f>
        <v>0</v>
      </c>
      <c r="BL241" s="17" t="s">
        <v>151</v>
      </c>
      <c r="BM241" s="215" t="s">
        <v>704</v>
      </c>
    </row>
    <row r="242" s="2" customFormat="1">
      <c r="A242" s="38"/>
      <c r="B242" s="39"/>
      <c r="C242" s="40"/>
      <c r="D242" s="217" t="s">
        <v>152</v>
      </c>
      <c r="E242" s="40"/>
      <c r="F242" s="218" t="s">
        <v>3142</v>
      </c>
      <c r="G242" s="40"/>
      <c r="H242" s="40"/>
      <c r="I242" s="219"/>
      <c r="J242" s="40"/>
      <c r="K242" s="40"/>
      <c r="L242" s="44"/>
      <c r="M242" s="220"/>
      <c r="N242" s="221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152</v>
      </c>
      <c r="AU242" s="17" t="s">
        <v>77</v>
      </c>
    </row>
    <row r="243" s="2" customFormat="1" ht="16.5" customHeight="1">
      <c r="A243" s="38"/>
      <c r="B243" s="39"/>
      <c r="C243" s="204" t="s">
        <v>436</v>
      </c>
      <c r="D243" s="204" t="s">
        <v>146</v>
      </c>
      <c r="E243" s="205" t="s">
        <v>3059</v>
      </c>
      <c r="F243" s="206" t="s">
        <v>3060</v>
      </c>
      <c r="G243" s="207" t="s">
        <v>1212</v>
      </c>
      <c r="H243" s="208">
        <v>3</v>
      </c>
      <c r="I243" s="209"/>
      <c r="J243" s="210">
        <f>ROUND(I243*H243,2)</f>
        <v>0</v>
      </c>
      <c r="K243" s="206" t="s">
        <v>19</v>
      </c>
      <c r="L243" s="44"/>
      <c r="M243" s="211" t="s">
        <v>19</v>
      </c>
      <c r="N243" s="212" t="s">
        <v>40</v>
      </c>
      <c r="O243" s="84"/>
      <c r="P243" s="213">
        <f>O243*H243</f>
        <v>0</v>
      </c>
      <c r="Q243" s="213">
        <v>0</v>
      </c>
      <c r="R243" s="213">
        <f>Q243*H243</f>
        <v>0</v>
      </c>
      <c r="S243" s="213">
        <v>0</v>
      </c>
      <c r="T243" s="214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15" t="s">
        <v>151</v>
      </c>
      <c r="AT243" s="215" t="s">
        <v>146</v>
      </c>
      <c r="AU243" s="215" t="s">
        <v>77</v>
      </c>
      <c r="AY243" s="17" t="s">
        <v>144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7" t="s">
        <v>77</v>
      </c>
      <c r="BK243" s="216">
        <f>ROUND(I243*H243,2)</f>
        <v>0</v>
      </c>
      <c r="BL243" s="17" t="s">
        <v>151</v>
      </c>
      <c r="BM243" s="215" t="s">
        <v>719</v>
      </c>
    </row>
    <row r="244" s="2" customFormat="1">
      <c r="A244" s="38"/>
      <c r="B244" s="39"/>
      <c r="C244" s="40"/>
      <c r="D244" s="217" t="s">
        <v>152</v>
      </c>
      <c r="E244" s="40"/>
      <c r="F244" s="218" t="s">
        <v>3060</v>
      </c>
      <c r="G244" s="40"/>
      <c r="H244" s="40"/>
      <c r="I244" s="219"/>
      <c r="J244" s="40"/>
      <c r="K244" s="40"/>
      <c r="L244" s="44"/>
      <c r="M244" s="220"/>
      <c r="N244" s="221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152</v>
      </c>
      <c r="AU244" s="17" t="s">
        <v>77</v>
      </c>
    </row>
    <row r="245" s="2" customFormat="1" ht="16.5" customHeight="1">
      <c r="A245" s="38"/>
      <c r="B245" s="39"/>
      <c r="C245" s="256" t="s">
        <v>727</v>
      </c>
      <c r="D245" s="256" t="s">
        <v>229</v>
      </c>
      <c r="E245" s="257" t="s">
        <v>3143</v>
      </c>
      <c r="F245" s="258" t="s">
        <v>3144</v>
      </c>
      <c r="G245" s="259" t="s">
        <v>291</v>
      </c>
      <c r="H245" s="260">
        <v>3</v>
      </c>
      <c r="I245" s="261"/>
      <c r="J245" s="262">
        <f>ROUND(I245*H245,2)</f>
        <v>0</v>
      </c>
      <c r="K245" s="258" t="s">
        <v>19</v>
      </c>
      <c r="L245" s="263"/>
      <c r="M245" s="264" t="s">
        <v>19</v>
      </c>
      <c r="N245" s="265" t="s">
        <v>40</v>
      </c>
      <c r="O245" s="84"/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15" t="s">
        <v>179</v>
      </c>
      <c r="AT245" s="215" t="s">
        <v>229</v>
      </c>
      <c r="AU245" s="215" t="s">
        <v>77</v>
      </c>
      <c r="AY245" s="17" t="s">
        <v>144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7" t="s">
        <v>77</v>
      </c>
      <c r="BK245" s="216">
        <f>ROUND(I245*H245,2)</f>
        <v>0</v>
      </c>
      <c r="BL245" s="17" t="s">
        <v>151</v>
      </c>
      <c r="BM245" s="215" t="s">
        <v>730</v>
      </c>
    </row>
    <row r="246" s="2" customFormat="1">
      <c r="A246" s="38"/>
      <c r="B246" s="39"/>
      <c r="C246" s="40"/>
      <c r="D246" s="217" t="s">
        <v>152</v>
      </c>
      <c r="E246" s="40"/>
      <c r="F246" s="218" t="s">
        <v>3144</v>
      </c>
      <c r="G246" s="40"/>
      <c r="H246" s="40"/>
      <c r="I246" s="219"/>
      <c r="J246" s="40"/>
      <c r="K246" s="40"/>
      <c r="L246" s="44"/>
      <c r="M246" s="220"/>
      <c r="N246" s="221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152</v>
      </c>
      <c r="AU246" s="17" t="s">
        <v>77</v>
      </c>
    </row>
    <row r="247" s="2" customFormat="1" ht="16.5" customHeight="1">
      <c r="A247" s="38"/>
      <c r="B247" s="39"/>
      <c r="C247" s="204" t="s">
        <v>440</v>
      </c>
      <c r="D247" s="204" t="s">
        <v>146</v>
      </c>
      <c r="E247" s="205" t="s">
        <v>3106</v>
      </c>
      <c r="F247" s="206" t="s">
        <v>3060</v>
      </c>
      <c r="G247" s="207" t="s">
        <v>291</v>
      </c>
      <c r="H247" s="208">
        <v>3</v>
      </c>
      <c r="I247" s="209"/>
      <c r="J247" s="210">
        <f>ROUND(I247*H247,2)</f>
        <v>0</v>
      </c>
      <c r="K247" s="206" t="s">
        <v>19</v>
      </c>
      <c r="L247" s="44"/>
      <c r="M247" s="211" t="s">
        <v>19</v>
      </c>
      <c r="N247" s="212" t="s">
        <v>40</v>
      </c>
      <c r="O247" s="84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4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15" t="s">
        <v>151</v>
      </c>
      <c r="AT247" s="215" t="s">
        <v>146</v>
      </c>
      <c r="AU247" s="215" t="s">
        <v>77</v>
      </c>
      <c r="AY247" s="17" t="s">
        <v>144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7" t="s">
        <v>77</v>
      </c>
      <c r="BK247" s="216">
        <f>ROUND(I247*H247,2)</f>
        <v>0</v>
      </c>
      <c r="BL247" s="17" t="s">
        <v>151</v>
      </c>
      <c r="BM247" s="215" t="s">
        <v>625</v>
      </c>
    </row>
    <row r="248" s="2" customFormat="1">
      <c r="A248" s="38"/>
      <c r="B248" s="39"/>
      <c r="C248" s="40"/>
      <c r="D248" s="217" t="s">
        <v>152</v>
      </c>
      <c r="E248" s="40"/>
      <c r="F248" s="218" t="s">
        <v>3060</v>
      </c>
      <c r="G248" s="40"/>
      <c r="H248" s="40"/>
      <c r="I248" s="219"/>
      <c r="J248" s="40"/>
      <c r="K248" s="40"/>
      <c r="L248" s="44"/>
      <c r="M248" s="220"/>
      <c r="N248" s="221"/>
      <c r="O248" s="84"/>
      <c r="P248" s="84"/>
      <c r="Q248" s="84"/>
      <c r="R248" s="84"/>
      <c r="S248" s="84"/>
      <c r="T248" s="8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152</v>
      </c>
      <c r="AU248" s="17" t="s">
        <v>77</v>
      </c>
    </row>
    <row r="249" s="2" customFormat="1" ht="16.5" customHeight="1">
      <c r="A249" s="38"/>
      <c r="B249" s="39"/>
      <c r="C249" s="256" t="s">
        <v>740</v>
      </c>
      <c r="D249" s="256" t="s">
        <v>229</v>
      </c>
      <c r="E249" s="257" t="s">
        <v>3145</v>
      </c>
      <c r="F249" s="258" t="s">
        <v>3146</v>
      </c>
      <c r="G249" s="259" t="s">
        <v>291</v>
      </c>
      <c r="H249" s="260">
        <v>4</v>
      </c>
      <c r="I249" s="261"/>
      <c r="J249" s="262">
        <f>ROUND(I249*H249,2)</f>
        <v>0</v>
      </c>
      <c r="K249" s="258" t="s">
        <v>19</v>
      </c>
      <c r="L249" s="263"/>
      <c r="M249" s="264" t="s">
        <v>19</v>
      </c>
      <c r="N249" s="265" t="s">
        <v>40</v>
      </c>
      <c r="O249" s="84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15" t="s">
        <v>179</v>
      </c>
      <c r="AT249" s="215" t="s">
        <v>229</v>
      </c>
      <c r="AU249" s="215" t="s">
        <v>77</v>
      </c>
      <c r="AY249" s="17" t="s">
        <v>144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7" t="s">
        <v>77</v>
      </c>
      <c r="BK249" s="216">
        <f>ROUND(I249*H249,2)</f>
        <v>0</v>
      </c>
      <c r="BL249" s="17" t="s">
        <v>151</v>
      </c>
      <c r="BM249" s="215" t="s">
        <v>743</v>
      </c>
    </row>
    <row r="250" s="2" customFormat="1">
      <c r="A250" s="38"/>
      <c r="B250" s="39"/>
      <c r="C250" s="40"/>
      <c r="D250" s="217" t="s">
        <v>152</v>
      </c>
      <c r="E250" s="40"/>
      <c r="F250" s="218" t="s">
        <v>3146</v>
      </c>
      <c r="G250" s="40"/>
      <c r="H250" s="40"/>
      <c r="I250" s="219"/>
      <c r="J250" s="40"/>
      <c r="K250" s="40"/>
      <c r="L250" s="44"/>
      <c r="M250" s="220"/>
      <c r="N250" s="221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152</v>
      </c>
      <c r="AU250" s="17" t="s">
        <v>77</v>
      </c>
    </row>
    <row r="251" s="2" customFormat="1" ht="16.5" customHeight="1">
      <c r="A251" s="38"/>
      <c r="B251" s="39"/>
      <c r="C251" s="204" t="s">
        <v>449</v>
      </c>
      <c r="D251" s="204" t="s">
        <v>146</v>
      </c>
      <c r="E251" s="205" t="s">
        <v>3106</v>
      </c>
      <c r="F251" s="206" t="s">
        <v>3060</v>
      </c>
      <c r="G251" s="207" t="s">
        <v>291</v>
      </c>
      <c r="H251" s="208">
        <v>4</v>
      </c>
      <c r="I251" s="209"/>
      <c r="J251" s="210">
        <f>ROUND(I251*H251,2)</f>
        <v>0</v>
      </c>
      <c r="K251" s="206" t="s">
        <v>19</v>
      </c>
      <c r="L251" s="44"/>
      <c r="M251" s="211" t="s">
        <v>19</v>
      </c>
      <c r="N251" s="212" t="s">
        <v>40</v>
      </c>
      <c r="O251" s="84"/>
      <c r="P251" s="213">
        <f>O251*H251</f>
        <v>0</v>
      </c>
      <c r="Q251" s="213">
        <v>0</v>
      </c>
      <c r="R251" s="213">
        <f>Q251*H251</f>
        <v>0</v>
      </c>
      <c r="S251" s="213">
        <v>0</v>
      </c>
      <c r="T251" s="214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15" t="s">
        <v>151</v>
      </c>
      <c r="AT251" s="215" t="s">
        <v>146</v>
      </c>
      <c r="AU251" s="215" t="s">
        <v>77</v>
      </c>
      <c r="AY251" s="17" t="s">
        <v>144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7" t="s">
        <v>77</v>
      </c>
      <c r="BK251" s="216">
        <f>ROUND(I251*H251,2)</f>
        <v>0</v>
      </c>
      <c r="BL251" s="17" t="s">
        <v>151</v>
      </c>
      <c r="BM251" s="215" t="s">
        <v>746</v>
      </c>
    </row>
    <row r="252" s="2" customFormat="1">
      <c r="A252" s="38"/>
      <c r="B252" s="39"/>
      <c r="C252" s="40"/>
      <c r="D252" s="217" t="s">
        <v>152</v>
      </c>
      <c r="E252" s="40"/>
      <c r="F252" s="218" t="s">
        <v>3060</v>
      </c>
      <c r="G252" s="40"/>
      <c r="H252" s="40"/>
      <c r="I252" s="219"/>
      <c r="J252" s="40"/>
      <c r="K252" s="40"/>
      <c r="L252" s="44"/>
      <c r="M252" s="220"/>
      <c r="N252" s="221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152</v>
      </c>
      <c r="AU252" s="17" t="s">
        <v>77</v>
      </c>
    </row>
    <row r="253" s="2" customFormat="1" ht="16.5" customHeight="1">
      <c r="A253" s="38"/>
      <c r="B253" s="39"/>
      <c r="C253" s="256" t="s">
        <v>750</v>
      </c>
      <c r="D253" s="256" t="s">
        <v>229</v>
      </c>
      <c r="E253" s="257" t="s">
        <v>3147</v>
      </c>
      <c r="F253" s="258" t="s">
        <v>3148</v>
      </c>
      <c r="G253" s="259" t="s">
        <v>291</v>
      </c>
      <c r="H253" s="260">
        <v>1</v>
      </c>
      <c r="I253" s="261"/>
      <c r="J253" s="262">
        <f>ROUND(I253*H253,2)</f>
        <v>0</v>
      </c>
      <c r="K253" s="258" t="s">
        <v>19</v>
      </c>
      <c r="L253" s="263"/>
      <c r="M253" s="264" t="s">
        <v>19</v>
      </c>
      <c r="N253" s="265" t="s">
        <v>40</v>
      </c>
      <c r="O253" s="84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15" t="s">
        <v>179</v>
      </c>
      <c r="AT253" s="215" t="s">
        <v>229</v>
      </c>
      <c r="AU253" s="215" t="s">
        <v>77</v>
      </c>
      <c r="AY253" s="17" t="s">
        <v>144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7" t="s">
        <v>77</v>
      </c>
      <c r="BK253" s="216">
        <f>ROUND(I253*H253,2)</f>
        <v>0</v>
      </c>
      <c r="BL253" s="17" t="s">
        <v>151</v>
      </c>
      <c r="BM253" s="215" t="s">
        <v>753</v>
      </c>
    </row>
    <row r="254" s="2" customFormat="1">
      <c r="A254" s="38"/>
      <c r="B254" s="39"/>
      <c r="C254" s="40"/>
      <c r="D254" s="217" t="s">
        <v>152</v>
      </c>
      <c r="E254" s="40"/>
      <c r="F254" s="218" t="s">
        <v>3148</v>
      </c>
      <c r="G254" s="40"/>
      <c r="H254" s="40"/>
      <c r="I254" s="219"/>
      <c r="J254" s="40"/>
      <c r="K254" s="40"/>
      <c r="L254" s="44"/>
      <c r="M254" s="220"/>
      <c r="N254" s="221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152</v>
      </c>
      <c r="AU254" s="17" t="s">
        <v>77</v>
      </c>
    </row>
    <row r="255" s="2" customFormat="1" ht="16.5" customHeight="1">
      <c r="A255" s="38"/>
      <c r="B255" s="39"/>
      <c r="C255" s="204" t="s">
        <v>456</v>
      </c>
      <c r="D255" s="204" t="s">
        <v>146</v>
      </c>
      <c r="E255" s="205" t="s">
        <v>3106</v>
      </c>
      <c r="F255" s="206" t="s">
        <v>3060</v>
      </c>
      <c r="G255" s="207" t="s">
        <v>291</v>
      </c>
      <c r="H255" s="208">
        <v>1</v>
      </c>
      <c r="I255" s="209"/>
      <c r="J255" s="210">
        <f>ROUND(I255*H255,2)</f>
        <v>0</v>
      </c>
      <c r="K255" s="206" t="s">
        <v>19</v>
      </c>
      <c r="L255" s="44"/>
      <c r="M255" s="211" t="s">
        <v>19</v>
      </c>
      <c r="N255" s="212" t="s">
        <v>40</v>
      </c>
      <c r="O255" s="84"/>
      <c r="P255" s="213">
        <f>O255*H255</f>
        <v>0</v>
      </c>
      <c r="Q255" s="213">
        <v>0</v>
      </c>
      <c r="R255" s="213">
        <f>Q255*H255</f>
        <v>0</v>
      </c>
      <c r="S255" s="213">
        <v>0</v>
      </c>
      <c r="T255" s="214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15" t="s">
        <v>151</v>
      </c>
      <c r="AT255" s="215" t="s">
        <v>146</v>
      </c>
      <c r="AU255" s="215" t="s">
        <v>77</v>
      </c>
      <c r="AY255" s="17" t="s">
        <v>144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7" t="s">
        <v>77</v>
      </c>
      <c r="BK255" s="216">
        <f>ROUND(I255*H255,2)</f>
        <v>0</v>
      </c>
      <c r="BL255" s="17" t="s">
        <v>151</v>
      </c>
      <c r="BM255" s="215" t="s">
        <v>759</v>
      </c>
    </row>
    <row r="256" s="2" customFormat="1">
      <c r="A256" s="38"/>
      <c r="B256" s="39"/>
      <c r="C256" s="40"/>
      <c r="D256" s="217" t="s">
        <v>152</v>
      </c>
      <c r="E256" s="40"/>
      <c r="F256" s="218" t="s">
        <v>3060</v>
      </c>
      <c r="G256" s="40"/>
      <c r="H256" s="40"/>
      <c r="I256" s="219"/>
      <c r="J256" s="40"/>
      <c r="K256" s="40"/>
      <c r="L256" s="44"/>
      <c r="M256" s="220"/>
      <c r="N256" s="221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152</v>
      </c>
      <c r="AU256" s="17" t="s">
        <v>77</v>
      </c>
    </row>
    <row r="257" s="2" customFormat="1" ht="16.5" customHeight="1">
      <c r="A257" s="38"/>
      <c r="B257" s="39"/>
      <c r="C257" s="256" t="s">
        <v>772</v>
      </c>
      <c r="D257" s="256" t="s">
        <v>229</v>
      </c>
      <c r="E257" s="257" t="s">
        <v>3149</v>
      </c>
      <c r="F257" s="258" t="s">
        <v>3150</v>
      </c>
      <c r="G257" s="259" t="s">
        <v>1212</v>
      </c>
      <c r="H257" s="260">
        <v>8</v>
      </c>
      <c r="I257" s="261"/>
      <c r="J257" s="262">
        <f>ROUND(I257*H257,2)</f>
        <v>0</v>
      </c>
      <c r="K257" s="258" t="s">
        <v>19</v>
      </c>
      <c r="L257" s="263"/>
      <c r="M257" s="264" t="s">
        <v>19</v>
      </c>
      <c r="N257" s="265" t="s">
        <v>40</v>
      </c>
      <c r="O257" s="84"/>
      <c r="P257" s="213">
        <f>O257*H257</f>
        <v>0</v>
      </c>
      <c r="Q257" s="213">
        <v>0</v>
      </c>
      <c r="R257" s="213">
        <f>Q257*H257</f>
        <v>0</v>
      </c>
      <c r="S257" s="213">
        <v>0</v>
      </c>
      <c r="T257" s="214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15" t="s">
        <v>179</v>
      </c>
      <c r="AT257" s="215" t="s">
        <v>229</v>
      </c>
      <c r="AU257" s="215" t="s">
        <v>77</v>
      </c>
      <c r="AY257" s="17" t="s">
        <v>144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7" t="s">
        <v>77</v>
      </c>
      <c r="BK257" s="216">
        <f>ROUND(I257*H257,2)</f>
        <v>0</v>
      </c>
      <c r="BL257" s="17" t="s">
        <v>151</v>
      </c>
      <c r="BM257" s="215" t="s">
        <v>775</v>
      </c>
    </row>
    <row r="258" s="2" customFormat="1">
      <c r="A258" s="38"/>
      <c r="B258" s="39"/>
      <c r="C258" s="40"/>
      <c r="D258" s="217" t="s">
        <v>152</v>
      </c>
      <c r="E258" s="40"/>
      <c r="F258" s="218" t="s">
        <v>3150</v>
      </c>
      <c r="G258" s="40"/>
      <c r="H258" s="40"/>
      <c r="I258" s="219"/>
      <c r="J258" s="40"/>
      <c r="K258" s="40"/>
      <c r="L258" s="44"/>
      <c r="M258" s="220"/>
      <c r="N258" s="221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152</v>
      </c>
      <c r="AU258" s="17" t="s">
        <v>77</v>
      </c>
    </row>
    <row r="259" s="2" customFormat="1" ht="16.5" customHeight="1">
      <c r="A259" s="38"/>
      <c r="B259" s="39"/>
      <c r="C259" s="204" t="s">
        <v>463</v>
      </c>
      <c r="D259" s="204" t="s">
        <v>146</v>
      </c>
      <c r="E259" s="205" t="s">
        <v>3106</v>
      </c>
      <c r="F259" s="206" t="s">
        <v>3060</v>
      </c>
      <c r="G259" s="207" t="s">
        <v>291</v>
      </c>
      <c r="H259" s="208">
        <v>8</v>
      </c>
      <c r="I259" s="209"/>
      <c r="J259" s="210">
        <f>ROUND(I259*H259,2)</f>
        <v>0</v>
      </c>
      <c r="K259" s="206" t="s">
        <v>19</v>
      </c>
      <c r="L259" s="44"/>
      <c r="M259" s="211" t="s">
        <v>19</v>
      </c>
      <c r="N259" s="212" t="s">
        <v>40</v>
      </c>
      <c r="O259" s="84"/>
      <c r="P259" s="213">
        <f>O259*H259</f>
        <v>0</v>
      </c>
      <c r="Q259" s="213">
        <v>0</v>
      </c>
      <c r="R259" s="213">
        <f>Q259*H259</f>
        <v>0</v>
      </c>
      <c r="S259" s="213">
        <v>0</v>
      </c>
      <c r="T259" s="214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15" t="s">
        <v>151</v>
      </c>
      <c r="AT259" s="215" t="s">
        <v>146</v>
      </c>
      <c r="AU259" s="215" t="s">
        <v>77</v>
      </c>
      <c r="AY259" s="17" t="s">
        <v>144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17" t="s">
        <v>77</v>
      </c>
      <c r="BK259" s="216">
        <f>ROUND(I259*H259,2)</f>
        <v>0</v>
      </c>
      <c r="BL259" s="17" t="s">
        <v>151</v>
      </c>
      <c r="BM259" s="215" t="s">
        <v>794</v>
      </c>
    </row>
    <row r="260" s="2" customFormat="1">
      <c r="A260" s="38"/>
      <c r="B260" s="39"/>
      <c r="C260" s="40"/>
      <c r="D260" s="217" t="s">
        <v>152</v>
      </c>
      <c r="E260" s="40"/>
      <c r="F260" s="218" t="s">
        <v>3060</v>
      </c>
      <c r="G260" s="40"/>
      <c r="H260" s="40"/>
      <c r="I260" s="219"/>
      <c r="J260" s="40"/>
      <c r="K260" s="40"/>
      <c r="L260" s="44"/>
      <c r="M260" s="220"/>
      <c r="N260" s="221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152</v>
      </c>
      <c r="AU260" s="17" t="s">
        <v>77</v>
      </c>
    </row>
    <row r="261" s="2" customFormat="1" ht="16.5" customHeight="1">
      <c r="A261" s="38"/>
      <c r="B261" s="39"/>
      <c r="C261" s="256" t="s">
        <v>802</v>
      </c>
      <c r="D261" s="256" t="s">
        <v>229</v>
      </c>
      <c r="E261" s="257" t="s">
        <v>3151</v>
      </c>
      <c r="F261" s="258" t="s">
        <v>3152</v>
      </c>
      <c r="G261" s="259" t="s">
        <v>1212</v>
      </c>
      <c r="H261" s="260">
        <v>7</v>
      </c>
      <c r="I261" s="261"/>
      <c r="J261" s="262">
        <f>ROUND(I261*H261,2)</f>
        <v>0</v>
      </c>
      <c r="K261" s="258" t="s">
        <v>19</v>
      </c>
      <c r="L261" s="263"/>
      <c r="M261" s="264" t="s">
        <v>19</v>
      </c>
      <c r="N261" s="265" t="s">
        <v>40</v>
      </c>
      <c r="O261" s="84"/>
      <c r="P261" s="213">
        <f>O261*H261</f>
        <v>0</v>
      </c>
      <c r="Q261" s="213">
        <v>0</v>
      </c>
      <c r="R261" s="213">
        <f>Q261*H261</f>
        <v>0</v>
      </c>
      <c r="S261" s="213">
        <v>0</v>
      </c>
      <c r="T261" s="214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15" t="s">
        <v>179</v>
      </c>
      <c r="AT261" s="215" t="s">
        <v>229</v>
      </c>
      <c r="AU261" s="215" t="s">
        <v>77</v>
      </c>
      <c r="AY261" s="17" t="s">
        <v>144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7" t="s">
        <v>77</v>
      </c>
      <c r="BK261" s="216">
        <f>ROUND(I261*H261,2)</f>
        <v>0</v>
      </c>
      <c r="BL261" s="17" t="s">
        <v>151</v>
      </c>
      <c r="BM261" s="215" t="s">
        <v>805</v>
      </c>
    </row>
    <row r="262" s="2" customFormat="1">
      <c r="A262" s="38"/>
      <c r="B262" s="39"/>
      <c r="C262" s="40"/>
      <c r="D262" s="217" t="s">
        <v>152</v>
      </c>
      <c r="E262" s="40"/>
      <c r="F262" s="218" t="s">
        <v>3152</v>
      </c>
      <c r="G262" s="40"/>
      <c r="H262" s="40"/>
      <c r="I262" s="219"/>
      <c r="J262" s="40"/>
      <c r="K262" s="40"/>
      <c r="L262" s="44"/>
      <c r="M262" s="220"/>
      <c r="N262" s="221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152</v>
      </c>
      <c r="AU262" s="17" t="s">
        <v>77</v>
      </c>
    </row>
    <row r="263" s="2" customFormat="1" ht="16.5" customHeight="1">
      <c r="A263" s="38"/>
      <c r="B263" s="39"/>
      <c r="C263" s="204" t="s">
        <v>470</v>
      </c>
      <c r="D263" s="204" t="s">
        <v>146</v>
      </c>
      <c r="E263" s="205" t="s">
        <v>3106</v>
      </c>
      <c r="F263" s="206" t="s">
        <v>3060</v>
      </c>
      <c r="G263" s="207" t="s">
        <v>291</v>
      </c>
      <c r="H263" s="208">
        <v>7</v>
      </c>
      <c r="I263" s="209"/>
      <c r="J263" s="210">
        <f>ROUND(I263*H263,2)</f>
        <v>0</v>
      </c>
      <c r="K263" s="206" t="s">
        <v>19</v>
      </c>
      <c r="L263" s="44"/>
      <c r="M263" s="211" t="s">
        <v>19</v>
      </c>
      <c r="N263" s="212" t="s">
        <v>40</v>
      </c>
      <c r="O263" s="84"/>
      <c r="P263" s="213">
        <f>O263*H263</f>
        <v>0</v>
      </c>
      <c r="Q263" s="213">
        <v>0</v>
      </c>
      <c r="R263" s="213">
        <f>Q263*H263</f>
        <v>0</v>
      </c>
      <c r="S263" s="213">
        <v>0</v>
      </c>
      <c r="T263" s="214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15" t="s">
        <v>151</v>
      </c>
      <c r="AT263" s="215" t="s">
        <v>146</v>
      </c>
      <c r="AU263" s="215" t="s">
        <v>77</v>
      </c>
      <c r="AY263" s="17" t="s">
        <v>144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7" t="s">
        <v>77</v>
      </c>
      <c r="BK263" s="216">
        <f>ROUND(I263*H263,2)</f>
        <v>0</v>
      </c>
      <c r="BL263" s="17" t="s">
        <v>151</v>
      </c>
      <c r="BM263" s="215" t="s">
        <v>813</v>
      </c>
    </row>
    <row r="264" s="2" customFormat="1">
      <c r="A264" s="38"/>
      <c r="B264" s="39"/>
      <c r="C264" s="40"/>
      <c r="D264" s="217" t="s">
        <v>152</v>
      </c>
      <c r="E264" s="40"/>
      <c r="F264" s="218" t="s">
        <v>3060</v>
      </c>
      <c r="G264" s="40"/>
      <c r="H264" s="40"/>
      <c r="I264" s="219"/>
      <c r="J264" s="40"/>
      <c r="K264" s="40"/>
      <c r="L264" s="44"/>
      <c r="M264" s="220"/>
      <c r="N264" s="221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152</v>
      </c>
      <c r="AU264" s="17" t="s">
        <v>77</v>
      </c>
    </row>
    <row r="265" s="2" customFormat="1" ht="16.5" customHeight="1">
      <c r="A265" s="38"/>
      <c r="B265" s="39"/>
      <c r="C265" s="256" t="s">
        <v>817</v>
      </c>
      <c r="D265" s="256" t="s">
        <v>229</v>
      </c>
      <c r="E265" s="257" t="s">
        <v>3153</v>
      </c>
      <c r="F265" s="258" t="s">
        <v>3154</v>
      </c>
      <c r="G265" s="259" t="s">
        <v>1212</v>
      </c>
      <c r="H265" s="260">
        <v>1</v>
      </c>
      <c r="I265" s="261"/>
      <c r="J265" s="262">
        <f>ROUND(I265*H265,2)</f>
        <v>0</v>
      </c>
      <c r="K265" s="258" t="s">
        <v>19</v>
      </c>
      <c r="L265" s="263"/>
      <c r="M265" s="264" t="s">
        <v>19</v>
      </c>
      <c r="N265" s="265" t="s">
        <v>40</v>
      </c>
      <c r="O265" s="84"/>
      <c r="P265" s="213">
        <f>O265*H265</f>
        <v>0</v>
      </c>
      <c r="Q265" s="213">
        <v>0</v>
      </c>
      <c r="R265" s="213">
        <f>Q265*H265</f>
        <v>0</v>
      </c>
      <c r="S265" s="213">
        <v>0</v>
      </c>
      <c r="T265" s="214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15" t="s">
        <v>179</v>
      </c>
      <c r="AT265" s="215" t="s">
        <v>229</v>
      </c>
      <c r="AU265" s="215" t="s">
        <v>77</v>
      </c>
      <c r="AY265" s="17" t="s">
        <v>144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7" t="s">
        <v>77</v>
      </c>
      <c r="BK265" s="216">
        <f>ROUND(I265*H265,2)</f>
        <v>0</v>
      </c>
      <c r="BL265" s="17" t="s">
        <v>151</v>
      </c>
      <c r="BM265" s="215" t="s">
        <v>820</v>
      </c>
    </row>
    <row r="266" s="2" customFormat="1">
      <c r="A266" s="38"/>
      <c r="B266" s="39"/>
      <c r="C266" s="40"/>
      <c r="D266" s="217" t="s">
        <v>152</v>
      </c>
      <c r="E266" s="40"/>
      <c r="F266" s="218" t="s">
        <v>3154</v>
      </c>
      <c r="G266" s="40"/>
      <c r="H266" s="40"/>
      <c r="I266" s="219"/>
      <c r="J266" s="40"/>
      <c r="K266" s="40"/>
      <c r="L266" s="44"/>
      <c r="M266" s="220"/>
      <c r="N266" s="221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152</v>
      </c>
      <c r="AU266" s="17" t="s">
        <v>77</v>
      </c>
    </row>
    <row r="267" s="2" customFormat="1" ht="16.5" customHeight="1">
      <c r="A267" s="38"/>
      <c r="B267" s="39"/>
      <c r="C267" s="204" t="s">
        <v>488</v>
      </c>
      <c r="D267" s="204" t="s">
        <v>146</v>
      </c>
      <c r="E267" s="205" t="s">
        <v>3106</v>
      </c>
      <c r="F267" s="206" t="s">
        <v>3060</v>
      </c>
      <c r="G267" s="207" t="s">
        <v>291</v>
      </c>
      <c r="H267" s="208">
        <v>1</v>
      </c>
      <c r="I267" s="209"/>
      <c r="J267" s="210">
        <f>ROUND(I267*H267,2)</f>
        <v>0</v>
      </c>
      <c r="K267" s="206" t="s">
        <v>19</v>
      </c>
      <c r="L267" s="44"/>
      <c r="M267" s="211" t="s">
        <v>19</v>
      </c>
      <c r="N267" s="212" t="s">
        <v>40</v>
      </c>
      <c r="O267" s="84"/>
      <c r="P267" s="213">
        <f>O267*H267</f>
        <v>0</v>
      </c>
      <c r="Q267" s="213">
        <v>0</v>
      </c>
      <c r="R267" s="213">
        <f>Q267*H267</f>
        <v>0</v>
      </c>
      <c r="S267" s="213">
        <v>0</v>
      </c>
      <c r="T267" s="214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15" t="s">
        <v>151</v>
      </c>
      <c r="AT267" s="215" t="s">
        <v>146</v>
      </c>
      <c r="AU267" s="215" t="s">
        <v>77</v>
      </c>
      <c r="AY267" s="17" t="s">
        <v>144</v>
      </c>
      <c r="BE267" s="216">
        <f>IF(N267="základní",J267,0)</f>
        <v>0</v>
      </c>
      <c r="BF267" s="216">
        <f>IF(N267="snížená",J267,0)</f>
        <v>0</v>
      </c>
      <c r="BG267" s="216">
        <f>IF(N267="zákl. přenesená",J267,0)</f>
        <v>0</v>
      </c>
      <c r="BH267" s="216">
        <f>IF(N267="sníž. přenesená",J267,0)</f>
        <v>0</v>
      </c>
      <c r="BI267" s="216">
        <f>IF(N267="nulová",J267,0)</f>
        <v>0</v>
      </c>
      <c r="BJ267" s="17" t="s">
        <v>77</v>
      </c>
      <c r="BK267" s="216">
        <f>ROUND(I267*H267,2)</f>
        <v>0</v>
      </c>
      <c r="BL267" s="17" t="s">
        <v>151</v>
      </c>
      <c r="BM267" s="215" t="s">
        <v>825</v>
      </c>
    </row>
    <row r="268" s="2" customFormat="1">
      <c r="A268" s="38"/>
      <c r="B268" s="39"/>
      <c r="C268" s="40"/>
      <c r="D268" s="217" t="s">
        <v>152</v>
      </c>
      <c r="E268" s="40"/>
      <c r="F268" s="218" t="s">
        <v>3060</v>
      </c>
      <c r="G268" s="40"/>
      <c r="H268" s="40"/>
      <c r="I268" s="219"/>
      <c r="J268" s="40"/>
      <c r="K268" s="40"/>
      <c r="L268" s="44"/>
      <c r="M268" s="220"/>
      <c r="N268" s="221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152</v>
      </c>
      <c r="AU268" s="17" t="s">
        <v>77</v>
      </c>
    </row>
    <row r="269" s="2" customFormat="1" ht="16.5" customHeight="1">
      <c r="A269" s="38"/>
      <c r="B269" s="39"/>
      <c r="C269" s="256" t="s">
        <v>830</v>
      </c>
      <c r="D269" s="256" t="s">
        <v>229</v>
      </c>
      <c r="E269" s="257" t="s">
        <v>3155</v>
      </c>
      <c r="F269" s="258" t="s">
        <v>3156</v>
      </c>
      <c r="G269" s="259" t="s">
        <v>1212</v>
      </c>
      <c r="H269" s="260">
        <v>3</v>
      </c>
      <c r="I269" s="261"/>
      <c r="J269" s="262">
        <f>ROUND(I269*H269,2)</f>
        <v>0</v>
      </c>
      <c r="K269" s="258" t="s">
        <v>19</v>
      </c>
      <c r="L269" s="263"/>
      <c r="M269" s="264" t="s">
        <v>19</v>
      </c>
      <c r="N269" s="265" t="s">
        <v>40</v>
      </c>
      <c r="O269" s="84"/>
      <c r="P269" s="213">
        <f>O269*H269</f>
        <v>0</v>
      </c>
      <c r="Q269" s="213">
        <v>0</v>
      </c>
      <c r="R269" s="213">
        <f>Q269*H269</f>
        <v>0</v>
      </c>
      <c r="S269" s="213">
        <v>0</v>
      </c>
      <c r="T269" s="214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15" t="s">
        <v>179</v>
      </c>
      <c r="AT269" s="215" t="s">
        <v>229</v>
      </c>
      <c r="AU269" s="215" t="s">
        <v>77</v>
      </c>
      <c r="AY269" s="17" t="s">
        <v>144</v>
      </c>
      <c r="BE269" s="216">
        <f>IF(N269="základní",J269,0)</f>
        <v>0</v>
      </c>
      <c r="BF269" s="216">
        <f>IF(N269="snížená",J269,0)</f>
        <v>0</v>
      </c>
      <c r="BG269" s="216">
        <f>IF(N269="zákl. přenesená",J269,0)</f>
        <v>0</v>
      </c>
      <c r="BH269" s="216">
        <f>IF(N269="sníž. přenesená",J269,0)</f>
        <v>0</v>
      </c>
      <c r="BI269" s="216">
        <f>IF(N269="nulová",J269,0)</f>
        <v>0</v>
      </c>
      <c r="BJ269" s="17" t="s">
        <v>77</v>
      </c>
      <c r="BK269" s="216">
        <f>ROUND(I269*H269,2)</f>
        <v>0</v>
      </c>
      <c r="BL269" s="17" t="s">
        <v>151</v>
      </c>
      <c r="BM269" s="215" t="s">
        <v>833</v>
      </c>
    </row>
    <row r="270" s="2" customFormat="1">
      <c r="A270" s="38"/>
      <c r="B270" s="39"/>
      <c r="C270" s="40"/>
      <c r="D270" s="217" t="s">
        <v>152</v>
      </c>
      <c r="E270" s="40"/>
      <c r="F270" s="218" t="s">
        <v>3156</v>
      </c>
      <c r="G270" s="40"/>
      <c r="H270" s="40"/>
      <c r="I270" s="219"/>
      <c r="J270" s="40"/>
      <c r="K270" s="40"/>
      <c r="L270" s="44"/>
      <c r="M270" s="220"/>
      <c r="N270" s="221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152</v>
      </c>
      <c r="AU270" s="17" t="s">
        <v>77</v>
      </c>
    </row>
    <row r="271" s="2" customFormat="1" ht="16.5" customHeight="1">
      <c r="A271" s="38"/>
      <c r="B271" s="39"/>
      <c r="C271" s="204" t="s">
        <v>495</v>
      </c>
      <c r="D271" s="204" t="s">
        <v>146</v>
      </c>
      <c r="E271" s="205" t="s">
        <v>3106</v>
      </c>
      <c r="F271" s="206" t="s">
        <v>3060</v>
      </c>
      <c r="G271" s="207" t="s">
        <v>291</v>
      </c>
      <c r="H271" s="208">
        <v>3</v>
      </c>
      <c r="I271" s="209"/>
      <c r="J271" s="210">
        <f>ROUND(I271*H271,2)</f>
        <v>0</v>
      </c>
      <c r="K271" s="206" t="s">
        <v>19</v>
      </c>
      <c r="L271" s="44"/>
      <c r="M271" s="211" t="s">
        <v>19</v>
      </c>
      <c r="N271" s="212" t="s">
        <v>40</v>
      </c>
      <c r="O271" s="84"/>
      <c r="P271" s="213">
        <f>O271*H271</f>
        <v>0</v>
      </c>
      <c r="Q271" s="213">
        <v>0</v>
      </c>
      <c r="R271" s="213">
        <f>Q271*H271</f>
        <v>0</v>
      </c>
      <c r="S271" s="213">
        <v>0</v>
      </c>
      <c r="T271" s="214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15" t="s">
        <v>151</v>
      </c>
      <c r="AT271" s="215" t="s">
        <v>146</v>
      </c>
      <c r="AU271" s="215" t="s">
        <v>77</v>
      </c>
      <c r="AY271" s="17" t="s">
        <v>144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7" t="s">
        <v>77</v>
      </c>
      <c r="BK271" s="216">
        <f>ROUND(I271*H271,2)</f>
        <v>0</v>
      </c>
      <c r="BL271" s="17" t="s">
        <v>151</v>
      </c>
      <c r="BM271" s="215" t="s">
        <v>838</v>
      </c>
    </row>
    <row r="272" s="2" customFormat="1">
      <c r="A272" s="38"/>
      <c r="B272" s="39"/>
      <c r="C272" s="40"/>
      <c r="D272" s="217" t="s">
        <v>152</v>
      </c>
      <c r="E272" s="40"/>
      <c r="F272" s="218" t="s">
        <v>3060</v>
      </c>
      <c r="G272" s="40"/>
      <c r="H272" s="40"/>
      <c r="I272" s="219"/>
      <c r="J272" s="40"/>
      <c r="K272" s="40"/>
      <c r="L272" s="44"/>
      <c r="M272" s="220"/>
      <c r="N272" s="221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152</v>
      </c>
      <c r="AU272" s="17" t="s">
        <v>77</v>
      </c>
    </row>
    <row r="273" s="2" customFormat="1" ht="33" customHeight="1">
      <c r="A273" s="38"/>
      <c r="B273" s="39"/>
      <c r="C273" s="256" t="s">
        <v>841</v>
      </c>
      <c r="D273" s="256" t="s">
        <v>229</v>
      </c>
      <c r="E273" s="257" t="s">
        <v>3157</v>
      </c>
      <c r="F273" s="258" t="s">
        <v>3158</v>
      </c>
      <c r="G273" s="259" t="s">
        <v>291</v>
      </c>
      <c r="H273" s="260">
        <v>2</v>
      </c>
      <c r="I273" s="261"/>
      <c r="J273" s="262">
        <f>ROUND(I273*H273,2)</f>
        <v>0</v>
      </c>
      <c r="K273" s="258" t="s">
        <v>19</v>
      </c>
      <c r="L273" s="263"/>
      <c r="M273" s="264" t="s">
        <v>19</v>
      </c>
      <c r="N273" s="265" t="s">
        <v>40</v>
      </c>
      <c r="O273" s="84"/>
      <c r="P273" s="213">
        <f>O273*H273</f>
        <v>0</v>
      </c>
      <c r="Q273" s="213">
        <v>0</v>
      </c>
      <c r="R273" s="213">
        <f>Q273*H273</f>
        <v>0</v>
      </c>
      <c r="S273" s="213">
        <v>0</v>
      </c>
      <c r="T273" s="214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15" t="s">
        <v>179</v>
      </c>
      <c r="AT273" s="215" t="s">
        <v>229</v>
      </c>
      <c r="AU273" s="215" t="s">
        <v>77</v>
      </c>
      <c r="AY273" s="17" t="s">
        <v>144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7" t="s">
        <v>77</v>
      </c>
      <c r="BK273" s="216">
        <f>ROUND(I273*H273,2)</f>
        <v>0</v>
      </c>
      <c r="BL273" s="17" t="s">
        <v>151</v>
      </c>
      <c r="BM273" s="215" t="s">
        <v>844</v>
      </c>
    </row>
    <row r="274" s="2" customFormat="1">
      <c r="A274" s="38"/>
      <c r="B274" s="39"/>
      <c r="C274" s="40"/>
      <c r="D274" s="217" t="s">
        <v>152</v>
      </c>
      <c r="E274" s="40"/>
      <c r="F274" s="218" t="s">
        <v>3158</v>
      </c>
      <c r="G274" s="40"/>
      <c r="H274" s="40"/>
      <c r="I274" s="219"/>
      <c r="J274" s="40"/>
      <c r="K274" s="40"/>
      <c r="L274" s="44"/>
      <c r="M274" s="220"/>
      <c r="N274" s="221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152</v>
      </c>
      <c r="AU274" s="17" t="s">
        <v>77</v>
      </c>
    </row>
    <row r="275" s="2" customFormat="1">
      <c r="A275" s="38"/>
      <c r="B275" s="39"/>
      <c r="C275" s="40"/>
      <c r="D275" s="217" t="s">
        <v>3057</v>
      </c>
      <c r="E275" s="40"/>
      <c r="F275" s="274" t="s">
        <v>3105</v>
      </c>
      <c r="G275" s="40"/>
      <c r="H275" s="40"/>
      <c r="I275" s="219"/>
      <c r="J275" s="40"/>
      <c r="K275" s="40"/>
      <c r="L275" s="44"/>
      <c r="M275" s="220"/>
      <c r="N275" s="221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3057</v>
      </c>
      <c r="AU275" s="17" t="s">
        <v>77</v>
      </c>
    </row>
    <row r="276" s="2" customFormat="1" ht="16.5" customHeight="1">
      <c r="A276" s="38"/>
      <c r="B276" s="39"/>
      <c r="C276" s="204" t="s">
        <v>501</v>
      </c>
      <c r="D276" s="204" t="s">
        <v>146</v>
      </c>
      <c r="E276" s="205" t="s">
        <v>3106</v>
      </c>
      <c r="F276" s="206" t="s">
        <v>3060</v>
      </c>
      <c r="G276" s="207" t="s">
        <v>291</v>
      </c>
      <c r="H276" s="208">
        <v>2</v>
      </c>
      <c r="I276" s="209"/>
      <c r="J276" s="210">
        <f>ROUND(I276*H276,2)</f>
        <v>0</v>
      </c>
      <c r="K276" s="206" t="s">
        <v>19</v>
      </c>
      <c r="L276" s="44"/>
      <c r="M276" s="211" t="s">
        <v>19</v>
      </c>
      <c r="N276" s="212" t="s">
        <v>40</v>
      </c>
      <c r="O276" s="84"/>
      <c r="P276" s="213">
        <f>O276*H276</f>
        <v>0</v>
      </c>
      <c r="Q276" s="213">
        <v>0</v>
      </c>
      <c r="R276" s="213">
        <f>Q276*H276</f>
        <v>0</v>
      </c>
      <c r="S276" s="213">
        <v>0</v>
      </c>
      <c r="T276" s="214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15" t="s">
        <v>151</v>
      </c>
      <c r="AT276" s="215" t="s">
        <v>146</v>
      </c>
      <c r="AU276" s="215" t="s">
        <v>77</v>
      </c>
      <c r="AY276" s="17" t="s">
        <v>144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17" t="s">
        <v>77</v>
      </c>
      <c r="BK276" s="216">
        <f>ROUND(I276*H276,2)</f>
        <v>0</v>
      </c>
      <c r="BL276" s="17" t="s">
        <v>151</v>
      </c>
      <c r="BM276" s="215" t="s">
        <v>850</v>
      </c>
    </row>
    <row r="277" s="2" customFormat="1">
      <c r="A277" s="38"/>
      <c r="B277" s="39"/>
      <c r="C277" s="40"/>
      <c r="D277" s="217" t="s">
        <v>152</v>
      </c>
      <c r="E277" s="40"/>
      <c r="F277" s="218" t="s">
        <v>3060</v>
      </c>
      <c r="G277" s="40"/>
      <c r="H277" s="40"/>
      <c r="I277" s="219"/>
      <c r="J277" s="40"/>
      <c r="K277" s="40"/>
      <c r="L277" s="44"/>
      <c r="M277" s="220"/>
      <c r="N277" s="221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152</v>
      </c>
      <c r="AU277" s="17" t="s">
        <v>77</v>
      </c>
    </row>
    <row r="278" s="2" customFormat="1" ht="16.5" customHeight="1">
      <c r="A278" s="38"/>
      <c r="B278" s="39"/>
      <c r="C278" s="256" t="s">
        <v>856</v>
      </c>
      <c r="D278" s="256" t="s">
        <v>229</v>
      </c>
      <c r="E278" s="257" t="s">
        <v>3159</v>
      </c>
      <c r="F278" s="258" t="s">
        <v>3160</v>
      </c>
      <c r="G278" s="259" t="s">
        <v>1212</v>
      </c>
      <c r="H278" s="260">
        <v>8</v>
      </c>
      <c r="I278" s="261"/>
      <c r="J278" s="262">
        <f>ROUND(I278*H278,2)</f>
        <v>0</v>
      </c>
      <c r="K278" s="258" t="s">
        <v>19</v>
      </c>
      <c r="L278" s="263"/>
      <c r="M278" s="264" t="s">
        <v>19</v>
      </c>
      <c r="N278" s="265" t="s">
        <v>40</v>
      </c>
      <c r="O278" s="84"/>
      <c r="P278" s="213">
        <f>O278*H278</f>
        <v>0</v>
      </c>
      <c r="Q278" s="213">
        <v>0</v>
      </c>
      <c r="R278" s="213">
        <f>Q278*H278</f>
        <v>0</v>
      </c>
      <c r="S278" s="213">
        <v>0</v>
      </c>
      <c r="T278" s="214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15" t="s">
        <v>179</v>
      </c>
      <c r="AT278" s="215" t="s">
        <v>229</v>
      </c>
      <c r="AU278" s="215" t="s">
        <v>77</v>
      </c>
      <c r="AY278" s="17" t="s">
        <v>144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17" t="s">
        <v>77</v>
      </c>
      <c r="BK278" s="216">
        <f>ROUND(I278*H278,2)</f>
        <v>0</v>
      </c>
      <c r="BL278" s="17" t="s">
        <v>151</v>
      </c>
      <c r="BM278" s="215" t="s">
        <v>859</v>
      </c>
    </row>
    <row r="279" s="2" customFormat="1">
      <c r="A279" s="38"/>
      <c r="B279" s="39"/>
      <c r="C279" s="40"/>
      <c r="D279" s="217" t="s">
        <v>152</v>
      </c>
      <c r="E279" s="40"/>
      <c r="F279" s="218" t="s">
        <v>3160</v>
      </c>
      <c r="G279" s="40"/>
      <c r="H279" s="40"/>
      <c r="I279" s="219"/>
      <c r="J279" s="40"/>
      <c r="K279" s="40"/>
      <c r="L279" s="44"/>
      <c r="M279" s="220"/>
      <c r="N279" s="221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152</v>
      </c>
      <c r="AU279" s="17" t="s">
        <v>77</v>
      </c>
    </row>
    <row r="280" s="2" customFormat="1" ht="16.5" customHeight="1">
      <c r="A280" s="38"/>
      <c r="B280" s="39"/>
      <c r="C280" s="204" t="s">
        <v>511</v>
      </c>
      <c r="D280" s="204" t="s">
        <v>146</v>
      </c>
      <c r="E280" s="205" t="s">
        <v>3106</v>
      </c>
      <c r="F280" s="206" t="s">
        <v>3060</v>
      </c>
      <c r="G280" s="207" t="s">
        <v>291</v>
      </c>
      <c r="H280" s="208">
        <v>8</v>
      </c>
      <c r="I280" s="209"/>
      <c r="J280" s="210">
        <f>ROUND(I280*H280,2)</f>
        <v>0</v>
      </c>
      <c r="K280" s="206" t="s">
        <v>19</v>
      </c>
      <c r="L280" s="44"/>
      <c r="M280" s="211" t="s">
        <v>19</v>
      </c>
      <c r="N280" s="212" t="s">
        <v>40</v>
      </c>
      <c r="O280" s="84"/>
      <c r="P280" s="213">
        <f>O280*H280</f>
        <v>0</v>
      </c>
      <c r="Q280" s="213">
        <v>0</v>
      </c>
      <c r="R280" s="213">
        <f>Q280*H280</f>
        <v>0</v>
      </c>
      <c r="S280" s="213">
        <v>0</v>
      </c>
      <c r="T280" s="214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15" t="s">
        <v>151</v>
      </c>
      <c r="AT280" s="215" t="s">
        <v>146</v>
      </c>
      <c r="AU280" s="215" t="s">
        <v>77</v>
      </c>
      <c r="AY280" s="17" t="s">
        <v>144</v>
      </c>
      <c r="BE280" s="216">
        <f>IF(N280="základní",J280,0)</f>
        <v>0</v>
      </c>
      <c r="BF280" s="216">
        <f>IF(N280="snížená",J280,0)</f>
        <v>0</v>
      </c>
      <c r="BG280" s="216">
        <f>IF(N280="zákl. přenesená",J280,0)</f>
        <v>0</v>
      </c>
      <c r="BH280" s="216">
        <f>IF(N280="sníž. přenesená",J280,0)</f>
        <v>0</v>
      </c>
      <c r="BI280" s="216">
        <f>IF(N280="nulová",J280,0)</f>
        <v>0</v>
      </c>
      <c r="BJ280" s="17" t="s">
        <v>77</v>
      </c>
      <c r="BK280" s="216">
        <f>ROUND(I280*H280,2)</f>
        <v>0</v>
      </c>
      <c r="BL280" s="17" t="s">
        <v>151</v>
      </c>
      <c r="BM280" s="215" t="s">
        <v>866</v>
      </c>
    </row>
    <row r="281" s="2" customFormat="1">
      <c r="A281" s="38"/>
      <c r="B281" s="39"/>
      <c r="C281" s="40"/>
      <c r="D281" s="217" t="s">
        <v>152</v>
      </c>
      <c r="E281" s="40"/>
      <c r="F281" s="218" t="s">
        <v>3060</v>
      </c>
      <c r="G281" s="40"/>
      <c r="H281" s="40"/>
      <c r="I281" s="219"/>
      <c r="J281" s="40"/>
      <c r="K281" s="40"/>
      <c r="L281" s="44"/>
      <c r="M281" s="220"/>
      <c r="N281" s="221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152</v>
      </c>
      <c r="AU281" s="17" t="s">
        <v>77</v>
      </c>
    </row>
    <row r="282" s="2" customFormat="1" ht="16.5" customHeight="1">
      <c r="A282" s="38"/>
      <c r="B282" s="39"/>
      <c r="C282" s="256" t="s">
        <v>872</v>
      </c>
      <c r="D282" s="256" t="s">
        <v>229</v>
      </c>
      <c r="E282" s="257" t="s">
        <v>3161</v>
      </c>
      <c r="F282" s="258" t="s">
        <v>3162</v>
      </c>
      <c r="G282" s="259" t="s">
        <v>291</v>
      </c>
      <c r="H282" s="260">
        <v>8</v>
      </c>
      <c r="I282" s="261"/>
      <c r="J282" s="262">
        <f>ROUND(I282*H282,2)</f>
        <v>0</v>
      </c>
      <c r="K282" s="258" t="s">
        <v>19</v>
      </c>
      <c r="L282" s="263"/>
      <c r="M282" s="264" t="s">
        <v>19</v>
      </c>
      <c r="N282" s="265" t="s">
        <v>40</v>
      </c>
      <c r="O282" s="84"/>
      <c r="P282" s="213">
        <f>O282*H282</f>
        <v>0</v>
      </c>
      <c r="Q282" s="213">
        <v>0</v>
      </c>
      <c r="R282" s="213">
        <f>Q282*H282</f>
        <v>0</v>
      </c>
      <c r="S282" s="213">
        <v>0</v>
      </c>
      <c r="T282" s="214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15" t="s">
        <v>179</v>
      </c>
      <c r="AT282" s="215" t="s">
        <v>229</v>
      </c>
      <c r="AU282" s="215" t="s">
        <v>77</v>
      </c>
      <c r="AY282" s="17" t="s">
        <v>144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17" t="s">
        <v>77</v>
      </c>
      <c r="BK282" s="216">
        <f>ROUND(I282*H282,2)</f>
        <v>0</v>
      </c>
      <c r="BL282" s="17" t="s">
        <v>151</v>
      </c>
      <c r="BM282" s="215" t="s">
        <v>875</v>
      </c>
    </row>
    <row r="283" s="2" customFormat="1">
      <c r="A283" s="38"/>
      <c r="B283" s="39"/>
      <c r="C283" s="40"/>
      <c r="D283" s="217" t="s">
        <v>152</v>
      </c>
      <c r="E283" s="40"/>
      <c r="F283" s="218" t="s">
        <v>3162</v>
      </c>
      <c r="G283" s="40"/>
      <c r="H283" s="40"/>
      <c r="I283" s="219"/>
      <c r="J283" s="40"/>
      <c r="K283" s="40"/>
      <c r="L283" s="44"/>
      <c r="M283" s="220"/>
      <c r="N283" s="221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152</v>
      </c>
      <c r="AU283" s="17" t="s">
        <v>77</v>
      </c>
    </row>
    <row r="284" s="2" customFormat="1" ht="16.5" customHeight="1">
      <c r="A284" s="38"/>
      <c r="B284" s="39"/>
      <c r="C284" s="204" t="s">
        <v>517</v>
      </c>
      <c r="D284" s="204" t="s">
        <v>146</v>
      </c>
      <c r="E284" s="205" t="s">
        <v>3106</v>
      </c>
      <c r="F284" s="206" t="s">
        <v>3060</v>
      </c>
      <c r="G284" s="207" t="s">
        <v>291</v>
      </c>
      <c r="H284" s="208">
        <v>8</v>
      </c>
      <c r="I284" s="209"/>
      <c r="J284" s="210">
        <f>ROUND(I284*H284,2)</f>
        <v>0</v>
      </c>
      <c r="K284" s="206" t="s">
        <v>19</v>
      </c>
      <c r="L284" s="44"/>
      <c r="M284" s="211" t="s">
        <v>19</v>
      </c>
      <c r="N284" s="212" t="s">
        <v>40</v>
      </c>
      <c r="O284" s="84"/>
      <c r="P284" s="213">
        <f>O284*H284</f>
        <v>0</v>
      </c>
      <c r="Q284" s="213">
        <v>0</v>
      </c>
      <c r="R284" s="213">
        <f>Q284*H284</f>
        <v>0</v>
      </c>
      <c r="S284" s="213">
        <v>0</v>
      </c>
      <c r="T284" s="214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15" t="s">
        <v>151</v>
      </c>
      <c r="AT284" s="215" t="s">
        <v>146</v>
      </c>
      <c r="AU284" s="215" t="s">
        <v>77</v>
      </c>
      <c r="AY284" s="17" t="s">
        <v>144</v>
      </c>
      <c r="BE284" s="216">
        <f>IF(N284="základní",J284,0)</f>
        <v>0</v>
      </c>
      <c r="BF284" s="216">
        <f>IF(N284="snížená",J284,0)</f>
        <v>0</v>
      </c>
      <c r="BG284" s="216">
        <f>IF(N284="zákl. přenesená",J284,0)</f>
        <v>0</v>
      </c>
      <c r="BH284" s="216">
        <f>IF(N284="sníž. přenesená",J284,0)</f>
        <v>0</v>
      </c>
      <c r="BI284" s="216">
        <f>IF(N284="nulová",J284,0)</f>
        <v>0</v>
      </c>
      <c r="BJ284" s="17" t="s">
        <v>77</v>
      </c>
      <c r="BK284" s="216">
        <f>ROUND(I284*H284,2)</f>
        <v>0</v>
      </c>
      <c r="BL284" s="17" t="s">
        <v>151</v>
      </c>
      <c r="BM284" s="215" t="s">
        <v>884</v>
      </c>
    </row>
    <row r="285" s="2" customFormat="1">
      <c r="A285" s="38"/>
      <c r="B285" s="39"/>
      <c r="C285" s="40"/>
      <c r="D285" s="217" t="s">
        <v>152</v>
      </c>
      <c r="E285" s="40"/>
      <c r="F285" s="218" t="s">
        <v>3060</v>
      </c>
      <c r="G285" s="40"/>
      <c r="H285" s="40"/>
      <c r="I285" s="219"/>
      <c r="J285" s="40"/>
      <c r="K285" s="40"/>
      <c r="L285" s="44"/>
      <c r="M285" s="220"/>
      <c r="N285" s="221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152</v>
      </c>
      <c r="AU285" s="17" t="s">
        <v>77</v>
      </c>
    </row>
    <row r="286" s="2" customFormat="1" ht="16.5" customHeight="1">
      <c r="A286" s="38"/>
      <c r="B286" s="39"/>
      <c r="C286" s="256" t="s">
        <v>890</v>
      </c>
      <c r="D286" s="256" t="s">
        <v>229</v>
      </c>
      <c r="E286" s="257" t="s">
        <v>3163</v>
      </c>
      <c r="F286" s="258" t="s">
        <v>3164</v>
      </c>
      <c r="G286" s="259" t="s">
        <v>291</v>
      </c>
      <c r="H286" s="260">
        <v>2</v>
      </c>
      <c r="I286" s="261"/>
      <c r="J286" s="262">
        <f>ROUND(I286*H286,2)</f>
        <v>0</v>
      </c>
      <c r="K286" s="258" t="s">
        <v>19</v>
      </c>
      <c r="L286" s="263"/>
      <c r="M286" s="264" t="s">
        <v>19</v>
      </c>
      <c r="N286" s="265" t="s">
        <v>40</v>
      </c>
      <c r="O286" s="84"/>
      <c r="P286" s="213">
        <f>O286*H286</f>
        <v>0</v>
      </c>
      <c r="Q286" s="213">
        <v>0</v>
      </c>
      <c r="R286" s="213">
        <f>Q286*H286</f>
        <v>0</v>
      </c>
      <c r="S286" s="213">
        <v>0</v>
      </c>
      <c r="T286" s="214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15" t="s">
        <v>179</v>
      </c>
      <c r="AT286" s="215" t="s">
        <v>229</v>
      </c>
      <c r="AU286" s="215" t="s">
        <v>77</v>
      </c>
      <c r="AY286" s="17" t="s">
        <v>144</v>
      </c>
      <c r="BE286" s="216">
        <f>IF(N286="základní",J286,0)</f>
        <v>0</v>
      </c>
      <c r="BF286" s="216">
        <f>IF(N286="snížená",J286,0)</f>
        <v>0</v>
      </c>
      <c r="BG286" s="216">
        <f>IF(N286="zákl. přenesená",J286,0)</f>
        <v>0</v>
      </c>
      <c r="BH286" s="216">
        <f>IF(N286="sníž. přenesená",J286,0)</f>
        <v>0</v>
      </c>
      <c r="BI286" s="216">
        <f>IF(N286="nulová",J286,0)</f>
        <v>0</v>
      </c>
      <c r="BJ286" s="17" t="s">
        <v>77</v>
      </c>
      <c r="BK286" s="216">
        <f>ROUND(I286*H286,2)</f>
        <v>0</v>
      </c>
      <c r="BL286" s="17" t="s">
        <v>151</v>
      </c>
      <c r="BM286" s="215" t="s">
        <v>893</v>
      </c>
    </row>
    <row r="287" s="2" customFormat="1">
      <c r="A287" s="38"/>
      <c r="B287" s="39"/>
      <c r="C287" s="40"/>
      <c r="D287" s="217" t="s">
        <v>152</v>
      </c>
      <c r="E287" s="40"/>
      <c r="F287" s="218" t="s">
        <v>3164</v>
      </c>
      <c r="G287" s="40"/>
      <c r="H287" s="40"/>
      <c r="I287" s="219"/>
      <c r="J287" s="40"/>
      <c r="K287" s="40"/>
      <c r="L287" s="44"/>
      <c r="M287" s="220"/>
      <c r="N287" s="221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152</v>
      </c>
      <c r="AU287" s="17" t="s">
        <v>77</v>
      </c>
    </row>
    <row r="288" s="2" customFormat="1" ht="16.5" customHeight="1">
      <c r="A288" s="38"/>
      <c r="B288" s="39"/>
      <c r="C288" s="204" t="s">
        <v>522</v>
      </c>
      <c r="D288" s="204" t="s">
        <v>146</v>
      </c>
      <c r="E288" s="205" t="s">
        <v>3106</v>
      </c>
      <c r="F288" s="206" t="s">
        <v>3060</v>
      </c>
      <c r="G288" s="207" t="s">
        <v>291</v>
      </c>
      <c r="H288" s="208">
        <v>2</v>
      </c>
      <c r="I288" s="209"/>
      <c r="J288" s="210">
        <f>ROUND(I288*H288,2)</f>
        <v>0</v>
      </c>
      <c r="K288" s="206" t="s">
        <v>19</v>
      </c>
      <c r="L288" s="44"/>
      <c r="M288" s="211" t="s">
        <v>19</v>
      </c>
      <c r="N288" s="212" t="s">
        <v>40</v>
      </c>
      <c r="O288" s="84"/>
      <c r="P288" s="213">
        <f>O288*H288</f>
        <v>0</v>
      </c>
      <c r="Q288" s="213">
        <v>0</v>
      </c>
      <c r="R288" s="213">
        <f>Q288*H288</f>
        <v>0</v>
      </c>
      <c r="S288" s="213">
        <v>0</v>
      </c>
      <c r="T288" s="214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15" t="s">
        <v>151</v>
      </c>
      <c r="AT288" s="215" t="s">
        <v>146</v>
      </c>
      <c r="AU288" s="215" t="s">
        <v>77</v>
      </c>
      <c r="AY288" s="17" t="s">
        <v>144</v>
      </c>
      <c r="BE288" s="216">
        <f>IF(N288="základní",J288,0)</f>
        <v>0</v>
      </c>
      <c r="BF288" s="216">
        <f>IF(N288="snížená",J288,0)</f>
        <v>0</v>
      </c>
      <c r="BG288" s="216">
        <f>IF(N288="zákl. přenesená",J288,0)</f>
        <v>0</v>
      </c>
      <c r="BH288" s="216">
        <f>IF(N288="sníž. přenesená",J288,0)</f>
        <v>0</v>
      </c>
      <c r="BI288" s="216">
        <f>IF(N288="nulová",J288,0)</f>
        <v>0</v>
      </c>
      <c r="BJ288" s="17" t="s">
        <v>77</v>
      </c>
      <c r="BK288" s="216">
        <f>ROUND(I288*H288,2)</f>
        <v>0</v>
      </c>
      <c r="BL288" s="17" t="s">
        <v>151</v>
      </c>
      <c r="BM288" s="215" t="s">
        <v>899</v>
      </c>
    </row>
    <row r="289" s="2" customFormat="1">
      <c r="A289" s="38"/>
      <c r="B289" s="39"/>
      <c r="C289" s="40"/>
      <c r="D289" s="217" t="s">
        <v>152</v>
      </c>
      <c r="E289" s="40"/>
      <c r="F289" s="218" t="s">
        <v>3060</v>
      </c>
      <c r="G289" s="40"/>
      <c r="H289" s="40"/>
      <c r="I289" s="219"/>
      <c r="J289" s="40"/>
      <c r="K289" s="40"/>
      <c r="L289" s="44"/>
      <c r="M289" s="220"/>
      <c r="N289" s="221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152</v>
      </c>
      <c r="AU289" s="17" t="s">
        <v>77</v>
      </c>
    </row>
    <row r="290" s="2" customFormat="1" ht="21.75" customHeight="1">
      <c r="A290" s="38"/>
      <c r="B290" s="39"/>
      <c r="C290" s="256" t="s">
        <v>901</v>
      </c>
      <c r="D290" s="256" t="s">
        <v>229</v>
      </c>
      <c r="E290" s="257" t="s">
        <v>3059</v>
      </c>
      <c r="F290" s="258" t="s">
        <v>3165</v>
      </c>
      <c r="G290" s="259" t="s">
        <v>202</v>
      </c>
      <c r="H290" s="260">
        <v>250</v>
      </c>
      <c r="I290" s="261"/>
      <c r="J290" s="262">
        <f>ROUND(I290*H290,2)</f>
        <v>0</v>
      </c>
      <c r="K290" s="258" t="s">
        <v>19</v>
      </c>
      <c r="L290" s="263"/>
      <c r="M290" s="264" t="s">
        <v>19</v>
      </c>
      <c r="N290" s="265" t="s">
        <v>40</v>
      </c>
      <c r="O290" s="84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15" t="s">
        <v>179</v>
      </c>
      <c r="AT290" s="215" t="s">
        <v>229</v>
      </c>
      <c r="AU290" s="215" t="s">
        <v>77</v>
      </c>
      <c r="AY290" s="17" t="s">
        <v>144</v>
      </c>
      <c r="BE290" s="216">
        <f>IF(N290="základní",J290,0)</f>
        <v>0</v>
      </c>
      <c r="BF290" s="216">
        <f>IF(N290="snížená",J290,0)</f>
        <v>0</v>
      </c>
      <c r="BG290" s="216">
        <f>IF(N290="zákl. přenesená",J290,0)</f>
        <v>0</v>
      </c>
      <c r="BH290" s="216">
        <f>IF(N290="sníž. přenesená",J290,0)</f>
        <v>0</v>
      </c>
      <c r="BI290" s="216">
        <f>IF(N290="nulová",J290,0)</f>
        <v>0</v>
      </c>
      <c r="BJ290" s="17" t="s">
        <v>77</v>
      </c>
      <c r="BK290" s="216">
        <f>ROUND(I290*H290,2)</f>
        <v>0</v>
      </c>
      <c r="BL290" s="17" t="s">
        <v>151</v>
      </c>
      <c r="BM290" s="215" t="s">
        <v>904</v>
      </c>
    </row>
    <row r="291" s="2" customFormat="1">
      <c r="A291" s="38"/>
      <c r="B291" s="39"/>
      <c r="C291" s="40"/>
      <c r="D291" s="217" t="s">
        <v>152</v>
      </c>
      <c r="E291" s="40"/>
      <c r="F291" s="218" t="s">
        <v>3165</v>
      </c>
      <c r="G291" s="40"/>
      <c r="H291" s="40"/>
      <c r="I291" s="219"/>
      <c r="J291" s="40"/>
      <c r="K291" s="40"/>
      <c r="L291" s="44"/>
      <c r="M291" s="220"/>
      <c r="N291" s="221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152</v>
      </c>
      <c r="AU291" s="17" t="s">
        <v>77</v>
      </c>
    </row>
    <row r="292" s="2" customFormat="1">
      <c r="A292" s="38"/>
      <c r="B292" s="39"/>
      <c r="C292" s="40"/>
      <c r="D292" s="217" t="s">
        <v>3057</v>
      </c>
      <c r="E292" s="40"/>
      <c r="F292" s="274" t="s">
        <v>3166</v>
      </c>
      <c r="G292" s="40"/>
      <c r="H292" s="40"/>
      <c r="I292" s="219"/>
      <c r="J292" s="40"/>
      <c r="K292" s="40"/>
      <c r="L292" s="44"/>
      <c r="M292" s="220"/>
      <c r="N292" s="221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3057</v>
      </c>
      <c r="AU292" s="17" t="s">
        <v>77</v>
      </c>
    </row>
    <row r="293" s="2" customFormat="1" ht="16.5" customHeight="1">
      <c r="A293" s="38"/>
      <c r="B293" s="39"/>
      <c r="C293" s="204" t="s">
        <v>531</v>
      </c>
      <c r="D293" s="204" t="s">
        <v>146</v>
      </c>
      <c r="E293" s="205" t="s">
        <v>3167</v>
      </c>
      <c r="F293" s="206" t="s">
        <v>3060</v>
      </c>
      <c r="G293" s="207" t="s">
        <v>202</v>
      </c>
      <c r="H293" s="208">
        <v>250</v>
      </c>
      <c r="I293" s="209"/>
      <c r="J293" s="210">
        <f>ROUND(I293*H293,2)</f>
        <v>0</v>
      </c>
      <c r="K293" s="206" t="s">
        <v>19</v>
      </c>
      <c r="L293" s="44"/>
      <c r="M293" s="211" t="s">
        <v>19</v>
      </c>
      <c r="N293" s="212" t="s">
        <v>40</v>
      </c>
      <c r="O293" s="84"/>
      <c r="P293" s="213">
        <f>O293*H293</f>
        <v>0</v>
      </c>
      <c r="Q293" s="213">
        <v>0</v>
      </c>
      <c r="R293" s="213">
        <f>Q293*H293</f>
        <v>0</v>
      </c>
      <c r="S293" s="213">
        <v>0</v>
      </c>
      <c r="T293" s="214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15" t="s">
        <v>151</v>
      </c>
      <c r="AT293" s="215" t="s">
        <v>146</v>
      </c>
      <c r="AU293" s="215" t="s">
        <v>77</v>
      </c>
      <c r="AY293" s="17" t="s">
        <v>144</v>
      </c>
      <c r="BE293" s="216">
        <f>IF(N293="základní",J293,0)</f>
        <v>0</v>
      </c>
      <c r="BF293" s="216">
        <f>IF(N293="snížená",J293,0)</f>
        <v>0</v>
      </c>
      <c r="BG293" s="216">
        <f>IF(N293="zákl. přenesená",J293,0)</f>
        <v>0</v>
      </c>
      <c r="BH293" s="216">
        <f>IF(N293="sníž. přenesená",J293,0)</f>
        <v>0</v>
      </c>
      <c r="BI293" s="216">
        <f>IF(N293="nulová",J293,0)</f>
        <v>0</v>
      </c>
      <c r="BJ293" s="17" t="s">
        <v>77</v>
      </c>
      <c r="BK293" s="216">
        <f>ROUND(I293*H293,2)</f>
        <v>0</v>
      </c>
      <c r="BL293" s="17" t="s">
        <v>151</v>
      </c>
      <c r="BM293" s="215" t="s">
        <v>912</v>
      </c>
    </row>
    <row r="294" s="2" customFormat="1">
      <c r="A294" s="38"/>
      <c r="B294" s="39"/>
      <c r="C294" s="40"/>
      <c r="D294" s="217" t="s">
        <v>152</v>
      </c>
      <c r="E294" s="40"/>
      <c r="F294" s="218" t="s">
        <v>3060</v>
      </c>
      <c r="G294" s="40"/>
      <c r="H294" s="40"/>
      <c r="I294" s="219"/>
      <c r="J294" s="40"/>
      <c r="K294" s="40"/>
      <c r="L294" s="44"/>
      <c r="M294" s="220"/>
      <c r="N294" s="221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152</v>
      </c>
      <c r="AU294" s="17" t="s">
        <v>77</v>
      </c>
    </row>
    <row r="295" s="12" customFormat="1" ht="25.92" customHeight="1">
      <c r="A295" s="12"/>
      <c r="B295" s="188"/>
      <c r="C295" s="189"/>
      <c r="D295" s="190" t="s">
        <v>68</v>
      </c>
      <c r="E295" s="191" t="s">
        <v>522</v>
      </c>
      <c r="F295" s="191" t="s">
        <v>3168</v>
      </c>
      <c r="G295" s="189"/>
      <c r="H295" s="189"/>
      <c r="I295" s="192"/>
      <c r="J295" s="193">
        <f>BK295</f>
        <v>0</v>
      </c>
      <c r="K295" s="189"/>
      <c r="L295" s="194"/>
      <c r="M295" s="195"/>
      <c r="N295" s="196"/>
      <c r="O295" s="196"/>
      <c r="P295" s="197">
        <f>SUM(P296:P317)</f>
        <v>0</v>
      </c>
      <c r="Q295" s="196"/>
      <c r="R295" s="197">
        <f>SUM(R296:R317)</f>
        <v>0</v>
      </c>
      <c r="S295" s="196"/>
      <c r="T295" s="198">
        <f>SUM(T296:T317)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199" t="s">
        <v>77</v>
      </c>
      <c r="AT295" s="200" t="s">
        <v>68</v>
      </c>
      <c r="AU295" s="200" t="s">
        <v>69</v>
      </c>
      <c r="AY295" s="199" t="s">
        <v>144</v>
      </c>
      <c r="BK295" s="201">
        <f>SUM(BK296:BK317)</f>
        <v>0</v>
      </c>
    </row>
    <row r="296" s="2" customFormat="1" ht="16.5" customHeight="1">
      <c r="A296" s="38"/>
      <c r="B296" s="39"/>
      <c r="C296" s="204" t="s">
        <v>917</v>
      </c>
      <c r="D296" s="204" t="s">
        <v>146</v>
      </c>
      <c r="E296" s="205" t="s">
        <v>3169</v>
      </c>
      <c r="F296" s="206" t="s">
        <v>3170</v>
      </c>
      <c r="G296" s="207" t="s">
        <v>1212</v>
      </c>
      <c r="H296" s="208">
        <v>1</v>
      </c>
      <c r="I296" s="209"/>
      <c r="J296" s="210">
        <f>ROUND(I296*H296,2)</f>
        <v>0</v>
      </c>
      <c r="K296" s="206" t="s">
        <v>19</v>
      </c>
      <c r="L296" s="44"/>
      <c r="M296" s="211" t="s">
        <v>19</v>
      </c>
      <c r="N296" s="212" t="s">
        <v>40</v>
      </c>
      <c r="O296" s="84"/>
      <c r="P296" s="213">
        <f>O296*H296</f>
        <v>0</v>
      </c>
      <c r="Q296" s="213">
        <v>0</v>
      </c>
      <c r="R296" s="213">
        <f>Q296*H296</f>
        <v>0</v>
      </c>
      <c r="S296" s="213">
        <v>0</v>
      </c>
      <c r="T296" s="214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15" t="s">
        <v>151</v>
      </c>
      <c r="AT296" s="215" t="s">
        <v>146</v>
      </c>
      <c r="AU296" s="215" t="s">
        <v>77</v>
      </c>
      <c r="AY296" s="17" t="s">
        <v>144</v>
      </c>
      <c r="BE296" s="216">
        <f>IF(N296="základní",J296,0)</f>
        <v>0</v>
      </c>
      <c r="BF296" s="216">
        <f>IF(N296="snížená",J296,0)</f>
        <v>0</v>
      </c>
      <c r="BG296" s="216">
        <f>IF(N296="zákl. přenesená",J296,0)</f>
        <v>0</v>
      </c>
      <c r="BH296" s="216">
        <f>IF(N296="sníž. přenesená",J296,0)</f>
        <v>0</v>
      </c>
      <c r="BI296" s="216">
        <f>IF(N296="nulová",J296,0)</f>
        <v>0</v>
      </c>
      <c r="BJ296" s="17" t="s">
        <v>77</v>
      </c>
      <c r="BK296" s="216">
        <f>ROUND(I296*H296,2)</f>
        <v>0</v>
      </c>
      <c r="BL296" s="17" t="s">
        <v>151</v>
      </c>
      <c r="BM296" s="215" t="s">
        <v>920</v>
      </c>
    </row>
    <row r="297" s="2" customFormat="1">
      <c r="A297" s="38"/>
      <c r="B297" s="39"/>
      <c r="C297" s="40"/>
      <c r="D297" s="217" t="s">
        <v>152</v>
      </c>
      <c r="E297" s="40"/>
      <c r="F297" s="218" t="s">
        <v>3170</v>
      </c>
      <c r="G297" s="40"/>
      <c r="H297" s="40"/>
      <c r="I297" s="219"/>
      <c r="J297" s="40"/>
      <c r="K297" s="40"/>
      <c r="L297" s="44"/>
      <c r="M297" s="220"/>
      <c r="N297" s="221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152</v>
      </c>
      <c r="AU297" s="17" t="s">
        <v>77</v>
      </c>
    </row>
    <row r="298" s="2" customFormat="1">
      <c r="A298" s="38"/>
      <c r="B298" s="39"/>
      <c r="C298" s="40"/>
      <c r="D298" s="217" t="s">
        <v>3057</v>
      </c>
      <c r="E298" s="40"/>
      <c r="F298" s="274" t="s">
        <v>3171</v>
      </c>
      <c r="G298" s="40"/>
      <c r="H298" s="40"/>
      <c r="I298" s="219"/>
      <c r="J298" s="40"/>
      <c r="K298" s="40"/>
      <c r="L298" s="44"/>
      <c r="M298" s="220"/>
      <c r="N298" s="221"/>
      <c r="O298" s="84"/>
      <c r="P298" s="84"/>
      <c r="Q298" s="84"/>
      <c r="R298" s="84"/>
      <c r="S298" s="84"/>
      <c r="T298" s="8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3057</v>
      </c>
      <c r="AU298" s="17" t="s">
        <v>77</v>
      </c>
    </row>
    <row r="299" s="2" customFormat="1" ht="16.5" customHeight="1">
      <c r="A299" s="38"/>
      <c r="B299" s="39"/>
      <c r="C299" s="204" t="s">
        <v>542</v>
      </c>
      <c r="D299" s="204" t="s">
        <v>146</v>
      </c>
      <c r="E299" s="205" t="s">
        <v>3172</v>
      </c>
      <c r="F299" s="206" t="s">
        <v>3173</v>
      </c>
      <c r="G299" s="207" t="s">
        <v>1212</v>
      </c>
      <c r="H299" s="208">
        <v>1</v>
      </c>
      <c r="I299" s="209"/>
      <c r="J299" s="210">
        <f>ROUND(I299*H299,2)</f>
        <v>0</v>
      </c>
      <c r="K299" s="206" t="s">
        <v>19</v>
      </c>
      <c r="L299" s="44"/>
      <c r="M299" s="211" t="s">
        <v>19</v>
      </c>
      <c r="N299" s="212" t="s">
        <v>40</v>
      </c>
      <c r="O299" s="84"/>
      <c r="P299" s="213">
        <f>O299*H299</f>
        <v>0</v>
      </c>
      <c r="Q299" s="213">
        <v>0</v>
      </c>
      <c r="R299" s="213">
        <f>Q299*H299</f>
        <v>0</v>
      </c>
      <c r="S299" s="213">
        <v>0</v>
      </c>
      <c r="T299" s="214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15" t="s">
        <v>151</v>
      </c>
      <c r="AT299" s="215" t="s">
        <v>146</v>
      </c>
      <c r="AU299" s="215" t="s">
        <v>77</v>
      </c>
      <c r="AY299" s="17" t="s">
        <v>144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7" t="s">
        <v>77</v>
      </c>
      <c r="BK299" s="216">
        <f>ROUND(I299*H299,2)</f>
        <v>0</v>
      </c>
      <c r="BL299" s="17" t="s">
        <v>151</v>
      </c>
      <c r="BM299" s="215" t="s">
        <v>926</v>
      </c>
    </row>
    <row r="300" s="2" customFormat="1">
      <c r="A300" s="38"/>
      <c r="B300" s="39"/>
      <c r="C300" s="40"/>
      <c r="D300" s="217" t="s">
        <v>152</v>
      </c>
      <c r="E300" s="40"/>
      <c r="F300" s="218" t="s">
        <v>3173</v>
      </c>
      <c r="G300" s="40"/>
      <c r="H300" s="40"/>
      <c r="I300" s="219"/>
      <c r="J300" s="40"/>
      <c r="K300" s="40"/>
      <c r="L300" s="44"/>
      <c r="M300" s="220"/>
      <c r="N300" s="221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152</v>
      </c>
      <c r="AU300" s="17" t="s">
        <v>77</v>
      </c>
    </row>
    <row r="301" s="2" customFormat="1">
      <c r="A301" s="38"/>
      <c r="B301" s="39"/>
      <c r="C301" s="40"/>
      <c r="D301" s="217" t="s">
        <v>3057</v>
      </c>
      <c r="E301" s="40"/>
      <c r="F301" s="274" t="s">
        <v>3174</v>
      </c>
      <c r="G301" s="40"/>
      <c r="H301" s="40"/>
      <c r="I301" s="219"/>
      <c r="J301" s="40"/>
      <c r="K301" s="40"/>
      <c r="L301" s="44"/>
      <c r="M301" s="220"/>
      <c r="N301" s="221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3057</v>
      </c>
      <c r="AU301" s="17" t="s">
        <v>77</v>
      </c>
    </row>
    <row r="302" s="2" customFormat="1" ht="16.5" customHeight="1">
      <c r="A302" s="38"/>
      <c r="B302" s="39"/>
      <c r="C302" s="204" t="s">
        <v>928</v>
      </c>
      <c r="D302" s="204" t="s">
        <v>146</v>
      </c>
      <c r="E302" s="205" t="s">
        <v>3175</v>
      </c>
      <c r="F302" s="206" t="s">
        <v>3176</v>
      </c>
      <c r="G302" s="207" t="s">
        <v>1212</v>
      </c>
      <c r="H302" s="208">
        <v>1</v>
      </c>
      <c r="I302" s="209"/>
      <c r="J302" s="210">
        <f>ROUND(I302*H302,2)</f>
        <v>0</v>
      </c>
      <c r="K302" s="206" t="s">
        <v>19</v>
      </c>
      <c r="L302" s="44"/>
      <c r="M302" s="211" t="s">
        <v>19</v>
      </c>
      <c r="N302" s="212" t="s">
        <v>40</v>
      </c>
      <c r="O302" s="84"/>
      <c r="P302" s="213">
        <f>O302*H302</f>
        <v>0</v>
      </c>
      <c r="Q302" s="213">
        <v>0</v>
      </c>
      <c r="R302" s="213">
        <f>Q302*H302</f>
        <v>0</v>
      </c>
      <c r="S302" s="213">
        <v>0</v>
      </c>
      <c r="T302" s="214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15" t="s">
        <v>151</v>
      </c>
      <c r="AT302" s="215" t="s">
        <v>146</v>
      </c>
      <c r="AU302" s="215" t="s">
        <v>77</v>
      </c>
      <c r="AY302" s="17" t="s">
        <v>144</v>
      </c>
      <c r="BE302" s="216">
        <f>IF(N302="základní",J302,0)</f>
        <v>0</v>
      </c>
      <c r="BF302" s="216">
        <f>IF(N302="snížená",J302,0)</f>
        <v>0</v>
      </c>
      <c r="BG302" s="216">
        <f>IF(N302="zákl. přenesená",J302,0)</f>
        <v>0</v>
      </c>
      <c r="BH302" s="216">
        <f>IF(N302="sníž. přenesená",J302,0)</f>
        <v>0</v>
      </c>
      <c r="BI302" s="216">
        <f>IF(N302="nulová",J302,0)</f>
        <v>0</v>
      </c>
      <c r="BJ302" s="17" t="s">
        <v>77</v>
      </c>
      <c r="BK302" s="216">
        <f>ROUND(I302*H302,2)</f>
        <v>0</v>
      </c>
      <c r="BL302" s="17" t="s">
        <v>151</v>
      </c>
      <c r="BM302" s="215" t="s">
        <v>931</v>
      </c>
    </row>
    <row r="303" s="2" customFormat="1">
      <c r="A303" s="38"/>
      <c r="B303" s="39"/>
      <c r="C303" s="40"/>
      <c r="D303" s="217" t="s">
        <v>152</v>
      </c>
      <c r="E303" s="40"/>
      <c r="F303" s="218" t="s">
        <v>3176</v>
      </c>
      <c r="G303" s="40"/>
      <c r="H303" s="40"/>
      <c r="I303" s="219"/>
      <c r="J303" s="40"/>
      <c r="K303" s="40"/>
      <c r="L303" s="44"/>
      <c r="M303" s="220"/>
      <c r="N303" s="221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152</v>
      </c>
      <c r="AU303" s="17" t="s">
        <v>77</v>
      </c>
    </row>
    <row r="304" s="2" customFormat="1">
      <c r="A304" s="38"/>
      <c r="B304" s="39"/>
      <c r="C304" s="40"/>
      <c r="D304" s="217" t="s">
        <v>3057</v>
      </c>
      <c r="E304" s="40"/>
      <c r="F304" s="274" t="s">
        <v>3177</v>
      </c>
      <c r="G304" s="40"/>
      <c r="H304" s="40"/>
      <c r="I304" s="219"/>
      <c r="J304" s="40"/>
      <c r="K304" s="40"/>
      <c r="L304" s="44"/>
      <c r="M304" s="220"/>
      <c r="N304" s="221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3057</v>
      </c>
      <c r="AU304" s="17" t="s">
        <v>77</v>
      </c>
    </row>
    <row r="305" s="2" customFormat="1" ht="16.5" customHeight="1">
      <c r="A305" s="38"/>
      <c r="B305" s="39"/>
      <c r="C305" s="204" t="s">
        <v>549</v>
      </c>
      <c r="D305" s="204" t="s">
        <v>146</v>
      </c>
      <c r="E305" s="205" t="s">
        <v>3178</v>
      </c>
      <c r="F305" s="206" t="s">
        <v>3179</v>
      </c>
      <c r="G305" s="207" t="s">
        <v>1212</v>
      </c>
      <c r="H305" s="208">
        <v>1</v>
      </c>
      <c r="I305" s="209"/>
      <c r="J305" s="210">
        <f>ROUND(I305*H305,2)</f>
        <v>0</v>
      </c>
      <c r="K305" s="206" t="s">
        <v>19</v>
      </c>
      <c r="L305" s="44"/>
      <c r="M305" s="211" t="s">
        <v>19</v>
      </c>
      <c r="N305" s="212" t="s">
        <v>40</v>
      </c>
      <c r="O305" s="84"/>
      <c r="P305" s="213">
        <f>O305*H305</f>
        <v>0</v>
      </c>
      <c r="Q305" s="213">
        <v>0</v>
      </c>
      <c r="R305" s="213">
        <f>Q305*H305</f>
        <v>0</v>
      </c>
      <c r="S305" s="213">
        <v>0</v>
      </c>
      <c r="T305" s="214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15" t="s">
        <v>151</v>
      </c>
      <c r="AT305" s="215" t="s">
        <v>146</v>
      </c>
      <c r="AU305" s="215" t="s">
        <v>77</v>
      </c>
      <c r="AY305" s="17" t="s">
        <v>144</v>
      </c>
      <c r="BE305" s="216">
        <f>IF(N305="základní",J305,0)</f>
        <v>0</v>
      </c>
      <c r="BF305" s="216">
        <f>IF(N305="snížená",J305,0)</f>
        <v>0</v>
      </c>
      <c r="BG305" s="216">
        <f>IF(N305="zákl. přenesená",J305,0)</f>
        <v>0</v>
      </c>
      <c r="BH305" s="216">
        <f>IF(N305="sníž. přenesená",J305,0)</f>
        <v>0</v>
      </c>
      <c r="BI305" s="216">
        <f>IF(N305="nulová",J305,0)</f>
        <v>0</v>
      </c>
      <c r="BJ305" s="17" t="s">
        <v>77</v>
      </c>
      <c r="BK305" s="216">
        <f>ROUND(I305*H305,2)</f>
        <v>0</v>
      </c>
      <c r="BL305" s="17" t="s">
        <v>151</v>
      </c>
      <c r="BM305" s="215" t="s">
        <v>935</v>
      </c>
    </row>
    <row r="306" s="2" customFormat="1">
      <c r="A306" s="38"/>
      <c r="B306" s="39"/>
      <c r="C306" s="40"/>
      <c r="D306" s="217" t="s">
        <v>152</v>
      </c>
      <c r="E306" s="40"/>
      <c r="F306" s="218" t="s">
        <v>3179</v>
      </c>
      <c r="G306" s="40"/>
      <c r="H306" s="40"/>
      <c r="I306" s="219"/>
      <c r="J306" s="40"/>
      <c r="K306" s="40"/>
      <c r="L306" s="44"/>
      <c r="M306" s="220"/>
      <c r="N306" s="221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152</v>
      </c>
      <c r="AU306" s="17" t="s">
        <v>77</v>
      </c>
    </row>
    <row r="307" s="2" customFormat="1">
      <c r="A307" s="38"/>
      <c r="B307" s="39"/>
      <c r="C307" s="40"/>
      <c r="D307" s="217" t="s">
        <v>3057</v>
      </c>
      <c r="E307" s="40"/>
      <c r="F307" s="274" t="s">
        <v>3180</v>
      </c>
      <c r="G307" s="40"/>
      <c r="H307" s="40"/>
      <c r="I307" s="219"/>
      <c r="J307" s="40"/>
      <c r="K307" s="40"/>
      <c r="L307" s="44"/>
      <c r="M307" s="220"/>
      <c r="N307" s="221"/>
      <c r="O307" s="84"/>
      <c r="P307" s="84"/>
      <c r="Q307" s="84"/>
      <c r="R307" s="84"/>
      <c r="S307" s="84"/>
      <c r="T307" s="85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3057</v>
      </c>
      <c r="AU307" s="17" t="s">
        <v>77</v>
      </c>
    </row>
    <row r="308" s="2" customFormat="1" ht="16.5" customHeight="1">
      <c r="A308" s="38"/>
      <c r="B308" s="39"/>
      <c r="C308" s="204" t="s">
        <v>940</v>
      </c>
      <c r="D308" s="204" t="s">
        <v>146</v>
      </c>
      <c r="E308" s="205" t="s">
        <v>3181</v>
      </c>
      <c r="F308" s="206" t="s">
        <v>3182</v>
      </c>
      <c r="G308" s="207" t="s">
        <v>1212</v>
      </c>
      <c r="H308" s="208">
        <v>1</v>
      </c>
      <c r="I308" s="209"/>
      <c r="J308" s="210">
        <f>ROUND(I308*H308,2)</f>
        <v>0</v>
      </c>
      <c r="K308" s="206" t="s">
        <v>19</v>
      </c>
      <c r="L308" s="44"/>
      <c r="M308" s="211" t="s">
        <v>19</v>
      </c>
      <c r="N308" s="212" t="s">
        <v>40</v>
      </c>
      <c r="O308" s="84"/>
      <c r="P308" s="213">
        <f>O308*H308</f>
        <v>0</v>
      </c>
      <c r="Q308" s="213">
        <v>0</v>
      </c>
      <c r="R308" s="213">
        <f>Q308*H308</f>
        <v>0</v>
      </c>
      <c r="S308" s="213">
        <v>0</v>
      </c>
      <c r="T308" s="214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15" t="s">
        <v>151</v>
      </c>
      <c r="AT308" s="215" t="s">
        <v>146</v>
      </c>
      <c r="AU308" s="215" t="s">
        <v>77</v>
      </c>
      <c r="AY308" s="17" t="s">
        <v>144</v>
      </c>
      <c r="BE308" s="216">
        <f>IF(N308="základní",J308,0)</f>
        <v>0</v>
      </c>
      <c r="BF308" s="216">
        <f>IF(N308="snížená",J308,0)</f>
        <v>0</v>
      </c>
      <c r="BG308" s="216">
        <f>IF(N308="zákl. přenesená",J308,0)</f>
        <v>0</v>
      </c>
      <c r="BH308" s="216">
        <f>IF(N308="sníž. přenesená",J308,0)</f>
        <v>0</v>
      </c>
      <c r="BI308" s="216">
        <f>IF(N308="nulová",J308,0)</f>
        <v>0</v>
      </c>
      <c r="BJ308" s="17" t="s">
        <v>77</v>
      </c>
      <c r="BK308" s="216">
        <f>ROUND(I308*H308,2)</f>
        <v>0</v>
      </c>
      <c r="BL308" s="17" t="s">
        <v>151</v>
      </c>
      <c r="BM308" s="215" t="s">
        <v>943</v>
      </c>
    </row>
    <row r="309" s="2" customFormat="1">
      <c r="A309" s="38"/>
      <c r="B309" s="39"/>
      <c r="C309" s="40"/>
      <c r="D309" s="217" t="s">
        <v>152</v>
      </c>
      <c r="E309" s="40"/>
      <c r="F309" s="218" t="s">
        <v>3182</v>
      </c>
      <c r="G309" s="40"/>
      <c r="H309" s="40"/>
      <c r="I309" s="219"/>
      <c r="J309" s="40"/>
      <c r="K309" s="40"/>
      <c r="L309" s="44"/>
      <c r="M309" s="220"/>
      <c r="N309" s="221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152</v>
      </c>
      <c r="AU309" s="17" t="s">
        <v>77</v>
      </c>
    </row>
    <row r="310" s="2" customFormat="1">
      <c r="A310" s="38"/>
      <c r="B310" s="39"/>
      <c r="C310" s="40"/>
      <c r="D310" s="217" t="s">
        <v>3057</v>
      </c>
      <c r="E310" s="40"/>
      <c r="F310" s="274" t="s">
        <v>3183</v>
      </c>
      <c r="G310" s="40"/>
      <c r="H310" s="40"/>
      <c r="I310" s="219"/>
      <c r="J310" s="40"/>
      <c r="K310" s="40"/>
      <c r="L310" s="44"/>
      <c r="M310" s="220"/>
      <c r="N310" s="221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3057</v>
      </c>
      <c r="AU310" s="17" t="s">
        <v>77</v>
      </c>
    </row>
    <row r="311" s="2" customFormat="1" ht="16.5" customHeight="1">
      <c r="A311" s="38"/>
      <c r="B311" s="39"/>
      <c r="C311" s="204" t="s">
        <v>558</v>
      </c>
      <c r="D311" s="204" t="s">
        <v>146</v>
      </c>
      <c r="E311" s="205" t="s">
        <v>3184</v>
      </c>
      <c r="F311" s="206" t="s">
        <v>3185</v>
      </c>
      <c r="G311" s="207" t="s">
        <v>1212</v>
      </c>
      <c r="H311" s="208">
        <v>1</v>
      </c>
      <c r="I311" s="209"/>
      <c r="J311" s="210">
        <f>ROUND(I311*H311,2)</f>
        <v>0</v>
      </c>
      <c r="K311" s="206" t="s">
        <v>19</v>
      </c>
      <c r="L311" s="44"/>
      <c r="M311" s="211" t="s">
        <v>19</v>
      </c>
      <c r="N311" s="212" t="s">
        <v>40</v>
      </c>
      <c r="O311" s="84"/>
      <c r="P311" s="213">
        <f>O311*H311</f>
        <v>0</v>
      </c>
      <c r="Q311" s="213">
        <v>0</v>
      </c>
      <c r="R311" s="213">
        <f>Q311*H311</f>
        <v>0</v>
      </c>
      <c r="S311" s="213">
        <v>0</v>
      </c>
      <c r="T311" s="214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15" t="s">
        <v>151</v>
      </c>
      <c r="AT311" s="215" t="s">
        <v>146</v>
      </c>
      <c r="AU311" s="215" t="s">
        <v>77</v>
      </c>
      <c r="AY311" s="17" t="s">
        <v>144</v>
      </c>
      <c r="BE311" s="216">
        <f>IF(N311="základní",J311,0)</f>
        <v>0</v>
      </c>
      <c r="BF311" s="216">
        <f>IF(N311="snížená",J311,0)</f>
        <v>0</v>
      </c>
      <c r="BG311" s="216">
        <f>IF(N311="zákl. přenesená",J311,0)</f>
        <v>0</v>
      </c>
      <c r="BH311" s="216">
        <f>IF(N311="sníž. přenesená",J311,0)</f>
        <v>0</v>
      </c>
      <c r="BI311" s="216">
        <f>IF(N311="nulová",J311,0)</f>
        <v>0</v>
      </c>
      <c r="BJ311" s="17" t="s">
        <v>77</v>
      </c>
      <c r="BK311" s="216">
        <f>ROUND(I311*H311,2)</f>
        <v>0</v>
      </c>
      <c r="BL311" s="17" t="s">
        <v>151</v>
      </c>
      <c r="BM311" s="215" t="s">
        <v>952</v>
      </c>
    </row>
    <row r="312" s="2" customFormat="1">
      <c r="A312" s="38"/>
      <c r="B312" s="39"/>
      <c r="C312" s="40"/>
      <c r="D312" s="217" t="s">
        <v>152</v>
      </c>
      <c r="E312" s="40"/>
      <c r="F312" s="218" t="s">
        <v>3185</v>
      </c>
      <c r="G312" s="40"/>
      <c r="H312" s="40"/>
      <c r="I312" s="219"/>
      <c r="J312" s="40"/>
      <c r="K312" s="40"/>
      <c r="L312" s="44"/>
      <c r="M312" s="220"/>
      <c r="N312" s="221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152</v>
      </c>
      <c r="AU312" s="17" t="s">
        <v>77</v>
      </c>
    </row>
    <row r="313" s="2" customFormat="1" ht="24.15" customHeight="1">
      <c r="A313" s="38"/>
      <c r="B313" s="39"/>
      <c r="C313" s="204" t="s">
        <v>954</v>
      </c>
      <c r="D313" s="204" t="s">
        <v>146</v>
      </c>
      <c r="E313" s="205" t="s">
        <v>3186</v>
      </c>
      <c r="F313" s="206" t="s">
        <v>3187</v>
      </c>
      <c r="G313" s="207" t="s">
        <v>1212</v>
      </c>
      <c r="H313" s="208">
        <v>1</v>
      </c>
      <c r="I313" s="209"/>
      <c r="J313" s="210">
        <f>ROUND(I313*H313,2)</f>
        <v>0</v>
      </c>
      <c r="K313" s="206" t="s">
        <v>19</v>
      </c>
      <c r="L313" s="44"/>
      <c r="M313" s="211" t="s">
        <v>19</v>
      </c>
      <c r="N313" s="212" t="s">
        <v>40</v>
      </c>
      <c r="O313" s="84"/>
      <c r="P313" s="213">
        <f>O313*H313</f>
        <v>0</v>
      </c>
      <c r="Q313" s="213">
        <v>0</v>
      </c>
      <c r="R313" s="213">
        <f>Q313*H313</f>
        <v>0</v>
      </c>
      <c r="S313" s="213">
        <v>0</v>
      </c>
      <c r="T313" s="214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15" t="s">
        <v>151</v>
      </c>
      <c r="AT313" s="215" t="s">
        <v>146</v>
      </c>
      <c r="AU313" s="215" t="s">
        <v>77</v>
      </c>
      <c r="AY313" s="17" t="s">
        <v>144</v>
      </c>
      <c r="BE313" s="216">
        <f>IF(N313="základní",J313,0)</f>
        <v>0</v>
      </c>
      <c r="BF313" s="216">
        <f>IF(N313="snížená",J313,0)</f>
        <v>0</v>
      </c>
      <c r="BG313" s="216">
        <f>IF(N313="zákl. přenesená",J313,0)</f>
        <v>0</v>
      </c>
      <c r="BH313" s="216">
        <f>IF(N313="sníž. přenesená",J313,0)</f>
        <v>0</v>
      </c>
      <c r="BI313" s="216">
        <f>IF(N313="nulová",J313,0)</f>
        <v>0</v>
      </c>
      <c r="BJ313" s="17" t="s">
        <v>77</v>
      </c>
      <c r="BK313" s="216">
        <f>ROUND(I313*H313,2)</f>
        <v>0</v>
      </c>
      <c r="BL313" s="17" t="s">
        <v>151</v>
      </c>
      <c r="BM313" s="215" t="s">
        <v>957</v>
      </c>
    </row>
    <row r="314" s="2" customFormat="1">
      <c r="A314" s="38"/>
      <c r="B314" s="39"/>
      <c r="C314" s="40"/>
      <c r="D314" s="217" t="s">
        <v>152</v>
      </c>
      <c r="E314" s="40"/>
      <c r="F314" s="218" t="s">
        <v>3187</v>
      </c>
      <c r="G314" s="40"/>
      <c r="H314" s="40"/>
      <c r="I314" s="219"/>
      <c r="J314" s="40"/>
      <c r="K314" s="40"/>
      <c r="L314" s="44"/>
      <c r="M314" s="220"/>
      <c r="N314" s="221"/>
      <c r="O314" s="84"/>
      <c r="P314" s="84"/>
      <c r="Q314" s="84"/>
      <c r="R314" s="84"/>
      <c r="S314" s="84"/>
      <c r="T314" s="85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152</v>
      </c>
      <c r="AU314" s="17" t="s">
        <v>77</v>
      </c>
    </row>
    <row r="315" s="2" customFormat="1" ht="16.5" customHeight="1">
      <c r="A315" s="38"/>
      <c r="B315" s="39"/>
      <c r="C315" s="204" t="s">
        <v>564</v>
      </c>
      <c r="D315" s="204" t="s">
        <v>146</v>
      </c>
      <c r="E315" s="205" t="s">
        <v>3188</v>
      </c>
      <c r="F315" s="206" t="s">
        <v>3189</v>
      </c>
      <c r="G315" s="207" t="s">
        <v>1212</v>
      </c>
      <c r="H315" s="208">
        <v>1</v>
      </c>
      <c r="I315" s="209"/>
      <c r="J315" s="210">
        <f>ROUND(I315*H315,2)</f>
        <v>0</v>
      </c>
      <c r="K315" s="206" t="s">
        <v>19</v>
      </c>
      <c r="L315" s="44"/>
      <c r="M315" s="211" t="s">
        <v>19</v>
      </c>
      <c r="N315" s="212" t="s">
        <v>40</v>
      </c>
      <c r="O315" s="84"/>
      <c r="P315" s="213">
        <f>O315*H315</f>
        <v>0</v>
      </c>
      <c r="Q315" s="213">
        <v>0</v>
      </c>
      <c r="R315" s="213">
        <f>Q315*H315</f>
        <v>0</v>
      </c>
      <c r="S315" s="213">
        <v>0</v>
      </c>
      <c r="T315" s="214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15" t="s">
        <v>151</v>
      </c>
      <c r="AT315" s="215" t="s">
        <v>146</v>
      </c>
      <c r="AU315" s="215" t="s">
        <v>77</v>
      </c>
      <c r="AY315" s="17" t="s">
        <v>144</v>
      </c>
      <c r="BE315" s="216">
        <f>IF(N315="základní",J315,0)</f>
        <v>0</v>
      </c>
      <c r="BF315" s="216">
        <f>IF(N315="snížená",J315,0)</f>
        <v>0</v>
      </c>
      <c r="BG315" s="216">
        <f>IF(N315="zákl. přenesená",J315,0)</f>
        <v>0</v>
      </c>
      <c r="BH315" s="216">
        <f>IF(N315="sníž. přenesená",J315,0)</f>
        <v>0</v>
      </c>
      <c r="BI315" s="216">
        <f>IF(N315="nulová",J315,0)</f>
        <v>0</v>
      </c>
      <c r="BJ315" s="17" t="s">
        <v>77</v>
      </c>
      <c r="BK315" s="216">
        <f>ROUND(I315*H315,2)</f>
        <v>0</v>
      </c>
      <c r="BL315" s="17" t="s">
        <v>151</v>
      </c>
      <c r="BM315" s="215" t="s">
        <v>965</v>
      </c>
    </row>
    <row r="316" s="2" customFormat="1">
      <c r="A316" s="38"/>
      <c r="B316" s="39"/>
      <c r="C316" s="40"/>
      <c r="D316" s="217" t="s">
        <v>152</v>
      </c>
      <c r="E316" s="40"/>
      <c r="F316" s="218" t="s">
        <v>3189</v>
      </c>
      <c r="G316" s="40"/>
      <c r="H316" s="40"/>
      <c r="I316" s="219"/>
      <c r="J316" s="40"/>
      <c r="K316" s="40"/>
      <c r="L316" s="44"/>
      <c r="M316" s="220"/>
      <c r="N316" s="221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152</v>
      </c>
      <c r="AU316" s="17" t="s">
        <v>77</v>
      </c>
    </row>
    <row r="317" s="2" customFormat="1">
      <c r="A317" s="38"/>
      <c r="B317" s="39"/>
      <c r="C317" s="40"/>
      <c r="D317" s="217" t="s">
        <v>3057</v>
      </c>
      <c r="E317" s="40"/>
      <c r="F317" s="274" t="s">
        <v>3190</v>
      </c>
      <c r="G317" s="40"/>
      <c r="H317" s="40"/>
      <c r="I317" s="219"/>
      <c r="J317" s="40"/>
      <c r="K317" s="40"/>
      <c r="L317" s="44"/>
      <c r="M317" s="267"/>
      <c r="N317" s="268"/>
      <c r="O317" s="269"/>
      <c r="P317" s="269"/>
      <c r="Q317" s="269"/>
      <c r="R317" s="269"/>
      <c r="S317" s="269"/>
      <c r="T317" s="270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3057</v>
      </c>
      <c r="AU317" s="17" t="s">
        <v>77</v>
      </c>
    </row>
    <row r="318" s="2" customFormat="1" ht="6.96" customHeight="1">
      <c r="A318" s="38"/>
      <c r="B318" s="59"/>
      <c r="C318" s="60"/>
      <c r="D318" s="60"/>
      <c r="E318" s="60"/>
      <c r="F318" s="60"/>
      <c r="G318" s="60"/>
      <c r="H318" s="60"/>
      <c r="I318" s="60"/>
      <c r="J318" s="60"/>
      <c r="K318" s="60"/>
      <c r="L318" s="44"/>
      <c r="M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</row>
  </sheetData>
  <sheetProtection sheet="1" autoFilter="0" formatColumns="0" formatRows="0" objects="1" scenarios="1" spinCount="100000" saltValue="pSMgY3rT0Ly2o2sVlmA6/MTwTUpwlnRBa3DnbNbK7GXBqi4eJlXpIO/y8/M8uNYcLuPbQIYhZ1gH6FPxxvbKUw==" hashValue="+42+f0v9orANgBOFFEn8LZfZGqGmClftyjbwIL9TPZOnQsrOp+jP5UG1KAmDmf7Ohlrs1OeSfyvipM/G6ZdkAg==" algorithmName="SHA-512" password="CC35"/>
  <autoFilter ref="C80:K31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hidden="1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hidden="1" s="1" customFormat="1" ht="24.96" customHeight="1">
      <c r="B4" s="20"/>
      <c r="D4" s="130" t="s">
        <v>101</v>
      </c>
      <c r="L4" s="20"/>
      <c r="M4" s="131" t="s">
        <v>10</v>
      </c>
      <c r="AT4" s="17" t="s">
        <v>4</v>
      </c>
    </row>
    <row r="5" hidden="1" s="1" customFormat="1" ht="6.96" customHeight="1">
      <c r="B5" s="20"/>
      <c r="L5" s="20"/>
    </row>
    <row r="6" hidden="1" s="1" customFormat="1" ht="12" customHeight="1">
      <c r="B6" s="20"/>
      <c r="D6" s="132" t="s">
        <v>16</v>
      </c>
      <c r="L6" s="20"/>
    </row>
    <row r="7" hidden="1" s="1" customFormat="1" ht="26.25" customHeight="1">
      <c r="B7" s="20"/>
      <c r="E7" s="133" t="str">
        <f>'Rekapitulace stavby'!K6</f>
        <v>ZŠ Lesní, Liberec – modernizace šaten a sociálního zařízení u tělocvičny</v>
      </c>
      <c r="F7" s="132"/>
      <c r="G7" s="132"/>
      <c r="H7" s="132"/>
      <c r="L7" s="20"/>
    </row>
    <row r="8" hidden="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hidden="1" s="2" customFormat="1" ht="16.5" customHeight="1">
      <c r="A9" s="38"/>
      <c r="B9" s="44"/>
      <c r="C9" s="38"/>
      <c r="D9" s="38"/>
      <c r="E9" s="135" t="s">
        <v>3191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hidden="1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hidden="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hidden="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17.1.2023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hidden="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hidden="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hidden="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hidden="1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hidden="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hidden="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hidden="1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hidden="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hidden="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hidden="1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hidden="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hidden="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hidden="1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hidden="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hidden="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hidden="1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hidden="1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hidden="1" s="2" customFormat="1" ht="25.4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ROUND(J90,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hidden="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hidden="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ROUND((SUM(BE90:BE291)),  2)</f>
        <v>0</v>
      </c>
      <c r="G33" s="38"/>
      <c r="H33" s="38"/>
      <c r="I33" s="148">
        <v>0.20999999999999999</v>
      </c>
      <c r="J33" s="147">
        <f>ROUND(((SUM(BE90:BE291))*I33),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32" t="s">
        <v>41</v>
      </c>
      <c r="F34" s="147">
        <f>ROUND((SUM(BF90:BF291)),  2)</f>
        <v>0</v>
      </c>
      <c r="G34" s="38"/>
      <c r="H34" s="38"/>
      <c r="I34" s="148">
        <v>0.14999999999999999</v>
      </c>
      <c r="J34" s="147">
        <f>ROUND(((SUM(BF90:BF291))*I34),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42</v>
      </c>
      <c r="F35" s="147">
        <f>ROUND((SUM(BG90:BG291)),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43</v>
      </c>
      <c r="F36" s="147">
        <f>ROUND((SUM(BH90:BH291)),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44</v>
      </c>
      <c r="F37" s="147">
        <f>ROUND((SUM(BI90:BI291)),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25.4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hidden="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idden="1"/>
    <row r="42" hidden="1"/>
    <row r="43" hidden="1"/>
    <row r="44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26.25" customHeight="1">
      <c r="A48" s="38"/>
      <c r="B48" s="39"/>
      <c r="C48" s="40"/>
      <c r="D48" s="40"/>
      <c r="E48" s="160" t="str">
        <f>E7</f>
        <v>ZŠ Lesní, Liberec – modernizace šaten a sociálního zařízení u tělocvičny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>06 - Silnoproudé elektroi...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17.1.2023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J90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107</v>
      </c>
    </row>
    <row r="60" s="9" customFormat="1" ht="24.96" customHeight="1">
      <c r="A60" s="9"/>
      <c r="B60" s="165"/>
      <c r="C60" s="166"/>
      <c r="D60" s="167" t="s">
        <v>117</v>
      </c>
      <c r="E60" s="168"/>
      <c r="F60" s="168"/>
      <c r="G60" s="168"/>
      <c r="H60" s="168"/>
      <c r="I60" s="168"/>
      <c r="J60" s="169">
        <f>J91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1"/>
      <c r="C61" s="172"/>
      <c r="D61" s="173" t="s">
        <v>3192</v>
      </c>
      <c r="E61" s="174"/>
      <c r="F61" s="174"/>
      <c r="G61" s="174"/>
      <c r="H61" s="174"/>
      <c r="I61" s="174"/>
      <c r="J61" s="175">
        <f>J92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9" customFormat="1" ht="24.96" customHeight="1">
      <c r="A62" s="9"/>
      <c r="B62" s="165"/>
      <c r="C62" s="166"/>
      <c r="D62" s="167" t="s">
        <v>2761</v>
      </c>
      <c r="E62" s="168"/>
      <c r="F62" s="168"/>
      <c r="G62" s="168"/>
      <c r="H62" s="168"/>
      <c r="I62" s="168"/>
      <c r="J62" s="169">
        <f>J239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71"/>
      <c r="C63" s="172"/>
      <c r="D63" s="173" t="s">
        <v>3193</v>
      </c>
      <c r="E63" s="174"/>
      <c r="F63" s="174"/>
      <c r="G63" s="174"/>
      <c r="H63" s="174"/>
      <c r="I63" s="174"/>
      <c r="J63" s="175">
        <f>J240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1"/>
      <c r="C64" s="172"/>
      <c r="D64" s="173" t="s">
        <v>3194</v>
      </c>
      <c r="E64" s="174"/>
      <c r="F64" s="174"/>
      <c r="G64" s="174"/>
      <c r="H64" s="174"/>
      <c r="I64" s="174"/>
      <c r="J64" s="175">
        <f>J247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1"/>
      <c r="C65" s="172"/>
      <c r="D65" s="173" t="s">
        <v>3195</v>
      </c>
      <c r="E65" s="174"/>
      <c r="F65" s="174"/>
      <c r="G65" s="174"/>
      <c r="H65" s="174"/>
      <c r="I65" s="174"/>
      <c r="J65" s="175">
        <f>J268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65"/>
      <c r="C66" s="166"/>
      <c r="D66" s="167" t="s">
        <v>1624</v>
      </c>
      <c r="E66" s="168"/>
      <c r="F66" s="168"/>
      <c r="G66" s="168"/>
      <c r="H66" s="168"/>
      <c r="I66" s="168"/>
      <c r="J66" s="169">
        <f>J273</f>
        <v>0</v>
      </c>
      <c r="K66" s="166"/>
      <c r="L66" s="1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9" customFormat="1" ht="24.96" customHeight="1">
      <c r="A67" s="9"/>
      <c r="B67" s="165"/>
      <c r="C67" s="166"/>
      <c r="D67" s="167" t="s">
        <v>1625</v>
      </c>
      <c r="E67" s="168"/>
      <c r="F67" s="168"/>
      <c r="G67" s="168"/>
      <c r="H67" s="168"/>
      <c r="I67" s="168"/>
      <c r="J67" s="169">
        <f>J280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71"/>
      <c r="C68" s="172"/>
      <c r="D68" s="173" t="s">
        <v>3196</v>
      </c>
      <c r="E68" s="174"/>
      <c r="F68" s="174"/>
      <c r="G68" s="174"/>
      <c r="H68" s="174"/>
      <c r="I68" s="174"/>
      <c r="J68" s="175">
        <f>J281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1"/>
      <c r="C69" s="172"/>
      <c r="D69" s="173" t="s">
        <v>1876</v>
      </c>
      <c r="E69" s="174"/>
      <c r="F69" s="174"/>
      <c r="G69" s="174"/>
      <c r="H69" s="174"/>
      <c r="I69" s="174"/>
      <c r="J69" s="175">
        <f>J284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71"/>
      <c r="C70" s="172"/>
      <c r="D70" s="173" t="s">
        <v>3197</v>
      </c>
      <c r="E70" s="174"/>
      <c r="F70" s="174"/>
      <c r="G70" s="174"/>
      <c r="H70" s="174"/>
      <c r="I70" s="174"/>
      <c r="J70" s="175">
        <f>J289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6.96" customHeight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6" s="2" customFormat="1" ht="6.96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24.96" customHeight="1">
      <c r="A77" s="38"/>
      <c r="B77" s="39"/>
      <c r="C77" s="23" t="s">
        <v>129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6.96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2" customHeight="1">
      <c r="A79" s="38"/>
      <c r="B79" s="39"/>
      <c r="C79" s="32" t="s">
        <v>16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26.25" customHeight="1">
      <c r="A80" s="38"/>
      <c r="B80" s="39"/>
      <c r="C80" s="40"/>
      <c r="D80" s="40"/>
      <c r="E80" s="160" t="str">
        <f>E7</f>
        <v>ZŠ Lesní, Liberec – modernizace šaten a sociálního zařízení u tělocvičny</v>
      </c>
      <c r="F80" s="32"/>
      <c r="G80" s="32"/>
      <c r="H80" s="32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2" customHeight="1">
      <c r="A81" s="38"/>
      <c r="B81" s="39"/>
      <c r="C81" s="32" t="s">
        <v>102</v>
      </c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6.5" customHeight="1">
      <c r="A82" s="38"/>
      <c r="B82" s="39"/>
      <c r="C82" s="40"/>
      <c r="D82" s="40"/>
      <c r="E82" s="69" t="str">
        <f>E9</f>
        <v>06 - Silnoproudé elektroi...</v>
      </c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21</v>
      </c>
      <c r="D84" s="40"/>
      <c r="E84" s="40"/>
      <c r="F84" s="27" t="str">
        <f>F12</f>
        <v xml:space="preserve"> </v>
      </c>
      <c r="G84" s="40"/>
      <c r="H84" s="40"/>
      <c r="I84" s="32" t="s">
        <v>23</v>
      </c>
      <c r="J84" s="72" t="str">
        <f>IF(J12="","",J12)</f>
        <v>17.1.2023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6.96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5.15" customHeight="1">
      <c r="A86" s="38"/>
      <c r="B86" s="39"/>
      <c r="C86" s="32" t="s">
        <v>25</v>
      </c>
      <c r="D86" s="40"/>
      <c r="E86" s="40"/>
      <c r="F86" s="27" t="str">
        <f>E15</f>
        <v xml:space="preserve"> </v>
      </c>
      <c r="G86" s="40"/>
      <c r="H86" s="40"/>
      <c r="I86" s="32" t="s">
        <v>30</v>
      </c>
      <c r="J86" s="36" t="str">
        <f>E21</f>
        <v xml:space="preserve"> 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5.15" customHeight="1">
      <c r="A87" s="38"/>
      <c r="B87" s="39"/>
      <c r="C87" s="32" t="s">
        <v>28</v>
      </c>
      <c r="D87" s="40"/>
      <c r="E87" s="40"/>
      <c r="F87" s="27" t="str">
        <f>IF(E18="","",E18)</f>
        <v>Vyplň údaj</v>
      </c>
      <c r="G87" s="40"/>
      <c r="H87" s="40"/>
      <c r="I87" s="32" t="s">
        <v>32</v>
      </c>
      <c r="J87" s="36" t="str">
        <f>E24</f>
        <v xml:space="preserve"> </v>
      </c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0.32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11" customFormat="1" ht="29.28" customHeight="1">
      <c r="A89" s="177"/>
      <c r="B89" s="178"/>
      <c r="C89" s="179" t="s">
        <v>130</v>
      </c>
      <c r="D89" s="180" t="s">
        <v>54</v>
      </c>
      <c r="E89" s="180" t="s">
        <v>50</v>
      </c>
      <c r="F89" s="180" t="s">
        <v>51</v>
      </c>
      <c r="G89" s="180" t="s">
        <v>131</v>
      </c>
      <c r="H89" s="180" t="s">
        <v>132</v>
      </c>
      <c r="I89" s="180" t="s">
        <v>133</v>
      </c>
      <c r="J89" s="180" t="s">
        <v>106</v>
      </c>
      <c r="K89" s="181" t="s">
        <v>134</v>
      </c>
      <c r="L89" s="182"/>
      <c r="M89" s="92" t="s">
        <v>19</v>
      </c>
      <c r="N89" s="93" t="s">
        <v>39</v>
      </c>
      <c r="O89" s="93" t="s">
        <v>135</v>
      </c>
      <c r="P89" s="93" t="s">
        <v>136</v>
      </c>
      <c r="Q89" s="93" t="s">
        <v>137</v>
      </c>
      <c r="R89" s="93" t="s">
        <v>138</v>
      </c>
      <c r="S89" s="93" t="s">
        <v>139</v>
      </c>
      <c r="T89" s="94" t="s">
        <v>140</v>
      </c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</row>
    <row r="90" s="2" customFormat="1" ht="22.8" customHeight="1">
      <c r="A90" s="38"/>
      <c r="B90" s="39"/>
      <c r="C90" s="99" t="s">
        <v>141</v>
      </c>
      <c r="D90" s="40"/>
      <c r="E90" s="40"/>
      <c r="F90" s="40"/>
      <c r="G90" s="40"/>
      <c r="H90" s="40"/>
      <c r="I90" s="40"/>
      <c r="J90" s="183">
        <f>BK90</f>
        <v>0</v>
      </c>
      <c r="K90" s="40"/>
      <c r="L90" s="44"/>
      <c r="M90" s="95"/>
      <c r="N90" s="184"/>
      <c r="O90" s="96"/>
      <c r="P90" s="185">
        <f>P91+P239+P273+P280</f>
        <v>0</v>
      </c>
      <c r="Q90" s="96"/>
      <c r="R90" s="185">
        <f>R91+R239+R273+R280</f>
        <v>0.0229</v>
      </c>
      <c r="S90" s="96"/>
      <c r="T90" s="186">
        <f>T91+T239+T273+T280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68</v>
      </c>
      <c r="AU90" s="17" t="s">
        <v>107</v>
      </c>
      <c r="BK90" s="187">
        <f>BK91+BK239+BK273+BK280</f>
        <v>0</v>
      </c>
    </row>
    <row r="91" s="12" customFormat="1" ht="25.92" customHeight="1">
      <c r="A91" s="12"/>
      <c r="B91" s="188"/>
      <c r="C91" s="189"/>
      <c r="D91" s="190" t="s">
        <v>68</v>
      </c>
      <c r="E91" s="191" t="s">
        <v>878</v>
      </c>
      <c r="F91" s="191" t="s">
        <v>879</v>
      </c>
      <c r="G91" s="189"/>
      <c r="H91" s="189"/>
      <c r="I91" s="192"/>
      <c r="J91" s="193">
        <f>BK91</f>
        <v>0</v>
      </c>
      <c r="K91" s="189"/>
      <c r="L91" s="194"/>
      <c r="M91" s="195"/>
      <c r="N91" s="196"/>
      <c r="O91" s="196"/>
      <c r="P91" s="197">
        <f>P92</f>
        <v>0</v>
      </c>
      <c r="Q91" s="196"/>
      <c r="R91" s="197">
        <f>R92</f>
        <v>0.0229</v>
      </c>
      <c r="S91" s="196"/>
      <c r="T91" s="198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9" t="s">
        <v>79</v>
      </c>
      <c r="AT91" s="200" t="s">
        <v>68</v>
      </c>
      <c r="AU91" s="200" t="s">
        <v>69</v>
      </c>
      <c r="AY91" s="199" t="s">
        <v>144</v>
      </c>
      <c r="BK91" s="201">
        <f>BK92</f>
        <v>0</v>
      </c>
    </row>
    <row r="92" s="12" customFormat="1" ht="22.8" customHeight="1">
      <c r="A92" s="12"/>
      <c r="B92" s="188"/>
      <c r="C92" s="189"/>
      <c r="D92" s="190" t="s">
        <v>68</v>
      </c>
      <c r="E92" s="202" t="s">
        <v>3198</v>
      </c>
      <c r="F92" s="202" t="s">
        <v>3199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SUM(P93:P238)</f>
        <v>0</v>
      </c>
      <c r="Q92" s="196"/>
      <c r="R92" s="197">
        <f>SUM(R93:R238)</f>
        <v>0.0229</v>
      </c>
      <c r="S92" s="196"/>
      <c r="T92" s="198">
        <f>SUM(T93:T238)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79</v>
      </c>
      <c r="AT92" s="200" t="s">
        <v>68</v>
      </c>
      <c r="AU92" s="200" t="s">
        <v>77</v>
      </c>
      <c r="AY92" s="199" t="s">
        <v>144</v>
      </c>
      <c r="BK92" s="201">
        <f>SUM(BK93:BK238)</f>
        <v>0</v>
      </c>
    </row>
    <row r="93" s="2" customFormat="1" ht="24.15" customHeight="1">
      <c r="A93" s="38"/>
      <c r="B93" s="39"/>
      <c r="C93" s="204" t="s">
        <v>77</v>
      </c>
      <c r="D93" s="204" t="s">
        <v>146</v>
      </c>
      <c r="E93" s="205" t="s">
        <v>3200</v>
      </c>
      <c r="F93" s="206" t="s">
        <v>3201</v>
      </c>
      <c r="G93" s="207" t="s">
        <v>291</v>
      </c>
      <c r="H93" s="208">
        <v>17</v>
      </c>
      <c r="I93" s="209"/>
      <c r="J93" s="210">
        <f>ROUND(I93*H93,2)</f>
        <v>0</v>
      </c>
      <c r="K93" s="206" t="s">
        <v>19</v>
      </c>
      <c r="L93" s="44"/>
      <c r="M93" s="211" t="s">
        <v>19</v>
      </c>
      <c r="N93" s="212" t="s">
        <v>40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203</v>
      </c>
      <c r="AT93" s="215" t="s">
        <v>146</v>
      </c>
      <c r="AU93" s="215" t="s">
        <v>79</v>
      </c>
      <c r="AY93" s="17" t="s">
        <v>144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77</v>
      </c>
      <c r="BK93" s="216">
        <f>ROUND(I93*H93,2)</f>
        <v>0</v>
      </c>
      <c r="BL93" s="17" t="s">
        <v>203</v>
      </c>
      <c r="BM93" s="215" t="s">
        <v>79</v>
      </c>
    </row>
    <row r="94" s="2" customFormat="1">
      <c r="A94" s="38"/>
      <c r="B94" s="39"/>
      <c r="C94" s="40"/>
      <c r="D94" s="217" t="s">
        <v>152</v>
      </c>
      <c r="E94" s="40"/>
      <c r="F94" s="218" t="s">
        <v>3202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152</v>
      </c>
      <c r="AU94" s="17" t="s">
        <v>79</v>
      </c>
    </row>
    <row r="95" s="2" customFormat="1" ht="21.75" customHeight="1">
      <c r="A95" s="38"/>
      <c r="B95" s="39"/>
      <c r="C95" s="256" t="s">
        <v>79</v>
      </c>
      <c r="D95" s="256" t="s">
        <v>229</v>
      </c>
      <c r="E95" s="257" t="s">
        <v>3203</v>
      </c>
      <c r="F95" s="258" t="s">
        <v>3204</v>
      </c>
      <c r="G95" s="259" t="s">
        <v>291</v>
      </c>
      <c r="H95" s="260">
        <v>17</v>
      </c>
      <c r="I95" s="261"/>
      <c r="J95" s="262">
        <f>ROUND(I95*H95,2)</f>
        <v>0</v>
      </c>
      <c r="K95" s="258" t="s">
        <v>19</v>
      </c>
      <c r="L95" s="263"/>
      <c r="M95" s="264" t="s">
        <v>19</v>
      </c>
      <c r="N95" s="265" t="s">
        <v>40</v>
      </c>
      <c r="O95" s="84"/>
      <c r="P95" s="213">
        <f>O95*H95</f>
        <v>0</v>
      </c>
      <c r="Q95" s="213">
        <v>0.00010000000000000001</v>
      </c>
      <c r="R95" s="213">
        <f>Q95*H95</f>
        <v>0.0017000000000000001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260</v>
      </c>
      <c r="AT95" s="215" t="s">
        <v>229</v>
      </c>
      <c r="AU95" s="215" t="s">
        <v>79</v>
      </c>
      <c r="AY95" s="17" t="s">
        <v>144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77</v>
      </c>
      <c r="BK95" s="216">
        <f>ROUND(I95*H95,2)</f>
        <v>0</v>
      </c>
      <c r="BL95" s="17" t="s">
        <v>203</v>
      </c>
      <c r="BM95" s="215" t="s">
        <v>151</v>
      </c>
    </row>
    <row r="96" s="2" customFormat="1">
      <c r="A96" s="38"/>
      <c r="B96" s="39"/>
      <c r="C96" s="40"/>
      <c r="D96" s="217" t="s">
        <v>152</v>
      </c>
      <c r="E96" s="40"/>
      <c r="F96" s="218" t="s">
        <v>3204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152</v>
      </c>
      <c r="AU96" s="17" t="s">
        <v>79</v>
      </c>
    </row>
    <row r="97" s="2" customFormat="1" ht="16.5" customHeight="1">
      <c r="A97" s="38"/>
      <c r="B97" s="39"/>
      <c r="C97" s="204" t="s">
        <v>169</v>
      </c>
      <c r="D97" s="204" t="s">
        <v>146</v>
      </c>
      <c r="E97" s="205" t="s">
        <v>3205</v>
      </c>
      <c r="F97" s="206" t="s">
        <v>3206</v>
      </c>
      <c r="G97" s="207" t="s">
        <v>305</v>
      </c>
      <c r="H97" s="208">
        <v>28</v>
      </c>
      <c r="I97" s="209"/>
      <c r="J97" s="210">
        <f>ROUND(I97*H97,2)</f>
        <v>0</v>
      </c>
      <c r="K97" s="206" t="s">
        <v>19</v>
      </c>
      <c r="L97" s="44"/>
      <c r="M97" s="211" t="s">
        <v>19</v>
      </c>
      <c r="N97" s="212" t="s">
        <v>40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203</v>
      </c>
      <c r="AT97" s="215" t="s">
        <v>146</v>
      </c>
      <c r="AU97" s="215" t="s">
        <v>79</v>
      </c>
      <c r="AY97" s="17" t="s">
        <v>144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77</v>
      </c>
      <c r="BK97" s="216">
        <f>ROUND(I97*H97,2)</f>
        <v>0</v>
      </c>
      <c r="BL97" s="17" t="s">
        <v>203</v>
      </c>
      <c r="BM97" s="215" t="s">
        <v>172</v>
      </c>
    </row>
    <row r="98" s="2" customFormat="1">
      <c r="A98" s="38"/>
      <c r="B98" s="39"/>
      <c r="C98" s="40"/>
      <c r="D98" s="217" t="s">
        <v>152</v>
      </c>
      <c r="E98" s="40"/>
      <c r="F98" s="218" t="s">
        <v>3207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152</v>
      </c>
      <c r="AU98" s="17" t="s">
        <v>79</v>
      </c>
    </row>
    <row r="99" s="2" customFormat="1" ht="16.5" customHeight="1">
      <c r="A99" s="38"/>
      <c r="B99" s="39"/>
      <c r="C99" s="256" t="s">
        <v>151</v>
      </c>
      <c r="D99" s="256" t="s">
        <v>229</v>
      </c>
      <c r="E99" s="257" t="s">
        <v>3208</v>
      </c>
      <c r="F99" s="258" t="s">
        <v>3209</v>
      </c>
      <c r="G99" s="259" t="s">
        <v>305</v>
      </c>
      <c r="H99" s="260">
        <v>28</v>
      </c>
      <c r="I99" s="261"/>
      <c r="J99" s="262">
        <f>ROUND(I99*H99,2)</f>
        <v>0</v>
      </c>
      <c r="K99" s="258" t="s">
        <v>19</v>
      </c>
      <c r="L99" s="263"/>
      <c r="M99" s="264" t="s">
        <v>19</v>
      </c>
      <c r="N99" s="265" t="s">
        <v>40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260</v>
      </c>
      <c r="AT99" s="215" t="s">
        <v>229</v>
      </c>
      <c r="AU99" s="215" t="s">
        <v>79</v>
      </c>
      <c r="AY99" s="17" t="s">
        <v>144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77</v>
      </c>
      <c r="BK99" s="216">
        <f>ROUND(I99*H99,2)</f>
        <v>0</v>
      </c>
      <c r="BL99" s="17" t="s">
        <v>203</v>
      </c>
      <c r="BM99" s="215" t="s">
        <v>179</v>
      </c>
    </row>
    <row r="100" s="2" customFormat="1">
      <c r="A100" s="38"/>
      <c r="B100" s="39"/>
      <c r="C100" s="40"/>
      <c r="D100" s="217" t="s">
        <v>152</v>
      </c>
      <c r="E100" s="40"/>
      <c r="F100" s="218" t="s">
        <v>3209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152</v>
      </c>
      <c r="AU100" s="17" t="s">
        <v>79</v>
      </c>
    </row>
    <row r="101" s="2" customFormat="1" ht="21.75" customHeight="1">
      <c r="A101" s="38"/>
      <c r="B101" s="39"/>
      <c r="C101" s="204" t="s">
        <v>182</v>
      </c>
      <c r="D101" s="204" t="s">
        <v>146</v>
      </c>
      <c r="E101" s="205" t="s">
        <v>3210</v>
      </c>
      <c r="F101" s="206" t="s">
        <v>3211</v>
      </c>
      <c r="G101" s="207" t="s">
        <v>305</v>
      </c>
      <c r="H101" s="208">
        <v>54</v>
      </c>
      <c r="I101" s="209"/>
      <c r="J101" s="210">
        <f>ROUND(I101*H101,2)</f>
        <v>0</v>
      </c>
      <c r="K101" s="206" t="s">
        <v>19</v>
      </c>
      <c r="L101" s="44"/>
      <c r="M101" s="211" t="s">
        <v>19</v>
      </c>
      <c r="N101" s="212" t="s">
        <v>40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203</v>
      </c>
      <c r="AT101" s="215" t="s">
        <v>146</v>
      </c>
      <c r="AU101" s="215" t="s">
        <v>79</v>
      </c>
      <c r="AY101" s="17" t="s">
        <v>144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77</v>
      </c>
      <c r="BK101" s="216">
        <f>ROUND(I101*H101,2)</f>
        <v>0</v>
      </c>
      <c r="BL101" s="17" t="s">
        <v>203</v>
      </c>
      <c r="BM101" s="215" t="s">
        <v>185</v>
      </c>
    </row>
    <row r="102" s="2" customFormat="1">
      <c r="A102" s="38"/>
      <c r="B102" s="39"/>
      <c r="C102" s="40"/>
      <c r="D102" s="217" t="s">
        <v>152</v>
      </c>
      <c r="E102" s="40"/>
      <c r="F102" s="218" t="s">
        <v>3212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152</v>
      </c>
      <c r="AU102" s="17" t="s">
        <v>79</v>
      </c>
    </row>
    <row r="103" s="2" customFormat="1" ht="16.5" customHeight="1">
      <c r="A103" s="38"/>
      <c r="B103" s="39"/>
      <c r="C103" s="256" t="s">
        <v>172</v>
      </c>
      <c r="D103" s="256" t="s">
        <v>229</v>
      </c>
      <c r="E103" s="257" t="s">
        <v>3213</v>
      </c>
      <c r="F103" s="258" t="s">
        <v>3214</v>
      </c>
      <c r="G103" s="259" t="s">
        <v>305</v>
      </c>
      <c r="H103" s="260">
        <v>54</v>
      </c>
      <c r="I103" s="261"/>
      <c r="J103" s="262">
        <f>ROUND(I103*H103,2)</f>
        <v>0</v>
      </c>
      <c r="K103" s="258" t="s">
        <v>19</v>
      </c>
      <c r="L103" s="263"/>
      <c r="M103" s="264" t="s">
        <v>19</v>
      </c>
      <c r="N103" s="265" t="s">
        <v>40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260</v>
      </c>
      <c r="AT103" s="215" t="s">
        <v>229</v>
      </c>
      <c r="AU103" s="215" t="s">
        <v>79</v>
      </c>
      <c r="AY103" s="17" t="s">
        <v>144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77</v>
      </c>
      <c r="BK103" s="216">
        <f>ROUND(I103*H103,2)</f>
        <v>0</v>
      </c>
      <c r="BL103" s="17" t="s">
        <v>203</v>
      </c>
      <c r="BM103" s="215" t="s">
        <v>191</v>
      </c>
    </row>
    <row r="104" s="2" customFormat="1">
      <c r="A104" s="38"/>
      <c r="B104" s="39"/>
      <c r="C104" s="40"/>
      <c r="D104" s="217" t="s">
        <v>152</v>
      </c>
      <c r="E104" s="40"/>
      <c r="F104" s="218" t="s">
        <v>3214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152</v>
      </c>
      <c r="AU104" s="17" t="s">
        <v>79</v>
      </c>
    </row>
    <row r="105" s="2" customFormat="1" ht="24.15" customHeight="1">
      <c r="A105" s="38"/>
      <c r="B105" s="39"/>
      <c r="C105" s="204" t="s">
        <v>194</v>
      </c>
      <c r="D105" s="204" t="s">
        <v>146</v>
      </c>
      <c r="E105" s="205" t="s">
        <v>3215</v>
      </c>
      <c r="F105" s="206" t="s">
        <v>3216</v>
      </c>
      <c r="G105" s="207" t="s">
        <v>305</v>
      </c>
      <c r="H105" s="208">
        <v>14</v>
      </c>
      <c r="I105" s="209"/>
      <c r="J105" s="210">
        <f>ROUND(I105*H105,2)</f>
        <v>0</v>
      </c>
      <c r="K105" s="206" t="s">
        <v>19</v>
      </c>
      <c r="L105" s="44"/>
      <c r="M105" s="211" t="s">
        <v>19</v>
      </c>
      <c r="N105" s="212" t="s">
        <v>40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203</v>
      </c>
      <c r="AT105" s="215" t="s">
        <v>146</v>
      </c>
      <c r="AU105" s="215" t="s">
        <v>79</v>
      </c>
      <c r="AY105" s="17" t="s">
        <v>144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77</v>
      </c>
      <c r="BK105" s="216">
        <f>ROUND(I105*H105,2)</f>
        <v>0</v>
      </c>
      <c r="BL105" s="17" t="s">
        <v>203</v>
      </c>
      <c r="BM105" s="215" t="s">
        <v>197</v>
      </c>
    </row>
    <row r="106" s="2" customFormat="1">
      <c r="A106" s="38"/>
      <c r="B106" s="39"/>
      <c r="C106" s="40"/>
      <c r="D106" s="217" t="s">
        <v>152</v>
      </c>
      <c r="E106" s="40"/>
      <c r="F106" s="218" t="s">
        <v>3217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152</v>
      </c>
      <c r="AU106" s="17" t="s">
        <v>79</v>
      </c>
    </row>
    <row r="107" s="2" customFormat="1" ht="37.8" customHeight="1">
      <c r="A107" s="38"/>
      <c r="B107" s="39"/>
      <c r="C107" s="256" t="s">
        <v>179</v>
      </c>
      <c r="D107" s="256" t="s">
        <v>229</v>
      </c>
      <c r="E107" s="257" t="s">
        <v>3218</v>
      </c>
      <c r="F107" s="258" t="s">
        <v>3219</v>
      </c>
      <c r="G107" s="259" t="s">
        <v>305</v>
      </c>
      <c r="H107" s="260">
        <v>14</v>
      </c>
      <c r="I107" s="261"/>
      <c r="J107" s="262">
        <f>ROUND(I107*H107,2)</f>
        <v>0</v>
      </c>
      <c r="K107" s="258" t="s">
        <v>19</v>
      </c>
      <c r="L107" s="263"/>
      <c r="M107" s="264" t="s">
        <v>19</v>
      </c>
      <c r="N107" s="265" t="s">
        <v>40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260</v>
      </c>
      <c r="AT107" s="215" t="s">
        <v>229</v>
      </c>
      <c r="AU107" s="215" t="s">
        <v>79</v>
      </c>
      <c r="AY107" s="17" t="s">
        <v>144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77</v>
      </c>
      <c r="BK107" s="216">
        <f>ROUND(I107*H107,2)</f>
        <v>0</v>
      </c>
      <c r="BL107" s="17" t="s">
        <v>203</v>
      </c>
      <c r="BM107" s="215" t="s">
        <v>203</v>
      </c>
    </row>
    <row r="108" s="2" customFormat="1">
      <c r="A108" s="38"/>
      <c r="B108" s="39"/>
      <c r="C108" s="40"/>
      <c r="D108" s="217" t="s">
        <v>152</v>
      </c>
      <c r="E108" s="40"/>
      <c r="F108" s="218" t="s">
        <v>3219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152</v>
      </c>
      <c r="AU108" s="17" t="s">
        <v>79</v>
      </c>
    </row>
    <row r="109" s="2" customFormat="1" ht="24.15" customHeight="1">
      <c r="A109" s="38"/>
      <c r="B109" s="39"/>
      <c r="C109" s="204" t="s">
        <v>208</v>
      </c>
      <c r="D109" s="204" t="s">
        <v>146</v>
      </c>
      <c r="E109" s="205" t="s">
        <v>3220</v>
      </c>
      <c r="F109" s="206" t="s">
        <v>3221</v>
      </c>
      <c r="G109" s="207" t="s">
        <v>291</v>
      </c>
      <c r="H109" s="208">
        <v>300</v>
      </c>
      <c r="I109" s="209"/>
      <c r="J109" s="210">
        <f>ROUND(I109*H109,2)</f>
        <v>0</v>
      </c>
      <c r="K109" s="206" t="s">
        <v>19</v>
      </c>
      <c r="L109" s="44"/>
      <c r="M109" s="211" t="s">
        <v>19</v>
      </c>
      <c r="N109" s="212" t="s">
        <v>40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203</v>
      </c>
      <c r="AT109" s="215" t="s">
        <v>146</v>
      </c>
      <c r="AU109" s="215" t="s">
        <v>79</v>
      </c>
      <c r="AY109" s="17" t="s">
        <v>144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77</v>
      </c>
      <c r="BK109" s="216">
        <f>ROUND(I109*H109,2)</f>
        <v>0</v>
      </c>
      <c r="BL109" s="17" t="s">
        <v>203</v>
      </c>
      <c r="BM109" s="215" t="s">
        <v>212</v>
      </c>
    </row>
    <row r="110" s="2" customFormat="1">
      <c r="A110" s="38"/>
      <c r="B110" s="39"/>
      <c r="C110" s="40"/>
      <c r="D110" s="217" t="s">
        <v>152</v>
      </c>
      <c r="E110" s="40"/>
      <c r="F110" s="218" t="s">
        <v>3222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152</v>
      </c>
      <c r="AU110" s="17" t="s">
        <v>79</v>
      </c>
    </row>
    <row r="111" s="2" customFormat="1" ht="24.15" customHeight="1">
      <c r="A111" s="38"/>
      <c r="B111" s="39"/>
      <c r="C111" s="256" t="s">
        <v>185</v>
      </c>
      <c r="D111" s="256" t="s">
        <v>229</v>
      </c>
      <c r="E111" s="257" t="s">
        <v>3223</v>
      </c>
      <c r="F111" s="258" t="s">
        <v>3224</v>
      </c>
      <c r="G111" s="259" t="s">
        <v>291</v>
      </c>
      <c r="H111" s="260">
        <v>145</v>
      </c>
      <c r="I111" s="261"/>
      <c r="J111" s="262">
        <f>ROUND(I111*H111,2)</f>
        <v>0</v>
      </c>
      <c r="K111" s="258" t="s">
        <v>19</v>
      </c>
      <c r="L111" s="263"/>
      <c r="M111" s="264" t="s">
        <v>19</v>
      </c>
      <c r="N111" s="265" t="s">
        <v>40</v>
      </c>
      <c r="O111" s="84"/>
      <c r="P111" s="213">
        <f>O111*H111</f>
        <v>0</v>
      </c>
      <c r="Q111" s="213">
        <v>5.0000000000000002E-05</v>
      </c>
      <c r="R111" s="213">
        <f>Q111*H111</f>
        <v>0.0072500000000000004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260</v>
      </c>
      <c r="AT111" s="215" t="s">
        <v>229</v>
      </c>
      <c r="AU111" s="215" t="s">
        <v>79</v>
      </c>
      <c r="AY111" s="17" t="s">
        <v>144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77</v>
      </c>
      <c r="BK111" s="216">
        <f>ROUND(I111*H111,2)</f>
        <v>0</v>
      </c>
      <c r="BL111" s="17" t="s">
        <v>203</v>
      </c>
      <c r="BM111" s="215" t="s">
        <v>218</v>
      </c>
    </row>
    <row r="112" s="2" customFormat="1">
      <c r="A112" s="38"/>
      <c r="B112" s="39"/>
      <c r="C112" s="40"/>
      <c r="D112" s="217" t="s">
        <v>152</v>
      </c>
      <c r="E112" s="40"/>
      <c r="F112" s="218" t="s">
        <v>3224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152</v>
      </c>
      <c r="AU112" s="17" t="s">
        <v>79</v>
      </c>
    </row>
    <row r="113" s="2" customFormat="1" ht="24.15" customHeight="1">
      <c r="A113" s="38"/>
      <c r="B113" s="39"/>
      <c r="C113" s="256" t="s">
        <v>222</v>
      </c>
      <c r="D113" s="256" t="s">
        <v>229</v>
      </c>
      <c r="E113" s="257" t="s">
        <v>3225</v>
      </c>
      <c r="F113" s="258" t="s">
        <v>3226</v>
      </c>
      <c r="G113" s="259" t="s">
        <v>291</v>
      </c>
      <c r="H113" s="260">
        <v>155</v>
      </c>
      <c r="I113" s="261"/>
      <c r="J113" s="262">
        <f>ROUND(I113*H113,2)</f>
        <v>0</v>
      </c>
      <c r="K113" s="258" t="s">
        <v>19</v>
      </c>
      <c r="L113" s="263"/>
      <c r="M113" s="264" t="s">
        <v>19</v>
      </c>
      <c r="N113" s="265" t="s">
        <v>40</v>
      </c>
      <c r="O113" s="84"/>
      <c r="P113" s="213">
        <f>O113*H113</f>
        <v>0</v>
      </c>
      <c r="Q113" s="213">
        <v>9.0000000000000006E-05</v>
      </c>
      <c r="R113" s="213">
        <f>Q113*H113</f>
        <v>0.013950000000000001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260</v>
      </c>
      <c r="AT113" s="215" t="s">
        <v>229</v>
      </c>
      <c r="AU113" s="215" t="s">
        <v>79</v>
      </c>
      <c r="AY113" s="17" t="s">
        <v>144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77</v>
      </c>
      <c r="BK113" s="216">
        <f>ROUND(I113*H113,2)</f>
        <v>0</v>
      </c>
      <c r="BL113" s="17" t="s">
        <v>203</v>
      </c>
      <c r="BM113" s="215" t="s">
        <v>225</v>
      </c>
    </row>
    <row r="114" s="2" customFormat="1">
      <c r="A114" s="38"/>
      <c r="B114" s="39"/>
      <c r="C114" s="40"/>
      <c r="D114" s="217" t="s">
        <v>152</v>
      </c>
      <c r="E114" s="40"/>
      <c r="F114" s="218" t="s">
        <v>3226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152</v>
      </c>
      <c r="AU114" s="17" t="s">
        <v>79</v>
      </c>
    </row>
    <row r="115" s="2" customFormat="1" ht="24.15" customHeight="1">
      <c r="A115" s="38"/>
      <c r="B115" s="39"/>
      <c r="C115" s="204" t="s">
        <v>191</v>
      </c>
      <c r="D115" s="204" t="s">
        <v>146</v>
      </c>
      <c r="E115" s="205" t="s">
        <v>3227</v>
      </c>
      <c r="F115" s="206" t="s">
        <v>3228</v>
      </c>
      <c r="G115" s="207" t="s">
        <v>291</v>
      </c>
      <c r="H115" s="208">
        <v>25</v>
      </c>
      <c r="I115" s="209"/>
      <c r="J115" s="210">
        <f>ROUND(I115*H115,2)</f>
        <v>0</v>
      </c>
      <c r="K115" s="206" t="s">
        <v>19</v>
      </c>
      <c r="L115" s="44"/>
      <c r="M115" s="211" t="s">
        <v>19</v>
      </c>
      <c r="N115" s="212" t="s">
        <v>40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203</v>
      </c>
      <c r="AT115" s="215" t="s">
        <v>146</v>
      </c>
      <c r="AU115" s="215" t="s">
        <v>79</v>
      </c>
      <c r="AY115" s="17" t="s">
        <v>144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77</v>
      </c>
      <c r="BK115" s="216">
        <f>ROUND(I115*H115,2)</f>
        <v>0</v>
      </c>
      <c r="BL115" s="17" t="s">
        <v>203</v>
      </c>
      <c r="BM115" s="215" t="s">
        <v>232</v>
      </c>
    </row>
    <row r="116" s="2" customFormat="1">
      <c r="A116" s="38"/>
      <c r="B116" s="39"/>
      <c r="C116" s="40"/>
      <c r="D116" s="217" t="s">
        <v>152</v>
      </c>
      <c r="E116" s="40"/>
      <c r="F116" s="218" t="s">
        <v>3229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152</v>
      </c>
      <c r="AU116" s="17" t="s">
        <v>79</v>
      </c>
    </row>
    <row r="117" s="2" customFormat="1" ht="16.5" customHeight="1">
      <c r="A117" s="38"/>
      <c r="B117" s="39"/>
      <c r="C117" s="256" t="s">
        <v>234</v>
      </c>
      <c r="D117" s="256" t="s">
        <v>229</v>
      </c>
      <c r="E117" s="257" t="s">
        <v>3230</v>
      </c>
      <c r="F117" s="258" t="s">
        <v>3231</v>
      </c>
      <c r="G117" s="259" t="s">
        <v>291</v>
      </c>
      <c r="H117" s="260">
        <v>25</v>
      </c>
      <c r="I117" s="261"/>
      <c r="J117" s="262">
        <f>ROUND(I117*H117,2)</f>
        <v>0</v>
      </c>
      <c r="K117" s="258" t="s">
        <v>19</v>
      </c>
      <c r="L117" s="263"/>
      <c r="M117" s="264" t="s">
        <v>19</v>
      </c>
      <c r="N117" s="265" t="s">
        <v>40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260</v>
      </c>
      <c r="AT117" s="215" t="s">
        <v>229</v>
      </c>
      <c r="AU117" s="215" t="s">
        <v>79</v>
      </c>
      <c r="AY117" s="17" t="s">
        <v>144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77</v>
      </c>
      <c r="BK117" s="216">
        <f>ROUND(I117*H117,2)</f>
        <v>0</v>
      </c>
      <c r="BL117" s="17" t="s">
        <v>203</v>
      </c>
      <c r="BM117" s="215" t="s">
        <v>237</v>
      </c>
    </row>
    <row r="118" s="2" customFormat="1">
      <c r="A118" s="38"/>
      <c r="B118" s="39"/>
      <c r="C118" s="40"/>
      <c r="D118" s="217" t="s">
        <v>152</v>
      </c>
      <c r="E118" s="40"/>
      <c r="F118" s="218" t="s">
        <v>3231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152</v>
      </c>
      <c r="AU118" s="17" t="s">
        <v>79</v>
      </c>
    </row>
    <row r="119" s="2" customFormat="1" ht="24.15" customHeight="1">
      <c r="A119" s="38"/>
      <c r="B119" s="39"/>
      <c r="C119" s="204" t="s">
        <v>197</v>
      </c>
      <c r="D119" s="204" t="s">
        <v>146</v>
      </c>
      <c r="E119" s="205" t="s">
        <v>3232</v>
      </c>
      <c r="F119" s="206" t="s">
        <v>3233</v>
      </c>
      <c r="G119" s="207" t="s">
        <v>291</v>
      </c>
      <c r="H119" s="208">
        <v>20</v>
      </c>
      <c r="I119" s="209"/>
      <c r="J119" s="210">
        <f>ROUND(I119*H119,2)</f>
        <v>0</v>
      </c>
      <c r="K119" s="206" t="s">
        <v>19</v>
      </c>
      <c r="L119" s="44"/>
      <c r="M119" s="211" t="s">
        <v>19</v>
      </c>
      <c r="N119" s="212" t="s">
        <v>40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203</v>
      </c>
      <c r="AT119" s="215" t="s">
        <v>146</v>
      </c>
      <c r="AU119" s="215" t="s">
        <v>79</v>
      </c>
      <c r="AY119" s="17" t="s">
        <v>144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77</v>
      </c>
      <c r="BK119" s="216">
        <f>ROUND(I119*H119,2)</f>
        <v>0</v>
      </c>
      <c r="BL119" s="17" t="s">
        <v>203</v>
      </c>
      <c r="BM119" s="215" t="s">
        <v>244</v>
      </c>
    </row>
    <row r="120" s="2" customFormat="1">
      <c r="A120" s="38"/>
      <c r="B120" s="39"/>
      <c r="C120" s="40"/>
      <c r="D120" s="217" t="s">
        <v>152</v>
      </c>
      <c r="E120" s="40"/>
      <c r="F120" s="218" t="s">
        <v>3234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152</v>
      </c>
      <c r="AU120" s="17" t="s">
        <v>79</v>
      </c>
    </row>
    <row r="121" s="2" customFormat="1" ht="16.5" customHeight="1">
      <c r="A121" s="38"/>
      <c r="B121" s="39"/>
      <c r="C121" s="256" t="s">
        <v>8</v>
      </c>
      <c r="D121" s="256" t="s">
        <v>229</v>
      </c>
      <c r="E121" s="257" t="s">
        <v>3235</v>
      </c>
      <c r="F121" s="258" t="s">
        <v>3236</v>
      </c>
      <c r="G121" s="259" t="s">
        <v>291</v>
      </c>
      <c r="H121" s="260">
        <v>20</v>
      </c>
      <c r="I121" s="261"/>
      <c r="J121" s="262">
        <f>ROUND(I121*H121,2)</f>
        <v>0</v>
      </c>
      <c r="K121" s="258" t="s">
        <v>19</v>
      </c>
      <c r="L121" s="263"/>
      <c r="M121" s="264" t="s">
        <v>19</v>
      </c>
      <c r="N121" s="265" t="s">
        <v>40</v>
      </c>
      <c r="O121" s="8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260</v>
      </c>
      <c r="AT121" s="215" t="s">
        <v>229</v>
      </c>
      <c r="AU121" s="215" t="s">
        <v>79</v>
      </c>
      <c r="AY121" s="17" t="s">
        <v>144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77</v>
      </c>
      <c r="BK121" s="216">
        <f>ROUND(I121*H121,2)</f>
        <v>0</v>
      </c>
      <c r="BL121" s="17" t="s">
        <v>203</v>
      </c>
      <c r="BM121" s="215" t="s">
        <v>252</v>
      </c>
    </row>
    <row r="122" s="2" customFormat="1">
      <c r="A122" s="38"/>
      <c r="B122" s="39"/>
      <c r="C122" s="40"/>
      <c r="D122" s="217" t="s">
        <v>152</v>
      </c>
      <c r="E122" s="40"/>
      <c r="F122" s="218" t="s">
        <v>3236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152</v>
      </c>
      <c r="AU122" s="17" t="s">
        <v>79</v>
      </c>
    </row>
    <row r="123" s="2" customFormat="1" ht="24.15" customHeight="1">
      <c r="A123" s="38"/>
      <c r="B123" s="39"/>
      <c r="C123" s="204" t="s">
        <v>203</v>
      </c>
      <c r="D123" s="204" t="s">
        <v>146</v>
      </c>
      <c r="E123" s="205" t="s">
        <v>3237</v>
      </c>
      <c r="F123" s="206" t="s">
        <v>3238</v>
      </c>
      <c r="G123" s="207" t="s">
        <v>291</v>
      </c>
      <c r="H123" s="208">
        <v>205</v>
      </c>
      <c r="I123" s="209"/>
      <c r="J123" s="210">
        <f>ROUND(I123*H123,2)</f>
        <v>0</v>
      </c>
      <c r="K123" s="206" t="s">
        <v>19</v>
      </c>
      <c r="L123" s="44"/>
      <c r="M123" s="211" t="s">
        <v>19</v>
      </c>
      <c r="N123" s="212" t="s">
        <v>40</v>
      </c>
      <c r="O123" s="8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203</v>
      </c>
      <c r="AT123" s="215" t="s">
        <v>146</v>
      </c>
      <c r="AU123" s="215" t="s">
        <v>79</v>
      </c>
      <c r="AY123" s="17" t="s">
        <v>144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77</v>
      </c>
      <c r="BK123" s="216">
        <f>ROUND(I123*H123,2)</f>
        <v>0</v>
      </c>
      <c r="BL123" s="17" t="s">
        <v>203</v>
      </c>
      <c r="BM123" s="215" t="s">
        <v>260</v>
      </c>
    </row>
    <row r="124" s="2" customFormat="1">
      <c r="A124" s="38"/>
      <c r="B124" s="39"/>
      <c r="C124" s="40"/>
      <c r="D124" s="217" t="s">
        <v>152</v>
      </c>
      <c r="E124" s="40"/>
      <c r="F124" s="218" t="s">
        <v>3239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152</v>
      </c>
      <c r="AU124" s="17" t="s">
        <v>79</v>
      </c>
    </row>
    <row r="125" s="2" customFormat="1" ht="16.5" customHeight="1">
      <c r="A125" s="38"/>
      <c r="B125" s="39"/>
      <c r="C125" s="256" t="s">
        <v>266</v>
      </c>
      <c r="D125" s="256" t="s">
        <v>229</v>
      </c>
      <c r="E125" s="257" t="s">
        <v>3240</v>
      </c>
      <c r="F125" s="258" t="s">
        <v>3241</v>
      </c>
      <c r="G125" s="259" t="s">
        <v>291</v>
      </c>
      <c r="H125" s="260">
        <v>205</v>
      </c>
      <c r="I125" s="261"/>
      <c r="J125" s="262">
        <f>ROUND(I125*H125,2)</f>
        <v>0</v>
      </c>
      <c r="K125" s="258" t="s">
        <v>19</v>
      </c>
      <c r="L125" s="263"/>
      <c r="M125" s="264" t="s">
        <v>19</v>
      </c>
      <c r="N125" s="265" t="s">
        <v>40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260</v>
      </c>
      <c r="AT125" s="215" t="s">
        <v>229</v>
      </c>
      <c r="AU125" s="215" t="s">
        <v>79</v>
      </c>
      <c r="AY125" s="17" t="s">
        <v>144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77</v>
      </c>
      <c r="BK125" s="216">
        <f>ROUND(I125*H125,2)</f>
        <v>0</v>
      </c>
      <c r="BL125" s="17" t="s">
        <v>203</v>
      </c>
      <c r="BM125" s="215" t="s">
        <v>269</v>
      </c>
    </row>
    <row r="126" s="2" customFormat="1">
      <c r="A126" s="38"/>
      <c r="B126" s="39"/>
      <c r="C126" s="40"/>
      <c r="D126" s="217" t="s">
        <v>152</v>
      </c>
      <c r="E126" s="40"/>
      <c r="F126" s="218" t="s">
        <v>3241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152</v>
      </c>
      <c r="AU126" s="17" t="s">
        <v>79</v>
      </c>
    </row>
    <row r="127" s="2" customFormat="1" ht="24.15" customHeight="1">
      <c r="A127" s="38"/>
      <c r="B127" s="39"/>
      <c r="C127" s="204" t="s">
        <v>212</v>
      </c>
      <c r="D127" s="204" t="s">
        <v>146</v>
      </c>
      <c r="E127" s="205" t="s">
        <v>3242</v>
      </c>
      <c r="F127" s="206" t="s">
        <v>3243</v>
      </c>
      <c r="G127" s="207" t="s">
        <v>291</v>
      </c>
      <c r="H127" s="208">
        <v>880</v>
      </c>
      <c r="I127" s="209"/>
      <c r="J127" s="210">
        <f>ROUND(I127*H127,2)</f>
        <v>0</v>
      </c>
      <c r="K127" s="206" t="s">
        <v>19</v>
      </c>
      <c r="L127" s="44"/>
      <c r="M127" s="211" t="s">
        <v>19</v>
      </c>
      <c r="N127" s="212" t="s">
        <v>40</v>
      </c>
      <c r="O127" s="84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203</v>
      </c>
      <c r="AT127" s="215" t="s">
        <v>146</v>
      </c>
      <c r="AU127" s="215" t="s">
        <v>79</v>
      </c>
      <c r="AY127" s="17" t="s">
        <v>144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77</v>
      </c>
      <c r="BK127" s="216">
        <f>ROUND(I127*H127,2)</f>
        <v>0</v>
      </c>
      <c r="BL127" s="17" t="s">
        <v>203</v>
      </c>
      <c r="BM127" s="215" t="s">
        <v>276</v>
      </c>
    </row>
    <row r="128" s="2" customFormat="1">
      <c r="A128" s="38"/>
      <c r="B128" s="39"/>
      <c r="C128" s="40"/>
      <c r="D128" s="217" t="s">
        <v>152</v>
      </c>
      <c r="E128" s="40"/>
      <c r="F128" s="218" t="s">
        <v>3244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152</v>
      </c>
      <c r="AU128" s="17" t="s">
        <v>79</v>
      </c>
    </row>
    <row r="129" s="2" customFormat="1" ht="16.5" customHeight="1">
      <c r="A129" s="38"/>
      <c r="B129" s="39"/>
      <c r="C129" s="256" t="s">
        <v>279</v>
      </c>
      <c r="D129" s="256" t="s">
        <v>229</v>
      </c>
      <c r="E129" s="257" t="s">
        <v>3245</v>
      </c>
      <c r="F129" s="258" t="s">
        <v>3246</v>
      </c>
      <c r="G129" s="259" t="s">
        <v>291</v>
      </c>
      <c r="H129" s="260">
        <v>485</v>
      </c>
      <c r="I129" s="261"/>
      <c r="J129" s="262">
        <f>ROUND(I129*H129,2)</f>
        <v>0</v>
      </c>
      <c r="K129" s="258" t="s">
        <v>19</v>
      </c>
      <c r="L129" s="263"/>
      <c r="M129" s="264" t="s">
        <v>19</v>
      </c>
      <c r="N129" s="265" t="s">
        <v>40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260</v>
      </c>
      <c r="AT129" s="215" t="s">
        <v>229</v>
      </c>
      <c r="AU129" s="215" t="s">
        <v>79</v>
      </c>
      <c r="AY129" s="17" t="s">
        <v>144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77</v>
      </c>
      <c r="BK129" s="216">
        <f>ROUND(I129*H129,2)</f>
        <v>0</v>
      </c>
      <c r="BL129" s="17" t="s">
        <v>203</v>
      </c>
      <c r="BM129" s="215" t="s">
        <v>282</v>
      </c>
    </row>
    <row r="130" s="2" customFormat="1">
      <c r="A130" s="38"/>
      <c r="B130" s="39"/>
      <c r="C130" s="40"/>
      <c r="D130" s="217" t="s">
        <v>152</v>
      </c>
      <c r="E130" s="40"/>
      <c r="F130" s="218" t="s">
        <v>3246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152</v>
      </c>
      <c r="AU130" s="17" t="s">
        <v>79</v>
      </c>
    </row>
    <row r="131" s="2" customFormat="1" ht="16.5" customHeight="1">
      <c r="A131" s="38"/>
      <c r="B131" s="39"/>
      <c r="C131" s="256" t="s">
        <v>218</v>
      </c>
      <c r="D131" s="256" t="s">
        <v>229</v>
      </c>
      <c r="E131" s="257" t="s">
        <v>3247</v>
      </c>
      <c r="F131" s="258" t="s">
        <v>3248</v>
      </c>
      <c r="G131" s="259" t="s">
        <v>291</v>
      </c>
      <c r="H131" s="260">
        <v>395</v>
      </c>
      <c r="I131" s="261"/>
      <c r="J131" s="262">
        <f>ROUND(I131*H131,2)</f>
        <v>0</v>
      </c>
      <c r="K131" s="258" t="s">
        <v>19</v>
      </c>
      <c r="L131" s="263"/>
      <c r="M131" s="264" t="s">
        <v>19</v>
      </c>
      <c r="N131" s="265" t="s">
        <v>40</v>
      </c>
      <c r="O131" s="8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260</v>
      </c>
      <c r="AT131" s="215" t="s">
        <v>229</v>
      </c>
      <c r="AU131" s="215" t="s">
        <v>79</v>
      </c>
      <c r="AY131" s="17" t="s">
        <v>144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77</v>
      </c>
      <c r="BK131" s="216">
        <f>ROUND(I131*H131,2)</f>
        <v>0</v>
      </c>
      <c r="BL131" s="17" t="s">
        <v>203</v>
      </c>
      <c r="BM131" s="215" t="s">
        <v>292</v>
      </c>
    </row>
    <row r="132" s="2" customFormat="1">
      <c r="A132" s="38"/>
      <c r="B132" s="39"/>
      <c r="C132" s="40"/>
      <c r="D132" s="217" t="s">
        <v>152</v>
      </c>
      <c r="E132" s="40"/>
      <c r="F132" s="218" t="s">
        <v>3248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152</v>
      </c>
      <c r="AU132" s="17" t="s">
        <v>79</v>
      </c>
    </row>
    <row r="133" s="2" customFormat="1" ht="24.15" customHeight="1">
      <c r="A133" s="38"/>
      <c r="B133" s="39"/>
      <c r="C133" s="204" t="s">
        <v>7</v>
      </c>
      <c r="D133" s="204" t="s">
        <v>146</v>
      </c>
      <c r="E133" s="205" t="s">
        <v>3249</v>
      </c>
      <c r="F133" s="206" t="s">
        <v>3250</v>
      </c>
      <c r="G133" s="207" t="s">
        <v>291</v>
      </c>
      <c r="H133" s="208">
        <v>18</v>
      </c>
      <c r="I133" s="209"/>
      <c r="J133" s="210">
        <f>ROUND(I133*H133,2)</f>
        <v>0</v>
      </c>
      <c r="K133" s="206" t="s">
        <v>19</v>
      </c>
      <c r="L133" s="44"/>
      <c r="M133" s="211" t="s">
        <v>19</v>
      </c>
      <c r="N133" s="212" t="s">
        <v>40</v>
      </c>
      <c r="O133" s="8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203</v>
      </c>
      <c r="AT133" s="215" t="s">
        <v>146</v>
      </c>
      <c r="AU133" s="215" t="s">
        <v>79</v>
      </c>
      <c r="AY133" s="17" t="s">
        <v>144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77</v>
      </c>
      <c r="BK133" s="216">
        <f>ROUND(I133*H133,2)</f>
        <v>0</v>
      </c>
      <c r="BL133" s="17" t="s">
        <v>203</v>
      </c>
      <c r="BM133" s="215" t="s">
        <v>298</v>
      </c>
    </row>
    <row r="134" s="2" customFormat="1">
      <c r="A134" s="38"/>
      <c r="B134" s="39"/>
      <c r="C134" s="40"/>
      <c r="D134" s="217" t="s">
        <v>152</v>
      </c>
      <c r="E134" s="40"/>
      <c r="F134" s="218" t="s">
        <v>3251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152</v>
      </c>
      <c r="AU134" s="17" t="s">
        <v>79</v>
      </c>
    </row>
    <row r="135" s="2" customFormat="1" ht="16.5" customHeight="1">
      <c r="A135" s="38"/>
      <c r="B135" s="39"/>
      <c r="C135" s="256" t="s">
        <v>225</v>
      </c>
      <c r="D135" s="256" t="s">
        <v>229</v>
      </c>
      <c r="E135" s="257" t="s">
        <v>3252</v>
      </c>
      <c r="F135" s="258" t="s">
        <v>3253</v>
      </c>
      <c r="G135" s="259" t="s">
        <v>291</v>
      </c>
      <c r="H135" s="260">
        <v>18</v>
      </c>
      <c r="I135" s="261"/>
      <c r="J135" s="262">
        <f>ROUND(I135*H135,2)</f>
        <v>0</v>
      </c>
      <c r="K135" s="258" t="s">
        <v>19</v>
      </c>
      <c r="L135" s="263"/>
      <c r="M135" s="264" t="s">
        <v>19</v>
      </c>
      <c r="N135" s="265" t="s">
        <v>40</v>
      </c>
      <c r="O135" s="84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260</v>
      </c>
      <c r="AT135" s="215" t="s">
        <v>229</v>
      </c>
      <c r="AU135" s="215" t="s">
        <v>79</v>
      </c>
      <c r="AY135" s="17" t="s">
        <v>144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77</v>
      </c>
      <c r="BK135" s="216">
        <f>ROUND(I135*H135,2)</f>
        <v>0</v>
      </c>
      <c r="BL135" s="17" t="s">
        <v>203</v>
      </c>
      <c r="BM135" s="215" t="s">
        <v>306</v>
      </c>
    </row>
    <row r="136" s="2" customFormat="1">
      <c r="A136" s="38"/>
      <c r="B136" s="39"/>
      <c r="C136" s="40"/>
      <c r="D136" s="217" t="s">
        <v>152</v>
      </c>
      <c r="E136" s="40"/>
      <c r="F136" s="218" t="s">
        <v>3253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152</v>
      </c>
      <c r="AU136" s="17" t="s">
        <v>79</v>
      </c>
    </row>
    <row r="137" s="2" customFormat="1" ht="24.15" customHeight="1">
      <c r="A137" s="38"/>
      <c r="B137" s="39"/>
      <c r="C137" s="204" t="s">
        <v>310</v>
      </c>
      <c r="D137" s="204" t="s">
        <v>146</v>
      </c>
      <c r="E137" s="205" t="s">
        <v>3254</v>
      </c>
      <c r="F137" s="206" t="s">
        <v>3255</v>
      </c>
      <c r="G137" s="207" t="s">
        <v>291</v>
      </c>
      <c r="H137" s="208">
        <v>178</v>
      </c>
      <c r="I137" s="209"/>
      <c r="J137" s="210">
        <f>ROUND(I137*H137,2)</f>
        <v>0</v>
      </c>
      <c r="K137" s="206" t="s">
        <v>19</v>
      </c>
      <c r="L137" s="44"/>
      <c r="M137" s="211" t="s">
        <v>19</v>
      </c>
      <c r="N137" s="212" t="s">
        <v>40</v>
      </c>
      <c r="O137" s="8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203</v>
      </c>
      <c r="AT137" s="215" t="s">
        <v>146</v>
      </c>
      <c r="AU137" s="215" t="s">
        <v>79</v>
      </c>
      <c r="AY137" s="17" t="s">
        <v>144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77</v>
      </c>
      <c r="BK137" s="216">
        <f>ROUND(I137*H137,2)</f>
        <v>0</v>
      </c>
      <c r="BL137" s="17" t="s">
        <v>203</v>
      </c>
      <c r="BM137" s="215" t="s">
        <v>313</v>
      </c>
    </row>
    <row r="138" s="2" customFormat="1">
      <c r="A138" s="38"/>
      <c r="B138" s="39"/>
      <c r="C138" s="40"/>
      <c r="D138" s="217" t="s">
        <v>152</v>
      </c>
      <c r="E138" s="40"/>
      <c r="F138" s="218" t="s">
        <v>3256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152</v>
      </c>
      <c r="AU138" s="17" t="s">
        <v>79</v>
      </c>
    </row>
    <row r="139" s="2" customFormat="1" ht="16.5" customHeight="1">
      <c r="A139" s="38"/>
      <c r="B139" s="39"/>
      <c r="C139" s="256" t="s">
        <v>232</v>
      </c>
      <c r="D139" s="256" t="s">
        <v>229</v>
      </c>
      <c r="E139" s="257" t="s">
        <v>3257</v>
      </c>
      <c r="F139" s="258" t="s">
        <v>3258</v>
      </c>
      <c r="G139" s="259" t="s">
        <v>291</v>
      </c>
      <c r="H139" s="260">
        <v>106</v>
      </c>
      <c r="I139" s="261"/>
      <c r="J139" s="262">
        <f>ROUND(I139*H139,2)</f>
        <v>0</v>
      </c>
      <c r="K139" s="258" t="s">
        <v>19</v>
      </c>
      <c r="L139" s="263"/>
      <c r="M139" s="264" t="s">
        <v>19</v>
      </c>
      <c r="N139" s="265" t="s">
        <v>40</v>
      </c>
      <c r="O139" s="84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260</v>
      </c>
      <c r="AT139" s="215" t="s">
        <v>229</v>
      </c>
      <c r="AU139" s="215" t="s">
        <v>79</v>
      </c>
      <c r="AY139" s="17" t="s">
        <v>144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77</v>
      </c>
      <c r="BK139" s="216">
        <f>ROUND(I139*H139,2)</f>
        <v>0</v>
      </c>
      <c r="BL139" s="17" t="s">
        <v>203</v>
      </c>
      <c r="BM139" s="215" t="s">
        <v>319</v>
      </c>
    </row>
    <row r="140" s="2" customFormat="1">
      <c r="A140" s="38"/>
      <c r="B140" s="39"/>
      <c r="C140" s="40"/>
      <c r="D140" s="217" t="s">
        <v>152</v>
      </c>
      <c r="E140" s="40"/>
      <c r="F140" s="218" t="s">
        <v>3258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152</v>
      </c>
      <c r="AU140" s="17" t="s">
        <v>79</v>
      </c>
    </row>
    <row r="141" s="2" customFormat="1" ht="16.5" customHeight="1">
      <c r="A141" s="38"/>
      <c r="B141" s="39"/>
      <c r="C141" s="256" t="s">
        <v>323</v>
      </c>
      <c r="D141" s="256" t="s">
        <v>229</v>
      </c>
      <c r="E141" s="257" t="s">
        <v>3259</v>
      </c>
      <c r="F141" s="258" t="s">
        <v>3260</v>
      </c>
      <c r="G141" s="259" t="s">
        <v>291</v>
      </c>
      <c r="H141" s="260">
        <v>72</v>
      </c>
      <c r="I141" s="261"/>
      <c r="J141" s="262">
        <f>ROUND(I141*H141,2)</f>
        <v>0</v>
      </c>
      <c r="K141" s="258" t="s">
        <v>19</v>
      </c>
      <c r="L141" s="263"/>
      <c r="M141" s="264" t="s">
        <v>19</v>
      </c>
      <c r="N141" s="265" t="s">
        <v>40</v>
      </c>
      <c r="O141" s="8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260</v>
      </c>
      <c r="AT141" s="215" t="s">
        <v>229</v>
      </c>
      <c r="AU141" s="215" t="s">
        <v>79</v>
      </c>
      <c r="AY141" s="17" t="s">
        <v>144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77</v>
      </c>
      <c r="BK141" s="216">
        <f>ROUND(I141*H141,2)</f>
        <v>0</v>
      </c>
      <c r="BL141" s="17" t="s">
        <v>203</v>
      </c>
      <c r="BM141" s="215" t="s">
        <v>326</v>
      </c>
    </row>
    <row r="142" s="2" customFormat="1">
      <c r="A142" s="38"/>
      <c r="B142" s="39"/>
      <c r="C142" s="40"/>
      <c r="D142" s="217" t="s">
        <v>152</v>
      </c>
      <c r="E142" s="40"/>
      <c r="F142" s="218" t="s">
        <v>3260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152</v>
      </c>
      <c r="AU142" s="17" t="s">
        <v>79</v>
      </c>
    </row>
    <row r="143" s="2" customFormat="1" ht="24.15" customHeight="1">
      <c r="A143" s="38"/>
      <c r="B143" s="39"/>
      <c r="C143" s="204" t="s">
        <v>237</v>
      </c>
      <c r="D143" s="204" t="s">
        <v>146</v>
      </c>
      <c r="E143" s="205" t="s">
        <v>3261</v>
      </c>
      <c r="F143" s="206" t="s">
        <v>3262</v>
      </c>
      <c r="G143" s="207" t="s">
        <v>291</v>
      </c>
      <c r="H143" s="208">
        <v>105</v>
      </c>
      <c r="I143" s="209"/>
      <c r="J143" s="210">
        <f>ROUND(I143*H143,2)</f>
        <v>0</v>
      </c>
      <c r="K143" s="206" t="s">
        <v>19</v>
      </c>
      <c r="L143" s="44"/>
      <c r="M143" s="211" t="s">
        <v>19</v>
      </c>
      <c r="N143" s="212" t="s">
        <v>40</v>
      </c>
      <c r="O143" s="84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5" t="s">
        <v>203</v>
      </c>
      <c r="AT143" s="215" t="s">
        <v>146</v>
      </c>
      <c r="AU143" s="215" t="s">
        <v>79</v>
      </c>
      <c r="AY143" s="17" t="s">
        <v>144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7" t="s">
        <v>77</v>
      </c>
      <c r="BK143" s="216">
        <f>ROUND(I143*H143,2)</f>
        <v>0</v>
      </c>
      <c r="BL143" s="17" t="s">
        <v>203</v>
      </c>
      <c r="BM143" s="215" t="s">
        <v>332</v>
      </c>
    </row>
    <row r="144" s="2" customFormat="1">
      <c r="A144" s="38"/>
      <c r="B144" s="39"/>
      <c r="C144" s="40"/>
      <c r="D144" s="217" t="s">
        <v>152</v>
      </c>
      <c r="E144" s="40"/>
      <c r="F144" s="218" t="s">
        <v>3263</v>
      </c>
      <c r="G144" s="40"/>
      <c r="H144" s="40"/>
      <c r="I144" s="219"/>
      <c r="J144" s="40"/>
      <c r="K144" s="40"/>
      <c r="L144" s="44"/>
      <c r="M144" s="220"/>
      <c r="N144" s="221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152</v>
      </c>
      <c r="AU144" s="17" t="s">
        <v>79</v>
      </c>
    </row>
    <row r="145" s="2" customFormat="1" ht="16.5" customHeight="1">
      <c r="A145" s="38"/>
      <c r="B145" s="39"/>
      <c r="C145" s="256" t="s">
        <v>337</v>
      </c>
      <c r="D145" s="256" t="s">
        <v>229</v>
      </c>
      <c r="E145" s="257" t="s">
        <v>3264</v>
      </c>
      <c r="F145" s="258" t="s">
        <v>3265</v>
      </c>
      <c r="G145" s="259" t="s">
        <v>291</v>
      </c>
      <c r="H145" s="260">
        <v>105</v>
      </c>
      <c r="I145" s="261"/>
      <c r="J145" s="262">
        <f>ROUND(I145*H145,2)</f>
        <v>0</v>
      </c>
      <c r="K145" s="258" t="s">
        <v>19</v>
      </c>
      <c r="L145" s="263"/>
      <c r="M145" s="264" t="s">
        <v>19</v>
      </c>
      <c r="N145" s="265" t="s">
        <v>40</v>
      </c>
      <c r="O145" s="84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260</v>
      </c>
      <c r="AT145" s="215" t="s">
        <v>229</v>
      </c>
      <c r="AU145" s="215" t="s">
        <v>79</v>
      </c>
      <c r="AY145" s="17" t="s">
        <v>144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77</v>
      </c>
      <c r="BK145" s="216">
        <f>ROUND(I145*H145,2)</f>
        <v>0</v>
      </c>
      <c r="BL145" s="17" t="s">
        <v>203</v>
      </c>
      <c r="BM145" s="215" t="s">
        <v>340</v>
      </c>
    </row>
    <row r="146" s="2" customFormat="1">
      <c r="A146" s="38"/>
      <c r="B146" s="39"/>
      <c r="C146" s="40"/>
      <c r="D146" s="217" t="s">
        <v>152</v>
      </c>
      <c r="E146" s="40"/>
      <c r="F146" s="218" t="s">
        <v>3265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152</v>
      </c>
      <c r="AU146" s="17" t="s">
        <v>79</v>
      </c>
    </row>
    <row r="147" s="2" customFormat="1" ht="24.15" customHeight="1">
      <c r="A147" s="38"/>
      <c r="B147" s="39"/>
      <c r="C147" s="204" t="s">
        <v>244</v>
      </c>
      <c r="D147" s="204" t="s">
        <v>146</v>
      </c>
      <c r="E147" s="205" t="s">
        <v>3266</v>
      </c>
      <c r="F147" s="206" t="s">
        <v>3267</v>
      </c>
      <c r="G147" s="207" t="s">
        <v>305</v>
      </c>
      <c r="H147" s="208">
        <v>69</v>
      </c>
      <c r="I147" s="209"/>
      <c r="J147" s="210">
        <f>ROUND(I147*H147,2)</f>
        <v>0</v>
      </c>
      <c r="K147" s="206" t="s">
        <v>19</v>
      </c>
      <c r="L147" s="44"/>
      <c r="M147" s="211" t="s">
        <v>19</v>
      </c>
      <c r="N147" s="212" t="s">
        <v>40</v>
      </c>
      <c r="O147" s="8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5" t="s">
        <v>203</v>
      </c>
      <c r="AT147" s="215" t="s">
        <v>146</v>
      </c>
      <c r="AU147" s="215" t="s">
        <v>79</v>
      </c>
      <c r="AY147" s="17" t="s">
        <v>144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7" t="s">
        <v>77</v>
      </c>
      <c r="BK147" s="216">
        <f>ROUND(I147*H147,2)</f>
        <v>0</v>
      </c>
      <c r="BL147" s="17" t="s">
        <v>203</v>
      </c>
      <c r="BM147" s="215" t="s">
        <v>344</v>
      </c>
    </row>
    <row r="148" s="2" customFormat="1">
      <c r="A148" s="38"/>
      <c r="B148" s="39"/>
      <c r="C148" s="40"/>
      <c r="D148" s="217" t="s">
        <v>152</v>
      </c>
      <c r="E148" s="40"/>
      <c r="F148" s="218" t="s">
        <v>3268</v>
      </c>
      <c r="G148" s="40"/>
      <c r="H148" s="40"/>
      <c r="I148" s="219"/>
      <c r="J148" s="40"/>
      <c r="K148" s="40"/>
      <c r="L148" s="44"/>
      <c r="M148" s="220"/>
      <c r="N148" s="221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152</v>
      </c>
      <c r="AU148" s="17" t="s">
        <v>79</v>
      </c>
    </row>
    <row r="149" s="2" customFormat="1" ht="24.15" customHeight="1">
      <c r="A149" s="38"/>
      <c r="B149" s="39"/>
      <c r="C149" s="204" t="s">
        <v>350</v>
      </c>
      <c r="D149" s="204" t="s">
        <v>146</v>
      </c>
      <c r="E149" s="205" t="s">
        <v>3269</v>
      </c>
      <c r="F149" s="206" t="s">
        <v>3270</v>
      </c>
      <c r="G149" s="207" t="s">
        <v>305</v>
      </c>
      <c r="H149" s="208">
        <v>2</v>
      </c>
      <c r="I149" s="209"/>
      <c r="J149" s="210">
        <f>ROUND(I149*H149,2)</f>
        <v>0</v>
      </c>
      <c r="K149" s="206" t="s">
        <v>19</v>
      </c>
      <c r="L149" s="44"/>
      <c r="M149" s="211" t="s">
        <v>19</v>
      </c>
      <c r="N149" s="212" t="s">
        <v>40</v>
      </c>
      <c r="O149" s="8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203</v>
      </c>
      <c r="AT149" s="215" t="s">
        <v>146</v>
      </c>
      <c r="AU149" s="215" t="s">
        <v>79</v>
      </c>
      <c r="AY149" s="17" t="s">
        <v>144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77</v>
      </c>
      <c r="BK149" s="216">
        <f>ROUND(I149*H149,2)</f>
        <v>0</v>
      </c>
      <c r="BL149" s="17" t="s">
        <v>203</v>
      </c>
      <c r="BM149" s="215" t="s">
        <v>353</v>
      </c>
    </row>
    <row r="150" s="2" customFormat="1">
      <c r="A150" s="38"/>
      <c r="B150" s="39"/>
      <c r="C150" s="40"/>
      <c r="D150" s="217" t="s">
        <v>152</v>
      </c>
      <c r="E150" s="40"/>
      <c r="F150" s="218" t="s">
        <v>3271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152</v>
      </c>
      <c r="AU150" s="17" t="s">
        <v>79</v>
      </c>
    </row>
    <row r="151" s="2" customFormat="1" ht="24.15" customHeight="1">
      <c r="A151" s="38"/>
      <c r="B151" s="39"/>
      <c r="C151" s="204" t="s">
        <v>252</v>
      </c>
      <c r="D151" s="204" t="s">
        <v>146</v>
      </c>
      <c r="E151" s="205" t="s">
        <v>3272</v>
      </c>
      <c r="F151" s="206" t="s">
        <v>3273</v>
      </c>
      <c r="G151" s="207" t="s">
        <v>305</v>
      </c>
      <c r="H151" s="208">
        <v>6</v>
      </c>
      <c r="I151" s="209"/>
      <c r="J151" s="210">
        <f>ROUND(I151*H151,2)</f>
        <v>0</v>
      </c>
      <c r="K151" s="206" t="s">
        <v>19</v>
      </c>
      <c r="L151" s="44"/>
      <c r="M151" s="211" t="s">
        <v>19</v>
      </c>
      <c r="N151" s="212" t="s">
        <v>40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203</v>
      </c>
      <c r="AT151" s="215" t="s">
        <v>146</v>
      </c>
      <c r="AU151" s="215" t="s">
        <v>79</v>
      </c>
      <c r="AY151" s="17" t="s">
        <v>144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77</v>
      </c>
      <c r="BK151" s="216">
        <f>ROUND(I151*H151,2)</f>
        <v>0</v>
      </c>
      <c r="BL151" s="17" t="s">
        <v>203</v>
      </c>
      <c r="BM151" s="215" t="s">
        <v>357</v>
      </c>
    </row>
    <row r="152" s="2" customFormat="1">
      <c r="A152" s="38"/>
      <c r="B152" s="39"/>
      <c r="C152" s="40"/>
      <c r="D152" s="217" t="s">
        <v>152</v>
      </c>
      <c r="E152" s="40"/>
      <c r="F152" s="218" t="s">
        <v>3274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152</v>
      </c>
      <c r="AU152" s="17" t="s">
        <v>79</v>
      </c>
    </row>
    <row r="153" s="2" customFormat="1" ht="24.15" customHeight="1">
      <c r="A153" s="38"/>
      <c r="B153" s="39"/>
      <c r="C153" s="204" t="s">
        <v>368</v>
      </c>
      <c r="D153" s="204" t="s">
        <v>146</v>
      </c>
      <c r="E153" s="205" t="s">
        <v>3275</v>
      </c>
      <c r="F153" s="206" t="s">
        <v>3276</v>
      </c>
      <c r="G153" s="207" t="s">
        <v>305</v>
      </c>
      <c r="H153" s="208">
        <v>8</v>
      </c>
      <c r="I153" s="209"/>
      <c r="J153" s="210">
        <f>ROUND(I153*H153,2)</f>
        <v>0</v>
      </c>
      <c r="K153" s="206" t="s">
        <v>19</v>
      </c>
      <c r="L153" s="44"/>
      <c r="M153" s="211" t="s">
        <v>19</v>
      </c>
      <c r="N153" s="212" t="s">
        <v>40</v>
      </c>
      <c r="O153" s="84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203</v>
      </c>
      <c r="AT153" s="215" t="s">
        <v>146</v>
      </c>
      <c r="AU153" s="215" t="s">
        <v>79</v>
      </c>
      <c r="AY153" s="17" t="s">
        <v>144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77</v>
      </c>
      <c r="BK153" s="216">
        <f>ROUND(I153*H153,2)</f>
        <v>0</v>
      </c>
      <c r="BL153" s="17" t="s">
        <v>203</v>
      </c>
      <c r="BM153" s="215" t="s">
        <v>371</v>
      </c>
    </row>
    <row r="154" s="2" customFormat="1">
      <c r="A154" s="38"/>
      <c r="B154" s="39"/>
      <c r="C154" s="40"/>
      <c r="D154" s="217" t="s">
        <v>152</v>
      </c>
      <c r="E154" s="40"/>
      <c r="F154" s="218" t="s">
        <v>3277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152</v>
      </c>
      <c r="AU154" s="17" t="s">
        <v>79</v>
      </c>
    </row>
    <row r="155" s="2" customFormat="1" ht="24.15" customHeight="1">
      <c r="A155" s="38"/>
      <c r="B155" s="39"/>
      <c r="C155" s="204" t="s">
        <v>260</v>
      </c>
      <c r="D155" s="204" t="s">
        <v>146</v>
      </c>
      <c r="E155" s="205" t="s">
        <v>3278</v>
      </c>
      <c r="F155" s="206" t="s">
        <v>3279</v>
      </c>
      <c r="G155" s="207" t="s">
        <v>305</v>
      </c>
      <c r="H155" s="208">
        <v>2</v>
      </c>
      <c r="I155" s="209"/>
      <c r="J155" s="210">
        <f>ROUND(I155*H155,2)</f>
        <v>0</v>
      </c>
      <c r="K155" s="206" t="s">
        <v>19</v>
      </c>
      <c r="L155" s="44"/>
      <c r="M155" s="211" t="s">
        <v>19</v>
      </c>
      <c r="N155" s="212" t="s">
        <v>40</v>
      </c>
      <c r="O155" s="8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203</v>
      </c>
      <c r="AT155" s="215" t="s">
        <v>146</v>
      </c>
      <c r="AU155" s="215" t="s">
        <v>79</v>
      </c>
      <c r="AY155" s="17" t="s">
        <v>144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77</v>
      </c>
      <c r="BK155" s="216">
        <f>ROUND(I155*H155,2)</f>
        <v>0</v>
      </c>
      <c r="BL155" s="17" t="s">
        <v>203</v>
      </c>
      <c r="BM155" s="215" t="s">
        <v>377</v>
      </c>
    </row>
    <row r="156" s="2" customFormat="1">
      <c r="A156" s="38"/>
      <c r="B156" s="39"/>
      <c r="C156" s="40"/>
      <c r="D156" s="217" t="s">
        <v>152</v>
      </c>
      <c r="E156" s="40"/>
      <c r="F156" s="218" t="s">
        <v>3280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152</v>
      </c>
      <c r="AU156" s="17" t="s">
        <v>79</v>
      </c>
    </row>
    <row r="157" s="2" customFormat="1" ht="24.15" customHeight="1">
      <c r="A157" s="38"/>
      <c r="B157" s="39"/>
      <c r="C157" s="204" t="s">
        <v>385</v>
      </c>
      <c r="D157" s="204" t="s">
        <v>146</v>
      </c>
      <c r="E157" s="205" t="s">
        <v>3281</v>
      </c>
      <c r="F157" s="206" t="s">
        <v>3282</v>
      </c>
      <c r="G157" s="207" t="s">
        <v>305</v>
      </c>
      <c r="H157" s="208">
        <v>1</v>
      </c>
      <c r="I157" s="209"/>
      <c r="J157" s="210">
        <f>ROUND(I157*H157,2)</f>
        <v>0</v>
      </c>
      <c r="K157" s="206" t="s">
        <v>19</v>
      </c>
      <c r="L157" s="44"/>
      <c r="M157" s="211" t="s">
        <v>19</v>
      </c>
      <c r="N157" s="212" t="s">
        <v>40</v>
      </c>
      <c r="O157" s="8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5" t="s">
        <v>203</v>
      </c>
      <c r="AT157" s="215" t="s">
        <v>146</v>
      </c>
      <c r="AU157" s="215" t="s">
        <v>79</v>
      </c>
      <c r="AY157" s="17" t="s">
        <v>144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77</v>
      </c>
      <c r="BK157" s="216">
        <f>ROUND(I157*H157,2)</f>
        <v>0</v>
      </c>
      <c r="BL157" s="17" t="s">
        <v>203</v>
      </c>
      <c r="BM157" s="215" t="s">
        <v>388</v>
      </c>
    </row>
    <row r="158" s="2" customFormat="1">
      <c r="A158" s="38"/>
      <c r="B158" s="39"/>
      <c r="C158" s="40"/>
      <c r="D158" s="217" t="s">
        <v>152</v>
      </c>
      <c r="E158" s="40"/>
      <c r="F158" s="218" t="s">
        <v>3283</v>
      </c>
      <c r="G158" s="40"/>
      <c r="H158" s="40"/>
      <c r="I158" s="219"/>
      <c r="J158" s="40"/>
      <c r="K158" s="40"/>
      <c r="L158" s="44"/>
      <c r="M158" s="220"/>
      <c r="N158" s="221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152</v>
      </c>
      <c r="AU158" s="17" t="s">
        <v>79</v>
      </c>
    </row>
    <row r="159" s="2" customFormat="1" ht="24.15" customHeight="1">
      <c r="A159" s="38"/>
      <c r="B159" s="39"/>
      <c r="C159" s="256" t="s">
        <v>269</v>
      </c>
      <c r="D159" s="256" t="s">
        <v>229</v>
      </c>
      <c r="E159" s="257" t="s">
        <v>3284</v>
      </c>
      <c r="F159" s="258" t="s">
        <v>3285</v>
      </c>
      <c r="G159" s="259" t="s">
        <v>305</v>
      </c>
      <c r="H159" s="260">
        <v>1</v>
      </c>
      <c r="I159" s="261"/>
      <c r="J159" s="262">
        <f>ROUND(I159*H159,2)</f>
        <v>0</v>
      </c>
      <c r="K159" s="258" t="s">
        <v>19</v>
      </c>
      <c r="L159" s="263"/>
      <c r="M159" s="264" t="s">
        <v>19</v>
      </c>
      <c r="N159" s="265" t="s">
        <v>40</v>
      </c>
      <c r="O159" s="8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260</v>
      </c>
      <c r="AT159" s="215" t="s">
        <v>229</v>
      </c>
      <c r="AU159" s="215" t="s">
        <v>79</v>
      </c>
      <c r="AY159" s="17" t="s">
        <v>144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77</v>
      </c>
      <c r="BK159" s="216">
        <f>ROUND(I159*H159,2)</f>
        <v>0</v>
      </c>
      <c r="BL159" s="17" t="s">
        <v>203</v>
      </c>
      <c r="BM159" s="215" t="s">
        <v>396</v>
      </c>
    </row>
    <row r="160" s="2" customFormat="1">
      <c r="A160" s="38"/>
      <c r="B160" s="39"/>
      <c r="C160" s="40"/>
      <c r="D160" s="217" t="s">
        <v>152</v>
      </c>
      <c r="E160" s="40"/>
      <c r="F160" s="218" t="s">
        <v>3285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152</v>
      </c>
      <c r="AU160" s="17" t="s">
        <v>79</v>
      </c>
    </row>
    <row r="161" s="2" customFormat="1" ht="24.15" customHeight="1">
      <c r="A161" s="38"/>
      <c r="B161" s="39"/>
      <c r="C161" s="204" t="s">
        <v>401</v>
      </c>
      <c r="D161" s="204" t="s">
        <v>146</v>
      </c>
      <c r="E161" s="205" t="s">
        <v>3286</v>
      </c>
      <c r="F161" s="206" t="s">
        <v>3287</v>
      </c>
      <c r="G161" s="207" t="s">
        <v>305</v>
      </c>
      <c r="H161" s="208">
        <v>18</v>
      </c>
      <c r="I161" s="209"/>
      <c r="J161" s="210">
        <f>ROUND(I161*H161,2)</f>
        <v>0</v>
      </c>
      <c r="K161" s="206" t="s">
        <v>19</v>
      </c>
      <c r="L161" s="44"/>
      <c r="M161" s="211" t="s">
        <v>19</v>
      </c>
      <c r="N161" s="212" t="s">
        <v>40</v>
      </c>
      <c r="O161" s="8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203</v>
      </c>
      <c r="AT161" s="215" t="s">
        <v>146</v>
      </c>
      <c r="AU161" s="215" t="s">
        <v>79</v>
      </c>
      <c r="AY161" s="17" t="s">
        <v>144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77</v>
      </c>
      <c r="BK161" s="216">
        <f>ROUND(I161*H161,2)</f>
        <v>0</v>
      </c>
      <c r="BL161" s="17" t="s">
        <v>203</v>
      </c>
      <c r="BM161" s="215" t="s">
        <v>404</v>
      </c>
    </row>
    <row r="162" s="2" customFormat="1">
      <c r="A162" s="38"/>
      <c r="B162" s="39"/>
      <c r="C162" s="40"/>
      <c r="D162" s="217" t="s">
        <v>152</v>
      </c>
      <c r="E162" s="40"/>
      <c r="F162" s="218" t="s">
        <v>3288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152</v>
      </c>
      <c r="AU162" s="17" t="s">
        <v>79</v>
      </c>
    </row>
    <row r="163" s="2" customFormat="1" ht="16.5" customHeight="1">
      <c r="A163" s="38"/>
      <c r="B163" s="39"/>
      <c r="C163" s="256" t="s">
        <v>276</v>
      </c>
      <c r="D163" s="256" t="s">
        <v>229</v>
      </c>
      <c r="E163" s="257" t="s">
        <v>3289</v>
      </c>
      <c r="F163" s="258" t="s">
        <v>3290</v>
      </c>
      <c r="G163" s="259" t="s">
        <v>305</v>
      </c>
      <c r="H163" s="260">
        <v>18</v>
      </c>
      <c r="I163" s="261"/>
      <c r="J163" s="262">
        <f>ROUND(I163*H163,2)</f>
        <v>0</v>
      </c>
      <c r="K163" s="258" t="s">
        <v>19</v>
      </c>
      <c r="L163" s="263"/>
      <c r="M163" s="264" t="s">
        <v>19</v>
      </c>
      <c r="N163" s="265" t="s">
        <v>40</v>
      </c>
      <c r="O163" s="8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260</v>
      </c>
      <c r="AT163" s="215" t="s">
        <v>229</v>
      </c>
      <c r="AU163" s="215" t="s">
        <v>79</v>
      </c>
      <c r="AY163" s="17" t="s">
        <v>144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77</v>
      </c>
      <c r="BK163" s="216">
        <f>ROUND(I163*H163,2)</f>
        <v>0</v>
      </c>
      <c r="BL163" s="17" t="s">
        <v>203</v>
      </c>
      <c r="BM163" s="215" t="s">
        <v>410</v>
      </c>
    </row>
    <row r="164" s="2" customFormat="1">
      <c r="A164" s="38"/>
      <c r="B164" s="39"/>
      <c r="C164" s="40"/>
      <c r="D164" s="217" t="s">
        <v>152</v>
      </c>
      <c r="E164" s="40"/>
      <c r="F164" s="218" t="s">
        <v>3290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152</v>
      </c>
      <c r="AU164" s="17" t="s">
        <v>79</v>
      </c>
    </row>
    <row r="165" s="2" customFormat="1" ht="37.8" customHeight="1">
      <c r="A165" s="38"/>
      <c r="B165" s="39"/>
      <c r="C165" s="204" t="s">
        <v>416</v>
      </c>
      <c r="D165" s="204" t="s">
        <v>146</v>
      </c>
      <c r="E165" s="205" t="s">
        <v>3291</v>
      </c>
      <c r="F165" s="206" t="s">
        <v>3292</v>
      </c>
      <c r="G165" s="207" t="s">
        <v>305</v>
      </c>
      <c r="H165" s="208">
        <v>8</v>
      </c>
      <c r="I165" s="209"/>
      <c r="J165" s="210">
        <f>ROUND(I165*H165,2)</f>
        <v>0</v>
      </c>
      <c r="K165" s="206" t="s">
        <v>19</v>
      </c>
      <c r="L165" s="44"/>
      <c r="M165" s="211" t="s">
        <v>19</v>
      </c>
      <c r="N165" s="212" t="s">
        <v>40</v>
      </c>
      <c r="O165" s="84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203</v>
      </c>
      <c r="AT165" s="215" t="s">
        <v>146</v>
      </c>
      <c r="AU165" s="215" t="s">
        <v>79</v>
      </c>
      <c r="AY165" s="17" t="s">
        <v>144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77</v>
      </c>
      <c r="BK165" s="216">
        <f>ROUND(I165*H165,2)</f>
        <v>0</v>
      </c>
      <c r="BL165" s="17" t="s">
        <v>203</v>
      </c>
      <c r="BM165" s="215" t="s">
        <v>419</v>
      </c>
    </row>
    <row r="166" s="2" customFormat="1">
      <c r="A166" s="38"/>
      <c r="B166" s="39"/>
      <c r="C166" s="40"/>
      <c r="D166" s="217" t="s">
        <v>152</v>
      </c>
      <c r="E166" s="40"/>
      <c r="F166" s="218" t="s">
        <v>3293</v>
      </c>
      <c r="G166" s="40"/>
      <c r="H166" s="40"/>
      <c r="I166" s="219"/>
      <c r="J166" s="40"/>
      <c r="K166" s="40"/>
      <c r="L166" s="44"/>
      <c r="M166" s="220"/>
      <c r="N166" s="221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152</v>
      </c>
      <c r="AU166" s="17" t="s">
        <v>79</v>
      </c>
    </row>
    <row r="167" s="2" customFormat="1" ht="24.15" customHeight="1">
      <c r="A167" s="38"/>
      <c r="B167" s="39"/>
      <c r="C167" s="256" t="s">
        <v>282</v>
      </c>
      <c r="D167" s="256" t="s">
        <v>229</v>
      </c>
      <c r="E167" s="257" t="s">
        <v>3294</v>
      </c>
      <c r="F167" s="258" t="s">
        <v>3295</v>
      </c>
      <c r="G167" s="259" t="s">
        <v>305</v>
      </c>
      <c r="H167" s="260">
        <v>8</v>
      </c>
      <c r="I167" s="261"/>
      <c r="J167" s="262">
        <f>ROUND(I167*H167,2)</f>
        <v>0</v>
      </c>
      <c r="K167" s="258" t="s">
        <v>19</v>
      </c>
      <c r="L167" s="263"/>
      <c r="M167" s="264" t="s">
        <v>19</v>
      </c>
      <c r="N167" s="265" t="s">
        <v>40</v>
      </c>
      <c r="O167" s="84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5" t="s">
        <v>260</v>
      </c>
      <c r="AT167" s="215" t="s">
        <v>229</v>
      </c>
      <c r="AU167" s="215" t="s">
        <v>79</v>
      </c>
      <c r="AY167" s="17" t="s">
        <v>144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7" t="s">
        <v>77</v>
      </c>
      <c r="BK167" s="216">
        <f>ROUND(I167*H167,2)</f>
        <v>0</v>
      </c>
      <c r="BL167" s="17" t="s">
        <v>203</v>
      </c>
      <c r="BM167" s="215" t="s">
        <v>428</v>
      </c>
    </row>
    <row r="168" s="2" customFormat="1">
      <c r="A168" s="38"/>
      <c r="B168" s="39"/>
      <c r="C168" s="40"/>
      <c r="D168" s="217" t="s">
        <v>152</v>
      </c>
      <c r="E168" s="40"/>
      <c r="F168" s="218" t="s">
        <v>3295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152</v>
      </c>
      <c r="AU168" s="17" t="s">
        <v>79</v>
      </c>
    </row>
    <row r="169" s="2" customFormat="1" ht="37.8" customHeight="1">
      <c r="A169" s="38"/>
      <c r="B169" s="39"/>
      <c r="C169" s="204" t="s">
        <v>433</v>
      </c>
      <c r="D169" s="204" t="s">
        <v>146</v>
      </c>
      <c r="E169" s="205" t="s">
        <v>3296</v>
      </c>
      <c r="F169" s="206" t="s">
        <v>3297</v>
      </c>
      <c r="G169" s="207" t="s">
        <v>305</v>
      </c>
      <c r="H169" s="208">
        <v>4</v>
      </c>
      <c r="I169" s="209"/>
      <c r="J169" s="210">
        <f>ROUND(I169*H169,2)</f>
        <v>0</v>
      </c>
      <c r="K169" s="206" t="s">
        <v>19</v>
      </c>
      <c r="L169" s="44"/>
      <c r="M169" s="211" t="s">
        <v>19</v>
      </c>
      <c r="N169" s="212" t="s">
        <v>40</v>
      </c>
      <c r="O169" s="84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5" t="s">
        <v>203</v>
      </c>
      <c r="AT169" s="215" t="s">
        <v>146</v>
      </c>
      <c r="AU169" s="215" t="s">
        <v>79</v>
      </c>
      <c r="AY169" s="17" t="s">
        <v>144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77</v>
      </c>
      <c r="BK169" s="216">
        <f>ROUND(I169*H169,2)</f>
        <v>0</v>
      </c>
      <c r="BL169" s="17" t="s">
        <v>203</v>
      </c>
      <c r="BM169" s="215" t="s">
        <v>436</v>
      </c>
    </row>
    <row r="170" s="2" customFormat="1">
      <c r="A170" s="38"/>
      <c r="B170" s="39"/>
      <c r="C170" s="40"/>
      <c r="D170" s="217" t="s">
        <v>152</v>
      </c>
      <c r="E170" s="40"/>
      <c r="F170" s="218" t="s">
        <v>3298</v>
      </c>
      <c r="G170" s="40"/>
      <c r="H170" s="40"/>
      <c r="I170" s="219"/>
      <c r="J170" s="40"/>
      <c r="K170" s="40"/>
      <c r="L170" s="44"/>
      <c r="M170" s="220"/>
      <c r="N170" s="221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152</v>
      </c>
      <c r="AU170" s="17" t="s">
        <v>79</v>
      </c>
    </row>
    <row r="171" s="2" customFormat="1" ht="24.15" customHeight="1">
      <c r="A171" s="38"/>
      <c r="B171" s="39"/>
      <c r="C171" s="256" t="s">
        <v>292</v>
      </c>
      <c r="D171" s="256" t="s">
        <v>229</v>
      </c>
      <c r="E171" s="257" t="s">
        <v>3299</v>
      </c>
      <c r="F171" s="258" t="s">
        <v>3300</v>
      </c>
      <c r="G171" s="259" t="s">
        <v>305</v>
      </c>
      <c r="H171" s="260">
        <v>4</v>
      </c>
      <c r="I171" s="261"/>
      <c r="J171" s="262">
        <f>ROUND(I171*H171,2)</f>
        <v>0</v>
      </c>
      <c r="K171" s="258" t="s">
        <v>19</v>
      </c>
      <c r="L171" s="263"/>
      <c r="M171" s="264" t="s">
        <v>19</v>
      </c>
      <c r="N171" s="265" t="s">
        <v>40</v>
      </c>
      <c r="O171" s="84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5" t="s">
        <v>260</v>
      </c>
      <c r="AT171" s="215" t="s">
        <v>229</v>
      </c>
      <c r="AU171" s="215" t="s">
        <v>79</v>
      </c>
      <c r="AY171" s="17" t="s">
        <v>144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7" t="s">
        <v>77</v>
      </c>
      <c r="BK171" s="216">
        <f>ROUND(I171*H171,2)</f>
        <v>0</v>
      </c>
      <c r="BL171" s="17" t="s">
        <v>203</v>
      </c>
      <c r="BM171" s="215" t="s">
        <v>440</v>
      </c>
    </row>
    <row r="172" s="2" customFormat="1">
      <c r="A172" s="38"/>
      <c r="B172" s="39"/>
      <c r="C172" s="40"/>
      <c r="D172" s="217" t="s">
        <v>152</v>
      </c>
      <c r="E172" s="40"/>
      <c r="F172" s="218" t="s">
        <v>3300</v>
      </c>
      <c r="G172" s="40"/>
      <c r="H172" s="40"/>
      <c r="I172" s="219"/>
      <c r="J172" s="40"/>
      <c r="K172" s="40"/>
      <c r="L172" s="44"/>
      <c r="M172" s="220"/>
      <c r="N172" s="221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152</v>
      </c>
      <c r="AU172" s="17" t="s">
        <v>79</v>
      </c>
    </row>
    <row r="173" s="2" customFormat="1" ht="24.15" customHeight="1">
      <c r="A173" s="38"/>
      <c r="B173" s="39"/>
      <c r="C173" s="204" t="s">
        <v>446</v>
      </c>
      <c r="D173" s="204" t="s">
        <v>146</v>
      </c>
      <c r="E173" s="205" t="s">
        <v>3301</v>
      </c>
      <c r="F173" s="206" t="s">
        <v>3302</v>
      </c>
      <c r="G173" s="207" t="s">
        <v>305</v>
      </c>
      <c r="H173" s="208">
        <v>1</v>
      </c>
      <c r="I173" s="209"/>
      <c r="J173" s="210">
        <f>ROUND(I173*H173,2)</f>
        <v>0</v>
      </c>
      <c r="K173" s="206" t="s">
        <v>19</v>
      </c>
      <c r="L173" s="44"/>
      <c r="M173" s="211" t="s">
        <v>19</v>
      </c>
      <c r="N173" s="212" t="s">
        <v>40</v>
      </c>
      <c r="O173" s="84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5" t="s">
        <v>203</v>
      </c>
      <c r="AT173" s="215" t="s">
        <v>146</v>
      </c>
      <c r="AU173" s="215" t="s">
        <v>79</v>
      </c>
      <c r="AY173" s="17" t="s">
        <v>144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7" t="s">
        <v>77</v>
      </c>
      <c r="BK173" s="216">
        <f>ROUND(I173*H173,2)</f>
        <v>0</v>
      </c>
      <c r="BL173" s="17" t="s">
        <v>203</v>
      </c>
      <c r="BM173" s="215" t="s">
        <v>449</v>
      </c>
    </row>
    <row r="174" s="2" customFormat="1">
      <c r="A174" s="38"/>
      <c r="B174" s="39"/>
      <c r="C174" s="40"/>
      <c r="D174" s="217" t="s">
        <v>152</v>
      </c>
      <c r="E174" s="40"/>
      <c r="F174" s="218" t="s">
        <v>3303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152</v>
      </c>
      <c r="AU174" s="17" t="s">
        <v>79</v>
      </c>
    </row>
    <row r="175" s="2" customFormat="1" ht="16.5" customHeight="1">
      <c r="A175" s="38"/>
      <c r="B175" s="39"/>
      <c r="C175" s="256" t="s">
        <v>298</v>
      </c>
      <c r="D175" s="256" t="s">
        <v>229</v>
      </c>
      <c r="E175" s="257" t="s">
        <v>3304</v>
      </c>
      <c r="F175" s="258" t="s">
        <v>3305</v>
      </c>
      <c r="G175" s="259" t="s">
        <v>305</v>
      </c>
      <c r="H175" s="260">
        <v>1</v>
      </c>
      <c r="I175" s="261"/>
      <c r="J175" s="262">
        <f>ROUND(I175*H175,2)</f>
        <v>0</v>
      </c>
      <c r="K175" s="258" t="s">
        <v>19</v>
      </c>
      <c r="L175" s="263"/>
      <c r="M175" s="264" t="s">
        <v>19</v>
      </c>
      <c r="N175" s="265" t="s">
        <v>40</v>
      </c>
      <c r="O175" s="84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15" t="s">
        <v>260</v>
      </c>
      <c r="AT175" s="215" t="s">
        <v>229</v>
      </c>
      <c r="AU175" s="215" t="s">
        <v>79</v>
      </c>
      <c r="AY175" s="17" t="s">
        <v>144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7" t="s">
        <v>77</v>
      </c>
      <c r="BK175" s="216">
        <f>ROUND(I175*H175,2)</f>
        <v>0</v>
      </c>
      <c r="BL175" s="17" t="s">
        <v>203</v>
      </c>
      <c r="BM175" s="215" t="s">
        <v>456</v>
      </c>
    </row>
    <row r="176" s="2" customFormat="1">
      <c r="A176" s="38"/>
      <c r="B176" s="39"/>
      <c r="C176" s="40"/>
      <c r="D176" s="217" t="s">
        <v>152</v>
      </c>
      <c r="E176" s="40"/>
      <c r="F176" s="218" t="s">
        <v>3305</v>
      </c>
      <c r="G176" s="40"/>
      <c r="H176" s="40"/>
      <c r="I176" s="219"/>
      <c r="J176" s="40"/>
      <c r="K176" s="40"/>
      <c r="L176" s="44"/>
      <c r="M176" s="220"/>
      <c r="N176" s="221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152</v>
      </c>
      <c r="AU176" s="17" t="s">
        <v>79</v>
      </c>
    </row>
    <row r="177" s="2" customFormat="1" ht="21.75" customHeight="1">
      <c r="A177" s="38"/>
      <c r="B177" s="39"/>
      <c r="C177" s="204" t="s">
        <v>460</v>
      </c>
      <c r="D177" s="204" t="s">
        <v>146</v>
      </c>
      <c r="E177" s="205" t="s">
        <v>3306</v>
      </c>
      <c r="F177" s="206" t="s">
        <v>3307</v>
      </c>
      <c r="G177" s="207" t="s">
        <v>305</v>
      </c>
      <c r="H177" s="208">
        <v>2</v>
      </c>
      <c r="I177" s="209"/>
      <c r="J177" s="210">
        <f>ROUND(I177*H177,2)</f>
        <v>0</v>
      </c>
      <c r="K177" s="206" t="s">
        <v>19</v>
      </c>
      <c r="L177" s="44"/>
      <c r="M177" s="211" t="s">
        <v>19</v>
      </c>
      <c r="N177" s="212" t="s">
        <v>40</v>
      </c>
      <c r="O177" s="84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5" t="s">
        <v>203</v>
      </c>
      <c r="AT177" s="215" t="s">
        <v>146</v>
      </c>
      <c r="AU177" s="215" t="s">
        <v>79</v>
      </c>
      <c r="AY177" s="17" t="s">
        <v>144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7" t="s">
        <v>77</v>
      </c>
      <c r="BK177" s="216">
        <f>ROUND(I177*H177,2)</f>
        <v>0</v>
      </c>
      <c r="BL177" s="17" t="s">
        <v>203</v>
      </c>
      <c r="BM177" s="215" t="s">
        <v>463</v>
      </c>
    </row>
    <row r="178" s="2" customFormat="1">
      <c r="A178" s="38"/>
      <c r="B178" s="39"/>
      <c r="C178" s="40"/>
      <c r="D178" s="217" t="s">
        <v>152</v>
      </c>
      <c r="E178" s="40"/>
      <c r="F178" s="218" t="s">
        <v>3308</v>
      </c>
      <c r="G178" s="40"/>
      <c r="H178" s="40"/>
      <c r="I178" s="219"/>
      <c r="J178" s="40"/>
      <c r="K178" s="40"/>
      <c r="L178" s="44"/>
      <c r="M178" s="220"/>
      <c r="N178" s="221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152</v>
      </c>
      <c r="AU178" s="17" t="s">
        <v>79</v>
      </c>
    </row>
    <row r="179" s="2" customFormat="1" ht="21.75" customHeight="1">
      <c r="A179" s="38"/>
      <c r="B179" s="39"/>
      <c r="C179" s="256" t="s">
        <v>306</v>
      </c>
      <c r="D179" s="256" t="s">
        <v>229</v>
      </c>
      <c r="E179" s="257" t="s">
        <v>3309</v>
      </c>
      <c r="F179" s="258" t="s">
        <v>3310</v>
      </c>
      <c r="G179" s="259" t="s">
        <v>3311</v>
      </c>
      <c r="H179" s="260">
        <v>2</v>
      </c>
      <c r="I179" s="261"/>
      <c r="J179" s="262">
        <f>ROUND(I179*H179,2)</f>
        <v>0</v>
      </c>
      <c r="K179" s="258" t="s">
        <v>19</v>
      </c>
      <c r="L179" s="263"/>
      <c r="M179" s="264" t="s">
        <v>19</v>
      </c>
      <c r="N179" s="265" t="s">
        <v>40</v>
      </c>
      <c r="O179" s="84"/>
      <c r="P179" s="213">
        <f>O179*H179</f>
        <v>0</v>
      </c>
      <c r="Q179" s="213">
        <v>0</v>
      </c>
      <c r="R179" s="213">
        <f>Q179*H179</f>
        <v>0</v>
      </c>
      <c r="S179" s="213">
        <v>0</v>
      </c>
      <c r="T179" s="21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5" t="s">
        <v>260</v>
      </c>
      <c r="AT179" s="215" t="s">
        <v>229</v>
      </c>
      <c r="AU179" s="215" t="s">
        <v>79</v>
      </c>
      <c r="AY179" s="17" t="s">
        <v>144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7" t="s">
        <v>77</v>
      </c>
      <c r="BK179" s="216">
        <f>ROUND(I179*H179,2)</f>
        <v>0</v>
      </c>
      <c r="BL179" s="17" t="s">
        <v>203</v>
      </c>
      <c r="BM179" s="215" t="s">
        <v>470</v>
      </c>
    </row>
    <row r="180" s="2" customFormat="1">
      <c r="A180" s="38"/>
      <c r="B180" s="39"/>
      <c r="C180" s="40"/>
      <c r="D180" s="217" t="s">
        <v>152</v>
      </c>
      <c r="E180" s="40"/>
      <c r="F180" s="218" t="s">
        <v>3310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152</v>
      </c>
      <c r="AU180" s="17" t="s">
        <v>79</v>
      </c>
    </row>
    <row r="181" s="2" customFormat="1" ht="24.15" customHeight="1">
      <c r="A181" s="38"/>
      <c r="B181" s="39"/>
      <c r="C181" s="204" t="s">
        <v>485</v>
      </c>
      <c r="D181" s="204" t="s">
        <v>146</v>
      </c>
      <c r="E181" s="205" t="s">
        <v>3312</v>
      </c>
      <c r="F181" s="206" t="s">
        <v>3313</v>
      </c>
      <c r="G181" s="207" t="s">
        <v>305</v>
      </c>
      <c r="H181" s="208">
        <v>5</v>
      </c>
      <c r="I181" s="209"/>
      <c r="J181" s="210">
        <f>ROUND(I181*H181,2)</f>
        <v>0</v>
      </c>
      <c r="K181" s="206" t="s">
        <v>19</v>
      </c>
      <c r="L181" s="44"/>
      <c r="M181" s="211" t="s">
        <v>19</v>
      </c>
      <c r="N181" s="212" t="s">
        <v>40</v>
      </c>
      <c r="O181" s="84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5" t="s">
        <v>203</v>
      </c>
      <c r="AT181" s="215" t="s">
        <v>146</v>
      </c>
      <c r="AU181" s="215" t="s">
        <v>79</v>
      </c>
      <c r="AY181" s="17" t="s">
        <v>144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7" t="s">
        <v>77</v>
      </c>
      <c r="BK181" s="216">
        <f>ROUND(I181*H181,2)</f>
        <v>0</v>
      </c>
      <c r="BL181" s="17" t="s">
        <v>203</v>
      </c>
      <c r="BM181" s="215" t="s">
        <v>488</v>
      </c>
    </row>
    <row r="182" s="2" customFormat="1">
      <c r="A182" s="38"/>
      <c r="B182" s="39"/>
      <c r="C182" s="40"/>
      <c r="D182" s="217" t="s">
        <v>152</v>
      </c>
      <c r="E182" s="40"/>
      <c r="F182" s="218" t="s">
        <v>3314</v>
      </c>
      <c r="G182" s="40"/>
      <c r="H182" s="40"/>
      <c r="I182" s="219"/>
      <c r="J182" s="40"/>
      <c r="K182" s="40"/>
      <c r="L182" s="44"/>
      <c r="M182" s="220"/>
      <c r="N182" s="221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152</v>
      </c>
      <c r="AU182" s="17" t="s">
        <v>79</v>
      </c>
    </row>
    <row r="183" s="2" customFormat="1" ht="16.5" customHeight="1">
      <c r="A183" s="38"/>
      <c r="B183" s="39"/>
      <c r="C183" s="256" t="s">
        <v>313</v>
      </c>
      <c r="D183" s="256" t="s">
        <v>229</v>
      </c>
      <c r="E183" s="257" t="s">
        <v>3315</v>
      </c>
      <c r="F183" s="258" t="s">
        <v>3316</v>
      </c>
      <c r="G183" s="259" t="s">
        <v>305</v>
      </c>
      <c r="H183" s="260">
        <v>5</v>
      </c>
      <c r="I183" s="261"/>
      <c r="J183" s="262">
        <f>ROUND(I183*H183,2)</f>
        <v>0</v>
      </c>
      <c r="K183" s="258" t="s">
        <v>19</v>
      </c>
      <c r="L183" s="263"/>
      <c r="M183" s="264" t="s">
        <v>19</v>
      </c>
      <c r="N183" s="265" t="s">
        <v>40</v>
      </c>
      <c r="O183" s="84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15" t="s">
        <v>260</v>
      </c>
      <c r="AT183" s="215" t="s">
        <v>229</v>
      </c>
      <c r="AU183" s="215" t="s">
        <v>79</v>
      </c>
      <c r="AY183" s="17" t="s">
        <v>144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7" t="s">
        <v>77</v>
      </c>
      <c r="BK183" s="216">
        <f>ROUND(I183*H183,2)</f>
        <v>0</v>
      </c>
      <c r="BL183" s="17" t="s">
        <v>203</v>
      </c>
      <c r="BM183" s="215" t="s">
        <v>495</v>
      </c>
    </row>
    <row r="184" s="2" customFormat="1">
      <c r="A184" s="38"/>
      <c r="B184" s="39"/>
      <c r="C184" s="40"/>
      <c r="D184" s="217" t="s">
        <v>152</v>
      </c>
      <c r="E184" s="40"/>
      <c r="F184" s="218" t="s">
        <v>3316</v>
      </c>
      <c r="G184" s="40"/>
      <c r="H184" s="40"/>
      <c r="I184" s="219"/>
      <c r="J184" s="40"/>
      <c r="K184" s="40"/>
      <c r="L184" s="44"/>
      <c r="M184" s="220"/>
      <c r="N184" s="221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152</v>
      </c>
      <c r="AU184" s="17" t="s">
        <v>79</v>
      </c>
    </row>
    <row r="185" s="2" customFormat="1" ht="33" customHeight="1">
      <c r="A185" s="38"/>
      <c r="B185" s="39"/>
      <c r="C185" s="204" t="s">
        <v>498</v>
      </c>
      <c r="D185" s="204" t="s">
        <v>146</v>
      </c>
      <c r="E185" s="205" t="s">
        <v>3317</v>
      </c>
      <c r="F185" s="206" t="s">
        <v>3318</v>
      </c>
      <c r="G185" s="207" t="s">
        <v>305</v>
      </c>
      <c r="H185" s="208">
        <v>12</v>
      </c>
      <c r="I185" s="209"/>
      <c r="J185" s="210">
        <f>ROUND(I185*H185,2)</f>
        <v>0</v>
      </c>
      <c r="K185" s="206" t="s">
        <v>19</v>
      </c>
      <c r="L185" s="44"/>
      <c r="M185" s="211" t="s">
        <v>19</v>
      </c>
      <c r="N185" s="212" t="s">
        <v>40</v>
      </c>
      <c r="O185" s="84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5" t="s">
        <v>203</v>
      </c>
      <c r="AT185" s="215" t="s">
        <v>146</v>
      </c>
      <c r="AU185" s="215" t="s">
        <v>79</v>
      </c>
      <c r="AY185" s="17" t="s">
        <v>144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77</v>
      </c>
      <c r="BK185" s="216">
        <f>ROUND(I185*H185,2)</f>
        <v>0</v>
      </c>
      <c r="BL185" s="17" t="s">
        <v>203</v>
      </c>
      <c r="BM185" s="215" t="s">
        <v>501</v>
      </c>
    </row>
    <row r="186" s="2" customFormat="1">
      <c r="A186" s="38"/>
      <c r="B186" s="39"/>
      <c r="C186" s="40"/>
      <c r="D186" s="217" t="s">
        <v>152</v>
      </c>
      <c r="E186" s="40"/>
      <c r="F186" s="218" t="s">
        <v>3319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152</v>
      </c>
      <c r="AU186" s="17" t="s">
        <v>79</v>
      </c>
    </row>
    <row r="187" s="2" customFormat="1" ht="16.5" customHeight="1">
      <c r="A187" s="38"/>
      <c r="B187" s="39"/>
      <c r="C187" s="256" t="s">
        <v>319</v>
      </c>
      <c r="D187" s="256" t="s">
        <v>229</v>
      </c>
      <c r="E187" s="257" t="s">
        <v>3320</v>
      </c>
      <c r="F187" s="258" t="s">
        <v>3321</v>
      </c>
      <c r="G187" s="259" t="s">
        <v>305</v>
      </c>
      <c r="H187" s="260">
        <v>12</v>
      </c>
      <c r="I187" s="261"/>
      <c r="J187" s="262">
        <f>ROUND(I187*H187,2)</f>
        <v>0</v>
      </c>
      <c r="K187" s="258" t="s">
        <v>19</v>
      </c>
      <c r="L187" s="263"/>
      <c r="M187" s="264" t="s">
        <v>19</v>
      </c>
      <c r="N187" s="265" t="s">
        <v>40</v>
      </c>
      <c r="O187" s="84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5" t="s">
        <v>260</v>
      </c>
      <c r="AT187" s="215" t="s">
        <v>229</v>
      </c>
      <c r="AU187" s="215" t="s">
        <v>79</v>
      </c>
      <c r="AY187" s="17" t="s">
        <v>144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7" t="s">
        <v>77</v>
      </c>
      <c r="BK187" s="216">
        <f>ROUND(I187*H187,2)</f>
        <v>0</v>
      </c>
      <c r="BL187" s="17" t="s">
        <v>203</v>
      </c>
      <c r="BM187" s="215" t="s">
        <v>511</v>
      </c>
    </row>
    <row r="188" s="2" customFormat="1">
      <c r="A188" s="38"/>
      <c r="B188" s="39"/>
      <c r="C188" s="40"/>
      <c r="D188" s="217" t="s">
        <v>152</v>
      </c>
      <c r="E188" s="40"/>
      <c r="F188" s="218" t="s">
        <v>3321</v>
      </c>
      <c r="G188" s="40"/>
      <c r="H188" s="40"/>
      <c r="I188" s="219"/>
      <c r="J188" s="40"/>
      <c r="K188" s="40"/>
      <c r="L188" s="44"/>
      <c r="M188" s="220"/>
      <c r="N188" s="221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152</v>
      </c>
      <c r="AU188" s="17" t="s">
        <v>79</v>
      </c>
    </row>
    <row r="189" s="2" customFormat="1" ht="33" customHeight="1">
      <c r="A189" s="38"/>
      <c r="B189" s="39"/>
      <c r="C189" s="204" t="s">
        <v>514</v>
      </c>
      <c r="D189" s="204" t="s">
        <v>146</v>
      </c>
      <c r="E189" s="205" t="s">
        <v>3322</v>
      </c>
      <c r="F189" s="206" t="s">
        <v>3323</v>
      </c>
      <c r="G189" s="207" t="s">
        <v>305</v>
      </c>
      <c r="H189" s="208">
        <v>10</v>
      </c>
      <c r="I189" s="209"/>
      <c r="J189" s="210">
        <f>ROUND(I189*H189,2)</f>
        <v>0</v>
      </c>
      <c r="K189" s="206" t="s">
        <v>19</v>
      </c>
      <c r="L189" s="44"/>
      <c r="M189" s="211" t="s">
        <v>19</v>
      </c>
      <c r="N189" s="212" t="s">
        <v>40</v>
      </c>
      <c r="O189" s="84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15" t="s">
        <v>203</v>
      </c>
      <c r="AT189" s="215" t="s">
        <v>146</v>
      </c>
      <c r="AU189" s="215" t="s">
        <v>79</v>
      </c>
      <c r="AY189" s="17" t="s">
        <v>144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7" t="s">
        <v>77</v>
      </c>
      <c r="BK189" s="216">
        <f>ROUND(I189*H189,2)</f>
        <v>0</v>
      </c>
      <c r="BL189" s="17" t="s">
        <v>203</v>
      </c>
      <c r="BM189" s="215" t="s">
        <v>517</v>
      </c>
    </row>
    <row r="190" s="2" customFormat="1">
      <c r="A190" s="38"/>
      <c r="B190" s="39"/>
      <c r="C190" s="40"/>
      <c r="D190" s="217" t="s">
        <v>152</v>
      </c>
      <c r="E190" s="40"/>
      <c r="F190" s="218" t="s">
        <v>3324</v>
      </c>
      <c r="G190" s="40"/>
      <c r="H190" s="40"/>
      <c r="I190" s="219"/>
      <c r="J190" s="40"/>
      <c r="K190" s="40"/>
      <c r="L190" s="44"/>
      <c r="M190" s="220"/>
      <c r="N190" s="221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152</v>
      </c>
      <c r="AU190" s="17" t="s">
        <v>79</v>
      </c>
    </row>
    <row r="191" s="2" customFormat="1" ht="24.15" customHeight="1">
      <c r="A191" s="38"/>
      <c r="B191" s="39"/>
      <c r="C191" s="256" t="s">
        <v>326</v>
      </c>
      <c r="D191" s="256" t="s">
        <v>229</v>
      </c>
      <c r="E191" s="257" t="s">
        <v>3325</v>
      </c>
      <c r="F191" s="258" t="s">
        <v>3326</v>
      </c>
      <c r="G191" s="259" t="s">
        <v>305</v>
      </c>
      <c r="H191" s="260">
        <v>7</v>
      </c>
      <c r="I191" s="261"/>
      <c r="J191" s="262">
        <f>ROUND(I191*H191,2)</f>
        <v>0</v>
      </c>
      <c r="K191" s="258" t="s">
        <v>19</v>
      </c>
      <c r="L191" s="263"/>
      <c r="M191" s="264" t="s">
        <v>19</v>
      </c>
      <c r="N191" s="265" t="s">
        <v>40</v>
      </c>
      <c r="O191" s="84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5" t="s">
        <v>260</v>
      </c>
      <c r="AT191" s="215" t="s">
        <v>229</v>
      </c>
      <c r="AU191" s="215" t="s">
        <v>79</v>
      </c>
      <c r="AY191" s="17" t="s">
        <v>144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7" t="s">
        <v>77</v>
      </c>
      <c r="BK191" s="216">
        <f>ROUND(I191*H191,2)</f>
        <v>0</v>
      </c>
      <c r="BL191" s="17" t="s">
        <v>203</v>
      </c>
      <c r="BM191" s="215" t="s">
        <v>522</v>
      </c>
    </row>
    <row r="192" s="2" customFormat="1">
      <c r="A192" s="38"/>
      <c r="B192" s="39"/>
      <c r="C192" s="40"/>
      <c r="D192" s="217" t="s">
        <v>152</v>
      </c>
      <c r="E192" s="40"/>
      <c r="F192" s="218" t="s">
        <v>3326</v>
      </c>
      <c r="G192" s="40"/>
      <c r="H192" s="40"/>
      <c r="I192" s="219"/>
      <c r="J192" s="40"/>
      <c r="K192" s="40"/>
      <c r="L192" s="44"/>
      <c r="M192" s="220"/>
      <c r="N192" s="221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152</v>
      </c>
      <c r="AU192" s="17" t="s">
        <v>79</v>
      </c>
    </row>
    <row r="193" s="2" customFormat="1" ht="24.15" customHeight="1">
      <c r="A193" s="38"/>
      <c r="B193" s="39"/>
      <c r="C193" s="256" t="s">
        <v>528</v>
      </c>
      <c r="D193" s="256" t="s">
        <v>229</v>
      </c>
      <c r="E193" s="257" t="s">
        <v>3327</v>
      </c>
      <c r="F193" s="258" t="s">
        <v>3328</v>
      </c>
      <c r="G193" s="259" t="s">
        <v>305</v>
      </c>
      <c r="H193" s="260">
        <v>3</v>
      </c>
      <c r="I193" s="261"/>
      <c r="J193" s="262">
        <f>ROUND(I193*H193,2)</f>
        <v>0</v>
      </c>
      <c r="K193" s="258" t="s">
        <v>19</v>
      </c>
      <c r="L193" s="263"/>
      <c r="M193" s="264" t="s">
        <v>19</v>
      </c>
      <c r="N193" s="265" t="s">
        <v>40</v>
      </c>
      <c r="O193" s="84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5" t="s">
        <v>260</v>
      </c>
      <c r="AT193" s="215" t="s">
        <v>229</v>
      </c>
      <c r="AU193" s="215" t="s">
        <v>79</v>
      </c>
      <c r="AY193" s="17" t="s">
        <v>144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7" t="s">
        <v>77</v>
      </c>
      <c r="BK193" s="216">
        <f>ROUND(I193*H193,2)</f>
        <v>0</v>
      </c>
      <c r="BL193" s="17" t="s">
        <v>203</v>
      </c>
      <c r="BM193" s="215" t="s">
        <v>531</v>
      </c>
    </row>
    <row r="194" s="2" customFormat="1">
      <c r="A194" s="38"/>
      <c r="B194" s="39"/>
      <c r="C194" s="40"/>
      <c r="D194" s="217" t="s">
        <v>152</v>
      </c>
      <c r="E194" s="40"/>
      <c r="F194" s="218" t="s">
        <v>3328</v>
      </c>
      <c r="G194" s="40"/>
      <c r="H194" s="40"/>
      <c r="I194" s="219"/>
      <c r="J194" s="40"/>
      <c r="K194" s="40"/>
      <c r="L194" s="44"/>
      <c r="M194" s="220"/>
      <c r="N194" s="221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152</v>
      </c>
      <c r="AU194" s="17" t="s">
        <v>79</v>
      </c>
    </row>
    <row r="195" s="2" customFormat="1" ht="24.15" customHeight="1">
      <c r="A195" s="38"/>
      <c r="B195" s="39"/>
      <c r="C195" s="204" t="s">
        <v>332</v>
      </c>
      <c r="D195" s="204" t="s">
        <v>146</v>
      </c>
      <c r="E195" s="205" t="s">
        <v>3329</v>
      </c>
      <c r="F195" s="206" t="s">
        <v>3330</v>
      </c>
      <c r="G195" s="207" t="s">
        <v>305</v>
      </c>
      <c r="H195" s="208">
        <v>1</v>
      </c>
      <c r="I195" s="209"/>
      <c r="J195" s="210">
        <f>ROUND(I195*H195,2)</f>
        <v>0</v>
      </c>
      <c r="K195" s="206" t="s">
        <v>19</v>
      </c>
      <c r="L195" s="44"/>
      <c r="M195" s="211" t="s">
        <v>19</v>
      </c>
      <c r="N195" s="212" t="s">
        <v>40</v>
      </c>
      <c r="O195" s="84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15" t="s">
        <v>203</v>
      </c>
      <c r="AT195" s="215" t="s">
        <v>146</v>
      </c>
      <c r="AU195" s="215" t="s">
        <v>79</v>
      </c>
      <c r="AY195" s="17" t="s">
        <v>144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7" t="s">
        <v>77</v>
      </c>
      <c r="BK195" s="216">
        <f>ROUND(I195*H195,2)</f>
        <v>0</v>
      </c>
      <c r="BL195" s="17" t="s">
        <v>203</v>
      </c>
      <c r="BM195" s="215" t="s">
        <v>542</v>
      </c>
    </row>
    <row r="196" s="2" customFormat="1">
      <c r="A196" s="38"/>
      <c r="B196" s="39"/>
      <c r="C196" s="40"/>
      <c r="D196" s="217" t="s">
        <v>152</v>
      </c>
      <c r="E196" s="40"/>
      <c r="F196" s="218" t="s">
        <v>3330</v>
      </c>
      <c r="G196" s="40"/>
      <c r="H196" s="40"/>
      <c r="I196" s="219"/>
      <c r="J196" s="40"/>
      <c r="K196" s="40"/>
      <c r="L196" s="44"/>
      <c r="M196" s="220"/>
      <c r="N196" s="221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152</v>
      </c>
      <c r="AU196" s="17" t="s">
        <v>79</v>
      </c>
    </row>
    <row r="197" s="2" customFormat="1" ht="24.15" customHeight="1">
      <c r="A197" s="38"/>
      <c r="B197" s="39"/>
      <c r="C197" s="256" t="s">
        <v>546</v>
      </c>
      <c r="D197" s="256" t="s">
        <v>229</v>
      </c>
      <c r="E197" s="257" t="s">
        <v>3331</v>
      </c>
      <c r="F197" s="258" t="s">
        <v>3332</v>
      </c>
      <c r="G197" s="259" t="s">
        <v>305</v>
      </c>
      <c r="H197" s="260">
        <v>1</v>
      </c>
      <c r="I197" s="261"/>
      <c r="J197" s="262">
        <f>ROUND(I197*H197,2)</f>
        <v>0</v>
      </c>
      <c r="K197" s="258" t="s">
        <v>19</v>
      </c>
      <c r="L197" s="263"/>
      <c r="M197" s="264" t="s">
        <v>19</v>
      </c>
      <c r="N197" s="265" t="s">
        <v>40</v>
      </c>
      <c r="O197" s="84"/>
      <c r="P197" s="213">
        <f>O197*H197</f>
        <v>0</v>
      </c>
      <c r="Q197" s="213">
        <v>0</v>
      </c>
      <c r="R197" s="213">
        <f>Q197*H197</f>
        <v>0</v>
      </c>
      <c r="S197" s="213">
        <v>0</v>
      </c>
      <c r="T197" s="21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5" t="s">
        <v>260</v>
      </c>
      <c r="AT197" s="215" t="s">
        <v>229</v>
      </c>
      <c r="AU197" s="215" t="s">
        <v>79</v>
      </c>
      <c r="AY197" s="17" t="s">
        <v>144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7" t="s">
        <v>77</v>
      </c>
      <c r="BK197" s="216">
        <f>ROUND(I197*H197,2)</f>
        <v>0</v>
      </c>
      <c r="BL197" s="17" t="s">
        <v>203</v>
      </c>
      <c r="BM197" s="215" t="s">
        <v>549</v>
      </c>
    </row>
    <row r="198" s="2" customFormat="1">
      <c r="A198" s="38"/>
      <c r="B198" s="39"/>
      <c r="C198" s="40"/>
      <c r="D198" s="217" t="s">
        <v>152</v>
      </c>
      <c r="E198" s="40"/>
      <c r="F198" s="218" t="s">
        <v>3332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152</v>
      </c>
      <c r="AU198" s="17" t="s">
        <v>79</v>
      </c>
    </row>
    <row r="199" s="2" customFormat="1" ht="21.75" customHeight="1">
      <c r="A199" s="38"/>
      <c r="B199" s="39"/>
      <c r="C199" s="256" t="s">
        <v>340</v>
      </c>
      <c r="D199" s="256" t="s">
        <v>229</v>
      </c>
      <c r="E199" s="257" t="s">
        <v>3333</v>
      </c>
      <c r="F199" s="258" t="s">
        <v>3334</v>
      </c>
      <c r="G199" s="259" t="s">
        <v>305</v>
      </c>
      <c r="H199" s="260">
        <v>3</v>
      </c>
      <c r="I199" s="261"/>
      <c r="J199" s="262">
        <f>ROUND(I199*H199,2)</f>
        <v>0</v>
      </c>
      <c r="K199" s="258" t="s">
        <v>19</v>
      </c>
      <c r="L199" s="263"/>
      <c r="M199" s="264" t="s">
        <v>19</v>
      </c>
      <c r="N199" s="265" t="s">
        <v>40</v>
      </c>
      <c r="O199" s="84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15" t="s">
        <v>260</v>
      </c>
      <c r="AT199" s="215" t="s">
        <v>229</v>
      </c>
      <c r="AU199" s="215" t="s">
        <v>79</v>
      </c>
      <c r="AY199" s="17" t="s">
        <v>144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7" t="s">
        <v>77</v>
      </c>
      <c r="BK199" s="216">
        <f>ROUND(I199*H199,2)</f>
        <v>0</v>
      </c>
      <c r="BL199" s="17" t="s">
        <v>203</v>
      </c>
      <c r="BM199" s="215" t="s">
        <v>558</v>
      </c>
    </row>
    <row r="200" s="2" customFormat="1">
      <c r="A200" s="38"/>
      <c r="B200" s="39"/>
      <c r="C200" s="40"/>
      <c r="D200" s="217" t="s">
        <v>152</v>
      </c>
      <c r="E200" s="40"/>
      <c r="F200" s="218" t="s">
        <v>3334</v>
      </c>
      <c r="G200" s="40"/>
      <c r="H200" s="40"/>
      <c r="I200" s="219"/>
      <c r="J200" s="40"/>
      <c r="K200" s="40"/>
      <c r="L200" s="44"/>
      <c r="M200" s="220"/>
      <c r="N200" s="221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152</v>
      </c>
      <c r="AU200" s="17" t="s">
        <v>79</v>
      </c>
    </row>
    <row r="201" s="2" customFormat="1" ht="37.8" customHeight="1">
      <c r="A201" s="38"/>
      <c r="B201" s="39"/>
      <c r="C201" s="204" t="s">
        <v>561</v>
      </c>
      <c r="D201" s="204" t="s">
        <v>146</v>
      </c>
      <c r="E201" s="205" t="s">
        <v>3335</v>
      </c>
      <c r="F201" s="206" t="s">
        <v>3336</v>
      </c>
      <c r="G201" s="207" t="s">
        <v>305</v>
      </c>
      <c r="H201" s="208">
        <v>80</v>
      </c>
      <c r="I201" s="209"/>
      <c r="J201" s="210">
        <f>ROUND(I201*H201,2)</f>
        <v>0</v>
      </c>
      <c r="K201" s="206" t="s">
        <v>19</v>
      </c>
      <c r="L201" s="44"/>
      <c r="M201" s="211" t="s">
        <v>19</v>
      </c>
      <c r="N201" s="212" t="s">
        <v>40</v>
      </c>
      <c r="O201" s="84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5" t="s">
        <v>203</v>
      </c>
      <c r="AT201" s="215" t="s">
        <v>146</v>
      </c>
      <c r="AU201" s="215" t="s">
        <v>79</v>
      </c>
      <c r="AY201" s="17" t="s">
        <v>144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77</v>
      </c>
      <c r="BK201" s="216">
        <f>ROUND(I201*H201,2)</f>
        <v>0</v>
      </c>
      <c r="BL201" s="17" t="s">
        <v>203</v>
      </c>
      <c r="BM201" s="215" t="s">
        <v>564</v>
      </c>
    </row>
    <row r="202" s="2" customFormat="1">
      <c r="A202" s="38"/>
      <c r="B202" s="39"/>
      <c r="C202" s="40"/>
      <c r="D202" s="217" t="s">
        <v>152</v>
      </c>
      <c r="E202" s="40"/>
      <c r="F202" s="218" t="s">
        <v>3337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152</v>
      </c>
      <c r="AU202" s="17" t="s">
        <v>79</v>
      </c>
    </row>
    <row r="203" s="2" customFormat="1" ht="37.8" customHeight="1">
      <c r="A203" s="38"/>
      <c r="B203" s="39"/>
      <c r="C203" s="256" t="s">
        <v>344</v>
      </c>
      <c r="D203" s="256" t="s">
        <v>229</v>
      </c>
      <c r="E203" s="257" t="s">
        <v>3338</v>
      </c>
      <c r="F203" s="258" t="s">
        <v>3339</v>
      </c>
      <c r="G203" s="259" t="s">
        <v>305</v>
      </c>
      <c r="H203" s="260">
        <v>16</v>
      </c>
      <c r="I203" s="261"/>
      <c r="J203" s="262">
        <f>ROUND(I203*H203,2)</f>
        <v>0</v>
      </c>
      <c r="K203" s="258" t="s">
        <v>19</v>
      </c>
      <c r="L203" s="263"/>
      <c r="M203" s="264" t="s">
        <v>19</v>
      </c>
      <c r="N203" s="265" t="s">
        <v>40</v>
      </c>
      <c r="O203" s="84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15" t="s">
        <v>260</v>
      </c>
      <c r="AT203" s="215" t="s">
        <v>229</v>
      </c>
      <c r="AU203" s="215" t="s">
        <v>79</v>
      </c>
      <c r="AY203" s="17" t="s">
        <v>144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7" t="s">
        <v>77</v>
      </c>
      <c r="BK203" s="216">
        <f>ROUND(I203*H203,2)</f>
        <v>0</v>
      </c>
      <c r="BL203" s="17" t="s">
        <v>203</v>
      </c>
      <c r="BM203" s="215" t="s">
        <v>570</v>
      </c>
    </row>
    <row r="204" s="2" customFormat="1">
      <c r="A204" s="38"/>
      <c r="B204" s="39"/>
      <c r="C204" s="40"/>
      <c r="D204" s="217" t="s">
        <v>152</v>
      </c>
      <c r="E204" s="40"/>
      <c r="F204" s="218" t="s">
        <v>3339</v>
      </c>
      <c r="G204" s="40"/>
      <c r="H204" s="40"/>
      <c r="I204" s="219"/>
      <c r="J204" s="40"/>
      <c r="K204" s="40"/>
      <c r="L204" s="44"/>
      <c r="M204" s="220"/>
      <c r="N204" s="221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152</v>
      </c>
      <c r="AU204" s="17" t="s">
        <v>79</v>
      </c>
    </row>
    <row r="205" s="2" customFormat="1" ht="37.8" customHeight="1">
      <c r="A205" s="38"/>
      <c r="B205" s="39"/>
      <c r="C205" s="256" t="s">
        <v>575</v>
      </c>
      <c r="D205" s="256" t="s">
        <v>229</v>
      </c>
      <c r="E205" s="257" t="s">
        <v>3340</v>
      </c>
      <c r="F205" s="258" t="s">
        <v>3341</v>
      </c>
      <c r="G205" s="259" t="s">
        <v>305</v>
      </c>
      <c r="H205" s="260">
        <v>21</v>
      </c>
      <c r="I205" s="261"/>
      <c r="J205" s="262">
        <f>ROUND(I205*H205,2)</f>
        <v>0</v>
      </c>
      <c r="K205" s="258" t="s">
        <v>19</v>
      </c>
      <c r="L205" s="263"/>
      <c r="M205" s="264" t="s">
        <v>19</v>
      </c>
      <c r="N205" s="265" t="s">
        <v>40</v>
      </c>
      <c r="O205" s="84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15" t="s">
        <v>260</v>
      </c>
      <c r="AT205" s="215" t="s">
        <v>229</v>
      </c>
      <c r="AU205" s="215" t="s">
        <v>79</v>
      </c>
      <c r="AY205" s="17" t="s">
        <v>144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7" t="s">
        <v>77</v>
      </c>
      <c r="BK205" s="216">
        <f>ROUND(I205*H205,2)</f>
        <v>0</v>
      </c>
      <c r="BL205" s="17" t="s">
        <v>203</v>
      </c>
      <c r="BM205" s="215" t="s">
        <v>578</v>
      </c>
    </row>
    <row r="206" s="2" customFormat="1">
      <c r="A206" s="38"/>
      <c r="B206" s="39"/>
      <c r="C206" s="40"/>
      <c r="D206" s="217" t="s">
        <v>152</v>
      </c>
      <c r="E206" s="40"/>
      <c r="F206" s="218" t="s">
        <v>3341</v>
      </c>
      <c r="G206" s="40"/>
      <c r="H206" s="40"/>
      <c r="I206" s="219"/>
      <c r="J206" s="40"/>
      <c r="K206" s="40"/>
      <c r="L206" s="44"/>
      <c r="M206" s="220"/>
      <c r="N206" s="221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152</v>
      </c>
      <c r="AU206" s="17" t="s">
        <v>79</v>
      </c>
    </row>
    <row r="207" s="2" customFormat="1" ht="37.8" customHeight="1">
      <c r="A207" s="38"/>
      <c r="B207" s="39"/>
      <c r="C207" s="256" t="s">
        <v>353</v>
      </c>
      <c r="D207" s="256" t="s">
        <v>229</v>
      </c>
      <c r="E207" s="257" t="s">
        <v>3342</v>
      </c>
      <c r="F207" s="258" t="s">
        <v>3343</v>
      </c>
      <c r="G207" s="259" t="s">
        <v>305</v>
      </c>
      <c r="H207" s="260">
        <v>9</v>
      </c>
      <c r="I207" s="261"/>
      <c r="J207" s="262">
        <f>ROUND(I207*H207,2)</f>
        <v>0</v>
      </c>
      <c r="K207" s="258" t="s">
        <v>19</v>
      </c>
      <c r="L207" s="263"/>
      <c r="M207" s="264" t="s">
        <v>19</v>
      </c>
      <c r="N207" s="265" t="s">
        <v>40</v>
      </c>
      <c r="O207" s="84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15" t="s">
        <v>260</v>
      </c>
      <c r="AT207" s="215" t="s">
        <v>229</v>
      </c>
      <c r="AU207" s="215" t="s">
        <v>79</v>
      </c>
      <c r="AY207" s="17" t="s">
        <v>144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7" t="s">
        <v>77</v>
      </c>
      <c r="BK207" s="216">
        <f>ROUND(I207*H207,2)</f>
        <v>0</v>
      </c>
      <c r="BL207" s="17" t="s">
        <v>203</v>
      </c>
      <c r="BM207" s="215" t="s">
        <v>581</v>
      </c>
    </row>
    <row r="208" s="2" customFormat="1">
      <c r="A208" s="38"/>
      <c r="B208" s="39"/>
      <c r="C208" s="40"/>
      <c r="D208" s="217" t="s">
        <v>152</v>
      </c>
      <c r="E208" s="40"/>
      <c r="F208" s="218" t="s">
        <v>3343</v>
      </c>
      <c r="G208" s="40"/>
      <c r="H208" s="40"/>
      <c r="I208" s="219"/>
      <c r="J208" s="40"/>
      <c r="K208" s="40"/>
      <c r="L208" s="44"/>
      <c r="M208" s="220"/>
      <c r="N208" s="221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152</v>
      </c>
      <c r="AU208" s="17" t="s">
        <v>79</v>
      </c>
    </row>
    <row r="209" s="2" customFormat="1" ht="33" customHeight="1">
      <c r="A209" s="38"/>
      <c r="B209" s="39"/>
      <c r="C209" s="256" t="s">
        <v>582</v>
      </c>
      <c r="D209" s="256" t="s">
        <v>229</v>
      </c>
      <c r="E209" s="257" t="s">
        <v>3344</v>
      </c>
      <c r="F209" s="258" t="s">
        <v>3345</v>
      </c>
      <c r="G209" s="259" t="s">
        <v>305</v>
      </c>
      <c r="H209" s="260">
        <v>1</v>
      </c>
      <c r="I209" s="261"/>
      <c r="J209" s="262">
        <f>ROUND(I209*H209,2)</f>
        <v>0</v>
      </c>
      <c r="K209" s="258" t="s">
        <v>19</v>
      </c>
      <c r="L209" s="263"/>
      <c r="M209" s="264" t="s">
        <v>19</v>
      </c>
      <c r="N209" s="265" t="s">
        <v>40</v>
      </c>
      <c r="O209" s="84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15" t="s">
        <v>260</v>
      </c>
      <c r="AT209" s="215" t="s">
        <v>229</v>
      </c>
      <c r="AU209" s="215" t="s">
        <v>79</v>
      </c>
      <c r="AY209" s="17" t="s">
        <v>144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7" t="s">
        <v>77</v>
      </c>
      <c r="BK209" s="216">
        <f>ROUND(I209*H209,2)</f>
        <v>0</v>
      </c>
      <c r="BL209" s="17" t="s">
        <v>203</v>
      </c>
      <c r="BM209" s="215" t="s">
        <v>585</v>
      </c>
    </row>
    <row r="210" s="2" customFormat="1">
      <c r="A210" s="38"/>
      <c r="B210" s="39"/>
      <c r="C210" s="40"/>
      <c r="D210" s="217" t="s">
        <v>152</v>
      </c>
      <c r="E210" s="40"/>
      <c r="F210" s="218" t="s">
        <v>3345</v>
      </c>
      <c r="G210" s="40"/>
      <c r="H210" s="40"/>
      <c r="I210" s="219"/>
      <c r="J210" s="40"/>
      <c r="K210" s="40"/>
      <c r="L210" s="44"/>
      <c r="M210" s="220"/>
      <c r="N210" s="221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152</v>
      </c>
      <c r="AU210" s="17" t="s">
        <v>79</v>
      </c>
    </row>
    <row r="211" s="2" customFormat="1" ht="37.8" customHeight="1">
      <c r="A211" s="38"/>
      <c r="B211" s="39"/>
      <c r="C211" s="256" t="s">
        <v>357</v>
      </c>
      <c r="D211" s="256" t="s">
        <v>229</v>
      </c>
      <c r="E211" s="257" t="s">
        <v>3346</v>
      </c>
      <c r="F211" s="258" t="s">
        <v>3347</v>
      </c>
      <c r="G211" s="259" t="s">
        <v>305</v>
      </c>
      <c r="H211" s="260">
        <v>15</v>
      </c>
      <c r="I211" s="261"/>
      <c r="J211" s="262">
        <f>ROUND(I211*H211,2)</f>
        <v>0</v>
      </c>
      <c r="K211" s="258" t="s">
        <v>19</v>
      </c>
      <c r="L211" s="263"/>
      <c r="M211" s="264" t="s">
        <v>19</v>
      </c>
      <c r="N211" s="265" t="s">
        <v>40</v>
      </c>
      <c r="O211" s="84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5" t="s">
        <v>260</v>
      </c>
      <c r="AT211" s="215" t="s">
        <v>229</v>
      </c>
      <c r="AU211" s="215" t="s">
        <v>79</v>
      </c>
      <c r="AY211" s="17" t="s">
        <v>144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7" t="s">
        <v>77</v>
      </c>
      <c r="BK211" s="216">
        <f>ROUND(I211*H211,2)</f>
        <v>0</v>
      </c>
      <c r="BL211" s="17" t="s">
        <v>203</v>
      </c>
      <c r="BM211" s="215" t="s">
        <v>588</v>
      </c>
    </row>
    <row r="212" s="2" customFormat="1">
      <c r="A212" s="38"/>
      <c r="B212" s="39"/>
      <c r="C212" s="40"/>
      <c r="D212" s="217" t="s">
        <v>152</v>
      </c>
      <c r="E212" s="40"/>
      <c r="F212" s="218" t="s">
        <v>3347</v>
      </c>
      <c r="G212" s="40"/>
      <c r="H212" s="40"/>
      <c r="I212" s="219"/>
      <c r="J212" s="40"/>
      <c r="K212" s="40"/>
      <c r="L212" s="44"/>
      <c r="M212" s="220"/>
      <c r="N212" s="221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152</v>
      </c>
      <c r="AU212" s="17" t="s">
        <v>79</v>
      </c>
    </row>
    <row r="213" s="2" customFormat="1" ht="49.05" customHeight="1">
      <c r="A213" s="38"/>
      <c r="B213" s="39"/>
      <c r="C213" s="256" t="s">
        <v>589</v>
      </c>
      <c r="D213" s="256" t="s">
        <v>229</v>
      </c>
      <c r="E213" s="257" t="s">
        <v>3348</v>
      </c>
      <c r="F213" s="258" t="s">
        <v>3349</v>
      </c>
      <c r="G213" s="259" t="s">
        <v>305</v>
      </c>
      <c r="H213" s="260">
        <v>4</v>
      </c>
      <c r="I213" s="261"/>
      <c r="J213" s="262">
        <f>ROUND(I213*H213,2)</f>
        <v>0</v>
      </c>
      <c r="K213" s="258" t="s">
        <v>19</v>
      </c>
      <c r="L213" s="263"/>
      <c r="M213" s="264" t="s">
        <v>19</v>
      </c>
      <c r="N213" s="265" t="s">
        <v>40</v>
      </c>
      <c r="O213" s="84"/>
      <c r="P213" s="213">
        <f>O213*H213</f>
        <v>0</v>
      </c>
      <c r="Q213" s="213">
        <v>0</v>
      </c>
      <c r="R213" s="213">
        <f>Q213*H213</f>
        <v>0</v>
      </c>
      <c r="S213" s="213">
        <v>0</v>
      </c>
      <c r="T213" s="214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15" t="s">
        <v>260</v>
      </c>
      <c r="AT213" s="215" t="s">
        <v>229</v>
      </c>
      <c r="AU213" s="215" t="s">
        <v>79</v>
      </c>
      <c r="AY213" s="17" t="s">
        <v>144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7" t="s">
        <v>77</v>
      </c>
      <c r="BK213" s="216">
        <f>ROUND(I213*H213,2)</f>
        <v>0</v>
      </c>
      <c r="BL213" s="17" t="s">
        <v>203</v>
      </c>
      <c r="BM213" s="215" t="s">
        <v>592</v>
      </c>
    </row>
    <row r="214" s="2" customFormat="1">
      <c r="A214" s="38"/>
      <c r="B214" s="39"/>
      <c r="C214" s="40"/>
      <c r="D214" s="217" t="s">
        <v>152</v>
      </c>
      <c r="E214" s="40"/>
      <c r="F214" s="218" t="s">
        <v>3349</v>
      </c>
      <c r="G214" s="40"/>
      <c r="H214" s="40"/>
      <c r="I214" s="219"/>
      <c r="J214" s="40"/>
      <c r="K214" s="40"/>
      <c r="L214" s="44"/>
      <c r="M214" s="220"/>
      <c r="N214" s="221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152</v>
      </c>
      <c r="AU214" s="17" t="s">
        <v>79</v>
      </c>
    </row>
    <row r="215" s="2" customFormat="1" ht="55.5" customHeight="1">
      <c r="A215" s="38"/>
      <c r="B215" s="39"/>
      <c r="C215" s="256" t="s">
        <v>371</v>
      </c>
      <c r="D215" s="256" t="s">
        <v>229</v>
      </c>
      <c r="E215" s="257" t="s">
        <v>3350</v>
      </c>
      <c r="F215" s="258" t="s">
        <v>3351</v>
      </c>
      <c r="G215" s="259" t="s">
        <v>305</v>
      </c>
      <c r="H215" s="260">
        <v>12</v>
      </c>
      <c r="I215" s="261"/>
      <c r="J215" s="262">
        <f>ROUND(I215*H215,2)</f>
        <v>0</v>
      </c>
      <c r="K215" s="258" t="s">
        <v>19</v>
      </c>
      <c r="L215" s="263"/>
      <c r="M215" s="264" t="s">
        <v>19</v>
      </c>
      <c r="N215" s="265" t="s">
        <v>40</v>
      </c>
      <c r="O215" s="84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15" t="s">
        <v>260</v>
      </c>
      <c r="AT215" s="215" t="s">
        <v>229</v>
      </c>
      <c r="AU215" s="215" t="s">
        <v>79</v>
      </c>
      <c r="AY215" s="17" t="s">
        <v>144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7" t="s">
        <v>77</v>
      </c>
      <c r="BK215" s="216">
        <f>ROUND(I215*H215,2)</f>
        <v>0</v>
      </c>
      <c r="BL215" s="17" t="s">
        <v>203</v>
      </c>
      <c r="BM215" s="215" t="s">
        <v>598</v>
      </c>
    </row>
    <row r="216" s="2" customFormat="1">
      <c r="A216" s="38"/>
      <c r="B216" s="39"/>
      <c r="C216" s="40"/>
      <c r="D216" s="217" t="s">
        <v>152</v>
      </c>
      <c r="E216" s="40"/>
      <c r="F216" s="218" t="s">
        <v>3351</v>
      </c>
      <c r="G216" s="40"/>
      <c r="H216" s="40"/>
      <c r="I216" s="219"/>
      <c r="J216" s="40"/>
      <c r="K216" s="40"/>
      <c r="L216" s="44"/>
      <c r="M216" s="220"/>
      <c r="N216" s="221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152</v>
      </c>
      <c r="AU216" s="17" t="s">
        <v>79</v>
      </c>
    </row>
    <row r="217" s="2" customFormat="1" ht="55.5" customHeight="1">
      <c r="A217" s="38"/>
      <c r="B217" s="39"/>
      <c r="C217" s="256" t="s">
        <v>600</v>
      </c>
      <c r="D217" s="256" t="s">
        <v>229</v>
      </c>
      <c r="E217" s="257" t="s">
        <v>3352</v>
      </c>
      <c r="F217" s="258" t="s">
        <v>3353</v>
      </c>
      <c r="G217" s="259" t="s">
        <v>305</v>
      </c>
      <c r="H217" s="260">
        <v>2</v>
      </c>
      <c r="I217" s="261"/>
      <c r="J217" s="262">
        <f>ROUND(I217*H217,2)</f>
        <v>0</v>
      </c>
      <c r="K217" s="258" t="s">
        <v>19</v>
      </c>
      <c r="L217" s="263"/>
      <c r="M217" s="264" t="s">
        <v>19</v>
      </c>
      <c r="N217" s="265" t="s">
        <v>40</v>
      </c>
      <c r="O217" s="84"/>
      <c r="P217" s="213">
        <f>O217*H217</f>
        <v>0</v>
      </c>
      <c r="Q217" s="213">
        <v>0</v>
      </c>
      <c r="R217" s="213">
        <f>Q217*H217</f>
        <v>0</v>
      </c>
      <c r="S217" s="213">
        <v>0</v>
      </c>
      <c r="T217" s="214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15" t="s">
        <v>260</v>
      </c>
      <c r="AT217" s="215" t="s">
        <v>229</v>
      </c>
      <c r="AU217" s="215" t="s">
        <v>79</v>
      </c>
      <c r="AY217" s="17" t="s">
        <v>144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7" t="s">
        <v>77</v>
      </c>
      <c r="BK217" s="216">
        <f>ROUND(I217*H217,2)</f>
        <v>0</v>
      </c>
      <c r="BL217" s="17" t="s">
        <v>203</v>
      </c>
      <c r="BM217" s="215" t="s">
        <v>603</v>
      </c>
    </row>
    <row r="218" s="2" customFormat="1">
      <c r="A218" s="38"/>
      <c r="B218" s="39"/>
      <c r="C218" s="40"/>
      <c r="D218" s="217" t="s">
        <v>152</v>
      </c>
      <c r="E218" s="40"/>
      <c r="F218" s="218" t="s">
        <v>3353</v>
      </c>
      <c r="G218" s="40"/>
      <c r="H218" s="40"/>
      <c r="I218" s="219"/>
      <c r="J218" s="40"/>
      <c r="K218" s="40"/>
      <c r="L218" s="44"/>
      <c r="M218" s="220"/>
      <c r="N218" s="221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152</v>
      </c>
      <c r="AU218" s="17" t="s">
        <v>79</v>
      </c>
    </row>
    <row r="219" s="2" customFormat="1" ht="24.15" customHeight="1">
      <c r="A219" s="38"/>
      <c r="B219" s="39"/>
      <c r="C219" s="204" t="s">
        <v>377</v>
      </c>
      <c r="D219" s="204" t="s">
        <v>146</v>
      </c>
      <c r="E219" s="205" t="s">
        <v>3354</v>
      </c>
      <c r="F219" s="206" t="s">
        <v>3355</v>
      </c>
      <c r="G219" s="207" t="s">
        <v>291</v>
      </c>
      <c r="H219" s="208">
        <v>48</v>
      </c>
      <c r="I219" s="209"/>
      <c r="J219" s="210">
        <f>ROUND(I219*H219,2)</f>
        <v>0</v>
      </c>
      <c r="K219" s="206" t="s">
        <v>19</v>
      </c>
      <c r="L219" s="44"/>
      <c r="M219" s="211" t="s">
        <v>19</v>
      </c>
      <c r="N219" s="212" t="s">
        <v>40</v>
      </c>
      <c r="O219" s="84"/>
      <c r="P219" s="213">
        <f>O219*H219</f>
        <v>0</v>
      </c>
      <c r="Q219" s="213">
        <v>0</v>
      </c>
      <c r="R219" s="213">
        <f>Q219*H219</f>
        <v>0</v>
      </c>
      <c r="S219" s="213">
        <v>0</v>
      </c>
      <c r="T219" s="214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15" t="s">
        <v>203</v>
      </c>
      <c r="AT219" s="215" t="s">
        <v>146</v>
      </c>
      <c r="AU219" s="215" t="s">
        <v>79</v>
      </c>
      <c r="AY219" s="17" t="s">
        <v>144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17" t="s">
        <v>77</v>
      </c>
      <c r="BK219" s="216">
        <f>ROUND(I219*H219,2)</f>
        <v>0</v>
      </c>
      <c r="BL219" s="17" t="s">
        <v>203</v>
      </c>
      <c r="BM219" s="215" t="s">
        <v>609</v>
      </c>
    </row>
    <row r="220" s="2" customFormat="1">
      <c r="A220" s="38"/>
      <c r="B220" s="39"/>
      <c r="C220" s="40"/>
      <c r="D220" s="217" t="s">
        <v>152</v>
      </c>
      <c r="E220" s="40"/>
      <c r="F220" s="218" t="s">
        <v>3356</v>
      </c>
      <c r="G220" s="40"/>
      <c r="H220" s="40"/>
      <c r="I220" s="219"/>
      <c r="J220" s="40"/>
      <c r="K220" s="40"/>
      <c r="L220" s="44"/>
      <c r="M220" s="220"/>
      <c r="N220" s="221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152</v>
      </c>
      <c r="AU220" s="17" t="s">
        <v>79</v>
      </c>
    </row>
    <row r="221" s="2" customFormat="1" ht="24.15" customHeight="1">
      <c r="A221" s="38"/>
      <c r="B221" s="39"/>
      <c r="C221" s="256" t="s">
        <v>614</v>
      </c>
      <c r="D221" s="256" t="s">
        <v>229</v>
      </c>
      <c r="E221" s="257" t="s">
        <v>3357</v>
      </c>
      <c r="F221" s="258" t="s">
        <v>3358</v>
      </c>
      <c r="G221" s="259" t="s">
        <v>291</v>
      </c>
      <c r="H221" s="260">
        <v>48</v>
      </c>
      <c r="I221" s="261"/>
      <c r="J221" s="262">
        <f>ROUND(I221*H221,2)</f>
        <v>0</v>
      </c>
      <c r="K221" s="258" t="s">
        <v>19</v>
      </c>
      <c r="L221" s="263"/>
      <c r="M221" s="264" t="s">
        <v>19</v>
      </c>
      <c r="N221" s="265" t="s">
        <v>40</v>
      </c>
      <c r="O221" s="84"/>
      <c r="P221" s="213">
        <f>O221*H221</f>
        <v>0</v>
      </c>
      <c r="Q221" s="213">
        <v>0</v>
      </c>
      <c r="R221" s="213">
        <f>Q221*H221</f>
        <v>0</v>
      </c>
      <c r="S221" s="213">
        <v>0</v>
      </c>
      <c r="T221" s="214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15" t="s">
        <v>260</v>
      </c>
      <c r="AT221" s="215" t="s">
        <v>229</v>
      </c>
      <c r="AU221" s="215" t="s">
        <v>79</v>
      </c>
      <c r="AY221" s="17" t="s">
        <v>144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17" t="s">
        <v>77</v>
      </c>
      <c r="BK221" s="216">
        <f>ROUND(I221*H221,2)</f>
        <v>0</v>
      </c>
      <c r="BL221" s="17" t="s">
        <v>203</v>
      </c>
      <c r="BM221" s="215" t="s">
        <v>618</v>
      </c>
    </row>
    <row r="222" s="2" customFormat="1">
      <c r="A222" s="38"/>
      <c r="B222" s="39"/>
      <c r="C222" s="40"/>
      <c r="D222" s="217" t="s">
        <v>152</v>
      </c>
      <c r="E222" s="40"/>
      <c r="F222" s="218" t="s">
        <v>3358</v>
      </c>
      <c r="G222" s="40"/>
      <c r="H222" s="40"/>
      <c r="I222" s="219"/>
      <c r="J222" s="40"/>
      <c r="K222" s="40"/>
      <c r="L222" s="44"/>
      <c r="M222" s="220"/>
      <c r="N222" s="221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152</v>
      </c>
      <c r="AU222" s="17" t="s">
        <v>79</v>
      </c>
    </row>
    <row r="223" s="2" customFormat="1" ht="16.5" customHeight="1">
      <c r="A223" s="38"/>
      <c r="B223" s="39"/>
      <c r="C223" s="256" t="s">
        <v>388</v>
      </c>
      <c r="D223" s="256" t="s">
        <v>229</v>
      </c>
      <c r="E223" s="257" t="s">
        <v>3359</v>
      </c>
      <c r="F223" s="258" t="s">
        <v>3360</v>
      </c>
      <c r="G223" s="259" t="s">
        <v>305</v>
      </c>
      <c r="H223" s="260">
        <v>26</v>
      </c>
      <c r="I223" s="261"/>
      <c r="J223" s="262">
        <f>ROUND(I223*H223,2)</f>
        <v>0</v>
      </c>
      <c r="K223" s="258" t="s">
        <v>19</v>
      </c>
      <c r="L223" s="263"/>
      <c r="M223" s="264" t="s">
        <v>19</v>
      </c>
      <c r="N223" s="265" t="s">
        <v>40</v>
      </c>
      <c r="O223" s="84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5" t="s">
        <v>260</v>
      </c>
      <c r="AT223" s="215" t="s">
        <v>229</v>
      </c>
      <c r="AU223" s="215" t="s">
        <v>79</v>
      </c>
      <c r="AY223" s="17" t="s">
        <v>144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7" t="s">
        <v>77</v>
      </c>
      <c r="BK223" s="216">
        <f>ROUND(I223*H223,2)</f>
        <v>0</v>
      </c>
      <c r="BL223" s="17" t="s">
        <v>203</v>
      </c>
      <c r="BM223" s="215" t="s">
        <v>623</v>
      </c>
    </row>
    <row r="224" s="2" customFormat="1">
      <c r="A224" s="38"/>
      <c r="B224" s="39"/>
      <c r="C224" s="40"/>
      <c r="D224" s="217" t="s">
        <v>152</v>
      </c>
      <c r="E224" s="40"/>
      <c r="F224" s="218" t="s">
        <v>3360</v>
      </c>
      <c r="G224" s="40"/>
      <c r="H224" s="40"/>
      <c r="I224" s="219"/>
      <c r="J224" s="40"/>
      <c r="K224" s="40"/>
      <c r="L224" s="44"/>
      <c r="M224" s="220"/>
      <c r="N224" s="221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152</v>
      </c>
      <c r="AU224" s="17" t="s">
        <v>79</v>
      </c>
    </row>
    <row r="225" s="2" customFormat="1" ht="24.15" customHeight="1">
      <c r="A225" s="38"/>
      <c r="B225" s="39"/>
      <c r="C225" s="204" t="s">
        <v>626</v>
      </c>
      <c r="D225" s="204" t="s">
        <v>146</v>
      </c>
      <c r="E225" s="205" t="s">
        <v>3361</v>
      </c>
      <c r="F225" s="206" t="s">
        <v>3362</v>
      </c>
      <c r="G225" s="207" t="s">
        <v>202</v>
      </c>
      <c r="H225" s="208">
        <v>0.14999999999999999</v>
      </c>
      <c r="I225" s="209"/>
      <c r="J225" s="210">
        <f>ROUND(I225*H225,2)</f>
        <v>0</v>
      </c>
      <c r="K225" s="206" t="s">
        <v>19</v>
      </c>
      <c r="L225" s="44"/>
      <c r="M225" s="211" t="s">
        <v>19</v>
      </c>
      <c r="N225" s="212" t="s">
        <v>40</v>
      </c>
      <c r="O225" s="84"/>
      <c r="P225" s="213">
        <f>O225*H225</f>
        <v>0</v>
      </c>
      <c r="Q225" s="213">
        <v>0</v>
      </c>
      <c r="R225" s="213">
        <f>Q225*H225</f>
        <v>0</v>
      </c>
      <c r="S225" s="213">
        <v>0</v>
      </c>
      <c r="T225" s="214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15" t="s">
        <v>203</v>
      </c>
      <c r="AT225" s="215" t="s">
        <v>146</v>
      </c>
      <c r="AU225" s="215" t="s">
        <v>79</v>
      </c>
      <c r="AY225" s="17" t="s">
        <v>144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7" t="s">
        <v>77</v>
      </c>
      <c r="BK225" s="216">
        <f>ROUND(I225*H225,2)</f>
        <v>0</v>
      </c>
      <c r="BL225" s="17" t="s">
        <v>203</v>
      </c>
      <c r="BM225" s="215" t="s">
        <v>629</v>
      </c>
    </row>
    <row r="226" s="2" customFormat="1">
      <c r="A226" s="38"/>
      <c r="B226" s="39"/>
      <c r="C226" s="40"/>
      <c r="D226" s="217" t="s">
        <v>152</v>
      </c>
      <c r="E226" s="40"/>
      <c r="F226" s="218" t="s">
        <v>3363</v>
      </c>
      <c r="G226" s="40"/>
      <c r="H226" s="40"/>
      <c r="I226" s="219"/>
      <c r="J226" s="40"/>
      <c r="K226" s="40"/>
      <c r="L226" s="44"/>
      <c r="M226" s="220"/>
      <c r="N226" s="221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152</v>
      </c>
      <c r="AU226" s="17" t="s">
        <v>79</v>
      </c>
    </row>
    <row r="227" s="2" customFormat="1" ht="24.15" customHeight="1">
      <c r="A227" s="38"/>
      <c r="B227" s="39"/>
      <c r="C227" s="204" t="s">
        <v>396</v>
      </c>
      <c r="D227" s="204" t="s">
        <v>146</v>
      </c>
      <c r="E227" s="205" t="s">
        <v>3364</v>
      </c>
      <c r="F227" s="206" t="s">
        <v>3365</v>
      </c>
      <c r="G227" s="207" t="s">
        <v>202</v>
      </c>
      <c r="H227" s="208">
        <v>0.25</v>
      </c>
      <c r="I227" s="209"/>
      <c r="J227" s="210">
        <f>ROUND(I227*H227,2)</f>
        <v>0</v>
      </c>
      <c r="K227" s="206" t="s">
        <v>19</v>
      </c>
      <c r="L227" s="44"/>
      <c r="M227" s="211" t="s">
        <v>19</v>
      </c>
      <c r="N227" s="212" t="s">
        <v>40</v>
      </c>
      <c r="O227" s="84"/>
      <c r="P227" s="213">
        <f>O227*H227</f>
        <v>0</v>
      </c>
      <c r="Q227" s="213">
        <v>0</v>
      </c>
      <c r="R227" s="213">
        <f>Q227*H227</f>
        <v>0</v>
      </c>
      <c r="S227" s="213">
        <v>0</v>
      </c>
      <c r="T227" s="214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15" t="s">
        <v>203</v>
      </c>
      <c r="AT227" s="215" t="s">
        <v>146</v>
      </c>
      <c r="AU227" s="215" t="s">
        <v>79</v>
      </c>
      <c r="AY227" s="17" t="s">
        <v>144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17" t="s">
        <v>77</v>
      </c>
      <c r="BK227" s="216">
        <f>ROUND(I227*H227,2)</f>
        <v>0</v>
      </c>
      <c r="BL227" s="17" t="s">
        <v>203</v>
      </c>
      <c r="BM227" s="215" t="s">
        <v>634</v>
      </c>
    </row>
    <row r="228" s="2" customFormat="1">
      <c r="A228" s="38"/>
      <c r="B228" s="39"/>
      <c r="C228" s="40"/>
      <c r="D228" s="217" t="s">
        <v>152</v>
      </c>
      <c r="E228" s="40"/>
      <c r="F228" s="218" t="s">
        <v>3366</v>
      </c>
      <c r="G228" s="40"/>
      <c r="H228" s="40"/>
      <c r="I228" s="219"/>
      <c r="J228" s="40"/>
      <c r="K228" s="40"/>
      <c r="L228" s="44"/>
      <c r="M228" s="220"/>
      <c r="N228" s="221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152</v>
      </c>
      <c r="AU228" s="17" t="s">
        <v>79</v>
      </c>
    </row>
    <row r="229" s="2" customFormat="1" ht="16.5" customHeight="1">
      <c r="A229" s="38"/>
      <c r="B229" s="39"/>
      <c r="C229" s="256" t="s">
        <v>635</v>
      </c>
      <c r="D229" s="256" t="s">
        <v>229</v>
      </c>
      <c r="E229" s="257" t="s">
        <v>3367</v>
      </c>
      <c r="F229" s="258" t="s">
        <v>3368</v>
      </c>
      <c r="G229" s="259" t="s">
        <v>3311</v>
      </c>
      <c r="H229" s="260">
        <v>0.34999999999999998</v>
      </c>
      <c r="I229" s="261"/>
      <c r="J229" s="262">
        <f>ROUND(I229*H229,2)</f>
        <v>0</v>
      </c>
      <c r="K229" s="258" t="s">
        <v>19</v>
      </c>
      <c r="L229" s="263"/>
      <c r="M229" s="264" t="s">
        <v>19</v>
      </c>
      <c r="N229" s="265" t="s">
        <v>40</v>
      </c>
      <c r="O229" s="84"/>
      <c r="P229" s="213">
        <f>O229*H229</f>
        <v>0</v>
      </c>
      <c r="Q229" s="213">
        <v>0</v>
      </c>
      <c r="R229" s="213">
        <f>Q229*H229</f>
        <v>0</v>
      </c>
      <c r="S229" s="213">
        <v>0</v>
      </c>
      <c r="T229" s="214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15" t="s">
        <v>260</v>
      </c>
      <c r="AT229" s="215" t="s">
        <v>229</v>
      </c>
      <c r="AU229" s="215" t="s">
        <v>79</v>
      </c>
      <c r="AY229" s="17" t="s">
        <v>144</v>
      </c>
      <c r="BE229" s="216">
        <f>IF(N229="základní",J229,0)</f>
        <v>0</v>
      </c>
      <c r="BF229" s="216">
        <f>IF(N229="snížená",J229,0)</f>
        <v>0</v>
      </c>
      <c r="BG229" s="216">
        <f>IF(N229="zákl. přenesená",J229,0)</f>
        <v>0</v>
      </c>
      <c r="BH229" s="216">
        <f>IF(N229="sníž. přenesená",J229,0)</f>
        <v>0</v>
      </c>
      <c r="BI229" s="216">
        <f>IF(N229="nulová",J229,0)</f>
        <v>0</v>
      </c>
      <c r="BJ229" s="17" t="s">
        <v>77</v>
      </c>
      <c r="BK229" s="216">
        <f>ROUND(I229*H229,2)</f>
        <v>0</v>
      </c>
      <c r="BL229" s="17" t="s">
        <v>203</v>
      </c>
      <c r="BM229" s="215" t="s">
        <v>638</v>
      </c>
    </row>
    <row r="230" s="2" customFormat="1">
      <c r="A230" s="38"/>
      <c r="B230" s="39"/>
      <c r="C230" s="40"/>
      <c r="D230" s="217" t="s">
        <v>152</v>
      </c>
      <c r="E230" s="40"/>
      <c r="F230" s="218" t="s">
        <v>3368</v>
      </c>
      <c r="G230" s="40"/>
      <c r="H230" s="40"/>
      <c r="I230" s="219"/>
      <c r="J230" s="40"/>
      <c r="K230" s="40"/>
      <c r="L230" s="44"/>
      <c r="M230" s="220"/>
      <c r="N230" s="221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152</v>
      </c>
      <c r="AU230" s="17" t="s">
        <v>79</v>
      </c>
    </row>
    <row r="231" s="2" customFormat="1" ht="16.5" customHeight="1">
      <c r="A231" s="38"/>
      <c r="B231" s="39"/>
      <c r="C231" s="256" t="s">
        <v>404</v>
      </c>
      <c r="D231" s="256" t="s">
        <v>229</v>
      </c>
      <c r="E231" s="257" t="s">
        <v>3369</v>
      </c>
      <c r="F231" s="258" t="s">
        <v>3370</v>
      </c>
      <c r="G231" s="259" t="s">
        <v>3311</v>
      </c>
      <c r="H231" s="260">
        <v>0.10000000000000001</v>
      </c>
      <c r="I231" s="261"/>
      <c r="J231" s="262">
        <f>ROUND(I231*H231,2)</f>
        <v>0</v>
      </c>
      <c r="K231" s="258" t="s">
        <v>19</v>
      </c>
      <c r="L231" s="263"/>
      <c r="M231" s="264" t="s">
        <v>19</v>
      </c>
      <c r="N231" s="265" t="s">
        <v>40</v>
      </c>
      <c r="O231" s="84"/>
      <c r="P231" s="213">
        <f>O231*H231</f>
        <v>0</v>
      </c>
      <c r="Q231" s="213">
        <v>0</v>
      </c>
      <c r="R231" s="213">
        <f>Q231*H231</f>
        <v>0</v>
      </c>
      <c r="S231" s="213">
        <v>0</v>
      </c>
      <c r="T231" s="214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15" t="s">
        <v>260</v>
      </c>
      <c r="AT231" s="215" t="s">
        <v>229</v>
      </c>
      <c r="AU231" s="215" t="s">
        <v>79</v>
      </c>
      <c r="AY231" s="17" t="s">
        <v>144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7" t="s">
        <v>77</v>
      </c>
      <c r="BK231" s="216">
        <f>ROUND(I231*H231,2)</f>
        <v>0</v>
      </c>
      <c r="BL231" s="17" t="s">
        <v>203</v>
      </c>
      <c r="BM231" s="215" t="s">
        <v>643</v>
      </c>
    </row>
    <row r="232" s="2" customFormat="1">
      <c r="A232" s="38"/>
      <c r="B232" s="39"/>
      <c r="C232" s="40"/>
      <c r="D232" s="217" t="s">
        <v>152</v>
      </c>
      <c r="E232" s="40"/>
      <c r="F232" s="218" t="s">
        <v>3370</v>
      </c>
      <c r="G232" s="40"/>
      <c r="H232" s="40"/>
      <c r="I232" s="219"/>
      <c r="J232" s="40"/>
      <c r="K232" s="40"/>
      <c r="L232" s="44"/>
      <c r="M232" s="220"/>
      <c r="N232" s="221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152</v>
      </c>
      <c r="AU232" s="17" t="s">
        <v>79</v>
      </c>
    </row>
    <row r="233" s="2" customFormat="1" ht="24.15" customHeight="1">
      <c r="A233" s="38"/>
      <c r="B233" s="39"/>
      <c r="C233" s="204" t="s">
        <v>644</v>
      </c>
      <c r="D233" s="204" t="s">
        <v>146</v>
      </c>
      <c r="E233" s="205" t="s">
        <v>3371</v>
      </c>
      <c r="F233" s="206" t="s">
        <v>3372</v>
      </c>
      <c r="G233" s="207" t="s">
        <v>934</v>
      </c>
      <c r="H233" s="266"/>
      <c r="I233" s="209"/>
      <c r="J233" s="210">
        <f>ROUND(I233*H233,2)</f>
        <v>0</v>
      </c>
      <c r="K233" s="206" t="s">
        <v>19</v>
      </c>
      <c r="L233" s="44"/>
      <c r="M233" s="211" t="s">
        <v>19</v>
      </c>
      <c r="N233" s="212" t="s">
        <v>40</v>
      </c>
      <c r="O233" s="84"/>
      <c r="P233" s="213">
        <f>O233*H233</f>
        <v>0</v>
      </c>
      <c r="Q233" s="213">
        <v>0</v>
      </c>
      <c r="R233" s="213">
        <f>Q233*H233</f>
        <v>0</v>
      </c>
      <c r="S233" s="213">
        <v>0</v>
      </c>
      <c r="T233" s="214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5" t="s">
        <v>203</v>
      </c>
      <c r="AT233" s="215" t="s">
        <v>146</v>
      </c>
      <c r="AU233" s="215" t="s">
        <v>79</v>
      </c>
      <c r="AY233" s="17" t="s">
        <v>144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7" t="s">
        <v>77</v>
      </c>
      <c r="BK233" s="216">
        <f>ROUND(I233*H233,2)</f>
        <v>0</v>
      </c>
      <c r="BL233" s="17" t="s">
        <v>203</v>
      </c>
      <c r="BM233" s="215" t="s">
        <v>647</v>
      </c>
    </row>
    <row r="234" s="2" customFormat="1">
      <c r="A234" s="38"/>
      <c r="B234" s="39"/>
      <c r="C234" s="40"/>
      <c r="D234" s="217" t="s">
        <v>152</v>
      </c>
      <c r="E234" s="40"/>
      <c r="F234" s="218" t="s">
        <v>3373</v>
      </c>
      <c r="G234" s="40"/>
      <c r="H234" s="40"/>
      <c r="I234" s="219"/>
      <c r="J234" s="40"/>
      <c r="K234" s="40"/>
      <c r="L234" s="44"/>
      <c r="M234" s="220"/>
      <c r="N234" s="221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152</v>
      </c>
      <c r="AU234" s="17" t="s">
        <v>79</v>
      </c>
    </row>
    <row r="235" s="2" customFormat="1" ht="16.5" customHeight="1">
      <c r="A235" s="38"/>
      <c r="B235" s="39"/>
      <c r="C235" s="204" t="s">
        <v>410</v>
      </c>
      <c r="D235" s="204" t="s">
        <v>146</v>
      </c>
      <c r="E235" s="205" t="s">
        <v>3374</v>
      </c>
      <c r="F235" s="206" t="s">
        <v>3375</v>
      </c>
      <c r="G235" s="207" t="s">
        <v>1212</v>
      </c>
      <c r="H235" s="208">
        <v>80</v>
      </c>
      <c r="I235" s="209"/>
      <c r="J235" s="210">
        <f>ROUND(I235*H235,2)</f>
        <v>0</v>
      </c>
      <c r="K235" s="206" t="s">
        <v>19</v>
      </c>
      <c r="L235" s="44"/>
      <c r="M235" s="211" t="s">
        <v>19</v>
      </c>
      <c r="N235" s="212" t="s">
        <v>40</v>
      </c>
      <c r="O235" s="84"/>
      <c r="P235" s="213">
        <f>O235*H235</f>
        <v>0</v>
      </c>
      <c r="Q235" s="213">
        <v>0</v>
      </c>
      <c r="R235" s="213">
        <f>Q235*H235</f>
        <v>0</v>
      </c>
      <c r="S235" s="213">
        <v>0</v>
      </c>
      <c r="T235" s="214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15" t="s">
        <v>203</v>
      </c>
      <c r="AT235" s="215" t="s">
        <v>146</v>
      </c>
      <c r="AU235" s="215" t="s">
        <v>79</v>
      </c>
      <c r="AY235" s="17" t="s">
        <v>144</v>
      </c>
      <c r="BE235" s="216">
        <f>IF(N235="základní",J235,0)</f>
        <v>0</v>
      </c>
      <c r="BF235" s="216">
        <f>IF(N235="snížená",J235,0)</f>
        <v>0</v>
      </c>
      <c r="BG235" s="216">
        <f>IF(N235="zákl. přenesená",J235,0)</f>
        <v>0</v>
      </c>
      <c r="BH235" s="216">
        <f>IF(N235="sníž. přenesená",J235,0)</f>
        <v>0</v>
      </c>
      <c r="BI235" s="216">
        <f>IF(N235="nulová",J235,0)</f>
        <v>0</v>
      </c>
      <c r="BJ235" s="17" t="s">
        <v>77</v>
      </c>
      <c r="BK235" s="216">
        <f>ROUND(I235*H235,2)</f>
        <v>0</v>
      </c>
      <c r="BL235" s="17" t="s">
        <v>203</v>
      </c>
      <c r="BM235" s="215" t="s">
        <v>658</v>
      </c>
    </row>
    <row r="236" s="2" customFormat="1">
      <c r="A236" s="38"/>
      <c r="B236" s="39"/>
      <c r="C236" s="40"/>
      <c r="D236" s="217" t="s">
        <v>152</v>
      </c>
      <c r="E236" s="40"/>
      <c r="F236" s="218" t="s">
        <v>3375</v>
      </c>
      <c r="G236" s="40"/>
      <c r="H236" s="40"/>
      <c r="I236" s="219"/>
      <c r="J236" s="40"/>
      <c r="K236" s="40"/>
      <c r="L236" s="44"/>
      <c r="M236" s="220"/>
      <c r="N236" s="221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152</v>
      </c>
      <c r="AU236" s="17" t="s">
        <v>79</v>
      </c>
    </row>
    <row r="237" s="2" customFormat="1" ht="24.15" customHeight="1">
      <c r="A237" s="38"/>
      <c r="B237" s="39"/>
      <c r="C237" s="256" t="s">
        <v>665</v>
      </c>
      <c r="D237" s="256" t="s">
        <v>229</v>
      </c>
      <c r="E237" s="257" t="s">
        <v>3376</v>
      </c>
      <c r="F237" s="258" t="s">
        <v>3377</v>
      </c>
      <c r="G237" s="259" t="s">
        <v>3311</v>
      </c>
      <c r="H237" s="260">
        <v>1</v>
      </c>
      <c r="I237" s="261"/>
      <c r="J237" s="262">
        <f>ROUND(I237*H237,2)</f>
        <v>0</v>
      </c>
      <c r="K237" s="258" t="s">
        <v>19</v>
      </c>
      <c r="L237" s="263"/>
      <c r="M237" s="264" t="s">
        <v>19</v>
      </c>
      <c r="N237" s="265" t="s">
        <v>40</v>
      </c>
      <c r="O237" s="84"/>
      <c r="P237" s="213">
        <f>O237*H237</f>
        <v>0</v>
      </c>
      <c r="Q237" s="213">
        <v>0</v>
      </c>
      <c r="R237" s="213">
        <f>Q237*H237</f>
        <v>0</v>
      </c>
      <c r="S237" s="213">
        <v>0</v>
      </c>
      <c r="T237" s="214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15" t="s">
        <v>260</v>
      </c>
      <c r="AT237" s="215" t="s">
        <v>229</v>
      </c>
      <c r="AU237" s="215" t="s">
        <v>79</v>
      </c>
      <c r="AY237" s="17" t="s">
        <v>144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17" t="s">
        <v>77</v>
      </c>
      <c r="BK237" s="216">
        <f>ROUND(I237*H237,2)</f>
        <v>0</v>
      </c>
      <c r="BL237" s="17" t="s">
        <v>203</v>
      </c>
      <c r="BM237" s="215" t="s">
        <v>668</v>
      </c>
    </row>
    <row r="238" s="2" customFormat="1">
      <c r="A238" s="38"/>
      <c r="B238" s="39"/>
      <c r="C238" s="40"/>
      <c r="D238" s="217" t="s">
        <v>152</v>
      </c>
      <c r="E238" s="40"/>
      <c r="F238" s="218" t="s">
        <v>3377</v>
      </c>
      <c r="G238" s="40"/>
      <c r="H238" s="40"/>
      <c r="I238" s="219"/>
      <c r="J238" s="40"/>
      <c r="K238" s="40"/>
      <c r="L238" s="44"/>
      <c r="M238" s="220"/>
      <c r="N238" s="221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152</v>
      </c>
      <c r="AU238" s="17" t="s">
        <v>79</v>
      </c>
    </row>
    <row r="239" s="12" customFormat="1" ht="25.92" customHeight="1">
      <c r="A239" s="12"/>
      <c r="B239" s="188"/>
      <c r="C239" s="189"/>
      <c r="D239" s="190" t="s">
        <v>68</v>
      </c>
      <c r="E239" s="191" t="s">
        <v>229</v>
      </c>
      <c r="F239" s="191" t="s">
        <v>2785</v>
      </c>
      <c r="G239" s="189"/>
      <c r="H239" s="189"/>
      <c r="I239" s="192"/>
      <c r="J239" s="193">
        <f>BK239</f>
        <v>0</v>
      </c>
      <c r="K239" s="189"/>
      <c r="L239" s="194"/>
      <c r="M239" s="195"/>
      <c r="N239" s="196"/>
      <c r="O239" s="196"/>
      <c r="P239" s="197">
        <f>P240+P247+P268</f>
        <v>0</v>
      </c>
      <c r="Q239" s="196"/>
      <c r="R239" s="197">
        <f>R240+R247+R268</f>
        <v>0</v>
      </c>
      <c r="S239" s="196"/>
      <c r="T239" s="198">
        <f>T240+T247+T268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199" t="s">
        <v>169</v>
      </c>
      <c r="AT239" s="200" t="s">
        <v>68</v>
      </c>
      <c r="AU239" s="200" t="s">
        <v>69</v>
      </c>
      <c r="AY239" s="199" t="s">
        <v>144</v>
      </c>
      <c r="BK239" s="201">
        <f>BK240+BK247+BK268</f>
        <v>0</v>
      </c>
    </row>
    <row r="240" s="12" customFormat="1" ht="22.8" customHeight="1">
      <c r="A240" s="12"/>
      <c r="B240" s="188"/>
      <c r="C240" s="189"/>
      <c r="D240" s="190" t="s">
        <v>68</v>
      </c>
      <c r="E240" s="202" t="s">
        <v>3378</v>
      </c>
      <c r="F240" s="202" t="s">
        <v>3379</v>
      </c>
      <c r="G240" s="189"/>
      <c r="H240" s="189"/>
      <c r="I240" s="192"/>
      <c r="J240" s="203">
        <f>BK240</f>
        <v>0</v>
      </c>
      <c r="K240" s="189"/>
      <c r="L240" s="194"/>
      <c r="M240" s="195"/>
      <c r="N240" s="196"/>
      <c r="O240" s="196"/>
      <c r="P240" s="197">
        <f>SUM(P241:P246)</f>
        <v>0</v>
      </c>
      <c r="Q240" s="196"/>
      <c r="R240" s="197">
        <f>SUM(R241:R246)</f>
        <v>0</v>
      </c>
      <c r="S240" s="196"/>
      <c r="T240" s="198">
        <f>SUM(T241:T246)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99" t="s">
        <v>169</v>
      </c>
      <c r="AT240" s="200" t="s">
        <v>68</v>
      </c>
      <c r="AU240" s="200" t="s">
        <v>77</v>
      </c>
      <c r="AY240" s="199" t="s">
        <v>144</v>
      </c>
      <c r="BK240" s="201">
        <f>SUM(BK241:BK246)</f>
        <v>0</v>
      </c>
    </row>
    <row r="241" s="2" customFormat="1" ht="24.15" customHeight="1">
      <c r="A241" s="38"/>
      <c r="B241" s="39"/>
      <c r="C241" s="204" t="s">
        <v>419</v>
      </c>
      <c r="D241" s="204" t="s">
        <v>146</v>
      </c>
      <c r="E241" s="205" t="s">
        <v>3380</v>
      </c>
      <c r="F241" s="206" t="s">
        <v>3381</v>
      </c>
      <c r="G241" s="207" t="s">
        <v>305</v>
      </c>
      <c r="H241" s="208">
        <v>1</v>
      </c>
      <c r="I241" s="209"/>
      <c r="J241" s="210">
        <f>ROUND(I241*H241,2)</f>
        <v>0</v>
      </c>
      <c r="K241" s="206" t="s">
        <v>19</v>
      </c>
      <c r="L241" s="44"/>
      <c r="M241" s="211" t="s">
        <v>19</v>
      </c>
      <c r="N241" s="212" t="s">
        <v>40</v>
      </c>
      <c r="O241" s="84"/>
      <c r="P241" s="213">
        <f>O241*H241</f>
        <v>0</v>
      </c>
      <c r="Q241" s="213">
        <v>0</v>
      </c>
      <c r="R241" s="213">
        <f>Q241*H241</f>
        <v>0</v>
      </c>
      <c r="S241" s="213">
        <v>0</v>
      </c>
      <c r="T241" s="214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15" t="s">
        <v>377</v>
      </c>
      <c r="AT241" s="215" t="s">
        <v>146</v>
      </c>
      <c r="AU241" s="215" t="s">
        <v>79</v>
      </c>
      <c r="AY241" s="17" t="s">
        <v>144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7" t="s">
        <v>77</v>
      </c>
      <c r="BK241" s="216">
        <f>ROUND(I241*H241,2)</f>
        <v>0</v>
      </c>
      <c r="BL241" s="17" t="s">
        <v>377</v>
      </c>
      <c r="BM241" s="215" t="s">
        <v>676</v>
      </c>
    </row>
    <row r="242" s="2" customFormat="1">
      <c r="A242" s="38"/>
      <c r="B242" s="39"/>
      <c r="C242" s="40"/>
      <c r="D242" s="217" t="s">
        <v>152</v>
      </c>
      <c r="E242" s="40"/>
      <c r="F242" s="218" t="s">
        <v>3382</v>
      </c>
      <c r="G242" s="40"/>
      <c r="H242" s="40"/>
      <c r="I242" s="219"/>
      <c r="J242" s="40"/>
      <c r="K242" s="40"/>
      <c r="L242" s="44"/>
      <c r="M242" s="220"/>
      <c r="N242" s="221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152</v>
      </c>
      <c r="AU242" s="17" t="s">
        <v>79</v>
      </c>
    </row>
    <row r="243" s="2" customFormat="1" ht="21.75" customHeight="1">
      <c r="A243" s="38"/>
      <c r="B243" s="39"/>
      <c r="C243" s="204" t="s">
        <v>688</v>
      </c>
      <c r="D243" s="204" t="s">
        <v>146</v>
      </c>
      <c r="E243" s="205" t="s">
        <v>3383</v>
      </c>
      <c r="F243" s="206" t="s">
        <v>3384</v>
      </c>
      <c r="G243" s="207" t="s">
        <v>305</v>
      </c>
      <c r="H243" s="208">
        <v>1</v>
      </c>
      <c r="I243" s="209"/>
      <c r="J243" s="210">
        <f>ROUND(I243*H243,2)</f>
        <v>0</v>
      </c>
      <c r="K243" s="206" t="s">
        <v>19</v>
      </c>
      <c r="L243" s="44"/>
      <c r="M243" s="211" t="s">
        <v>19</v>
      </c>
      <c r="N243" s="212" t="s">
        <v>40</v>
      </c>
      <c r="O243" s="84"/>
      <c r="P243" s="213">
        <f>O243*H243</f>
        <v>0</v>
      </c>
      <c r="Q243" s="213">
        <v>0</v>
      </c>
      <c r="R243" s="213">
        <f>Q243*H243</f>
        <v>0</v>
      </c>
      <c r="S243" s="213">
        <v>0</v>
      </c>
      <c r="T243" s="214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15" t="s">
        <v>377</v>
      </c>
      <c r="AT243" s="215" t="s">
        <v>146</v>
      </c>
      <c r="AU243" s="215" t="s">
        <v>79</v>
      </c>
      <c r="AY243" s="17" t="s">
        <v>144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7" t="s">
        <v>77</v>
      </c>
      <c r="BK243" s="216">
        <f>ROUND(I243*H243,2)</f>
        <v>0</v>
      </c>
      <c r="BL243" s="17" t="s">
        <v>377</v>
      </c>
      <c r="BM243" s="215" t="s">
        <v>691</v>
      </c>
    </row>
    <row r="244" s="2" customFormat="1">
      <c r="A244" s="38"/>
      <c r="B244" s="39"/>
      <c r="C244" s="40"/>
      <c r="D244" s="217" t="s">
        <v>152</v>
      </c>
      <c r="E244" s="40"/>
      <c r="F244" s="218" t="s">
        <v>3385</v>
      </c>
      <c r="G244" s="40"/>
      <c r="H244" s="40"/>
      <c r="I244" s="219"/>
      <c r="J244" s="40"/>
      <c r="K244" s="40"/>
      <c r="L244" s="44"/>
      <c r="M244" s="220"/>
      <c r="N244" s="221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152</v>
      </c>
      <c r="AU244" s="17" t="s">
        <v>79</v>
      </c>
    </row>
    <row r="245" s="2" customFormat="1" ht="37.8" customHeight="1">
      <c r="A245" s="38"/>
      <c r="B245" s="39"/>
      <c r="C245" s="256" t="s">
        <v>428</v>
      </c>
      <c r="D245" s="256" t="s">
        <v>229</v>
      </c>
      <c r="E245" s="257" t="s">
        <v>3386</v>
      </c>
      <c r="F245" s="258" t="s">
        <v>3387</v>
      </c>
      <c r="G245" s="259" t="s">
        <v>305</v>
      </c>
      <c r="H245" s="260">
        <v>1</v>
      </c>
      <c r="I245" s="261"/>
      <c r="J245" s="262">
        <f>ROUND(I245*H245,2)</f>
        <v>0</v>
      </c>
      <c r="K245" s="258" t="s">
        <v>19</v>
      </c>
      <c r="L245" s="263"/>
      <c r="M245" s="264" t="s">
        <v>19</v>
      </c>
      <c r="N245" s="265" t="s">
        <v>40</v>
      </c>
      <c r="O245" s="84"/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15" t="s">
        <v>1080</v>
      </c>
      <c r="AT245" s="215" t="s">
        <v>229</v>
      </c>
      <c r="AU245" s="215" t="s">
        <v>79</v>
      </c>
      <c r="AY245" s="17" t="s">
        <v>144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7" t="s">
        <v>77</v>
      </c>
      <c r="BK245" s="216">
        <f>ROUND(I245*H245,2)</f>
        <v>0</v>
      </c>
      <c r="BL245" s="17" t="s">
        <v>377</v>
      </c>
      <c r="BM245" s="215" t="s">
        <v>697</v>
      </c>
    </row>
    <row r="246" s="2" customFormat="1">
      <c r="A246" s="38"/>
      <c r="B246" s="39"/>
      <c r="C246" s="40"/>
      <c r="D246" s="217" t="s">
        <v>152</v>
      </c>
      <c r="E246" s="40"/>
      <c r="F246" s="218" t="s">
        <v>3387</v>
      </c>
      <c r="G246" s="40"/>
      <c r="H246" s="40"/>
      <c r="I246" s="219"/>
      <c r="J246" s="40"/>
      <c r="K246" s="40"/>
      <c r="L246" s="44"/>
      <c r="M246" s="220"/>
      <c r="N246" s="221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152</v>
      </c>
      <c r="AU246" s="17" t="s">
        <v>79</v>
      </c>
    </row>
    <row r="247" s="12" customFormat="1" ht="22.8" customHeight="1">
      <c r="A247" s="12"/>
      <c r="B247" s="188"/>
      <c r="C247" s="189"/>
      <c r="D247" s="190" t="s">
        <v>68</v>
      </c>
      <c r="E247" s="202" t="s">
        <v>3388</v>
      </c>
      <c r="F247" s="202" t="s">
        <v>3389</v>
      </c>
      <c r="G247" s="189"/>
      <c r="H247" s="189"/>
      <c r="I247" s="192"/>
      <c r="J247" s="203">
        <f>BK247</f>
        <v>0</v>
      </c>
      <c r="K247" s="189"/>
      <c r="L247" s="194"/>
      <c r="M247" s="195"/>
      <c r="N247" s="196"/>
      <c r="O247" s="196"/>
      <c r="P247" s="197">
        <f>SUM(P248:P267)</f>
        <v>0</v>
      </c>
      <c r="Q247" s="196"/>
      <c r="R247" s="197">
        <f>SUM(R248:R267)</f>
        <v>0</v>
      </c>
      <c r="S247" s="196"/>
      <c r="T247" s="198">
        <f>SUM(T248:T267)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199" t="s">
        <v>169</v>
      </c>
      <c r="AT247" s="200" t="s">
        <v>68</v>
      </c>
      <c r="AU247" s="200" t="s">
        <v>77</v>
      </c>
      <c r="AY247" s="199" t="s">
        <v>144</v>
      </c>
      <c r="BK247" s="201">
        <f>SUM(BK248:BK267)</f>
        <v>0</v>
      </c>
    </row>
    <row r="248" s="2" customFormat="1" ht="33" customHeight="1">
      <c r="A248" s="38"/>
      <c r="B248" s="39"/>
      <c r="C248" s="204" t="s">
        <v>701</v>
      </c>
      <c r="D248" s="204" t="s">
        <v>146</v>
      </c>
      <c r="E248" s="205" t="s">
        <v>3390</v>
      </c>
      <c r="F248" s="206" t="s">
        <v>3391</v>
      </c>
      <c r="G248" s="207" t="s">
        <v>211</v>
      </c>
      <c r="H248" s="208">
        <v>0.80000000000000004</v>
      </c>
      <c r="I248" s="209"/>
      <c r="J248" s="210">
        <f>ROUND(I248*H248,2)</f>
        <v>0</v>
      </c>
      <c r="K248" s="206" t="s">
        <v>19</v>
      </c>
      <c r="L248" s="44"/>
      <c r="M248" s="211" t="s">
        <v>19</v>
      </c>
      <c r="N248" s="212" t="s">
        <v>40</v>
      </c>
      <c r="O248" s="84"/>
      <c r="P248" s="213">
        <f>O248*H248</f>
        <v>0</v>
      </c>
      <c r="Q248" s="213">
        <v>0</v>
      </c>
      <c r="R248" s="213">
        <f>Q248*H248</f>
        <v>0</v>
      </c>
      <c r="S248" s="213">
        <v>0</v>
      </c>
      <c r="T248" s="214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15" t="s">
        <v>377</v>
      </c>
      <c r="AT248" s="215" t="s">
        <v>146</v>
      </c>
      <c r="AU248" s="215" t="s">
        <v>79</v>
      </c>
      <c r="AY248" s="17" t="s">
        <v>144</v>
      </c>
      <c r="BE248" s="216">
        <f>IF(N248="základní",J248,0)</f>
        <v>0</v>
      </c>
      <c r="BF248" s="216">
        <f>IF(N248="snížená",J248,0)</f>
        <v>0</v>
      </c>
      <c r="BG248" s="216">
        <f>IF(N248="zákl. přenesená",J248,0)</f>
        <v>0</v>
      </c>
      <c r="BH248" s="216">
        <f>IF(N248="sníž. přenesená",J248,0)</f>
        <v>0</v>
      </c>
      <c r="BI248" s="216">
        <f>IF(N248="nulová",J248,0)</f>
        <v>0</v>
      </c>
      <c r="BJ248" s="17" t="s">
        <v>77</v>
      </c>
      <c r="BK248" s="216">
        <f>ROUND(I248*H248,2)</f>
        <v>0</v>
      </c>
      <c r="BL248" s="17" t="s">
        <v>377</v>
      </c>
      <c r="BM248" s="215" t="s">
        <v>704</v>
      </c>
    </row>
    <row r="249" s="2" customFormat="1">
      <c r="A249" s="38"/>
      <c r="B249" s="39"/>
      <c r="C249" s="40"/>
      <c r="D249" s="217" t="s">
        <v>152</v>
      </c>
      <c r="E249" s="40"/>
      <c r="F249" s="218" t="s">
        <v>3391</v>
      </c>
      <c r="G249" s="40"/>
      <c r="H249" s="40"/>
      <c r="I249" s="219"/>
      <c r="J249" s="40"/>
      <c r="K249" s="40"/>
      <c r="L249" s="44"/>
      <c r="M249" s="220"/>
      <c r="N249" s="221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152</v>
      </c>
      <c r="AU249" s="17" t="s">
        <v>79</v>
      </c>
    </row>
    <row r="250" s="2" customFormat="1" ht="24.15" customHeight="1">
      <c r="A250" s="38"/>
      <c r="B250" s="39"/>
      <c r="C250" s="204" t="s">
        <v>436</v>
      </c>
      <c r="D250" s="204" t="s">
        <v>146</v>
      </c>
      <c r="E250" s="205" t="s">
        <v>3392</v>
      </c>
      <c r="F250" s="206" t="s">
        <v>3393</v>
      </c>
      <c r="G250" s="207" t="s">
        <v>211</v>
      </c>
      <c r="H250" s="208">
        <v>0.80000000000000004</v>
      </c>
      <c r="I250" s="209"/>
      <c r="J250" s="210">
        <f>ROUND(I250*H250,2)</f>
        <v>0</v>
      </c>
      <c r="K250" s="206" t="s">
        <v>19</v>
      </c>
      <c r="L250" s="44"/>
      <c r="M250" s="211" t="s">
        <v>19</v>
      </c>
      <c r="N250" s="212" t="s">
        <v>40</v>
      </c>
      <c r="O250" s="84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15" t="s">
        <v>377</v>
      </c>
      <c r="AT250" s="215" t="s">
        <v>146</v>
      </c>
      <c r="AU250" s="215" t="s">
        <v>79</v>
      </c>
      <c r="AY250" s="17" t="s">
        <v>144</v>
      </c>
      <c r="BE250" s="216">
        <f>IF(N250="základní",J250,0)</f>
        <v>0</v>
      </c>
      <c r="BF250" s="216">
        <f>IF(N250="snížená",J250,0)</f>
        <v>0</v>
      </c>
      <c r="BG250" s="216">
        <f>IF(N250="zákl. přenesená",J250,0)</f>
        <v>0</v>
      </c>
      <c r="BH250" s="216">
        <f>IF(N250="sníž. přenesená",J250,0)</f>
        <v>0</v>
      </c>
      <c r="BI250" s="216">
        <f>IF(N250="nulová",J250,0)</f>
        <v>0</v>
      </c>
      <c r="BJ250" s="17" t="s">
        <v>77</v>
      </c>
      <c r="BK250" s="216">
        <f>ROUND(I250*H250,2)</f>
        <v>0</v>
      </c>
      <c r="BL250" s="17" t="s">
        <v>377</v>
      </c>
      <c r="BM250" s="215" t="s">
        <v>719</v>
      </c>
    </row>
    <row r="251" s="2" customFormat="1">
      <c r="A251" s="38"/>
      <c r="B251" s="39"/>
      <c r="C251" s="40"/>
      <c r="D251" s="217" t="s">
        <v>152</v>
      </c>
      <c r="E251" s="40"/>
      <c r="F251" s="218" t="s">
        <v>3393</v>
      </c>
      <c r="G251" s="40"/>
      <c r="H251" s="40"/>
      <c r="I251" s="219"/>
      <c r="J251" s="40"/>
      <c r="K251" s="40"/>
      <c r="L251" s="44"/>
      <c r="M251" s="220"/>
      <c r="N251" s="221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152</v>
      </c>
      <c r="AU251" s="17" t="s">
        <v>79</v>
      </c>
    </row>
    <row r="252" s="2" customFormat="1" ht="37.8" customHeight="1">
      <c r="A252" s="38"/>
      <c r="B252" s="39"/>
      <c r="C252" s="204" t="s">
        <v>727</v>
      </c>
      <c r="D252" s="204" t="s">
        <v>146</v>
      </c>
      <c r="E252" s="205" t="s">
        <v>3394</v>
      </c>
      <c r="F252" s="206" t="s">
        <v>3395</v>
      </c>
      <c r="G252" s="207" t="s">
        <v>211</v>
      </c>
      <c r="H252" s="208">
        <v>8</v>
      </c>
      <c r="I252" s="209"/>
      <c r="J252" s="210">
        <f>ROUND(I252*H252,2)</f>
        <v>0</v>
      </c>
      <c r="K252" s="206" t="s">
        <v>19</v>
      </c>
      <c r="L252" s="44"/>
      <c r="M252" s="211" t="s">
        <v>19</v>
      </c>
      <c r="N252" s="212" t="s">
        <v>40</v>
      </c>
      <c r="O252" s="84"/>
      <c r="P252" s="213">
        <f>O252*H252</f>
        <v>0</v>
      </c>
      <c r="Q252" s="213">
        <v>0</v>
      </c>
      <c r="R252" s="213">
        <f>Q252*H252</f>
        <v>0</v>
      </c>
      <c r="S252" s="213">
        <v>0</v>
      </c>
      <c r="T252" s="214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15" t="s">
        <v>377</v>
      </c>
      <c r="AT252" s="215" t="s">
        <v>146</v>
      </c>
      <c r="AU252" s="215" t="s">
        <v>79</v>
      </c>
      <c r="AY252" s="17" t="s">
        <v>144</v>
      </c>
      <c r="BE252" s="216">
        <f>IF(N252="základní",J252,0)</f>
        <v>0</v>
      </c>
      <c r="BF252" s="216">
        <f>IF(N252="snížená",J252,0)</f>
        <v>0</v>
      </c>
      <c r="BG252" s="216">
        <f>IF(N252="zákl. přenesená",J252,0)</f>
        <v>0</v>
      </c>
      <c r="BH252" s="216">
        <f>IF(N252="sníž. přenesená",J252,0)</f>
        <v>0</v>
      </c>
      <c r="BI252" s="216">
        <f>IF(N252="nulová",J252,0)</f>
        <v>0</v>
      </c>
      <c r="BJ252" s="17" t="s">
        <v>77</v>
      </c>
      <c r="BK252" s="216">
        <f>ROUND(I252*H252,2)</f>
        <v>0</v>
      </c>
      <c r="BL252" s="17" t="s">
        <v>377</v>
      </c>
      <c r="BM252" s="215" t="s">
        <v>730</v>
      </c>
    </row>
    <row r="253" s="2" customFormat="1">
      <c r="A253" s="38"/>
      <c r="B253" s="39"/>
      <c r="C253" s="40"/>
      <c r="D253" s="217" t="s">
        <v>152</v>
      </c>
      <c r="E253" s="40"/>
      <c r="F253" s="218" t="s">
        <v>3395</v>
      </c>
      <c r="G253" s="40"/>
      <c r="H253" s="40"/>
      <c r="I253" s="219"/>
      <c r="J253" s="40"/>
      <c r="K253" s="40"/>
      <c r="L253" s="44"/>
      <c r="M253" s="220"/>
      <c r="N253" s="221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152</v>
      </c>
      <c r="AU253" s="17" t="s">
        <v>79</v>
      </c>
    </row>
    <row r="254" s="2" customFormat="1" ht="37.8" customHeight="1">
      <c r="A254" s="38"/>
      <c r="B254" s="39"/>
      <c r="C254" s="204" t="s">
        <v>440</v>
      </c>
      <c r="D254" s="204" t="s">
        <v>146</v>
      </c>
      <c r="E254" s="205" t="s">
        <v>3396</v>
      </c>
      <c r="F254" s="206" t="s">
        <v>3397</v>
      </c>
      <c r="G254" s="207" t="s">
        <v>305</v>
      </c>
      <c r="H254" s="208">
        <v>20</v>
      </c>
      <c r="I254" s="209"/>
      <c r="J254" s="210">
        <f>ROUND(I254*H254,2)</f>
        <v>0</v>
      </c>
      <c r="K254" s="206" t="s">
        <v>19</v>
      </c>
      <c r="L254" s="44"/>
      <c r="M254" s="211" t="s">
        <v>19</v>
      </c>
      <c r="N254" s="212" t="s">
        <v>40</v>
      </c>
      <c r="O254" s="84"/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4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15" t="s">
        <v>377</v>
      </c>
      <c r="AT254" s="215" t="s">
        <v>146</v>
      </c>
      <c r="AU254" s="215" t="s">
        <v>79</v>
      </c>
      <c r="AY254" s="17" t="s">
        <v>144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7" t="s">
        <v>77</v>
      </c>
      <c r="BK254" s="216">
        <f>ROUND(I254*H254,2)</f>
        <v>0</v>
      </c>
      <c r="BL254" s="17" t="s">
        <v>377</v>
      </c>
      <c r="BM254" s="215" t="s">
        <v>625</v>
      </c>
    </row>
    <row r="255" s="2" customFormat="1">
      <c r="A255" s="38"/>
      <c r="B255" s="39"/>
      <c r="C255" s="40"/>
      <c r="D255" s="217" t="s">
        <v>152</v>
      </c>
      <c r="E255" s="40"/>
      <c r="F255" s="218" t="s">
        <v>3397</v>
      </c>
      <c r="G255" s="40"/>
      <c r="H255" s="40"/>
      <c r="I255" s="219"/>
      <c r="J255" s="40"/>
      <c r="K255" s="40"/>
      <c r="L255" s="44"/>
      <c r="M255" s="220"/>
      <c r="N255" s="221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152</v>
      </c>
      <c r="AU255" s="17" t="s">
        <v>79</v>
      </c>
    </row>
    <row r="256" s="2" customFormat="1" ht="37.8" customHeight="1">
      <c r="A256" s="38"/>
      <c r="B256" s="39"/>
      <c r="C256" s="204" t="s">
        <v>740</v>
      </c>
      <c r="D256" s="204" t="s">
        <v>146</v>
      </c>
      <c r="E256" s="205" t="s">
        <v>3398</v>
      </c>
      <c r="F256" s="206" t="s">
        <v>3399</v>
      </c>
      <c r="G256" s="207" t="s">
        <v>305</v>
      </c>
      <c r="H256" s="208">
        <v>17</v>
      </c>
      <c r="I256" s="209"/>
      <c r="J256" s="210">
        <f>ROUND(I256*H256,2)</f>
        <v>0</v>
      </c>
      <c r="K256" s="206" t="s">
        <v>19</v>
      </c>
      <c r="L256" s="44"/>
      <c r="M256" s="211" t="s">
        <v>19</v>
      </c>
      <c r="N256" s="212" t="s">
        <v>40</v>
      </c>
      <c r="O256" s="84"/>
      <c r="P256" s="213">
        <f>O256*H256</f>
        <v>0</v>
      </c>
      <c r="Q256" s="213">
        <v>0</v>
      </c>
      <c r="R256" s="213">
        <f>Q256*H256</f>
        <v>0</v>
      </c>
      <c r="S256" s="213">
        <v>0</v>
      </c>
      <c r="T256" s="214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15" t="s">
        <v>377</v>
      </c>
      <c r="AT256" s="215" t="s">
        <v>146</v>
      </c>
      <c r="AU256" s="215" t="s">
        <v>79</v>
      </c>
      <c r="AY256" s="17" t="s">
        <v>144</v>
      </c>
      <c r="BE256" s="216">
        <f>IF(N256="základní",J256,0)</f>
        <v>0</v>
      </c>
      <c r="BF256" s="216">
        <f>IF(N256="snížená",J256,0)</f>
        <v>0</v>
      </c>
      <c r="BG256" s="216">
        <f>IF(N256="zákl. přenesená",J256,0)</f>
        <v>0</v>
      </c>
      <c r="BH256" s="216">
        <f>IF(N256="sníž. přenesená",J256,0)</f>
        <v>0</v>
      </c>
      <c r="BI256" s="216">
        <f>IF(N256="nulová",J256,0)</f>
        <v>0</v>
      </c>
      <c r="BJ256" s="17" t="s">
        <v>77</v>
      </c>
      <c r="BK256" s="216">
        <f>ROUND(I256*H256,2)</f>
        <v>0</v>
      </c>
      <c r="BL256" s="17" t="s">
        <v>377</v>
      </c>
      <c r="BM256" s="215" t="s">
        <v>743</v>
      </c>
    </row>
    <row r="257" s="2" customFormat="1">
      <c r="A257" s="38"/>
      <c r="B257" s="39"/>
      <c r="C257" s="40"/>
      <c r="D257" s="217" t="s">
        <v>152</v>
      </c>
      <c r="E257" s="40"/>
      <c r="F257" s="218" t="s">
        <v>3399</v>
      </c>
      <c r="G257" s="40"/>
      <c r="H257" s="40"/>
      <c r="I257" s="219"/>
      <c r="J257" s="40"/>
      <c r="K257" s="40"/>
      <c r="L257" s="44"/>
      <c r="M257" s="220"/>
      <c r="N257" s="221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152</v>
      </c>
      <c r="AU257" s="17" t="s">
        <v>79</v>
      </c>
    </row>
    <row r="258" s="2" customFormat="1" ht="44.25" customHeight="1">
      <c r="A258" s="38"/>
      <c r="B258" s="39"/>
      <c r="C258" s="204" t="s">
        <v>449</v>
      </c>
      <c r="D258" s="204" t="s">
        <v>146</v>
      </c>
      <c r="E258" s="205" t="s">
        <v>3400</v>
      </c>
      <c r="F258" s="206" t="s">
        <v>3401</v>
      </c>
      <c r="G258" s="207" t="s">
        <v>305</v>
      </c>
      <c r="H258" s="208">
        <v>1</v>
      </c>
      <c r="I258" s="209"/>
      <c r="J258" s="210">
        <f>ROUND(I258*H258,2)</f>
        <v>0</v>
      </c>
      <c r="K258" s="206" t="s">
        <v>19</v>
      </c>
      <c r="L258" s="44"/>
      <c r="M258" s="211" t="s">
        <v>19</v>
      </c>
      <c r="N258" s="212" t="s">
        <v>40</v>
      </c>
      <c r="O258" s="84"/>
      <c r="P258" s="213">
        <f>O258*H258</f>
        <v>0</v>
      </c>
      <c r="Q258" s="213">
        <v>0</v>
      </c>
      <c r="R258" s="213">
        <f>Q258*H258</f>
        <v>0</v>
      </c>
      <c r="S258" s="213">
        <v>0</v>
      </c>
      <c r="T258" s="214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15" t="s">
        <v>377</v>
      </c>
      <c r="AT258" s="215" t="s">
        <v>146</v>
      </c>
      <c r="AU258" s="215" t="s">
        <v>79</v>
      </c>
      <c r="AY258" s="17" t="s">
        <v>144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7" t="s">
        <v>77</v>
      </c>
      <c r="BK258" s="216">
        <f>ROUND(I258*H258,2)</f>
        <v>0</v>
      </c>
      <c r="BL258" s="17" t="s">
        <v>377</v>
      </c>
      <c r="BM258" s="215" t="s">
        <v>746</v>
      </c>
    </row>
    <row r="259" s="2" customFormat="1">
      <c r="A259" s="38"/>
      <c r="B259" s="39"/>
      <c r="C259" s="40"/>
      <c r="D259" s="217" t="s">
        <v>152</v>
      </c>
      <c r="E259" s="40"/>
      <c r="F259" s="218" t="s">
        <v>3401</v>
      </c>
      <c r="G259" s="40"/>
      <c r="H259" s="40"/>
      <c r="I259" s="219"/>
      <c r="J259" s="40"/>
      <c r="K259" s="40"/>
      <c r="L259" s="44"/>
      <c r="M259" s="220"/>
      <c r="N259" s="221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152</v>
      </c>
      <c r="AU259" s="17" t="s">
        <v>79</v>
      </c>
    </row>
    <row r="260" s="2" customFormat="1" ht="55.5" customHeight="1">
      <c r="A260" s="38"/>
      <c r="B260" s="39"/>
      <c r="C260" s="204" t="s">
        <v>750</v>
      </c>
      <c r="D260" s="204" t="s">
        <v>146</v>
      </c>
      <c r="E260" s="205" t="s">
        <v>3402</v>
      </c>
      <c r="F260" s="206" t="s">
        <v>3403</v>
      </c>
      <c r="G260" s="207" t="s">
        <v>305</v>
      </c>
      <c r="H260" s="208">
        <v>82</v>
      </c>
      <c r="I260" s="209"/>
      <c r="J260" s="210">
        <f>ROUND(I260*H260,2)</f>
        <v>0</v>
      </c>
      <c r="K260" s="206" t="s">
        <v>19</v>
      </c>
      <c r="L260" s="44"/>
      <c r="M260" s="211" t="s">
        <v>19</v>
      </c>
      <c r="N260" s="212" t="s">
        <v>40</v>
      </c>
      <c r="O260" s="84"/>
      <c r="P260" s="213">
        <f>O260*H260</f>
        <v>0</v>
      </c>
      <c r="Q260" s="213">
        <v>0</v>
      </c>
      <c r="R260" s="213">
        <f>Q260*H260</f>
        <v>0</v>
      </c>
      <c r="S260" s="213">
        <v>0</v>
      </c>
      <c r="T260" s="214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15" t="s">
        <v>377</v>
      </c>
      <c r="AT260" s="215" t="s">
        <v>146</v>
      </c>
      <c r="AU260" s="215" t="s">
        <v>79</v>
      </c>
      <c r="AY260" s="17" t="s">
        <v>144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7" t="s">
        <v>77</v>
      </c>
      <c r="BK260" s="216">
        <f>ROUND(I260*H260,2)</f>
        <v>0</v>
      </c>
      <c r="BL260" s="17" t="s">
        <v>377</v>
      </c>
      <c r="BM260" s="215" t="s">
        <v>753</v>
      </c>
    </row>
    <row r="261" s="2" customFormat="1">
      <c r="A261" s="38"/>
      <c r="B261" s="39"/>
      <c r="C261" s="40"/>
      <c r="D261" s="217" t="s">
        <v>152</v>
      </c>
      <c r="E261" s="40"/>
      <c r="F261" s="218" t="s">
        <v>3403</v>
      </c>
      <c r="G261" s="40"/>
      <c r="H261" s="40"/>
      <c r="I261" s="219"/>
      <c r="J261" s="40"/>
      <c r="K261" s="40"/>
      <c r="L261" s="44"/>
      <c r="M261" s="220"/>
      <c r="N261" s="221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152</v>
      </c>
      <c r="AU261" s="17" t="s">
        <v>79</v>
      </c>
    </row>
    <row r="262" s="2" customFormat="1" ht="55.5" customHeight="1">
      <c r="A262" s="38"/>
      <c r="B262" s="39"/>
      <c r="C262" s="204" t="s">
        <v>456</v>
      </c>
      <c r="D262" s="204" t="s">
        <v>146</v>
      </c>
      <c r="E262" s="205" t="s">
        <v>3404</v>
      </c>
      <c r="F262" s="206" t="s">
        <v>3405</v>
      </c>
      <c r="G262" s="207" t="s">
        <v>305</v>
      </c>
      <c r="H262" s="208">
        <v>5</v>
      </c>
      <c r="I262" s="209"/>
      <c r="J262" s="210">
        <f>ROUND(I262*H262,2)</f>
        <v>0</v>
      </c>
      <c r="K262" s="206" t="s">
        <v>19</v>
      </c>
      <c r="L262" s="44"/>
      <c r="M262" s="211" t="s">
        <v>19</v>
      </c>
      <c r="N262" s="212" t="s">
        <v>40</v>
      </c>
      <c r="O262" s="84"/>
      <c r="P262" s="213">
        <f>O262*H262</f>
        <v>0</v>
      </c>
      <c r="Q262" s="213">
        <v>0</v>
      </c>
      <c r="R262" s="213">
        <f>Q262*H262</f>
        <v>0</v>
      </c>
      <c r="S262" s="213">
        <v>0</v>
      </c>
      <c r="T262" s="214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15" t="s">
        <v>377</v>
      </c>
      <c r="AT262" s="215" t="s">
        <v>146</v>
      </c>
      <c r="AU262" s="215" t="s">
        <v>79</v>
      </c>
      <c r="AY262" s="17" t="s">
        <v>144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7" t="s">
        <v>77</v>
      </c>
      <c r="BK262" s="216">
        <f>ROUND(I262*H262,2)</f>
        <v>0</v>
      </c>
      <c r="BL262" s="17" t="s">
        <v>377</v>
      </c>
      <c r="BM262" s="215" t="s">
        <v>759</v>
      </c>
    </row>
    <row r="263" s="2" customFormat="1">
      <c r="A263" s="38"/>
      <c r="B263" s="39"/>
      <c r="C263" s="40"/>
      <c r="D263" s="217" t="s">
        <v>152</v>
      </c>
      <c r="E263" s="40"/>
      <c r="F263" s="218" t="s">
        <v>3405</v>
      </c>
      <c r="G263" s="40"/>
      <c r="H263" s="40"/>
      <c r="I263" s="219"/>
      <c r="J263" s="40"/>
      <c r="K263" s="40"/>
      <c r="L263" s="44"/>
      <c r="M263" s="220"/>
      <c r="N263" s="221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152</v>
      </c>
      <c r="AU263" s="17" t="s">
        <v>79</v>
      </c>
    </row>
    <row r="264" s="2" customFormat="1" ht="44.25" customHeight="1">
      <c r="A264" s="38"/>
      <c r="B264" s="39"/>
      <c r="C264" s="204" t="s">
        <v>772</v>
      </c>
      <c r="D264" s="204" t="s">
        <v>146</v>
      </c>
      <c r="E264" s="205" t="s">
        <v>3406</v>
      </c>
      <c r="F264" s="206" t="s">
        <v>3407</v>
      </c>
      <c r="G264" s="207" t="s">
        <v>291</v>
      </c>
      <c r="H264" s="208">
        <v>115</v>
      </c>
      <c r="I264" s="209"/>
      <c r="J264" s="210">
        <f>ROUND(I264*H264,2)</f>
        <v>0</v>
      </c>
      <c r="K264" s="206" t="s">
        <v>19</v>
      </c>
      <c r="L264" s="44"/>
      <c r="M264" s="211" t="s">
        <v>19</v>
      </c>
      <c r="N264" s="212" t="s">
        <v>40</v>
      </c>
      <c r="O264" s="84"/>
      <c r="P264" s="213">
        <f>O264*H264</f>
        <v>0</v>
      </c>
      <c r="Q264" s="213">
        <v>0</v>
      </c>
      <c r="R264" s="213">
        <f>Q264*H264</f>
        <v>0</v>
      </c>
      <c r="S264" s="213">
        <v>0</v>
      </c>
      <c r="T264" s="214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15" t="s">
        <v>377</v>
      </c>
      <c r="AT264" s="215" t="s">
        <v>146</v>
      </c>
      <c r="AU264" s="215" t="s">
        <v>79</v>
      </c>
      <c r="AY264" s="17" t="s">
        <v>144</v>
      </c>
      <c r="BE264" s="216">
        <f>IF(N264="základní",J264,0)</f>
        <v>0</v>
      </c>
      <c r="BF264" s="216">
        <f>IF(N264="snížená",J264,0)</f>
        <v>0</v>
      </c>
      <c r="BG264" s="216">
        <f>IF(N264="zákl. přenesená",J264,0)</f>
        <v>0</v>
      </c>
      <c r="BH264" s="216">
        <f>IF(N264="sníž. přenesená",J264,0)</f>
        <v>0</v>
      </c>
      <c r="BI264" s="216">
        <f>IF(N264="nulová",J264,0)</f>
        <v>0</v>
      </c>
      <c r="BJ264" s="17" t="s">
        <v>77</v>
      </c>
      <c r="BK264" s="216">
        <f>ROUND(I264*H264,2)</f>
        <v>0</v>
      </c>
      <c r="BL264" s="17" t="s">
        <v>377</v>
      </c>
      <c r="BM264" s="215" t="s">
        <v>775</v>
      </c>
    </row>
    <row r="265" s="2" customFormat="1">
      <c r="A265" s="38"/>
      <c r="B265" s="39"/>
      <c r="C265" s="40"/>
      <c r="D265" s="217" t="s">
        <v>152</v>
      </c>
      <c r="E265" s="40"/>
      <c r="F265" s="218" t="s">
        <v>3407</v>
      </c>
      <c r="G265" s="40"/>
      <c r="H265" s="40"/>
      <c r="I265" s="219"/>
      <c r="J265" s="40"/>
      <c r="K265" s="40"/>
      <c r="L265" s="44"/>
      <c r="M265" s="220"/>
      <c r="N265" s="221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152</v>
      </c>
      <c r="AU265" s="17" t="s">
        <v>79</v>
      </c>
    </row>
    <row r="266" s="2" customFormat="1" ht="24.15" customHeight="1">
      <c r="A266" s="38"/>
      <c r="B266" s="39"/>
      <c r="C266" s="204" t="s">
        <v>463</v>
      </c>
      <c r="D266" s="204" t="s">
        <v>146</v>
      </c>
      <c r="E266" s="205" t="s">
        <v>3408</v>
      </c>
      <c r="F266" s="206" t="s">
        <v>3409</v>
      </c>
      <c r="G266" s="207" t="s">
        <v>291</v>
      </c>
      <c r="H266" s="208">
        <v>115</v>
      </c>
      <c r="I266" s="209"/>
      <c r="J266" s="210">
        <f>ROUND(I266*H266,2)</f>
        <v>0</v>
      </c>
      <c r="K266" s="206" t="s">
        <v>19</v>
      </c>
      <c r="L266" s="44"/>
      <c r="M266" s="211" t="s">
        <v>19</v>
      </c>
      <c r="N266" s="212" t="s">
        <v>40</v>
      </c>
      <c r="O266" s="84"/>
      <c r="P266" s="213">
        <f>O266*H266</f>
        <v>0</v>
      </c>
      <c r="Q266" s="213">
        <v>0</v>
      </c>
      <c r="R266" s="213">
        <f>Q266*H266</f>
        <v>0</v>
      </c>
      <c r="S266" s="213">
        <v>0</v>
      </c>
      <c r="T266" s="214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15" t="s">
        <v>377</v>
      </c>
      <c r="AT266" s="215" t="s">
        <v>146</v>
      </c>
      <c r="AU266" s="215" t="s">
        <v>79</v>
      </c>
      <c r="AY266" s="17" t="s">
        <v>144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17" t="s">
        <v>77</v>
      </c>
      <c r="BK266" s="216">
        <f>ROUND(I266*H266,2)</f>
        <v>0</v>
      </c>
      <c r="BL266" s="17" t="s">
        <v>377</v>
      </c>
      <c r="BM266" s="215" t="s">
        <v>794</v>
      </c>
    </row>
    <row r="267" s="2" customFormat="1">
      <c r="A267" s="38"/>
      <c r="B267" s="39"/>
      <c r="C267" s="40"/>
      <c r="D267" s="217" t="s">
        <v>152</v>
      </c>
      <c r="E267" s="40"/>
      <c r="F267" s="218" t="s">
        <v>3409</v>
      </c>
      <c r="G267" s="40"/>
      <c r="H267" s="40"/>
      <c r="I267" s="219"/>
      <c r="J267" s="40"/>
      <c r="K267" s="40"/>
      <c r="L267" s="44"/>
      <c r="M267" s="220"/>
      <c r="N267" s="221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152</v>
      </c>
      <c r="AU267" s="17" t="s">
        <v>79</v>
      </c>
    </row>
    <row r="268" s="12" customFormat="1" ht="22.8" customHeight="1">
      <c r="A268" s="12"/>
      <c r="B268" s="188"/>
      <c r="C268" s="189"/>
      <c r="D268" s="190" t="s">
        <v>68</v>
      </c>
      <c r="E268" s="202" t="s">
        <v>3410</v>
      </c>
      <c r="F268" s="202" t="s">
        <v>3411</v>
      </c>
      <c r="G268" s="189"/>
      <c r="H268" s="189"/>
      <c r="I268" s="192"/>
      <c r="J268" s="203">
        <f>BK268</f>
        <v>0</v>
      </c>
      <c r="K268" s="189"/>
      <c r="L268" s="194"/>
      <c r="M268" s="195"/>
      <c r="N268" s="196"/>
      <c r="O268" s="196"/>
      <c r="P268" s="197">
        <f>SUM(P269:P272)</f>
        <v>0</v>
      </c>
      <c r="Q268" s="196"/>
      <c r="R268" s="197">
        <f>SUM(R269:R272)</f>
        <v>0</v>
      </c>
      <c r="S268" s="196"/>
      <c r="T268" s="198">
        <f>SUM(T269:T272)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199" t="s">
        <v>169</v>
      </c>
      <c r="AT268" s="200" t="s">
        <v>68</v>
      </c>
      <c r="AU268" s="200" t="s">
        <v>77</v>
      </c>
      <c r="AY268" s="199" t="s">
        <v>144</v>
      </c>
      <c r="BK268" s="201">
        <f>SUM(BK269:BK272)</f>
        <v>0</v>
      </c>
    </row>
    <row r="269" s="2" customFormat="1" ht="24.15" customHeight="1">
      <c r="A269" s="38"/>
      <c r="B269" s="39"/>
      <c r="C269" s="204" t="s">
        <v>802</v>
      </c>
      <c r="D269" s="204" t="s">
        <v>146</v>
      </c>
      <c r="E269" s="205" t="s">
        <v>3412</v>
      </c>
      <c r="F269" s="206" t="s">
        <v>3413</v>
      </c>
      <c r="G269" s="207" t="s">
        <v>3414</v>
      </c>
      <c r="H269" s="208">
        <v>19</v>
      </c>
      <c r="I269" s="209"/>
      <c r="J269" s="210">
        <f>ROUND(I269*H269,2)</f>
        <v>0</v>
      </c>
      <c r="K269" s="206" t="s">
        <v>19</v>
      </c>
      <c r="L269" s="44"/>
      <c r="M269" s="211" t="s">
        <v>19</v>
      </c>
      <c r="N269" s="212" t="s">
        <v>40</v>
      </c>
      <c r="O269" s="84"/>
      <c r="P269" s="213">
        <f>O269*H269</f>
        <v>0</v>
      </c>
      <c r="Q269" s="213">
        <v>0</v>
      </c>
      <c r="R269" s="213">
        <f>Q269*H269</f>
        <v>0</v>
      </c>
      <c r="S269" s="213">
        <v>0</v>
      </c>
      <c r="T269" s="214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15" t="s">
        <v>377</v>
      </c>
      <c r="AT269" s="215" t="s">
        <v>146</v>
      </c>
      <c r="AU269" s="215" t="s">
        <v>79</v>
      </c>
      <c r="AY269" s="17" t="s">
        <v>144</v>
      </c>
      <c r="BE269" s="216">
        <f>IF(N269="základní",J269,0)</f>
        <v>0</v>
      </c>
      <c r="BF269" s="216">
        <f>IF(N269="snížená",J269,0)</f>
        <v>0</v>
      </c>
      <c r="BG269" s="216">
        <f>IF(N269="zákl. přenesená",J269,0)</f>
        <v>0</v>
      </c>
      <c r="BH269" s="216">
        <f>IF(N269="sníž. přenesená",J269,0)</f>
        <v>0</v>
      </c>
      <c r="BI269" s="216">
        <f>IF(N269="nulová",J269,0)</f>
        <v>0</v>
      </c>
      <c r="BJ269" s="17" t="s">
        <v>77</v>
      </c>
      <c r="BK269" s="216">
        <f>ROUND(I269*H269,2)</f>
        <v>0</v>
      </c>
      <c r="BL269" s="17" t="s">
        <v>377</v>
      </c>
      <c r="BM269" s="215" t="s">
        <v>805</v>
      </c>
    </row>
    <row r="270" s="2" customFormat="1">
      <c r="A270" s="38"/>
      <c r="B270" s="39"/>
      <c r="C270" s="40"/>
      <c r="D270" s="217" t="s">
        <v>152</v>
      </c>
      <c r="E270" s="40"/>
      <c r="F270" s="218" t="s">
        <v>3415</v>
      </c>
      <c r="G270" s="40"/>
      <c r="H270" s="40"/>
      <c r="I270" s="219"/>
      <c r="J270" s="40"/>
      <c r="K270" s="40"/>
      <c r="L270" s="44"/>
      <c r="M270" s="220"/>
      <c r="N270" s="221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152</v>
      </c>
      <c r="AU270" s="17" t="s">
        <v>79</v>
      </c>
    </row>
    <row r="271" s="2" customFormat="1" ht="24.15" customHeight="1">
      <c r="A271" s="38"/>
      <c r="B271" s="39"/>
      <c r="C271" s="204" t="s">
        <v>470</v>
      </c>
      <c r="D271" s="204" t="s">
        <v>146</v>
      </c>
      <c r="E271" s="205" t="s">
        <v>3416</v>
      </c>
      <c r="F271" s="206" t="s">
        <v>3417</v>
      </c>
      <c r="G271" s="207" t="s">
        <v>305</v>
      </c>
      <c r="H271" s="208">
        <v>80</v>
      </c>
      <c r="I271" s="209"/>
      <c r="J271" s="210">
        <f>ROUND(I271*H271,2)</f>
        <v>0</v>
      </c>
      <c r="K271" s="206" t="s">
        <v>19</v>
      </c>
      <c r="L271" s="44"/>
      <c r="M271" s="211" t="s">
        <v>19</v>
      </c>
      <c r="N271" s="212" t="s">
        <v>40</v>
      </c>
      <c r="O271" s="84"/>
      <c r="P271" s="213">
        <f>O271*H271</f>
        <v>0</v>
      </c>
      <c r="Q271" s="213">
        <v>0</v>
      </c>
      <c r="R271" s="213">
        <f>Q271*H271</f>
        <v>0</v>
      </c>
      <c r="S271" s="213">
        <v>0</v>
      </c>
      <c r="T271" s="214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15" t="s">
        <v>377</v>
      </c>
      <c r="AT271" s="215" t="s">
        <v>146</v>
      </c>
      <c r="AU271" s="215" t="s">
        <v>79</v>
      </c>
      <c r="AY271" s="17" t="s">
        <v>144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7" t="s">
        <v>77</v>
      </c>
      <c r="BK271" s="216">
        <f>ROUND(I271*H271,2)</f>
        <v>0</v>
      </c>
      <c r="BL271" s="17" t="s">
        <v>377</v>
      </c>
      <c r="BM271" s="215" t="s">
        <v>813</v>
      </c>
    </row>
    <row r="272" s="2" customFormat="1">
      <c r="A272" s="38"/>
      <c r="B272" s="39"/>
      <c r="C272" s="40"/>
      <c r="D272" s="217" t="s">
        <v>152</v>
      </c>
      <c r="E272" s="40"/>
      <c r="F272" s="218" t="s">
        <v>3418</v>
      </c>
      <c r="G272" s="40"/>
      <c r="H272" s="40"/>
      <c r="I272" s="219"/>
      <c r="J272" s="40"/>
      <c r="K272" s="40"/>
      <c r="L272" s="44"/>
      <c r="M272" s="220"/>
      <c r="N272" s="221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152</v>
      </c>
      <c r="AU272" s="17" t="s">
        <v>79</v>
      </c>
    </row>
    <row r="273" s="12" customFormat="1" ht="25.92" customHeight="1">
      <c r="A273" s="12"/>
      <c r="B273" s="188"/>
      <c r="C273" s="189"/>
      <c r="D273" s="190" t="s">
        <v>68</v>
      </c>
      <c r="E273" s="191" t="s">
        <v>1843</v>
      </c>
      <c r="F273" s="191" t="s">
        <v>1844</v>
      </c>
      <c r="G273" s="189"/>
      <c r="H273" s="189"/>
      <c r="I273" s="192"/>
      <c r="J273" s="193">
        <f>BK273</f>
        <v>0</v>
      </c>
      <c r="K273" s="189"/>
      <c r="L273" s="194"/>
      <c r="M273" s="195"/>
      <c r="N273" s="196"/>
      <c r="O273" s="196"/>
      <c r="P273" s="197">
        <f>SUM(P274:P279)</f>
        <v>0</v>
      </c>
      <c r="Q273" s="196"/>
      <c r="R273" s="197">
        <f>SUM(R274:R279)</f>
        <v>0</v>
      </c>
      <c r="S273" s="196"/>
      <c r="T273" s="198">
        <f>SUM(T274:T279)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199" t="s">
        <v>151</v>
      </c>
      <c r="AT273" s="200" t="s">
        <v>68</v>
      </c>
      <c r="AU273" s="200" t="s">
        <v>69</v>
      </c>
      <c r="AY273" s="199" t="s">
        <v>144</v>
      </c>
      <c r="BK273" s="201">
        <f>SUM(BK274:BK279)</f>
        <v>0</v>
      </c>
    </row>
    <row r="274" s="2" customFormat="1" ht="16.5" customHeight="1">
      <c r="A274" s="38"/>
      <c r="B274" s="39"/>
      <c r="C274" s="204" t="s">
        <v>817</v>
      </c>
      <c r="D274" s="204" t="s">
        <v>146</v>
      </c>
      <c r="E274" s="205" t="s">
        <v>3419</v>
      </c>
      <c r="F274" s="206" t="s">
        <v>3420</v>
      </c>
      <c r="G274" s="207" t="s">
        <v>1847</v>
      </c>
      <c r="H274" s="208">
        <v>20</v>
      </c>
      <c r="I274" s="209"/>
      <c r="J274" s="210">
        <f>ROUND(I274*H274,2)</f>
        <v>0</v>
      </c>
      <c r="K274" s="206" t="s">
        <v>19</v>
      </c>
      <c r="L274" s="44"/>
      <c r="M274" s="211" t="s">
        <v>19</v>
      </c>
      <c r="N274" s="212" t="s">
        <v>40</v>
      </c>
      <c r="O274" s="84"/>
      <c r="P274" s="213">
        <f>O274*H274</f>
        <v>0</v>
      </c>
      <c r="Q274" s="213">
        <v>0</v>
      </c>
      <c r="R274" s="213">
        <f>Q274*H274</f>
        <v>0</v>
      </c>
      <c r="S274" s="213">
        <v>0</v>
      </c>
      <c r="T274" s="214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15" t="s">
        <v>1848</v>
      </c>
      <c r="AT274" s="215" t="s">
        <v>146</v>
      </c>
      <c r="AU274" s="215" t="s">
        <v>77</v>
      </c>
      <c r="AY274" s="17" t="s">
        <v>144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7" t="s">
        <v>77</v>
      </c>
      <c r="BK274" s="216">
        <f>ROUND(I274*H274,2)</f>
        <v>0</v>
      </c>
      <c r="BL274" s="17" t="s">
        <v>1848</v>
      </c>
      <c r="BM274" s="215" t="s">
        <v>820</v>
      </c>
    </row>
    <row r="275" s="2" customFormat="1">
      <c r="A275" s="38"/>
      <c r="B275" s="39"/>
      <c r="C275" s="40"/>
      <c r="D275" s="217" t="s">
        <v>152</v>
      </c>
      <c r="E275" s="40"/>
      <c r="F275" s="218" t="s">
        <v>3421</v>
      </c>
      <c r="G275" s="40"/>
      <c r="H275" s="40"/>
      <c r="I275" s="219"/>
      <c r="J275" s="40"/>
      <c r="K275" s="40"/>
      <c r="L275" s="44"/>
      <c r="M275" s="220"/>
      <c r="N275" s="221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152</v>
      </c>
      <c r="AU275" s="17" t="s">
        <v>77</v>
      </c>
    </row>
    <row r="276" s="2" customFormat="1" ht="16.5" customHeight="1">
      <c r="A276" s="38"/>
      <c r="B276" s="39"/>
      <c r="C276" s="204" t="s">
        <v>488</v>
      </c>
      <c r="D276" s="204" t="s">
        <v>146</v>
      </c>
      <c r="E276" s="205" t="s">
        <v>3422</v>
      </c>
      <c r="F276" s="206" t="s">
        <v>3423</v>
      </c>
      <c r="G276" s="207" t="s">
        <v>1847</v>
      </c>
      <c r="H276" s="208">
        <v>10</v>
      </c>
      <c r="I276" s="209"/>
      <c r="J276" s="210">
        <f>ROUND(I276*H276,2)</f>
        <v>0</v>
      </c>
      <c r="K276" s="206" t="s">
        <v>19</v>
      </c>
      <c r="L276" s="44"/>
      <c r="M276" s="211" t="s">
        <v>19</v>
      </c>
      <c r="N276" s="212" t="s">
        <v>40</v>
      </c>
      <c r="O276" s="84"/>
      <c r="P276" s="213">
        <f>O276*H276</f>
        <v>0</v>
      </c>
      <c r="Q276" s="213">
        <v>0</v>
      </c>
      <c r="R276" s="213">
        <f>Q276*H276</f>
        <v>0</v>
      </c>
      <c r="S276" s="213">
        <v>0</v>
      </c>
      <c r="T276" s="214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15" t="s">
        <v>1848</v>
      </c>
      <c r="AT276" s="215" t="s">
        <v>146</v>
      </c>
      <c r="AU276" s="215" t="s">
        <v>77</v>
      </c>
      <c r="AY276" s="17" t="s">
        <v>144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17" t="s">
        <v>77</v>
      </c>
      <c r="BK276" s="216">
        <f>ROUND(I276*H276,2)</f>
        <v>0</v>
      </c>
      <c r="BL276" s="17" t="s">
        <v>1848</v>
      </c>
      <c r="BM276" s="215" t="s">
        <v>825</v>
      </c>
    </row>
    <row r="277" s="2" customFormat="1">
      <c r="A277" s="38"/>
      <c r="B277" s="39"/>
      <c r="C277" s="40"/>
      <c r="D277" s="217" t="s">
        <v>152</v>
      </c>
      <c r="E277" s="40"/>
      <c r="F277" s="218" t="s">
        <v>3424</v>
      </c>
      <c r="G277" s="40"/>
      <c r="H277" s="40"/>
      <c r="I277" s="219"/>
      <c r="J277" s="40"/>
      <c r="K277" s="40"/>
      <c r="L277" s="44"/>
      <c r="M277" s="220"/>
      <c r="N277" s="221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152</v>
      </c>
      <c r="AU277" s="17" t="s">
        <v>77</v>
      </c>
    </row>
    <row r="278" s="2" customFormat="1" ht="16.5" customHeight="1">
      <c r="A278" s="38"/>
      <c r="B278" s="39"/>
      <c r="C278" s="204" t="s">
        <v>830</v>
      </c>
      <c r="D278" s="204" t="s">
        <v>146</v>
      </c>
      <c r="E278" s="205" t="s">
        <v>3425</v>
      </c>
      <c r="F278" s="206" t="s">
        <v>3426</v>
      </c>
      <c r="G278" s="207" t="s">
        <v>1847</v>
      </c>
      <c r="H278" s="208">
        <v>15</v>
      </c>
      <c r="I278" s="209"/>
      <c r="J278" s="210">
        <f>ROUND(I278*H278,2)</f>
        <v>0</v>
      </c>
      <c r="K278" s="206" t="s">
        <v>19</v>
      </c>
      <c r="L278" s="44"/>
      <c r="M278" s="211" t="s">
        <v>19</v>
      </c>
      <c r="N278" s="212" t="s">
        <v>40</v>
      </c>
      <c r="O278" s="84"/>
      <c r="P278" s="213">
        <f>O278*H278</f>
        <v>0</v>
      </c>
      <c r="Q278" s="213">
        <v>0</v>
      </c>
      <c r="R278" s="213">
        <f>Q278*H278</f>
        <v>0</v>
      </c>
      <c r="S278" s="213">
        <v>0</v>
      </c>
      <c r="T278" s="214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15" t="s">
        <v>1848</v>
      </c>
      <c r="AT278" s="215" t="s">
        <v>146</v>
      </c>
      <c r="AU278" s="215" t="s">
        <v>77</v>
      </c>
      <c r="AY278" s="17" t="s">
        <v>144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17" t="s">
        <v>77</v>
      </c>
      <c r="BK278" s="216">
        <f>ROUND(I278*H278,2)</f>
        <v>0</v>
      </c>
      <c r="BL278" s="17" t="s">
        <v>1848</v>
      </c>
      <c r="BM278" s="215" t="s">
        <v>833</v>
      </c>
    </row>
    <row r="279" s="2" customFormat="1">
      <c r="A279" s="38"/>
      <c r="B279" s="39"/>
      <c r="C279" s="40"/>
      <c r="D279" s="217" t="s">
        <v>152</v>
      </c>
      <c r="E279" s="40"/>
      <c r="F279" s="218" t="s">
        <v>3427</v>
      </c>
      <c r="G279" s="40"/>
      <c r="H279" s="40"/>
      <c r="I279" s="219"/>
      <c r="J279" s="40"/>
      <c r="K279" s="40"/>
      <c r="L279" s="44"/>
      <c r="M279" s="220"/>
      <c r="N279" s="221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152</v>
      </c>
      <c r="AU279" s="17" t="s">
        <v>77</v>
      </c>
    </row>
    <row r="280" s="12" customFormat="1" ht="25.92" customHeight="1">
      <c r="A280" s="12"/>
      <c r="B280" s="188"/>
      <c r="C280" s="189"/>
      <c r="D280" s="190" t="s">
        <v>68</v>
      </c>
      <c r="E280" s="191" t="s">
        <v>98</v>
      </c>
      <c r="F280" s="191" t="s">
        <v>1857</v>
      </c>
      <c r="G280" s="189"/>
      <c r="H280" s="189"/>
      <c r="I280" s="192"/>
      <c r="J280" s="193">
        <f>BK280</f>
        <v>0</v>
      </c>
      <c r="K280" s="189"/>
      <c r="L280" s="194"/>
      <c r="M280" s="195"/>
      <c r="N280" s="196"/>
      <c r="O280" s="196"/>
      <c r="P280" s="197">
        <f>P281+P284+P289</f>
        <v>0</v>
      </c>
      <c r="Q280" s="196"/>
      <c r="R280" s="197">
        <f>R281+R284+R289</f>
        <v>0</v>
      </c>
      <c r="S280" s="196"/>
      <c r="T280" s="198">
        <f>T281+T284+T289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199" t="s">
        <v>182</v>
      </c>
      <c r="AT280" s="200" t="s">
        <v>68</v>
      </c>
      <c r="AU280" s="200" t="s">
        <v>69</v>
      </c>
      <c r="AY280" s="199" t="s">
        <v>144</v>
      </c>
      <c r="BK280" s="201">
        <f>BK281+BK284+BK289</f>
        <v>0</v>
      </c>
    </row>
    <row r="281" s="12" customFormat="1" ht="22.8" customHeight="1">
      <c r="A281" s="12"/>
      <c r="B281" s="188"/>
      <c r="C281" s="189"/>
      <c r="D281" s="190" t="s">
        <v>68</v>
      </c>
      <c r="E281" s="202" t="s">
        <v>3428</v>
      </c>
      <c r="F281" s="202" t="s">
        <v>3429</v>
      </c>
      <c r="G281" s="189"/>
      <c r="H281" s="189"/>
      <c r="I281" s="192"/>
      <c r="J281" s="203">
        <f>BK281</f>
        <v>0</v>
      </c>
      <c r="K281" s="189"/>
      <c r="L281" s="194"/>
      <c r="M281" s="195"/>
      <c r="N281" s="196"/>
      <c r="O281" s="196"/>
      <c r="P281" s="197">
        <f>SUM(P282:P283)</f>
        <v>0</v>
      </c>
      <c r="Q281" s="196"/>
      <c r="R281" s="197">
        <f>SUM(R282:R283)</f>
        <v>0</v>
      </c>
      <c r="S281" s="196"/>
      <c r="T281" s="198">
        <f>SUM(T282:T283)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199" t="s">
        <v>182</v>
      </c>
      <c r="AT281" s="200" t="s">
        <v>68</v>
      </c>
      <c r="AU281" s="200" t="s">
        <v>77</v>
      </c>
      <c r="AY281" s="199" t="s">
        <v>144</v>
      </c>
      <c r="BK281" s="201">
        <f>SUM(BK282:BK283)</f>
        <v>0</v>
      </c>
    </row>
    <row r="282" s="2" customFormat="1" ht="16.5" customHeight="1">
      <c r="A282" s="38"/>
      <c r="B282" s="39"/>
      <c r="C282" s="204" t="s">
        <v>495</v>
      </c>
      <c r="D282" s="204" t="s">
        <v>146</v>
      </c>
      <c r="E282" s="205" t="s">
        <v>3430</v>
      </c>
      <c r="F282" s="206" t="s">
        <v>3429</v>
      </c>
      <c r="G282" s="207" t="s">
        <v>1862</v>
      </c>
      <c r="H282" s="208">
        <v>1</v>
      </c>
      <c r="I282" s="209"/>
      <c r="J282" s="210">
        <f>ROUND(I282*H282,2)</f>
        <v>0</v>
      </c>
      <c r="K282" s="206" t="s">
        <v>19</v>
      </c>
      <c r="L282" s="44"/>
      <c r="M282" s="211" t="s">
        <v>19</v>
      </c>
      <c r="N282" s="212" t="s">
        <v>40</v>
      </c>
      <c r="O282" s="84"/>
      <c r="P282" s="213">
        <f>O282*H282</f>
        <v>0</v>
      </c>
      <c r="Q282" s="213">
        <v>0</v>
      </c>
      <c r="R282" s="213">
        <f>Q282*H282</f>
        <v>0</v>
      </c>
      <c r="S282" s="213">
        <v>0</v>
      </c>
      <c r="T282" s="214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15" t="s">
        <v>151</v>
      </c>
      <c r="AT282" s="215" t="s">
        <v>146</v>
      </c>
      <c r="AU282" s="215" t="s">
        <v>79</v>
      </c>
      <c r="AY282" s="17" t="s">
        <v>144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17" t="s">
        <v>77</v>
      </c>
      <c r="BK282" s="216">
        <f>ROUND(I282*H282,2)</f>
        <v>0</v>
      </c>
      <c r="BL282" s="17" t="s">
        <v>151</v>
      </c>
      <c r="BM282" s="215" t="s">
        <v>838</v>
      </c>
    </row>
    <row r="283" s="2" customFormat="1">
      <c r="A283" s="38"/>
      <c r="B283" s="39"/>
      <c r="C283" s="40"/>
      <c r="D283" s="217" t="s">
        <v>152</v>
      </c>
      <c r="E283" s="40"/>
      <c r="F283" s="218" t="s">
        <v>3429</v>
      </c>
      <c r="G283" s="40"/>
      <c r="H283" s="40"/>
      <c r="I283" s="219"/>
      <c r="J283" s="40"/>
      <c r="K283" s="40"/>
      <c r="L283" s="44"/>
      <c r="M283" s="220"/>
      <c r="N283" s="221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152</v>
      </c>
      <c r="AU283" s="17" t="s">
        <v>79</v>
      </c>
    </row>
    <row r="284" s="12" customFormat="1" ht="22.8" customHeight="1">
      <c r="A284" s="12"/>
      <c r="B284" s="188"/>
      <c r="C284" s="189"/>
      <c r="D284" s="190" t="s">
        <v>68</v>
      </c>
      <c r="E284" s="202" t="s">
        <v>2754</v>
      </c>
      <c r="F284" s="202" t="s">
        <v>2755</v>
      </c>
      <c r="G284" s="189"/>
      <c r="H284" s="189"/>
      <c r="I284" s="192"/>
      <c r="J284" s="203">
        <f>BK284</f>
        <v>0</v>
      </c>
      <c r="K284" s="189"/>
      <c r="L284" s="194"/>
      <c r="M284" s="195"/>
      <c r="N284" s="196"/>
      <c r="O284" s="196"/>
      <c r="P284" s="197">
        <f>SUM(P285:P288)</f>
        <v>0</v>
      </c>
      <c r="Q284" s="196"/>
      <c r="R284" s="197">
        <f>SUM(R285:R288)</f>
        <v>0</v>
      </c>
      <c r="S284" s="196"/>
      <c r="T284" s="198">
        <f>SUM(T285:T288)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199" t="s">
        <v>182</v>
      </c>
      <c r="AT284" s="200" t="s">
        <v>68</v>
      </c>
      <c r="AU284" s="200" t="s">
        <v>77</v>
      </c>
      <c r="AY284" s="199" t="s">
        <v>144</v>
      </c>
      <c r="BK284" s="201">
        <f>SUM(BK285:BK288)</f>
        <v>0</v>
      </c>
    </row>
    <row r="285" s="2" customFormat="1" ht="16.5" customHeight="1">
      <c r="A285" s="38"/>
      <c r="B285" s="39"/>
      <c r="C285" s="204" t="s">
        <v>841</v>
      </c>
      <c r="D285" s="204" t="s">
        <v>146</v>
      </c>
      <c r="E285" s="205" t="s">
        <v>3431</v>
      </c>
      <c r="F285" s="206" t="s">
        <v>3432</v>
      </c>
      <c r="G285" s="207" t="s">
        <v>211</v>
      </c>
      <c r="H285" s="208">
        <v>0.80000000000000004</v>
      </c>
      <c r="I285" s="209"/>
      <c r="J285" s="210">
        <f>ROUND(I285*H285,2)</f>
        <v>0</v>
      </c>
      <c r="K285" s="206" t="s">
        <v>19</v>
      </c>
      <c r="L285" s="44"/>
      <c r="M285" s="211" t="s">
        <v>19</v>
      </c>
      <c r="N285" s="212" t="s">
        <v>40</v>
      </c>
      <c r="O285" s="84"/>
      <c r="P285" s="213">
        <f>O285*H285</f>
        <v>0</v>
      </c>
      <c r="Q285" s="213">
        <v>0</v>
      </c>
      <c r="R285" s="213">
        <f>Q285*H285</f>
        <v>0</v>
      </c>
      <c r="S285" s="213">
        <v>0</v>
      </c>
      <c r="T285" s="214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15" t="s">
        <v>151</v>
      </c>
      <c r="AT285" s="215" t="s">
        <v>146</v>
      </c>
      <c r="AU285" s="215" t="s">
        <v>79</v>
      </c>
      <c r="AY285" s="17" t="s">
        <v>144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17" t="s">
        <v>77</v>
      </c>
      <c r="BK285" s="216">
        <f>ROUND(I285*H285,2)</f>
        <v>0</v>
      </c>
      <c r="BL285" s="17" t="s">
        <v>151</v>
      </c>
      <c r="BM285" s="215" t="s">
        <v>844</v>
      </c>
    </row>
    <row r="286" s="2" customFormat="1">
      <c r="A286" s="38"/>
      <c r="B286" s="39"/>
      <c r="C286" s="40"/>
      <c r="D286" s="217" t="s">
        <v>152</v>
      </c>
      <c r="E286" s="40"/>
      <c r="F286" s="218" t="s">
        <v>3432</v>
      </c>
      <c r="G286" s="40"/>
      <c r="H286" s="40"/>
      <c r="I286" s="219"/>
      <c r="J286" s="40"/>
      <c r="K286" s="40"/>
      <c r="L286" s="44"/>
      <c r="M286" s="220"/>
      <c r="N286" s="221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152</v>
      </c>
      <c r="AU286" s="17" t="s">
        <v>79</v>
      </c>
    </row>
    <row r="287" s="2" customFormat="1" ht="16.5" customHeight="1">
      <c r="A287" s="38"/>
      <c r="B287" s="39"/>
      <c r="C287" s="204" t="s">
        <v>501</v>
      </c>
      <c r="D287" s="204" t="s">
        <v>146</v>
      </c>
      <c r="E287" s="205" t="s">
        <v>3433</v>
      </c>
      <c r="F287" s="206" t="s">
        <v>3434</v>
      </c>
      <c r="G287" s="207" t="s">
        <v>964</v>
      </c>
      <c r="H287" s="208">
        <v>1</v>
      </c>
      <c r="I287" s="209"/>
      <c r="J287" s="210">
        <f>ROUND(I287*H287,2)</f>
        <v>0</v>
      </c>
      <c r="K287" s="206" t="s">
        <v>19</v>
      </c>
      <c r="L287" s="44"/>
      <c r="M287" s="211" t="s">
        <v>19</v>
      </c>
      <c r="N287" s="212" t="s">
        <v>40</v>
      </c>
      <c r="O287" s="84"/>
      <c r="P287" s="213">
        <f>O287*H287</f>
        <v>0</v>
      </c>
      <c r="Q287" s="213">
        <v>0</v>
      </c>
      <c r="R287" s="213">
        <f>Q287*H287</f>
        <v>0</v>
      </c>
      <c r="S287" s="213">
        <v>0</v>
      </c>
      <c r="T287" s="214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15" t="s">
        <v>151</v>
      </c>
      <c r="AT287" s="215" t="s">
        <v>146</v>
      </c>
      <c r="AU287" s="215" t="s">
        <v>79</v>
      </c>
      <c r="AY287" s="17" t="s">
        <v>144</v>
      </c>
      <c r="BE287" s="216">
        <f>IF(N287="základní",J287,0)</f>
        <v>0</v>
      </c>
      <c r="BF287" s="216">
        <f>IF(N287="snížená",J287,0)</f>
        <v>0</v>
      </c>
      <c r="BG287" s="216">
        <f>IF(N287="zákl. přenesená",J287,0)</f>
        <v>0</v>
      </c>
      <c r="BH287" s="216">
        <f>IF(N287="sníž. přenesená",J287,0)</f>
        <v>0</v>
      </c>
      <c r="BI287" s="216">
        <f>IF(N287="nulová",J287,0)</f>
        <v>0</v>
      </c>
      <c r="BJ287" s="17" t="s">
        <v>77</v>
      </c>
      <c r="BK287" s="216">
        <f>ROUND(I287*H287,2)</f>
        <v>0</v>
      </c>
      <c r="BL287" s="17" t="s">
        <v>151</v>
      </c>
      <c r="BM287" s="215" t="s">
        <v>850</v>
      </c>
    </row>
    <row r="288" s="2" customFormat="1">
      <c r="A288" s="38"/>
      <c r="B288" s="39"/>
      <c r="C288" s="40"/>
      <c r="D288" s="217" t="s">
        <v>152</v>
      </c>
      <c r="E288" s="40"/>
      <c r="F288" s="218" t="s">
        <v>3434</v>
      </c>
      <c r="G288" s="40"/>
      <c r="H288" s="40"/>
      <c r="I288" s="219"/>
      <c r="J288" s="40"/>
      <c r="K288" s="40"/>
      <c r="L288" s="44"/>
      <c r="M288" s="220"/>
      <c r="N288" s="221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152</v>
      </c>
      <c r="AU288" s="17" t="s">
        <v>79</v>
      </c>
    </row>
    <row r="289" s="12" customFormat="1" ht="22.8" customHeight="1">
      <c r="A289" s="12"/>
      <c r="B289" s="188"/>
      <c r="C289" s="189"/>
      <c r="D289" s="190" t="s">
        <v>68</v>
      </c>
      <c r="E289" s="202" t="s">
        <v>3435</v>
      </c>
      <c r="F289" s="202" t="s">
        <v>3436</v>
      </c>
      <c r="G289" s="189"/>
      <c r="H289" s="189"/>
      <c r="I289" s="192"/>
      <c r="J289" s="203">
        <f>BK289</f>
        <v>0</v>
      </c>
      <c r="K289" s="189"/>
      <c r="L289" s="194"/>
      <c r="M289" s="195"/>
      <c r="N289" s="196"/>
      <c r="O289" s="196"/>
      <c r="P289" s="197">
        <f>SUM(P290:P291)</f>
        <v>0</v>
      </c>
      <c r="Q289" s="196"/>
      <c r="R289" s="197">
        <f>SUM(R290:R291)</f>
        <v>0</v>
      </c>
      <c r="S289" s="196"/>
      <c r="T289" s="198">
        <f>SUM(T290:T291)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199" t="s">
        <v>182</v>
      </c>
      <c r="AT289" s="200" t="s">
        <v>68</v>
      </c>
      <c r="AU289" s="200" t="s">
        <v>77</v>
      </c>
      <c r="AY289" s="199" t="s">
        <v>144</v>
      </c>
      <c r="BK289" s="201">
        <f>SUM(BK290:BK291)</f>
        <v>0</v>
      </c>
    </row>
    <row r="290" s="2" customFormat="1" ht="16.5" customHeight="1">
      <c r="A290" s="38"/>
      <c r="B290" s="39"/>
      <c r="C290" s="204" t="s">
        <v>856</v>
      </c>
      <c r="D290" s="204" t="s">
        <v>146</v>
      </c>
      <c r="E290" s="205" t="s">
        <v>3437</v>
      </c>
      <c r="F290" s="206" t="s">
        <v>3436</v>
      </c>
      <c r="G290" s="207" t="s">
        <v>1862</v>
      </c>
      <c r="H290" s="208">
        <v>1</v>
      </c>
      <c r="I290" s="209"/>
      <c r="J290" s="210">
        <f>ROUND(I290*H290,2)</f>
        <v>0</v>
      </c>
      <c r="K290" s="206" t="s">
        <v>19</v>
      </c>
      <c r="L290" s="44"/>
      <c r="M290" s="211" t="s">
        <v>19</v>
      </c>
      <c r="N290" s="212" t="s">
        <v>40</v>
      </c>
      <c r="O290" s="84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15" t="s">
        <v>151</v>
      </c>
      <c r="AT290" s="215" t="s">
        <v>146</v>
      </c>
      <c r="AU290" s="215" t="s">
        <v>79</v>
      </c>
      <c r="AY290" s="17" t="s">
        <v>144</v>
      </c>
      <c r="BE290" s="216">
        <f>IF(N290="základní",J290,0)</f>
        <v>0</v>
      </c>
      <c r="BF290" s="216">
        <f>IF(N290="snížená",J290,0)</f>
        <v>0</v>
      </c>
      <c r="BG290" s="216">
        <f>IF(N290="zákl. přenesená",J290,0)</f>
        <v>0</v>
      </c>
      <c r="BH290" s="216">
        <f>IF(N290="sníž. přenesená",J290,0)</f>
        <v>0</v>
      </c>
      <c r="BI290" s="216">
        <f>IF(N290="nulová",J290,0)</f>
        <v>0</v>
      </c>
      <c r="BJ290" s="17" t="s">
        <v>77</v>
      </c>
      <c r="BK290" s="216">
        <f>ROUND(I290*H290,2)</f>
        <v>0</v>
      </c>
      <c r="BL290" s="17" t="s">
        <v>151</v>
      </c>
      <c r="BM290" s="215" t="s">
        <v>859</v>
      </c>
    </row>
    <row r="291" s="2" customFormat="1">
      <c r="A291" s="38"/>
      <c r="B291" s="39"/>
      <c r="C291" s="40"/>
      <c r="D291" s="217" t="s">
        <v>152</v>
      </c>
      <c r="E291" s="40"/>
      <c r="F291" s="218" t="s">
        <v>3436</v>
      </c>
      <c r="G291" s="40"/>
      <c r="H291" s="40"/>
      <c r="I291" s="219"/>
      <c r="J291" s="40"/>
      <c r="K291" s="40"/>
      <c r="L291" s="44"/>
      <c r="M291" s="267"/>
      <c r="N291" s="268"/>
      <c r="O291" s="269"/>
      <c r="P291" s="269"/>
      <c r="Q291" s="269"/>
      <c r="R291" s="269"/>
      <c r="S291" s="269"/>
      <c r="T291" s="270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152</v>
      </c>
      <c r="AU291" s="17" t="s">
        <v>79</v>
      </c>
    </row>
    <row r="292" s="2" customFormat="1" ht="6.96" customHeight="1">
      <c r="A292" s="38"/>
      <c r="B292" s="59"/>
      <c r="C292" s="60"/>
      <c r="D292" s="60"/>
      <c r="E292" s="60"/>
      <c r="F292" s="60"/>
      <c r="G292" s="60"/>
      <c r="H292" s="60"/>
      <c r="I292" s="60"/>
      <c r="J292" s="60"/>
      <c r="K292" s="60"/>
      <c r="L292" s="44"/>
      <c r="M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</row>
  </sheetData>
  <sheetProtection sheet="1" autoFilter="0" formatColumns="0" formatRows="0" objects="1" scenarios="1" spinCount="100000" saltValue="FcuxCNpcXpz9tO2yTN8wOzVYUO+DFxq2ayQjJ+wgoTyV4TTKzk1xHjLIrnhzbjA3PnYEDKuOo7TGDe+ELLFTSQ==" hashValue="EBx0E/2mjbVhDqNXyUHjG1Bp62c5IU3qtrWR1ID+IQh2tf84KuK4dzjoB9gntb8n/e5/n5Lfmzkp4vVFVsb3yw==" algorithmName="SHA-512" password="CC35"/>
  <autoFilter ref="C89:K291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hidden="1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hidden="1" s="1" customFormat="1" ht="24.96" customHeight="1">
      <c r="B4" s="20"/>
      <c r="D4" s="130" t="s">
        <v>101</v>
      </c>
      <c r="L4" s="20"/>
      <c r="M4" s="131" t="s">
        <v>10</v>
      </c>
      <c r="AT4" s="17" t="s">
        <v>4</v>
      </c>
    </row>
    <row r="5" hidden="1" s="1" customFormat="1" ht="6.96" customHeight="1">
      <c r="B5" s="20"/>
      <c r="L5" s="20"/>
    </row>
    <row r="6" hidden="1" s="1" customFormat="1" ht="12" customHeight="1">
      <c r="B6" s="20"/>
      <c r="D6" s="132" t="s">
        <v>16</v>
      </c>
      <c r="L6" s="20"/>
    </row>
    <row r="7" hidden="1" s="1" customFormat="1" ht="26.25" customHeight="1">
      <c r="B7" s="20"/>
      <c r="E7" s="133" t="str">
        <f>'Rekapitulace stavby'!K6</f>
        <v>ZŠ Lesní, Liberec – modernizace šaten a sociálního zařízení u tělocvičny</v>
      </c>
      <c r="F7" s="132"/>
      <c r="G7" s="132"/>
      <c r="H7" s="132"/>
      <c r="L7" s="20"/>
    </row>
    <row r="8" hidden="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hidden="1" s="2" customFormat="1" ht="16.5" customHeight="1">
      <c r="A9" s="38"/>
      <c r="B9" s="44"/>
      <c r="C9" s="38"/>
      <c r="D9" s="38"/>
      <c r="E9" s="135" t="s">
        <v>3438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hidden="1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hidden="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hidden="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17.1.2023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hidden="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hidden="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hidden="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hidden="1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hidden="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hidden="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hidden="1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hidden="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hidden="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hidden="1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hidden="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hidden="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hidden="1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hidden="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hidden="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hidden="1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hidden="1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hidden="1" s="2" customFormat="1" ht="25.4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ROUND(J85,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hidden="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hidden="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ROUND((SUM(BE85:BE125)),  2)</f>
        <v>0</v>
      </c>
      <c r="G33" s="38"/>
      <c r="H33" s="38"/>
      <c r="I33" s="148">
        <v>0.20999999999999999</v>
      </c>
      <c r="J33" s="147">
        <f>ROUND(((SUM(BE85:BE125))*I33),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32" t="s">
        <v>41</v>
      </c>
      <c r="F34" s="147">
        <f>ROUND((SUM(BF85:BF125)),  2)</f>
        <v>0</v>
      </c>
      <c r="G34" s="38"/>
      <c r="H34" s="38"/>
      <c r="I34" s="148">
        <v>0.14999999999999999</v>
      </c>
      <c r="J34" s="147">
        <f>ROUND(((SUM(BF85:BF125))*I34),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42</v>
      </c>
      <c r="F35" s="147">
        <f>ROUND((SUM(BG85:BG125)),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43</v>
      </c>
      <c r="F36" s="147">
        <f>ROUND((SUM(BH85:BH125)),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44</v>
      </c>
      <c r="F37" s="147">
        <f>ROUND((SUM(BI85:BI125)),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25.4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hidden="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idden="1"/>
    <row r="42" hidden="1"/>
    <row r="43" hidden="1"/>
    <row r="44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26.25" customHeight="1">
      <c r="A48" s="38"/>
      <c r="B48" s="39"/>
      <c r="C48" s="40"/>
      <c r="D48" s="40"/>
      <c r="E48" s="160" t="str">
        <f>E7</f>
        <v>ZŠ Lesní, Liberec – modernizace šaten a sociálního zařízení u tělocvičny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>VRN - Vedlejší výrobní ná...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17.1.2023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107</v>
      </c>
    </row>
    <row r="60" s="9" customFormat="1" ht="24.96" customHeight="1">
      <c r="A60" s="9"/>
      <c r="B60" s="165"/>
      <c r="C60" s="166"/>
      <c r="D60" s="167" t="s">
        <v>1625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1"/>
      <c r="C61" s="172"/>
      <c r="D61" s="173" t="s">
        <v>1626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1"/>
      <c r="C62" s="172"/>
      <c r="D62" s="173" t="s">
        <v>1627</v>
      </c>
      <c r="E62" s="174"/>
      <c r="F62" s="174"/>
      <c r="G62" s="174"/>
      <c r="H62" s="174"/>
      <c r="I62" s="174"/>
      <c r="J62" s="175">
        <f>J100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1"/>
      <c r="C63" s="172"/>
      <c r="D63" s="173" t="s">
        <v>3196</v>
      </c>
      <c r="E63" s="174"/>
      <c r="F63" s="174"/>
      <c r="G63" s="174"/>
      <c r="H63" s="174"/>
      <c r="I63" s="174"/>
      <c r="J63" s="175">
        <f>J104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1"/>
      <c r="C64" s="172"/>
      <c r="D64" s="173" t="s">
        <v>3439</v>
      </c>
      <c r="E64" s="174"/>
      <c r="F64" s="174"/>
      <c r="G64" s="174"/>
      <c r="H64" s="174"/>
      <c r="I64" s="174"/>
      <c r="J64" s="175">
        <f>J108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1"/>
      <c r="C65" s="172"/>
      <c r="D65" s="173" t="s">
        <v>1876</v>
      </c>
      <c r="E65" s="174"/>
      <c r="F65" s="174"/>
      <c r="G65" s="174"/>
      <c r="H65" s="174"/>
      <c r="I65" s="174"/>
      <c r="J65" s="175">
        <f>J121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="2" customFormat="1" ht="6.96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="2" customFormat="1" ht="6.96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24.96" customHeight="1">
      <c r="A72" s="38"/>
      <c r="B72" s="39"/>
      <c r="C72" s="23" t="s">
        <v>129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6.96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26.25" customHeight="1">
      <c r="A75" s="38"/>
      <c r="B75" s="39"/>
      <c r="C75" s="40"/>
      <c r="D75" s="40"/>
      <c r="E75" s="160" t="str">
        <f>E7</f>
        <v>ZŠ Lesní, Liberec – modernizace šaten a sociálního zařízení u tělocvičny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12" customHeight="1">
      <c r="A76" s="38"/>
      <c r="B76" s="39"/>
      <c r="C76" s="32" t="s">
        <v>102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6.5" customHeight="1">
      <c r="A77" s="38"/>
      <c r="B77" s="39"/>
      <c r="C77" s="40"/>
      <c r="D77" s="40"/>
      <c r="E77" s="69" t="str">
        <f>E9</f>
        <v>VRN - Vedlejší výrobní ná...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6.96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2" customHeight="1">
      <c r="A79" s="38"/>
      <c r="B79" s="39"/>
      <c r="C79" s="32" t="s">
        <v>21</v>
      </c>
      <c r="D79" s="40"/>
      <c r="E79" s="40"/>
      <c r="F79" s="27" t="str">
        <f>F12</f>
        <v xml:space="preserve"> </v>
      </c>
      <c r="G79" s="40"/>
      <c r="H79" s="40"/>
      <c r="I79" s="32" t="s">
        <v>23</v>
      </c>
      <c r="J79" s="72" t="str">
        <f>IF(J12="","",J12)</f>
        <v>17.1.2023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6.96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 xml:space="preserve"> </v>
      </c>
      <c r="G81" s="40"/>
      <c r="H81" s="40"/>
      <c r="I81" s="32" t="s">
        <v>30</v>
      </c>
      <c r="J81" s="36" t="str">
        <f>E21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5.15" customHeight="1">
      <c r="A82" s="38"/>
      <c r="B82" s="39"/>
      <c r="C82" s="32" t="s">
        <v>28</v>
      </c>
      <c r="D82" s="40"/>
      <c r="E82" s="40"/>
      <c r="F82" s="27" t="str">
        <f>IF(E18="","",E18)</f>
        <v>Vyplň údaj</v>
      </c>
      <c r="G82" s="40"/>
      <c r="H82" s="40"/>
      <c r="I82" s="32" t="s">
        <v>32</v>
      </c>
      <c r="J82" s="36" t="str">
        <f>E24</f>
        <v xml:space="preserve"> 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0.32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11" customFormat="1" ht="29.28" customHeight="1">
      <c r="A84" s="177"/>
      <c r="B84" s="178"/>
      <c r="C84" s="179" t="s">
        <v>130</v>
      </c>
      <c r="D84" s="180" t="s">
        <v>54</v>
      </c>
      <c r="E84" s="180" t="s">
        <v>50</v>
      </c>
      <c r="F84" s="180" t="s">
        <v>51</v>
      </c>
      <c r="G84" s="180" t="s">
        <v>131</v>
      </c>
      <c r="H84" s="180" t="s">
        <v>132</v>
      </c>
      <c r="I84" s="180" t="s">
        <v>133</v>
      </c>
      <c r="J84" s="180" t="s">
        <v>106</v>
      </c>
      <c r="K84" s="181" t="s">
        <v>134</v>
      </c>
      <c r="L84" s="182"/>
      <c r="M84" s="92" t="s">
        <v>19</v>
      </c>
      <c r="N84" s="93" t="s">
        <v>39</v>
      </c>
      <c r="O84" s="93" t="s">
        <v>135</v>
      </c>
      <c r="P84" s="93" t="s">
        <v>136</v>
      </c>
      <c r="Q84" s="93" t="s">
        <v>137</v>
      </c>
      <c r="R84" s="93" t="s">
        <v>138</v>
      </c>
      <c r="S84" s="93" t="s">
        <v>139</v>
      </c>
      <c r="T84" s="94" t="s">
        <v>140</v>
      </c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="2" customFormat="1" ht="22.8" customHeight="1">
      <c r="A85" s="38"/>
      <c r="B85" s="39"/>
      <c r="C85" s="99" t="s">
        <v>141</v>
      </c>
      <c r="D85" s="40"/>
      <c r="E85" s="40"/>
      <c r="F85" s="40"/>
      <c r="G85" s="40"/>
      <c r="H85" s="40"/>
      <c r="I85" s="40"/>
      <c r="J85" s="183">
        <f>BK85</f>
        <v>0</v>
      </c>
      <c r="K85" s="40"/>
      <c r="L85" s="44"/>
      <c r="M85" s="95"/>
      <c r="N85" s="184"/>
      <c r="O85" s="96"/>
      <c r="P85" s="185">
        <f>P86</f>
        <v>0</v>
      </c>
      <c r="Q85" s="96"/>
      <c r="R85" s="185">
        <f>R86</f>
        <v>0</v>
      </c>
      <c r="S85" s="96"/>
      <c r="T85" s="186">
        <f>T86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68</v>
      </c>
      <c r="AU85" s="17" t="s">
        <v>107</v>
      </c>
      <c r="BK85" s="187">
        <f>BK86</f>
        <v>0</v>
      </c>
    </row>
    <row r="86" s="12" customFormat="1" ht="25.92" customHeight="1">
      <c r="A86" s="12"/>
      <c r="B86" s="188"/>
      <c r="C86" s="189"/>
      <c r="D86" s="190" t="s">
        <v>68</v>
      </c>
      <c r="E86" s="191" t="s">
        <v>98</v>
      </c>
      <c r="F86" s="191" t="s">
        <v>1857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P87+P100+P104+P108+P121</f>
        <v>0</v>
      </c>
      <c r="Q86" s="196"/>
      <c r="R86" s="197">
        <f>R87+R100+R104+R108+R121</f>
        <v>0</v>
      </c>
      <c r="S86" s="196"/>
      <c r="T86" s="198">
        <f>T87+T100+T104+T108+T121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182</v>
      </c>
      <c r="AT86" s="200" t="s">
        <v>68</v>
      </c>
      <c r="AU86" s="200" t="s">
        <v>69</v>
      </c>
      <c r="AY86" s="199" t="s">
        <v>144</v>
      </c>
      <c r="BK86" s="201">
        <f>BK87+BK100+BK104+BK108+BK121</f>
        <v>0</v>
      </c>
    </row>
    <row r="87" s="12" customFormat="1" ht="22.8" customHeight="1">
      <c r="A87" s="12"/>
      <c r="B87" s="188"/>
      <c r="C87" s="189"/>
      <c r="D87" s="190" t="s">
        <v>68</v>
      </c>
      <c r="E87" s="202" t="s">
        <v>1858</v>
      </c>
      <c r="F87" s="202" t="s">
        <v>1859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SUM(P88:P99)</f>
        <v>0</v>
      </c>
      <c r="Q87" s="196"/>
      <c r="R87" s="197">
        <f>SUM(R88:R99)</f>
        <v>0</v>
      </c>
      <c r="S87" s="196"/>
      <c r="T87" s="198">
        <f>SUM(T88:T99)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182</v>
      </c>
      <c r="AT87" s="200" t="s">
        <v>68</v>
      </c>
      <c r="AU87" s="200" t="s">
        <v>77</v>
      </c>
      <c r="AY87" s="199" t="s">
        <v>144</v>
      </c>
      <c r="BK87" s="201">
        <f>SUM(BK88:BK99)</f>
        <v>0</v>
      </c>
    </row>
    <row r="88" s="2" customFormat="1" ht="16.5" customHeight="1">
      <c r="A88" s="38"/>
      <c r="B88" s="39"/>
      <c r="C88" s="204" t="s">
        <v>77</v>
      </c>
      <c r="D88" s="204" t="s">
        <v>146</v>
      </c>
      <c r="E88" s="205" t="s">
        <v>1860</v>
      </c>
      <c r="F88" s="206" t="s">
        <v>1861</v>
      </c>
      <c r="G88" s="207" t="s">
        <v>964</v>
      </c>
      <c r="H88" s="208">
        <v>1</v>
      </c>
      <c r="I88" s="209"/>
      <c r="J88" s="210">
        <f>ROUND(I88*H88,2)</f>
        <v>0</v>
      </c>
      <c r="K88" s="206" t="s">
        <v>150</v>
      </c>
      <c r="L88" s="44"/>
      <c r="M88" s="211" t="s">
        <v>19</v>
      </c>
      <c r="N88" s="212" t="s">
        <v>40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151</v>
      </c>
      <c r="AT88" s="215" t="s">
        <v>146</v>
      </c>
      <c r="AU88" s="215" t="s">
        <v>79</v>
      </c>
      <c r="AY88" s="17" t="s">
        <v>144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77</v>
      </c>
      <c r="BK88" s="216">
        <f>ROUND(I88*H88,2)</f>
        <v>0</v>
      </c>
      <c r="BL88" s="17" t="s">
        <v>151</v>
      </c>
      <c r="BM88" s="215" t="s">
        <v>79</v>
      </c>
    </row>
    <row r="89" s="2" customFormat="1">
      <c r="A89" s="38"/>
      <c r="B89" s="39"/>
      <c r="C89" s="40"/>
      <c r="D89" s="217" t="s">
        <v>152</v>
      </c>
      <c r="E89" s="40"/>
      <c r="F89" s="218" t="s">
        <v>1861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152</v>
      </c>
      <c r="AU89" s="17" t="s">
        <v>79</v>
      </c>
    </row>
    <row r="90" s="2" customFormat="1">
      <c r="A90" s="38"/>
      <c r="B90" s="39"/>
      <c r="C90" s="40"/>
      <c r="D90" s="222" t="s">
        <v>154</v>
      </c>
      <c r="E90" s="40"/>
      <c r="F90" s="223" t="s">
        <v>1863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154</v>
      </c>
      <c r="AU90" s="17" t="s">
        <v>79</v>
      </c>
    </row>
    <row r="91" s="2" customFormat="1" ht="16.5" customHeight="1">
      <c r="A91" s="38"/>
      <c r="B91" s="39"/>
      <c r="C91" s="204" t="s">
        <v>79</v>
      </c>
      <c r="D91" s="204" t="s">
        <v>146</v>
      </c>
      <c r="E91" s="205" t="s">
        <v>3440</v>
      </c>
      <c r="F91" s="206" t="s">
        <v>3441</v>
      </c>
      <c r="G91" s="207" t="s">
        <v>964</v>
      </c>
      <c r="H91" s="208">
        <v>1</v>
      </c>
      <c r="I91" s="209"/>
      <c r="J91" s="210">
        <f>ROUND(I91*H91,2)</f>
        <v>0</v>
      </c>
      <c r="K91" s="206" t="s">
        <v>150</v>
      </c>
      <c r="L91" s="44"/>
      <c r="M91" s="211" t="s">
        <v>19</v>
      </c>
      <c r="N91" s="212" t="s">
        <v>40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151</v>
      </c>
      <c r="AT91" s="215" t="s">
        <v>146</v>
      </c>
      <c r="AU91" s="215" t="s">
        <v>79</v>
      </c>
      <c r="AY91" s="17" t="s">
        <v>144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77</v>
      </c>
      <c r="BK91" s="216">
        <f>ROUND(I91*H91,2)</f>
        <v>0</v>
      </c>
      <c r="BL91" s="17" t="s">
        <v>151</v>
      </c>
      <c r="BM91" s="215" t="s">
        <v>151</v>
      </c>
    </row>
    <row r="92" s="2" customFormat="1">
      <c r="A92" s="38"/>
      <c r="B92" s="39"/>
      <c r="C92" s="40"/>
      <c r="D92" s="217" t="s">
        <v>152</v>
      </c>
      <c r="E92" s="40"/>
      <c r="F92" s="218" t="s">
        <v>3441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152</v>
      </c>
      <c r="AU92" s="17" t="s">
        <v>79</v>
      </c>
    </row>
    <row r="93" s="2" customFormat="1">
      <c r="A93" s="38"/>
      <c r="B93" s="39"/>
      <c r="C93" s="40"/>
      <c r="D93" s="222" t="s">
        <v>154</v>
      </c>
      <c r="E93" s="40"/>
      <c r="F93" s="223" t="s">
        <v>3442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154</v>
      </c>
      <c r="AU93" s="17" t="s">
        <v>79</v>
      </c>
    </row>
    <row r="94" s="13" customFormat="1">
      <c r="A94" s="13"/>
      <c r="B94" s="224"/>
      <c r="C94" s="225"/>
      <c r="D94" s="217" t="s">
        <v>156</v>
      </c>
      <c r="E94" s="226" t="s">
        <v>19</v>
      </c>
      <c r="F94" s="227" t="s">
        <v>3443</v>
      </c>
      <c r="G94" s="225"/>
      <c r="H94" s="226" t="s">
        <v>19</v>
      </c>
      <c r="I94" s="228"/>
      <c r="J94" s="225"/>
      <c r="K94" s="225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156</v>
      </c>
      <c r="AU94" s="233" t="s">
        <v>79</v>
      </c>
      <c r="AV94" s="13" t="s">
        <v>77</v>
      </c>
      <c r="AW94" s="13" t="s">
        <v>31</v>
      </c>
      <c r="AX94" s="13" t="s">
        <v>69</v>
      </c>
      <c r="AY94" s="233" t="s">
        <v>144</v>
      </c>
    </row>
    <row r="95" s="14" customFormat="1">
      <c r="A95" s="14"/>
      <c r="B95" s="234"/>
      <c r="C95" s="235"/>
      <c r="D95" s="217" t="s">
        <v>156</v>
      </c>
      <c r="E95" s="236" t="s">
        <v>19</v>
      </c>
      <c r="F95" s="237" t="s">
        <v>77</v>
      </c>
      <c r="G95" s="235"/>
      <c r="H95" s="238">
        <v>1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156</v>
      </c>
      <c r="AU95" s="244" t="s">
        <v>79</v>
      </c>
      <c r="AV95" s="14" t="s">
        <v>79</v>
      </c>
      <c r="AW95" s="14" t="s">
        <v>31</v>
      </c>
      <c r="AX95" s="14" t="s">
        <v>69</v>
      </c>
      <c r="AY95" s="244" t="s">
        <v>144</v>
      </c>
    </row>
    <row r="96" s="15" customFormat="1">
      <c r="A96" s="15"/>
      <c r="B96" s="245"/>
      <c r="C96" s="246"/>
      <c r="D96" s="217" t="s">
        <v>156</v>
      </c>
      <c r="E96" s="247" t="s">
        <v>19</v>
      </c>
      <c r="F96" s="248" t="s">
        <v>163</v>
      </c>
      <c r="G96" s="246"/>
      <c r="H96" s="249">
        <v>1</v>
      </c>
      <c r="I96" s="250"/>
      <c r="J96" s="246"/>
      <c r="K96" s="246"/>
      <c r="L96" s="251"/>
      <c r="M96" s="252"/>
      <c r="N96" s="253"/>
      <c r="O96" s="253"/>
      <c r="P96" s="253"/>
      <c r="Q96" s="253"/>
      <c r="R96" s="253"/>
      <c r="S96" s="253"/>
      <c r="T96" s="254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55" t="s">
        <v>156</v>
      </c>
      <c r="AU96" s="255" t="s">
        <v>79</v>
      </c>
      <c r="AV96" s="15" t="s">
        <v>151</v>
      </c>
      <c r="AW96" s="15" t="s">
        <v>31</v>
      </c>
      <c r="AX96" s="15" t="s">
        <v>77</v>
      </c>
      <c r="AY96" s="255" t="s">
        <v>144</v>
      </c>
    </row>
    <row r="97" s="2" customFormat="1" ht="16.5" customHeight="1">
      <c r="A97" s="38"/>
      <c r="B97" s="39"/>
      <c r="C97" s="204" t="s">
        <v>169</v>
      </c>
      <c r="D97" s="204" t="s">
        <v>146</v>
      </c>
      <c r="E97" s="205" t="s">
        <v>3444</v>
      </c>
      <c r="F97" s="206" t="s">
        <v>3445</v>
      </c>
      <c r="G97" s="207" t="s">
        <v>964</v>
      </c>
      <c r="H97" s="208">
        <v>1</v>
      </c>
      <c r="I97" s="209"/>
      <c r="J97" s="210">
        <f>ROUND(I97*H97,2)</f>
        <v>0</v>
      </c>
      <c r="K97" s="206" t="s">
        <v>150</v>
      </c>
      <c r="L97" s="44"/>
      <c r="M97" s="211" t="s">
        <v>19</v>
      </c>
      <c r="N97" s="212" t="s">
        <v>40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151</v>
      </c>
      <c r="AT97" s="215" t="s">
        <v>146</v>
      </c>
      <c r="AU97" s="215" t="s">
        <v>79</v>
      </c>
      <c r="AY97" s="17" t="s">
        <v>144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77</v>
      </c>
      <c r="BK97" s="216">
        <f>ROUND(I97*H97,2)</f>
        <v>0</v>
      </c>
      <c r="BL97" s="17" t="s">
        <v>151</v>
      </c>
      <c r="BM97" s="215" t="s">
        <v>172</v>
      </c>
    </row>
    <row r="98" s="2" customFormat="1">
      <c r="A98" s="38"/>
      <c r="B98" s="39"/>
      <c r="C98" s="40"/>
      <c r="D98" s="217" t="s">
        <v>152</v>
      </c>
      <c r="E98" s="40"/>
      <c r="F98" s="218" t="s">
        <v>3445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152</v>
      </c>
      <c r="AU98" s="17" t="s">
        <v>79</v>
      </c>
    </row>
    <row r="99" s="2" customFormat="1">
      <c r="A99" s="38"/>
      <c r="B99" s="39"/>
      <c r="C99" s="40"/>
      <c r="D99" s="222" t="s">
        <v>154</v>
      </c>
      <c r="E99" s="40"/>
      <c r="F99" s="223" t="s">
        <v>3446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154</v>
      </c>
      <c r="AU99" s="17" t="s">
        <v>79</v>
      </c>
    </row>
    <row r="100" s="12" customFormat="1" ht="22.8" customHeight="1">
      <c r="A100" s="12"/>
      <c r="B100" s="188"/>
      <c r="C100" s="189"/>
      <c r="D100" s="190" t="s">
        <v>68</v>
      </c>
      <c r="E100" s="202" t="s">
        <v>1867</v>
      </c>
      <c r="F100" s="202" t="s">
        <v>1868</v>
      </c>
      <c r="G100" s="189"/>
      <c r="H100" s="189"/>
      <c r="I100" s="192"/>
      <c r="J100" s="203">
        <f>BK100</f>
        <v>0</v>
      </c>
      <c r="K100" s="189"/>
      <c r="L100" s="194"/>
      <c r="M100" s="195"/>
      <c r="N100" s="196"/>
      <c r="O100" s="196"/>
      <c r="P100" s="197">
        <f>SUM(P101:P103)</f>
        <v>0</v>
      </c>
      <c r="Q100" s="196"/>
      <c r="R100" s="197">
        <f>SUM(R101:R103)</f>
        <v>0</v>
      </c>
      <c r="S100" s="196"/>
      <c r="T100" s="198">
        <f>SUM(T101:T103)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182</v>
      </c>
      <c r="AT100" s="200" t="s">
        <v>68</v>
      </c>
      <c r="AU100" s="200" t="s">
        <v>77</v>
      </c>
      <c r="AY100" s="199" t="s">
        <v>144</v>
      </c>
      <c r="BK100" s="201">
        <f>SUM(BK101:BK103)</f>
        <v>0</v>
      </c>
    </row>
    <row r="101" s="2" customFormat="1" ht="16.5" customHeight="1">
      <c r="A101" s="38"/>
      <c r="B101" s="39"/>
      <c r="C101" s="204" t="s">
        <v>151</v>
      </c>
      <c r="D101" s="204" t="s">
        <v>146</v>
      </c>
      <c r="E101" s="205" t="s">
        <v>3447</v>
      </c>
      <c r="F101" s="206" t="s">
        <v>1868</v>
      </c>
      <c r="G101" s="207" t="s">
        <v>964</v>
      </c>
      <c r="H101" s="208">
        <v>1</v>
      </c>
      <c r="I101" s="209"/>
      <c r="J101" s="210">
        <f>ROUND(I101*H101,2)</f>
        <v>0</v>
      </c>
      <c r="K101" s="206" t="s">
        <v>150</v>
      </c>
      <c r="L101" s="44"/>
      <c r="M101" s="211" t="s">
        <v>19</v>
      </c>
      <c r="N101" s="212" t="s">
        <v>40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151</v>
      </c>
      <c r="AT101" s="215" t="s">
        <v>146</v>
      </c>
      <c r="AU101" s="215" t="s">
        <v>79</v>
      </c>
      <c r="AY101" s="17" t="s">
        <v>144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77</v>
      </c>
      <c r="BK101" s="216">
        <f>ROUND(I101*H101,2)</f>
        <v>0</v>
      </c>
      <c r="BL101" s="17" t="s">
        <v>151</v>
      </c>
      <c r="BM101" s="215" t="s">
        <v>179</v>
      </c>
    </row>
    <row r="102" s="2" customFormat="1">
      <c r="A102" s="38"/>
      <c r="B102" s="39"/>
      <c r="C102" s="40"/>
      <c r="D102" s="217" t="s">
        <v>152</v>
      </c>
      <c r="E102" s="40"/>
      <c r="F102" s="218" t="s">
        <v>1868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152</v>
      </c>
      <c r="AU102" s="17" t="s">
        <v>79</v>
      </c>
    </row>
    <row r="103" s="2" customFormat="1">
      <c r="A103" s="38"/>
      <c r="B103" s="39"/>
      <c r="C103" s="40"/>
      <c r="D103" s="222" t="s">
        <v>154</v>
      </c>
      <c r="E103" s="40"/>
      <c r="F103" s="223" t="s">
        <v>3448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154</v>
      </c>
      <c r="AU103" s="17" t="s">
        <v>79</v>
      </c>
    </row>
    <row r="104" s="12" customFormat="1" ht="22.8" customHeight="1">
      <c r="A104" s="12"/>
      <c r="B104" s="188"/>
      <c r="C104" s="189"/>
      <c r="D104" s="190" t="s">
        <v>68</v>
      </c>
      <c r="E104" s="202" t="s">
        <v>3428</v>
      </c>
      <c r="F104" s="202" t="s">
        <v>3429</v>
      </c>
      <c r="G104" s="189"/>
      <c r="H104" s="189"/>
      <c r="I104" s="192"/>
      <c r="J104" s="203">
        <f>BK104</f>
        <v>0</v>
      </c>
      <c r="K104" s="189"/>
      <c r="L104" s="194"/>
      <c r="M104" s="195"/>
      <c r="N104" s="196"/>
      <c r="O104" s="196"/>
      <c r="P104" s="197">
        <f>SUM(P105:P107)</f>
        <v>0</v>
      </c>
      <c r="Q104" s="196"/>
      <c r="R104" s="197">
        <f>SUM(R105:R107)</f>
        <v>0</v>
      </c>
      <c r="S104" s="196"/>
      <c r="T104" s="198">
        <f>SUM(T105:T107)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99" t="s">
        <v>182</v>
      </c>
      <c r="AT104" s="200" t="s">
        <v>68</v>
      </c>
      <c r="AU104" s="200" t="s">
        <v>77</v>
      </c>
      <c r="AY104" s="199" t="s">
        <v>144</v>
      </c>
      <c r="BK104" s="201">
        <f>SUM(BK105:BK107)</f>
        <v>0</v>
      </c>
    </row>
    <row r="105" s="2" customFormat="1" ht="16.5" customHeight="1">
      <c r="A105" s="38"/>
      <c r="B105" s="39"/>
      <c r="C105" s="204" t="s">
        <v>182</v>
      </c>
      <c r="D105" s="204" t="s">
        <v>146</v>
      </c>
      <c r="E105" s="205" t="s">
        <v>3430</v>
      </c>
      <c r="F105" s="206" t="s">
        <v>3429</v>
      </c>
      <c r="G105" s="207" t="s">
        <v>964</v>
      </c>
      <c r="H105" s="208">
        <v>2</v>
      </c>
      <c r="I105" s="209"/>
      <c r="J105" s="210">
        <f>ROUND(I105*H105,2)</f>
        <v>0</v>
      </c>
      <c r="K105" s="206" t="s">
        <v>150</v>
      </c>
      <c r="L105" s="44"/>
      <c r="M105" s="211" t="s">
        <v>19</v>
      </c>
      <c r="N105" s="212" t="s">
        <v>40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151</v>
      </c>
      <c r="AT105" s="215" t="s">
        <v>146</v>
      </c>
      <c r="AU105" s="215" t="s">
        <v>79</v>
      </c>
      <c r="AY105" s="17" t="s">
        <v>144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77</v>
      </c>
      <c r="BK105" s="216">
        <f>ROUND(I105*H105,2)</f>
        <v>0</v>
      </c>
      <c r="BL105" s="17" t="s">
        <v>151</v>
      </c>
      <c r="BM105" s="215" t="s">
        <v>185</v>
      </c>
    </row>
    <row r="106" s="2" customFormat="1">
      <c r="A106" s="38"/>
      <c r="B106" s="39"/>
      <c r="C106" s="40"/>
      <c r="D106" s="217" t="s">
        <v>152</v>
      </c>
      <c r="E106" s="40"/>
      <c r="F106" s="218" t="s">
        <v>3429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152</v>
      </c>
      <c r="AU106" s="17" t="s">
        <v>79</v>
      </c>
    </row>
    <row r="107" s="2" customFormat="1">
      <c r="A107" s="38"/>
      <c r="B107" s="39"/>
      <c r="C107" s="40"/>
      <c r="D107" s="222" t="s">
        <v>154</v>
      </c>
      <c r="E107" s="40"/>
      <c r="F107" s="223" t="s">
        <v>3449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154</v>
      </c>
      <c r="AU107" s="17" t="s">
        <v>79</v>
      </c>
    </row>
    <row r="108" s="12" customFormat="1" ht="22.8" customHeight="1">
      <c r="A108" s="12"/>
      <c r="B108" s="188"/>
      <c r="C108" s="189"/>
      <c r="D108" s="190" t="s">
        <v>68</v>
      </c>
      <c r="E108" s="202" t="s">
        <v>3450</v>
      </c>
      <c r="F108" s="202" t="s">
        <v>3451</v>
      </c>
      <c r="G108" s="189"/>
      <c r="H108" s="189"/>
      <c r="I108" s="192"/>
      <c r="J108" s="203">
        <f>BK108</f>
        <v>0</v>
      </c>
      <c r="K108" s="189"/>
      <c r="L108" s="194"/>
      <c r="M108" s="195"/>
      <c r="N108" s="196"/>
      <c r="O108" s="196"/>
      <c r="P108" s="197">
        <f>SUM(P109:P120)</f>
        <v>0</v>
      </c>
      <c r="Q108" s="196"/>
      <c r="R108" s="197">
        <f>SUM(R109:R120)</f>
        <v>0</v>
      </c>
      <c r="S108" s="196"/>
      <c r="T108" s="198">
        <f>SUM(T109:T120)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99" t="s">
        <v>182</v>
      </c>
      <c r="AT108" s="200" t="s">
        <v>68</v>
      </c>
      <c r="AU108" s="200" t="s">
        <v>77</v>
      </c>
      <c r="AY108" s="199" t="s">
        <v>144</v>
      </c>
      <c r="BK108" s="201">
        <f>SUM(BK109:BK120)</f>
        <v>0</v>
      </c>
    </row>
    <row r="109" s="2" customFormat="1" ht="16.5" customHeight="1">
      <c r="A109" s="38"/>
      <c r="B109" s="39"/>
      <c r="C109" s="204" t="s">
        <v>172</v>
      </c>
      <c r="D109" s="204" t="s">
        <v>146</v>
      </c>
      <c r="E109" s="205" t="s">
        <v>3452</v>
      </c>
      <c r="F109" s="206" t="s">
        <v>3451</v>
      </c>
      <c r="G109" s="207" t="s">
        <v>964</v>
      </c>
      <c r="H109" s="208">
        <v>1</v>
      </c>
      <c r="I109" s="209"/>
      <c r="J109" s="210">
        <f>ROUND(I109*H109,2)</f>
        <v>0</v>
      </c>
      <c r="K109" s="206" t="s">
        <v>150</v>
      </c>
      <c r="L109" s="44"/>
      <c r="M109" s="211" t="s">
        <v>19</v>
      </c>
      <c r="N109" s="212" t="s">
        <v>40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151</v>
      </c>
      <c r="AT109" s="215" t="s">
        <v>146</v>
      </c>
      <c r="AU109" s="215" t="s">
        <v>79</v>
      </c>
      <c r="AY109" s="17" t="s">
        <v>144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77</v>
      </c>
      <c r="BK109" s="216">
        <f>ROUND(I109*H109,2)</f>
        <v>0</v>
      </c>
      <c r="BL109" s="17" t="s">
        <v>151</v>
      </c>
      <c r="BM109" s="215" t="s">
        <v>191</v>
      </c>
    </row>
    <row r="110" s="2" customFormat="1">
      <c r="A110" s="38"/>
      <c r="B110" s="39"/>
      <c r="C110" s="40"/>
      <c r="D110" s="217" t="s">
        <v>152</v>
      </c>
      <c r="E110" s="40"/>
      <c r="F110" s="218" t="s">
        <v>3451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152</v>
      </c>
      <c r="AU110" s="17" t="s">
        <v>79</v>
      </c>
    </row>
    <row r="111" s="2" customFormat="1">
      <c r="A111" s="38"/>
      <c r="B111" s="39"/>
      <c r="C111" s="40"/>
      <c r="D111" s="222" t="s">
        <v>154</v>
      </c>
      <c r="E111" s="40"/>
      <c r="F111" s="223" t="s">
        <v>3453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154</v>
      </c>
      <c r="AU111" s="17" t="s">
        <v>79</v>
      </c>
    </row>
    <row r="112" s="2" customFormat="1" ht="16.5" customHeight="1">
      <c r="A112" s="38"/>
      <c r="B112" s="39"/>
      <c r="C112" s="204" t="s">
        <v>194</v>
      </c>
      <c r="D112" s="204" t="s">
        <v>146</v>
      </c>
      <c r="E112" s="205" t="s">
        <v>3454</v>
      </c>
      <c r="F112" s="206" t="s">
        <v>3455</v>
      </c>
      <c r="G112" s="207" t="s">
        <v>964</v>
      </c>
      <c r="H112" s="208">
        <v>2</v>
      </c>
      <c r="I112" s="209"/>
      <c r="J112" s="210">
        <f>ROUND(I112*H112,2)</f>
        <v>0</v>
      </c>
      <c r="K112" s="206" t="s">
        <v>150</v>
      </c>
      <c r="L112" s="44"/>
      <c r="M112" s="211" t="s">
        <v>19</v>
      </c>
      <c r="N112" s="212" t="s">
        <v>40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151</v>
      </c>
      <c r="AT112" s="215" t="s">
        <v>146</v>
      </c>
      <c r="AU112" s="215" t="s">
        <v>79</v>
      </c>
      <c r="AY112" s="17" t="s">
        <v>144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77</v>
      </c>
      <c r="BK112" s="216">
        <f>ROUND(I112*H112,2)</f>
        <v>0</v>
      </c>
      <c r="BL112" s="17" t="s">
        <v>151</v>
      </c>
      <c r="BM112" s="215" t="s">
        <v>197</v>
      </c>
    </row>
    <row r="113" s="2" customFormat="1">
      <c r="A113" s="38"/>
      <c r="B113" s="39"/>
      <c r="C113" s="40"/>
      <c r="D113" s="217" t="s">
        <v>152</v>
      </c>
      <c r="E113" s="40"/>
      <c r="F113" s="218" t="s">
        <v>3455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152</v>
      </c>
      <c r="AU113" s="17" t="s">
        <v>79</v>
      </c>
    </row>
    <row r="114" s="2" customFormat="1">
      <c r="A114" s="38"/>
      <c r="B114" s="39"/>
      <c r="C114" s="40"/>
      <c r="D114" s="222" t="s">
        <v>154</v>
      </c>
      <c r="E114" s="40"/>
      <c r="F114" s="223" t="s">
        <v>3456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154</v>
      </c>
      <c r="AU114" s="17" t="s">
        <v>79</v>
      </c>
    </row>
    <row r="115" s="2" customFormat="1" ht="16.5" customHeight="1">
      <c r="A115" s="38"/>
      <c r="B115" s="39"/>
      <c r="C115" s="204" t="s">
        <v>179</v>
      </c>
      <c r="D115" s="204" t="s">
        <v>146</v>
      </c>
      <c r="E115" s="205" t="s">
        <v>3457</v>
      </c>
      <c r="F115" s="206" t="s">
        <v>3458</v>
      </c>
      <c r="G115" s="207" t="s">
        <v>964</v>
      </c>
      <c r="H115" s="208">
        <v>1</v>
      </c>
      <c r="I115" s="209"/>
      <c r="J115" s="210">
        <f>ROUND(I115*H115,2)</f>
        <v>0</v>
      </c>
      <c r="K115" s="206" t="s">
        <v>150</v>
      </c>
      <c r="L115" s="44"/>
      <c r="M115" s="211" t="s">
        <v>19</v>
      </c>
      <c r="N115" s="212" t="s">
        <v>40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151</v>
      </c>
      <c r="AT115" s="215" t="s">
        <v>146</v>
      </c>
      <c r="AU115" s="215" t="s">
        <v>79</v>
      </c>
      <c r="AY115" s="17" t="s">
        <v>144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77</v>
      </c>
      <c r="BK115" s="216">
        <f>ROUND(I115*H115,2)</f>
        <v>0</v>
      </c>
      <c r="BL115" s="17" t="s">
        <v>151</v>
      </c>
      <c r="BM115" s="215" t="s">
        <v>203</v>
      </c>
    </row>
    <row r="116" s="2" customFormat="1">
      <c r="A116" s="38"/>
      <c r="B116" s="39"/>
      <c r="C116" s="40"/>
      <c r="D116" s="217" t="s">
        <v>152</v>
      </c>
      <c r="E116" s="40"/>
      <c r="F116" s="218" t="s">
        <v>3458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152</v>
      </c>
      <c r="AU116" s="17" t="s">
        <v>79</v>
      </c>
    </row>
    <row r="117" s="2" customFormat="1">
      <c r="A117" s="38"/>
      <c r="B117" s="39"/>
      <c r="C117" s="40"/>
      <c r="D117" s="222" t="s">
        <v>154</v>
      </c>
      <c r="E117" s="40"/>
      <c r="F117" s="223" t="s">
        <v>3459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154</v>
      </c>
      <c r="AU117" s="17" t="s">
        <v>79</v>
      </c>
    </row>
    <row r="118" s="13" customFormat="1">
      <c r="A118" s="13"/>
      <c r="B118" s="224"/>
      <c r="C118" s="225"/>
      <c r="D118" s="217" t="s">
        <v>156</v>
      </c>
      <c r="E118" s="226" t="s">
        <v>19</v>
      </c>
      <c r="F118" s="227" t="s">
        <v>3460</v>
      </c>
      <c r="G118" s="225"/>
      <c r="H118" s="226" t="s">
        <v>19</v>
      </c>
      <c r="I118" s="228"/>
      <c r="J118" s="225"/>
      <c r="K118" s="225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156</v>
      </c>
      <c r="AU118" s="233" t="s">
        <v>79</v>
      </c>
      <c r="AV118" s="13" t="s">
        <v>77</v>
      </c>
      <c r="AW118" s="13" t="s">
        <v>31</v>
      </c>
      <c r="AX118" s="13" t="s">
        <v>69</v>
      </c>
      <c r="AY118" s="233" t="s">
        <v>144</v>
      </c>
    </row>
    <row r="119" s="14" customFormat="1">
      <c r="A119" s="14"/>
      <c r="B119" s="234"/>
      <c r="C119" s="235"/>
      <c r="D119" s="217" t="s">
        <v>156</v>
      </c>
      <c r="E119" s="236" t="s">
        <v>19</v>
      </c>
      <c r="F119" s="237" t="s">
        <v>77</v>
      </c>
      <c r="G119" s="235"/>
      <c r="H119" s="238">
        <v>1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156</v>
      </c>
      <c r="AU119" s="244" t="s">
        <v>79</v>
      </c>
      <c r="AV119" s="14" t="s">
        <v>79</v>
      </c>
      <c r="AW119" s="14" t="s">
        <v>31</v>
      </c>
      <c r="AX119" s="14" t="s">
        <v>69</v>
      </c>
      <c r="AY119" s="244" t="s">
        <v>144</v>
      </c>
    </row>
    <row r="120" s="15" customFormat="1">
      <c r="A120" s="15"/>
      <c r="B120" s="245"/>
      <c r="C120" s="246"/>
      <c r="D120" s="217" t="s">
        <v>156</v>
      </c>
      <c r="E120" s="247" t="s">
        <v>19</v>
      </c>
      <c r="F120" s="248" t="s">
        <v>163</v>
      </c>
      <c r="G120" s="246"/>
      <c r="H120" s="249">
        <v>1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5" t="s">
        <v>156</v>
      </c>
      <c r="AU120" s="255" t="s">
        <v>79</v>
      </c>
      <c r="AV120" s="15" t="s">
        <v>151</v>
      </c>
      <c r="AW120" s="15" t="s">
        <v>31</v>
      </c>
      <c r="AX120" s="15" t="s">
        <v>77</v>
      </c>
      <c r="AY120" s="255" t="s">
        <v>144</v>
      </c>
    </row>
    <row r="121" s="12" customFormat="1" ht="22.8" customHeight="1">
      <c r="A121" s="12"/>
      <c r="B121" s="188"/>
      <c r="C121" s="189"/>
      <c r="D121" s="190" t="s">
        <v>68</v>
      </c>
      <c r="E121" s="202" t="s">
        <v>2754</v>
      </c>
      <c r="F121" s="202" t="s">
        <v>2755</v>
      </c>
      <c r="G121" s="189"/>
      <c r="H121" s="189"/>
      <c r="I121" s="192"/>
      <c r="J121" s="203">
        <f>BK121</f>
        <v>0</v>
      </c>
      <c r="K121" s="189"/>
      <c r="L121" s="194"/>
      <c r="M121" s="195"/>
      <c r="N121" s="196"/>
      <c r="O121" s="196"/>
      <c r="P121" s="197">
        <f>SUM(P122:P125)</f>
        <v>0</v>
      </c>
      <c r="Q121" s="196"/>
      <c r="R121" s="197">
        <f>SUM(R122:R125)</f>
        <v>0</v>
      </c>
      <c r="S121" s="196"/>
      <c r="T121" s="198">
        <f>SUM(T122:T125)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99" t="s">
        <v>182</v>
      </c>
      <c r="AT121" s="200" t="s">
        <v>68</v>
      </c>
      <c r="AU121" s="200" t="s">
        <v>77</v>
      </c>
      <c r="AY121" s="199" t="s">
        <v>144</v>
      </c>
      <c r="BK121" s="201">
        <f>SUM(BK122:BK125)</f>
        <v>0</v>
      </c>
    </row>
    <row r="122" s="2" customFormat="1" ht="16.5" customHeight="1">
      <c r="A122" s="38"/>
      <c r="B122" s="39"/>
      <c r="C122" s="204" t="s">
        <v>208</v>
      </c>
      <c r="D122" s="204" t="s">
        <v>146</v>
      </c>
      <c r="E122" s="205" t="s">
        <v>3461</v>
      </c>
      <c r="F122" s="206" t="s">
        <v>3462</v>
      </c>
      <c r="G122" s="207" t="s">
        <v>3463</v>
      </c>
      <c r="H122" s="208">
        <v>1</v>
      </c>
      <c r="I122" s="209"/>
      <c r="J122" s="210">
        <f>ROUND(I122*H122,2)</f>
        <v>0</v>
      </c>
      <c r="K122" s="206" t="s">
        <v>2868</v>
      </c>
      <c r="L122" s="44"/>
      <c r="M122" s="211" t="s">
        <v>19</v>
      </c>
      <c r="N122" s="212" t="s">
        <v>40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3464</v>
      </c>
      <c r="AT122" s="215" t="s">
        <v>146</v>
      </c>
      <c r="AU122" s="215" t="s">
        <v>79</v>
      </c>
      <c r="AY122" s="17" t="s">
        <v>144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77</v>
      </c>
      <c r="BK122" s="216">
        <f>ROUND(I122*H122,2)</f>
        <v>0</v>
      </c>
      <c r="BL122" s="17" t="s">
        <v>3464</v>
      </c>
      <c r="BM122" s="215" t="s">
        <v>3465</v>
      </c>
    </row>
    <row r="123" s="2" customFormat="1">
      <c r="A123" s="38"/>
      <c r="B123" s="39"/>
      <c r="C123" s="40"/>
      <c r="D123" s="217" t="s">
        <v>152</v>
      </c>
      <c r="E123" s="40"/>
      <c r="F123" s="218" t="s">
        <v>3466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152</v>
      </c>
      <c r="AU123" s="17" t="s">
        <v>79</v>
      </c>
    </row>
    <row r="124" s="2" customFormat="1">
      <c r="A124" s="38"/>
      <c r="B124" s="39"/>
      <c r="C124" s="40"/>
      <c r="D124" s="222" t="s">
        <v>154</v>
      </c>
      <c r="E124" s="40"/>
      <c r="F124" s="223" t="s">
        <v>3467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154</v>
      </c>
      <c r="AU124" s="17" t="s">
        <v>79</v>
      </c>
    </row>
    <row r="125" s="2" customFormat="1">
      <c r="A125" s="38"/>
      <c r="B125" s="39"/>
      <c r="C125" s="40"/>
      <c r="D125" s="217" t="s">
        <v>3057</v>
      </c>
      <c r="E125" s="40"/>
      <c r="F125" s="274" t="s">
        <v>3468</v>
      </c>
      <c r="G125" s="40"/>
      <c r="H125" s="40"/>
      <c r="I125" s="219"/>
      <c r="J125" s="40"/>
      <c r="K125" s="40"/>
      <c r="L125" s="44"/>
      <c r="M125" s="267"/>
      <c r="N125" s="268"/>
      <c r="O125" s="269"/>
      <c r="P125" s="269"/>
      <c r="Q125" s="269"/>
      <c r="R125" s="269"/>
      <c r="S125" s="269"/>
      <c r="T125" s="270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3057</v>
      </c>
      <c r="AU125" s="17" t="s">
        <v>79</v>
      </c>
    </row>
    <row r="126" s="2" customFormat="1" ht="6.96" customHeight="1">
      <c r="A126" s="38"/>
      <c r="B126" s="59"/>
      <c r="C126" s="60"/>
      <c r="D126" s="60"/>
      <c r="E126" s="60"/>
      <c r="F126" s="60"/>
      <c r="G126" s="60"/>
      <c r="H126" s="60"/>
      <c r="I126" s="60"/>
      <c r="J126" s="60"/>
      <c r="K126" s="60"/>
      <c r="L126" s="44"/>
      <c r="M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</sheetData>
  <sheetProtection sheet="1" autoFilter="0" formatColumns="0" formatRows="0" objects="1" scenarios="1" spinCount="100000" saltValue="DGY/wJhaM5bgHwoEhKYZ/PPbXMaaDs3+EKvq3DYr22gjSSjjiWzpkiFmibixYiCMfBDkeJbDegbHsvdI6WisGg==" hashValue="AkUwZoFxyATgP1lGbiarCj0T3QNAx64apyhJhIqRndNmpzETwJxVmRymkEdTd6g9EcjRlgAuSX9f3fJTxCp17g==" algorithmName="SHA-512" password="CC35"/>
  <autoFilter ref="C84:K125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1_02/011002000"/>
    <hyperlink ref="F93" r:id="rId2" display="https://podminky.urs.cz/item/CS_URS_2021_02/011514000"/>
    <hyperlink ref="F99" r:id="rId3" display="https://podminky.urs.cz/item/CS_URS_2021_02/013254000"/>
    <hyperlink ref="F103" r:id="rId4" display="https://podminky.urs.cz/item/CS_URS_2021_02/020001000"/>
    <hyperlink ref="F107" r:id="rId5" display="https://podminky.urs.cz/item/CS_URS_2021_02/030001000"/>
    <hyperlink ref="F111" r:id="rId6" display="https://podminky.urs.cz/item/CS_URS_2021_02/040001000"/>
    <hyperlink ref="F114" r:id="rId7" display="https://podminky.urs.cz/item/CS_URS_2021_02/043002000"/>
    <hyperlink ref="F117" r:id="rId8" display="https://podminky.urs.cz/item/CS_URS_2021_02/043203001"/>
    <hyperlink ref="F124" r:id="rId9" display="https://podminky.urs.cz/item/CS_URS_2023_01/052103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Machatý Petr</dc:creator>
  <cp:lastModifiedBy>Machatý Petr</cp:lastModifiedBy>
  <dcterms:created xsi:type="dcterms:W3CDTF">2023-04-17T06:21:41Z</dcterms:created>
  <dcterms:modified xsi:type="dcterms:W3CDTF">2023-04-17T06:22:13Z</dcterms:modified>
</cp:coreProperties>
</file>