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455" activeTab="2"/>
  </bookViews>
  <sheets>
    <sheet name="rekapitulace" sheetId="1" r:id="rId1"/>
    <sheet name="SO 001" sheetId="2" r:id="rId2"/>
    <sheet name="SO 201" sheetId="3" r:id="rId3"/>
  </sheets>
  <definedNames/>
  <calcPr fullCalcOnLoad="1"/>
</workbook>
</file>

<file path=xl/sharedStrings.xml><?xml version="1.0" encoding="utf-8"?>
<sst xmlns="http://schemas.openxmlformats.org/spreadsheetml/2006/main" count="769" uniqueCount="434">
  <si>
    <t>Soupis objektů s DPH</t>
  </si>
  <si>
    <t>Stavba:21-038 - Rekonstrukce mostu LB-105 ul. Kašparova</t>
  </si>
  <si>
    <t>Varianta:ZŘ - Základní řešení</t>
  </si>
  <si>
    <t>Odbytová cena:</t>
  </si>
  <si>
    <t>OC+DPH:</t>
  </si>
  <si>
    <t>Sazba 1</t>
  </si>
  <si>
    <t>Sazba 2</t>
  </si>
  <si>
    <t>Sazba 3</t>
  </si>
  <si>
    <t>Objekt</t>
  </si>
  <si>
    <t>Popis</t>
  </si>
  <si>
    <t>OC</t>
  </si>
  <si>
    <t>DPH</t>
  </si>
  <si>
    <t>OC+DPH</t>
  </si>
  <si>
    <t>Aspe</t>
  </si>
  <si>
    <t>Firma: RAL Projekt s.r.o.</t>
  </si>
  <si>
    <t>Příloha k formuláři pro ocenění nabídky</t>
  </si>
  <si>
    <t>Stavba</t>
  </si>
  <si>
    <t>číslo a název SO</t>
  </si>
  <si>
    <t>číslo a název rozpočtu:</t>
  </si>
  <si>
    <t>21-038</t>
  </si>
  <si>
    <t>Rekonstrukce mostu LB-105 ul. Kašparova</t>
  </si>
  <si>
    <t>SO 001</t>
  </si>
  <si>
    <t>Vedlejší rozpočtové náklady - VRN</t>
  </si>
  <si>
    <t>Poř.
č.pol.</t>
  </si>
  <si>
    <t>1</t>
  </si>
  <si>
    <t>Kód
položky</t>
  </si>
  <si>
    <t>Varianta
položky</t>
  </si>
  <si>
    <t>Název položky</t>
  </si>
  <si>
    <t>jednotka</t>
  </si>
  <si>
    <t>Počet
jednotek</t>
  </si>
  <si>
    <t>CENA</t>
  </si>
  <si>
    <t>jednotková</t>
  </si>
  <si>
    <t>celkem</t>
  </si>
  <si>
    <t>Sazba</t>
  </si>
  <si>
    <t>2</t>
  </si>
  <si>
    <t>3</t>
  </si>
  <si>
    <t>4</t>
  </si>
  <si>
    <t>5</t>
  </si>
  <si>
    <t>6</t>
  </si>
  <si>
    <t>7</t>
  </si>
  <si>
    <t>8</t>
  </si>
  <si>
    <t>Všeobecné konstrukce a práce</t>
  </si>
  <si>
    <t>0</t>
  </si>
  <si>
    <t>02610</t>
  </si>
  <si>
    <t/>
  </si>
  <si>
    <t>ZKOUŠENÍ KONSTRUKCÍ A PRACÍ ZKUŠEBNOU ZHOTOVITELE
kontrolní zkoušky betonu a zkoušky hutnění</t>
  </si>
  <si>
    <t xml:space="preserve">KPL       </t>
  </si>
  <si>
    <t>hutnění min. 2=2.000 [A]
betony min. 6=6.000 [B]
Celkem: A+B=8.000 [C]</t>
  </si>
  <si>
    <t>zahrnuje veškeré náklady spojené s objednatelem požadovanými zkouškami</t>
  </si>
  <si>
    <t>02720</t>
  </si>
  <si>
    <t>POMOC PRÁCE ZŘÍZ NEBO ZAJIŠŤ REGULACI A OCHRANU DOPRAVY
Zahrnuje kompletní dopravně inženýrská opatření v průběhu celé stavby, včetně osazení, údržby během stavby, přesunů a odvoz provizorního dopravního
značení. Součástí položky je i údržba a péče o dopravně inženýrská opatření v průběhu celé stavby. Součástí DIO je i příp. zakrytí stávajícího SDZ během stavby.</t>
  </si>
  <si>
    <t>1=1.000 [A]</t>
  </si>
  <si>
    <t>zahrnuje veškeré náklady spojené s objednatelem požadovanými zařízeními</t>
  </si>
  <si>
    <t>02730</t>
  </si>
  <si>
    <t xml:space="preserve">POMOC PRÁCE ZŘÍZ NEBO ZAJIŠŤ OCHRANU INŽENÝRSKÝCH SÍTÍ
Vyústění DN bet. 400 na vtoku vpravo - ochrana, příp. výměna koncového prvku </t>
  </si>
  <si>
    <t xml:space="preserve">POMOC PRÁCE ZŘÍZ NEBO ZAJIŠŤ OCHRANU INŽENÝRSKÝCH SÍTÍ
Ochrana parovodu dle pokynů správce. PD předpokládá ochranu patek parovodu v případě nestabilní zeminy v místě výkopu - např. pažení. Položka bude provedena na přímý příkaz TDS.
</t>
  </si>
  <si>
    <t>POMOC PRÁCE ZŘÍZ NEBO ZAJIŠŤ OCHRANU INŽENÝRSKÝCH SÍTÍ
Snížení hladiny Doubského potoka - provizorní odstranění + po dokončení stavby opětovným osazením fošen na jezu cca 15 m od mostního objektu. Včetně dopravy fošen do meziskladu.</t>
  </si>
  <si>
    <t>02910</t>
  </si>
  <si>
    <t xml:space="preserve">OSTATNÍ POŽADAVKY - ZEMĚMĚŘIČSKÁ MĚŘENÍ
Geodetická činnost v průběhu provádění stavebních prací (geodet zhotovitele stavby) včetně vytyčení stavby a skutečného zjištění průběhu inženýrských sítí.
Součástí je vybudování potřebné vytyčovací sítě. </t>
  </si>
  <si>
    <t>zahrnuje veškeré náklady spojené s objednatelem požadovanými pracemi</t>
  </si>
  <si>
    <t>02920</t>
  </si>
  <si>
    <t>OSTATNÍ POŽADAVKY - OCHRANA ŽIVOTNÍHO PROSTŘEDÍ
ochrana kmene vzrostlého stromu na vtoku - předpoklad dřevěné bednění a geotextílie</t>
  </si>
  <si>
    <t>029412</t>
  </si>
  <si>
    <t>OSTATNÍ POŽADAVKY - VYPRACOVÁNÍ MOSTNÍHO LISTU</t>
  </si>
  <si>
    <t xml:space="preserve">KUS       </t>
  </si>
  <si>
    <t>02943</t>
  </si>
  <si>
    <t>OSTATNÍ POŽADAVKY - VYPRACOVÁNÍ RDS
Realizační dokumentace stavby v rozsahu dle požadavků objednatele včetně zapracování všech podmínek a požadavků stavebního povolení a podmínek stanovených zadávací dokumentací.
Dokumentace bude zpracována pro všechny objekty dle čl. 6.1.2 (TKP D kap. 6, příl. 5); jejím předmětem je dokumentace všech zhotovovaných a pomocných konstrukcí a prací nutných ke stavbě objektu.
Součástí je předání dokumentace v tištěné podobě v počtu 4 paré a předání v elektonické podobě (rozsah a uspořádání odpovídající podobě tištěné) v uzavřeném (PDF).</t>
  </si>
  <si>
    <t>02944</t>
  </si>
  <si>
    <t>OSTAT POŽADAVKY - DOKUMENTACE SKUTEČ PROVEDENÍ V DIGIT FORMĚ
v rozsahu dle přílohy č. 3 k vyhlášce č. 499/2006 Sb. ve smyslu § 125 odst. 6 stavebního zákona a dle vyhlášky 146/2008 Sb.
Součástí je předání dokumentace v tištěné podobě v počtu 3 paré.</t>
  </si>
  <si>
    <t>02945</t>
  </si>
  <si>
    <t>OSTAT POŽADAVKY - GEOMETRICKÝ PLÁN
Zajištění geometrických plánů skutečného provedení objektů a inženýrských sítí  a geometrických plánů věcných břemen v požadovaném formátu s hranicemi pozemků jako podklad pro vklad do katastrální mapy pro evidenci změn na katastrálním úřadu. Tato dokumentace bude potvrzena příslušným katastrálním úřadem a předána v 6 ti vyhotovení v termínu dle potřeb investora.</t>
  </si>
  <si>
    <t>položka zahrnuje:
- přípravu podkladů, podání žádosti na katastrální úřad
- polní práce spojené s vyhotovením geometrického plánu
- výpočetní a grafické kancelářské práce
- úřední ověření výsledného elaborátu
- schválení návrhu vkladu do katastru nemovitostí příslušným katastrálním úřadem</t>
  </si>
  <si>
    <t>02950</t>
  </si>
  <si>
    <t>a</t>
  </si>
  <si>
    <t>OSTATNÍ POŽADAVKY - POSUDKY, KONTROLY, REVIZNÍ ZPRÁVY
Vypracování havarijního a povodňového plánu, včetně schválení příslušnými orgány státní správy.</t>
  </si>
  <si>
    <t>b</t>
  </si>
  <si>
    <t>OSTATNÍ POŽADAVKY - POSUDKY, KONTROLY, REVIZNÍ ZPRÁVY
práce vyplývající z podmínek stavebního povolení, bude upřesněno po získání SP,
položka bude provedena na přímý příkaz TDS</t>
  </si>
  <si>
    <t>02953</t>
  </si>
  <si>
    <t xml:space="preserve">OSTATNÍ POŽADAVKY - HLAVNÍ MOSTNÍ PROHLÍDKA
1. hlavní prohlídka propustku </t>
  </si>
  <si>
    <t>položka zahrnuje :
- úkony dle ČSN 73 6221
- provedení hlavní mostní prohlídky oprávněnou fyzickou nebo právnickou osobou
- vyhotovení záznamu (protokolu), který jednoznačně definuje stav mostu</t>
  </si>
  <si>
    <t>03100</t>
  </si>
  <si>
    <t>ZAŘÍZENÍ STAVENIŠTĚ - ZŘÍZENÍ, PROVOZ, DEMONTÁŽ
Kompletní zařízení staveniště pro celou stavbu  včetně zajištění potřebných povolení a rozhodnutí.
Položka zahrnuje náklady spojené se staveništními komunikacemi, oplocením staveniště, vstupem a vjezdem na staveniště, staveništní přípojky vody, kanalizace, elektrické energie, zajištění dodávky elektrické energie, rozvody médií po stavbě včetně vyvolaných přeložek sítí a s tím spojených nákladů s odstávkou a zabezpečení stávajících IS proti poškození, kancelářské plochy pro potřeby zhotovitele a zástupce investora, sociální zařízení, zajištění skladovacích ploch a prostor pro potřeby stavby. Komplexní ostrahu a zabezpečení staveniště. Monitoring vlivu stavby na okolní prostředí (hluk, prašnost, doprava). Poplatky a náklady spojené se záborem veřejného prostranství a s tím související dopravní značení a zabezpečení pracoviště. Poplatky a náklady za spotřebované energie, plyn a vodu atd. v době výstavby až do předání díla. Zajištění údržby veřejných komunikací a komunikací pro pěší v průběhu celé stavby, včetně případné zimní údržby.</t>
  </si>
  <si>
    <t>zahrnuje objednatelem povolené náklady na pořízení (event. pronájem), provozování, udržování a likvidaci zhotovitelova zařízení</t>
  </si>
  <si>
    <t>C e l k e m</t>
  </si>
  <si>
    <t>Ostatní ve výkazu nespecifikované práce</t>
  </si>
  <si>
    <t>Vícepráce</t>
  </si>
  <si>
    <t>Vícepráce celkem</t>
  </si>
  <si>
    <t>Méněpráce</t>
  </si>
  <si>
    <t>Méněpráce celkem</t>
  </si>
  <si>
    <t>Celkem</t>
  </si>
  <si>
    <t>SO 201</t>
  </si>
  <si>
    <t>Rekonstrukce mostu</t>
  </si>
  <si>
    <t>014101</t>
  </si>
  <si>
    <t>POPLATKY ZA SKLÁDKU
vyzískaná zemina, v případě zpětného využití vykopané zeminy, bude položka na pokyn TDS upravena</t>
  </si>
  <si>
    <t xml:space="preserve">M3        </t>
  </si>
  <si>
    <t xml:space="preserve">hloubení jam z pol. 131738.1: 145.732=145.732 [A]
odtěžení naplavenin v korytě pol.12960: 11.314=11.314 [B]  
výkopy v korytě pol. 124738:  55.505=55.505 [C]
zemina z vrtů - pol. 26124: 187.0*3.14*(0.18*0.18)/4=4.756 [D]
Celkem: A+B+C+D=217.307 [E]
 </t>
  </si>
  <si>
    <t>zahrnuje veškeré poplatky provozovateli skládky související s uložením odpadu na skládce.</t>
  </si>
  <si>
    <t>014102</t>
  </si>
  <si>
    <t>POPLATKY ZA SKLÁDKU
kamenná suť, 2,6t/m3, tato položka bude provedena na pokym TDS</t>
  </si>
  <si>
    <t xml:space="preserve">T         </t>
  </si>
  <si>
    <t>z pol. 966138: 11.385*2.6=29.601 [A]</t>
  </si>
  <si>
    <t>POPLATKY ZA SKLÁDKU
suť z vybouraných betonových a žb konstrukcí, 2,3 t/m3</t>
  </si>
  <si>
    <t>z pol. 966158: 50.846*2.3=116.946 [A]
z pol. 966168: 28.687*2.3=65.980 [B]
z pol. 966118: 12.222*2.3=28.111 [C]
Celkem: A+B+C=211.037 [D]</t>
  </si>
  <si>
    <t>014112</t>
  </si>
  <si>
    <t>POPLATKY ZA SKLÁDKU TYP S-IO (INERTNÍ ODPAD)
nestmelené podkladní vrstvy vozovky bez asf.tmelu 1,8 t/m3</t>
  </si>
  <si>
    <t>z pol. 113328: 11.66*1.8=20.988 [A]</t>
  </si>
  <si>
    <t>014122</t>
  </si>
  <si>
    <t>POPLATKY ZA SKLÁDKU TYP S-OO (OSTATNÍ ODPAD)
stmelené podkladní vrstvy vozovky s obsahem asfaltu, 1,8t/m3</t>
  </si>
  <si>
    <t>z pol. 113338: 13.69*1.8=24.642 [A]</t>
  </si>
  <si>
    <t>014132</t>
  </si>
  <si>
    <t>POPLATKY ZA SKLÁDKU TYP S-NO (NEBEZPEČNÝ ODPAD)</t>
  </si>
  <si>
    <t>vybouraná mostní izolace vč. zbytků betonu; 2,3 t/m3 z pol. 97817: 63.84*0.05*2.3=7.342 [A]</t>
  </si>
  <si>
    <t xml:space="preserve">POPLATKY ZA SKLÁDKU TYP S-NO (NEBEZPEČNÝ ODPAD)
odfrézovaný materiál, položka bude provedena pouze na příkaz TDI </t>
  </si>
  <si>
    <t>z pol. 113728,  1,8 t/m3   8.364*1.8=15.055 [A]</t>
  </si>
  <si>
    <t>Zemní práce</t>
  </si>
  <si>
    <t>111204</t>
  </si>
  <si>
    <t>ODSTRANĚNÍ KŘOVIN S ODVOZEM DO 5KM
křoviny a stromy do pr. 100 mm; vč. odvozu a ekologické likvidace</t>
  </si>
  <si>
    <t xml:space="preserve">M2        </t>
  </si>
  <si>
    <t>odhad 2*10.0=20.000 [A]</t>
  </si>
  <si>
    <t>odstranění travin, křovin a stromů do průměru 100 mm
doprava dřevin
spálení na hromadách nebo štěpkování</t>
  </si>
  <si>
    <t>113328</t>
  </si>
  <si>
    <t>ODSTRAN PODKL VOZOVEK A CHODNÍKŮ Z KAMENIVA NESTMEL, ODVOZ DO 20KM
vč.odvozu na skládku a uložení na skládku. Poplatek za skládku je uveden v položce č. 014112</t>
  </si>
  <si>
    <t>plocha odečtena z půdorysu: 77.7331*0.15=11.660 [A]</t>
  </si>
  <si>
    <t>Položka zahrnuje veškerou manipulaci s vybouranou sutí a s vybouranými hmotami vč. uložení na skládku.</t>
  </si>
  <si>
    <t>113338</t>
  </si>
  <si>
    <t>ODSTRAN PODKL VOZOVEK A CHOD S ASFALT POJIVEM, ODVOZ DO 20KM
podkladní vrstva vozovky, vč.odvozu na skládku a uložení na skládku. Poplatek za skládku je uveden v položce č. 014122.</t>
  </si>
  <si>
    <t>plocha odečtena z půdorysu: 91.2664*0.15=13.690 [A]</t>
  </si>
  <si>
    <t>113728</t>
  </si>
  <si>
    <t>FRÉZOVÁNÍ VOZOVEK ASFALTOVÝCH, ODVOZ DO 20KM
vč. zkoušek složení asf. směsi, uložení a dopravy na skládku, poplatek za skládku v položce 014132. V případě, že materiál dle zkoušek bude vyhodnocen jako
nebezpečný odpad, bude doprava vykázána na přímý příkaz TDS v pol. 11372B.</t>
  </si>
  <si>
    <t>plocha odečtena z půdorysu: 167.2889*0.05=8.364 [A]</t>
  </si>
  <si>
    <t>11372B</t>
  </si>
  <si>
    <t>FRÉZOVÁNÍ ZPEVNĚNÝCH PLOCH ASFALTOVÝCH - DOPRAVA
Položka bude provedena pouze na přímý příkaz TDS. Včetně odvozu a uložení na skládku, poplatek za skládku v položce 014132, v závislosti na výsledku zkoušek budou na přímý příkaz TDS upraveny km za odvoz materiálu v případě nevhodnosti materiálu.</t>
  </si>
  <si>
    <t xml:space="preserve">tkm       </t>
  </si>
  <si>
    <t>uvažováno 180 km, 1,8 t/m3, plocha odečtena z půdorysu: (167.2889*0.05)*1.8*180=2 710.080 [A]</t>
  </si>
  <si>
    <t>Položka zahrnuje samostatnou dopravu suti a vybouraných hmot. Množství se určí jako součin hmotnosti [t] a požadované vzdálenosti [km].</t>
  </si>
  <si>
    <t>11511</t>
  </si>
  <si>
    <t>ČERPÁNÍ VODY DO 500 L/MIN
vč. zřízení a odstranění čerpacích jímek</t>
  </si>
  <si>
    <t xml:space="preserve">HOD       </t>
  </si>
  <si>
    <t>15*8=120.000 [A]</t>
  </si>
  <si>
    <t>Položka čerpání vody na povrchu zahrnuje i potrubí, pohotovost záložní čerpací soupravy a zřízení čerpací jímky. Součástí položky je také následná demontáž a likvidace těchto zařízení</t>
  </si>
  <si>
    <t>11527</t>
  </si>
  <si>
    <t>PŘEV VOD NA POVRCHU POTR DN DO 1000MM NEBO ŽLAB R.O. DO 3,6M
provizorní převedení toku - 2x plast DN 1000</t>
  </si>
  <si>
    <t xml:space="preserve">M         </t>
  </si>
  <si>
    <t>2*15.0=30.000 [A]</t>
  </si>
  <si>
    <t>Položka převedení vody na povrchu zahrnuje zřízení, udržování a odstranění příslušného zařízení. Převedení vody se uvádí buď průměrem potrubí (DN) nebo délkou rozvinutého obvodu žlabu (r.o.).</t>
  </si>
  <si>
    <t>121108</t>
  </si>
  <si>
    <t>SEJMUTÍ ORNICE NEBO LESNÍ PŮDY S ODVOZEM DO 20KM
vč. příp. ochrany proti znehodnocení a ošetřování na meziskládce (odvoz pouze do 5 km); bude zpětně použito, přebytečný materiál bude odvezen na skládku</t>
  </si>
  <si>
    <t>plocha odečtena z půdorysu (odhad) 20.0*0.15=3.000 [A]</t>
  </si>
  <si>
    <t>položka zahrnuje sejmutí ornice bez ohledu na tloušťku vrstvy a její vodorovnou dopravu
nezahrnuje uložení na trvalou skládku</t>
  </si>
  <si>
    <t>124738</t>
  </si>
  <si>
    <t>VYKOPÁVKY PRO KORYTA VODOTEČÍ TŘ. I, ODVOZ DO 20KM
poplatek za skládku uveden v pol. 014101.1</t>
  </si>
  <si>
    <t>pro zádlažbu 5.45*13.84*0.45=33.943 [A]
pro bet. prahy zádlažby (0.4*0.7)*(4.40+4.65)=2.534 [B]
pod dlažbou (před základy opěr a šikmých křídel) (1.0*0.95)*((2.40+7.60+2.0)+(2.84+7.60+1.8))=23.028 [C]
Celkem: A+B+C=59.505 [D]</t>
  </si>
  <si>
    <t>položka zahrnuje:
- vodorovná a svislá doprava, přemístění, přeložení, manipulace s výkopkem
- kompletní provedení vykopávky nezapažené i zapažené
- ošetření výkopiště po celou dobu práce v něm vč. klimatických opatření
- ztížení vykopávek v blízkosti podzemního vedení, konstrukcí a objektů vč. jejich dočasného zajištění
- ztížení pod vodou, v okolí výbušnin, ve stísněných prostorech a pod.
- příplatek za lepivost
- těžení po vrstvách, pásech a po jiných nutných částech (figurách)
- čerpání vody vč. čerpacích jímek, potrubí a pohotovostní čerpací soupravy (viz ustanovení k pol. 1151,2)
- potřebné snížení hladiny podzemní vody
- těžení a rozpojování jednotlivých balvanů
- vytahování a nošení výkopku
- svahování a přesvah. svahů do konečného tvaru, výměna hornin v podloží a v pláni znehodnocené klimatickými vlivy
- ruční vykopávky, odstranění kořenů a napadávek
- pažení, vzepření a rozepření vč. přepažování (vyjma štětových stěn)
- úpravu, ochranu a očištění dna, základové spáry, stěn a svahů
- zhutnění podloží, případně i svahů vč. svahování
- zřízení stupňů v podloží a lavic na svazích, není-li pro tyto práce zřízena samostatná položka
- udržování výkopiště a jeho ochrana proti vodě
- odvedení nebo obvedení vody v okolí výkopiště a ve výkopišti
- třídění výkopku
- veškeré pomocné konstrukce umožňující provedení vykopávky (příjezdy, sjezdy, nájezdy, lešení, podpěr. konstr., přemostění, zpevněné plochy, zakrytí a pod.)
- nezahrnuje uložení zeminy (na skládku, do násypu) ani poplatky za skládku, vykazují se v položce č.0141**</t>
  </si>
  <si>
    <t>125734</t>
  </si>
  <si>
    <t>VYKOPÁVKY ZE ZEMNÍKŮ A SKLÁDEK TŘ.I, ODVOZ DO 5KM
z meziskládky</t>
  </si>
  <si>
    <t>ornice na zpětné ohumusování z pol. 18221  20.0*0.15=3.000 [A]</t>
  </si>
  <si>
    <t>položka zahrnuje:
- vodorovná a svislá doprava, přemístění, přeložení, manipulace s výkopkem; kompletní provedení vykopávky nezapažené i zapažené; ošetření výkopiště po celou dobu práce v něm vč. klimatických opatření
- ztížení vykopávek v blízkosti podzemního vedení, konstrukcí a objektů vč. jejich dočasného zajištění; ztížení pod vodou, v okolí výbušnin, ve stísněných prostorech a pod.; příplatek za lepivost; těžení po vrstvách, pásech a po jiných nutných částech (figurách); čerpání vody vč. čerpacích jímek, potrubí a pohotovostní čerpací soupravy (viz ustanovení k pol. 1151,2); potřebné snížení hladiny podzemní vody; těžení a rozpojování jednotlivých balvanů; vytahování a nošení výkopku; ruční vykopávky, odstranění kořenů a napadávek; pažení, vzepření a rozepření vč. přepažování (vyjma štětových stěn); úpravu, ochranu a očištění dna, základové spáry, stěn a svahů; udržování výkopiště a jeho ochrana proti vodě; odvedení nebo obvedení vody v okolí výkopiště a ve výkopišti; třídění výkopku; veškeré pomocné konstrukce umožňující provedení vykopávky (příjezdy, sjezdy, nájezdy, lešení, podpěr. konstr., přemostění, zpevněné plochy, zakrytí a pod.);oložka nezahrnuje: práce spojené s otvírkou zemníku+ poplatek za materiál ze zemníku (zemina, ornice)</t>
  </si>
  <si>
    <t>12960</t>
  </si>
  <si>
    <t>ČIŠTĚNÍ VODOTEČÍ A MELIORAČ KANÁLŮ OD NÁNOSŮ
odtěžení nánosů naplavenin, vč.odvozu na skládku, poplatek za skládku uveden v
pol. 014101.1</t>
  </si>
  <si>
    <t>odhad: pod mostem 5.45*13.84*0.15=11.314 [A]</t>
  </si>
  <si>
    <t>Součástí položky je vodorovná a svislá doprava, přemístění, přeložení, manipulace s materiálem a uložení na skládku.
 Nezahrnuje poplatek za skládku, který se vykazuje v položce 0141** (s výjimkou malého množství  materiálu, kde je možné poplatek zahrnout do jednotkové ceny položky – tento fakt musí být uveden v doplňujícím textu k položce)</t>
  </si>
  <si>
    <t>131738</t>
  </si>
  <si>
    <t>HLOUBENÍ JAM ZAPAŽ I NEPAŽ TŘ. I, ODVOZ DO 20KM
vč.odvozu a uložení na skládku, poplatek za skládku uveden v položce č. 014101.1</t>
  </si>
  <si>
    <t>za opěrami a křídly vlevo (3.35*1.70)*(2.40+7.60+2.0)=68.340 [A]
za opěrami a křídly vpravo (3.70*1.70)*(2.84+7.60+1.8)=76.990 [B]
bet. patky pro osazení zábradelních sloupků
4*(3.14*0.2*0.2)*0.8=0.402 [C]
Celkem: A+B+C=145.732 [D]</t>
  </si>
  <si>
    <t>položka zahrnuje:
- vodorovná a svislá doprava, přemístění, přeložení, manipulace s výkopkem
- kompletní provedení vykopávky nezapažené i zapažené
- ošetření výkopiště po celou dobu práce v něm vč. klimatických opatření
- ztížení vykopávek v blízkosti podzemního vedení, konstrukcí a objektů vč. jejich dočasného zajištění
- ztížení pod vodou, v okolí výbušnin, ve stísněných prostorech a pod.
- příplatek za lepivost
- těžení po vrstvách, pásech a po jiných nutných částech (figurách)
- čerpání vody vč. čerpacích jímek, potrubí a pohotovostní čerpací soupravy (viz ustanovení k pol. 1151,2)
- potřebné snížení hladiny podzemní vody
- těžení a rozpojování jednotlivých balvanů
- vytahování a nošení výkopku
- svahování a přesvah. svahů do konečného tvaru, výměna hornin v podloží a v pláni znehodnocené klimatickými vlivy
- ruční vykopávky, odstranění kořenů a napadávek
- pažení, vzepření a rozepření vč. přepažování (vyjma štětových stěn)
- úpravu, ochranu a očištění dna, základové spáry, stěn a svahů
- odvedení nebo obvedení vody v okolí výkopiště a ve výkopišti
- třídění výkopku
- veškeré pomocné konstrukce umožňující provedení vykopávky (příjezdy, sjezdy, nájezdy, lešení, podpěr. konstr., přemostění, zpevněné plochy, zakrytí a pod.)
- nezahrnuje uložení zeminy (na skládku, do násypu) ani poplatky za skládku, vykazují se v položce č.0141**</t>
  </si>
  <si>
    <t>17521</t>
  </si>
  <si>
    <t>OBSYP POTRUBÍ A OBJEKTŮ ZEMINOU BEZ ZHUT
vhodná zemina dle ČSN 73 6133, hutnění po vrstvách o max.tl.300mm dle ČSN 73 6244</t>
  </si>
  <si>
    <t>plocha odečtena z podélného řezu:
za opěrami a křídly (6.0565+4.3940)*(2.84+7.60+1.8)=127.914 [A]
před základem opěr 1.8628*(1.5+7.60+1.5)=19.746 [B]
obsyp říms (odhad) 4*3.0=12.000 [C]
Celkem: A+B+C=159.660 [D]</t>
  </si>
  <si>
    <t>položka zahrnuje:
- kompletní provedení zemní konstrukce vč. výběru vhodného materiálu
- úprava  ukládaného  materiálu  vlhčením,  tříděním,  promícháním  nebo  vysoušením,  příp. jiné úpravy za účelem zlepšení jeho  mech. vlastností
- ošetření úložiště po celou dobu práce v něm vč. klimatických opatření
- ztížení v okolí vedení, konstrukcí a objektů a jejich dočasné zajištění
- ztížení provádění vč. hutnění ve ztížených podmínkách a stísněných prostorech
- ztížené ukládání sypaniny pod vodu
- ukládání po vrstvách a po jiných nutných částech (figurách) vč. dosypávek
- spouštění a nošení materiálu
- výměna částí zemní konstrukce znehodnocené klimatickými vlivy
- výplň jam a prohlubní v podloží
- úprava, očištění, ochrana a zhutnění podloží
- svahování
- zřízení lavic na svazích
- udržování úložiště a jeho ochrana proti vodě
- odvedení nebo obvedení vody v okolí úložiště a v úložišti
- veškeré  pomocné konstrukce umožňující provedení  zemní konstrukce  (příjezdy,  sjezdy,  nájezdy, lešení, podpěrné konstrukce, přemostění, zpevněné plochy, zakrytí a pod.)
- zemina vytlačená potrubím o DN 180mm se od kubatury obsypů neodečítá</t>
  </si>
  <si>
    <t>17620</t>
  </si>
  <si>
    <t>VÝPLNĚ ZE ZEMIN BEZ ZHUT
doplnění svahů</t>
  </si>
  <si>
    <t>odhad 4*3.0=12.000 [A]</t>
  </si>
  <si>
    <t>položka zahrnuje:
- kompletní provedení zemní konstrukce vč. výběru vhodného materiálu
- úprava  ukládaného  materiálu  vlhčením,  tříděním,  promícháním  nebo  vysoušením,  příp. jiné úpravy za účelem zlepšení jeho  mech. vlastností
- ošetření úložiště po celou dobu práce v něm vč. klimatických opatření
- ztížení v okolí vedení, konstrukcí a objektů a jejich dočasné zajištění
- ztížení provádění vč. hutnění ve ztížených podmínkách a stísněných prostorech
- ztížené ukládání sypaniny pod vodu
- ukládání po vrstvách a po jiných nutných částech (figurách) vč. dosypávek
- spouštění a nošení materiálu
- výměna částí zemní konstrukce znehodnocené klimatickými vlivy
- výplň jam a prohlubní v podloží
- úprava, očištění, ochrana a zhutnění podloží
- udržování úložiště a jeho ochrana proti vodě
- odvedení nebo obvedení vody v okolí úložiště a v úložišti
- veškeré  pomocné konstrukce umožňující provedení  zemní konstrukce  (příjezdy,  sjezdy,  nájezdy, lešení, podpěrné konstrukce, přemostění, zpevněné plochy, zakrytí a pod.)</t>
  </si>
  <si>
    <t>17750</t>
  </si>
  <si>
    <t xml:space="preserve">ZEMNÍ HRÁZKY ZE ZEMIN NEPROPUSTNÝCH
těsnící hrazky v korytě, např. pytle plněné pískem, včetně přesunů a manipulace </t>
  </si>
  <si>
    <t>(4.50+4.60)*0.5*0.7=3.185 [A]</t>
  </si>
  <si>
    <t>položka zahrnuje:
- kompletní provedení zemní konstrukce vč. výběru vhodného materiálu
- úprava  ukládaného  materiálu  vlhčením,  tříděním,  promícháním  nebo  vysoušením,  příp. jiné úpravy za účelem zlepšení jeho  mech. vlastností
- hutnění i různé míry hutnění 
- ošetření úložiště po celou dobu práce v něm vč. klimatických opatření
- ztížení v okolí vedení, konstrukcí a objektů a jejich dočasné zajištění
- ztížení provádění vč. hutnění ve ztížených podmínkách a stísněných prostorech
- ztížené ukládání sypaniny pod vodu
- ukládání po vrstvách a po jiných nutných částech (figurách) vč. dosypávek
- spouštění a nošení materiálu
- výměna částí zemní konstrukce znehodnocené klimatickými vlivy
- ruční hutnění a výplň jam a prohlubní v podloží
- úprava, očištění, ochrana a zhutnění podloží
- svahování, hutnění a uzavírání povrchů svahů
- zřízení lavic na svazích
- udržování úložiště a jeho ochrana proti vodě
- odvedení nebo obvedení vody v okolí úložiště a v úložišti
- veškeré  pomocné konstrukce umožňující provedení  zemní konstrukce  (příjezdy,  sjezdy,  nájezdy, lešení, podpěrné konstrukce, přemostění, zpevněné plochy, zakrytí a pod.)</t>
  </si>
  <si>
    <t>18214</t>
  </si>
  <si>
    <t>ÚPRAVA POVRCHŮ SROVNÁNÍM ÚZEMÍ V TL DO 0,25M</t>
  </si>
  <si>
    <t>plochy dotčené stavbou (pro ohumusování a osetí) -  odhad 20.0=20.000 [A]</t>
  </si>
  <si>
    <t>položka zahrnuje srovnání výškových rozdílů terénu</t>
  </si>
  <si>
    <t>18221</t>
  </si>
  <si>
    <t>ROZPROSTŘENÍ ORNICE VE SVAHU V TL DO 0,10M
vč. dopravy z meziskládky do 5km</t>
  </si>
  <si>
    <t xml:space="preserve"> odhad 20.0=20.000 [A]</t>
  </si>
  <si>
    <t>položka zahrnuje:
nutné přemístění ornice z dočasných skládek 
rozprostření ornice v předepsané tloušťce ve svahu přes 1:5</t>
  </si>
  <si>
    <t>18241</t>
  </si>
  <si>
    <t>ZALOŽENÍ TRÁVNÍKU RUČNÍM VÝSEVEM
osetí travní směsí podléhající schválení TDI, vč. zalití a ošetřování</t>
  </si>
  <si>
    <t>Zahrnuje dodání předepsané travní směsi, její výsev na ornici, zalévání, první pokosení, to vše bez ohledu na sklon terénu</t>
  </si>
  <si>
    <t>Základy</t>
  </si>
  <si>
    <t>21263</t>
  </si>
  <si>
    <t>TRATIVODY KOMPLET Z TRUB Z PLAST HMOT DN DO 150MM
včetně obetonování mezerovitým betonem, podkladního betonu a vyústění</t>
  </si>
  <si>
    <t>15.5+20.0=35.500 [A]</t>
  </si>
  <si>
    <t>Položka platí pro kompletní konstrukce trativodů a zahrnuje zejména:
- výkop rýhy předepsaného tvaru v dané třídě těžitelnosti, výplň, zásyp trativodu včetně dopravy, uložení přebytečného materiálu, dodávky předepsaného materiálu pro výplň a zásyp
- zřízení spojovací vrstvy
- zřízení podkladu a lože trativodu z předepsaného materiálu
- dodávka a uložení trativodu předepsaného materiálu a profilu
- obsyp trativodu předepsaným materiálem
- ukončení trativodu zaústěním do potrubí nebo vodoteče, případně vybudování ukončujícího objektu (kapličky) dle VL
- veškerý materiál, výrobky a polotovary, včetně mimostaveništní a vnitrostaveništní dopravy
- nezahrnuje opláštění z geotextilie, fólie</t>
  </si>
  <si>
    <t>227841</t>
  </si>
  <si>
    <t>MIKROPILOTY KOMPLET D DO 200MM NA POVRCHU
Kompletní dodávka TR 121/160, S 355, kořen D350mm z CEM II/A-S 42,5R, 
vč.hlavice, vč. VTD</t>
  </si>
  <si>
    <t>2*11*(5.0+3.5)=187.000 [A]</t>
  </si>
  <si>
    <t>Položka mikropiloty obsahuje kompletní práce, které jsou nutné pro předepsanou funkci mikropilot, t.j. dodání trubek a injekčních hmot, osazení a zainjektování trubek, včetně pomocných konstrukcí (lešení, montážní plošiny a pod.). Neobsahuje vrty (uvedou se v položce 261 nebo 266).</t>
  </si>
  <si>
    <t>26124</t>
  </si>
  <si>
    <t>VRTY PRO KOTVENÍ, INJEKTÁŽ A MIKROPILOTY NA POVRCHU TŘ. II D DO 200MM
vrty pro mikropiloty, vč. hluchého vrtání a odvozu vytěžené zeminy na skládku do 20 km, včetně zajištění přístupu mechanizace, poplatek za uložení na skládku v pol. 014101.1</t>
  </si>
  <si>
    <t>položka zahrnuje:
přemístění, montáž a demontáž vrtných souprav
svislou dopravu zeminy z vrtu
vodorovnou dopravu zeminy bez uložení na skládku
případně nutné pažení dočasné (včetně odpažení) i trvalé</t>
  </si>
  <si>
    <t>261512</t>
  </si>
  <si>
    <t>VRTY PRO KOTVENÍ A INJEKTÁŽ TŘ V NA POVRCHU D DO 16MM</t>
  </si>
  <si>
    <t>pro kotvení zábradlí (7+8)*4*0.2=12.000 [A]</t>
  </si>
  <si>
    <t>položka zahrnuje:
přemístění, montáž a demontáž vrtných souprav
svislou dopravu zeminy z vrtu
vodorovnou dopravu zeminy bez uložení na skládku
případně nutné pažení dočasné (včetně odpažení) i trvalé</t>
  </si>
  <si>
    <t>261516</t>
  </si>
  <si>
    <t>VRTY PRO KOTV, INJEKT, MIKROPIL NA POVRCHU TŘ V D DO 80MM
pro odvodňovače izolace</t>
  </si>
  <si>
    <t>2*0.45=0.900 [A]</t>
  </si>
  <si>
    <t>27157</t>
  </si>
  <si>
    <t>POLŠTÁŘE POD ZÁKLADY Z KAMENIVA TĚŽENÉHO
ŠD fr. 0-63, hutněný polštář</t>
  </si>
  <si>
    <t xml:space="preserve">pod křídly:
šikmá na vtoku 1.65*0.15*((0.15+2.18)+(2.77+0.15))=1.299 [A]
rovnoběžná vpravo 1.85*0.15*((2.0+0.15)+(3.15+0.15))=1.512 [B]
Celkem: A+B=2.811 [C] </t>
  </si>
  <si>
    <t>položka zahrnuje dodávku předepsaného kameniva, mimostaveništní a vnitrostaveništní dopravu a jeho uložení
není-li v zadávací dokumentaci uvedeno jinak, jedná se o nakupovaný materiál</t>
  </si>
  <si>
    <t>272314</t>
  </si>
  <si>
    <t>ZÁKLADY Z PROSTÉHO BETONU DO C25/30
C25/30-XA1+XC2+XF3</t>
  </si>
  <si>
    <t>základy křídel:
šikmá na vtoku 1.3*0.8*(2.18+2.77)=5.148 [A]
rovnoběžná vpravo 1.5*0.8*(2.0+3.15)=6.180 [B]
Celkem: A+B=11.328 [C]</t>
  </si>
  <si>
    <t>- dodání  čerstvého  betonu  (betonové  směsi)  požadované  kvality,  jeho  uložení  do požadovaného tvaru při jakékoliv hustotě výztuže, konzistenci čerstvého betonu a způsobu hutnění, ošetření a ochranu betonu,
- zhotovení nepropustného, mrazuvzdorného betonu a betonu požadované trvanlivosti a vlastností,
- užití potřebných přísad a technologií výroby betonu,
- zřízení pracovních a dilatačních spar, včetně potřebných úprav, výplně, vložek, opracování, očištění a ošetření,
- bednění  požadovaných  konstr. (i ztracené) s úpravou  dle požadované  kvality povrchu betonu, včetně odbedňovacích a odskružovacích prostředků,
- podpěrné  konstr. (skruže) a lešení všech druhů pro bednění, uložení čerstvého betonu, výztuže a doplňkových konstr., vč. požadovaných otvorů, ochranných a bezpečnostních opatření a základů těchto konstrukcí a lešení,
- vytvoření kotevních čel, kapes, nálitků, a sedel,
- zřízení  všech  požadovaných  otvorů, kapes, výklenků, prostupů, dutin, drážek a pod., vč. ztížení práce a úprav  kolem nich,
- úpravy pro osazení výztuže, doplňkových konstrukcí a vybavení,
- úpravy povrchu pro položení požadované izolace, povlaků a nátěrů, případně vyspravení,
- ztížení práce u kabelových a injektážních trubek a ostatních zařízení osazovaných do betonu,
- konstrukce betonových kloubů, upevnění kotevních prvků a doplňkových konstrukcí,
- nátěry zabraňující soudržnost betonu a bednění,
- výplň, těsnění  a tmelení spar a spojů,
- opatření  povrchů  betonu  izolací  proti zemní vlhkosti v částech, kde přijdou do styku se zeminou nebo kamenivem,
- případné zřízení spojovací vrstvy u základů,
- úpravy pro osazení zařízení ochrany konstrukce proti vlivu bludných proudů,</t>
  </si>
  <si>
    <t>272325</t>
  </si>
  <si>
    <t>ZÁKLADY ZE ŽELEZOBETONU DO C30/37
C30/37-XC4+XD3+XF4</t>
  </si>
  <si>
    <t>základy opěr 2*(1.5*0.8*7.07)=16.968 [A]</t>
  </si>
  <si>
    <t>- dodání  čerstvého  betonu  (betonové  směsi)  požadované  kvality,  jeho  uložení  do požadovaného tvaru při jakékoliv hustotě výztuže, konzistenci čerstvého betonu a způsobu hutnění, ošetření a ochranu betonu,
- zhotovení nepropustného, mrazuvzdorného betonu a betonu požadované trvanlivosti a vlastností,
- užití potřebných přísad a technologií výroby betonu,
- zřízení pracovních a dilatačních spar, včetně potřebných úprav, výplně, vložek, opracování, očištění a ošetření,
- bednění  požadovaných  konstr. (i ztracené) s úpravou  dle požadované  kvality povrchu betonu, včetně odbedňovacích a odskružovacích prostředků,
- podpěrné  konstr. (skruže) a lešení všech druhů pro bednění, uložení čerstvého betonu, výztuže a doplňkových konstr., vč. požadovaných otvorů, ochranných a bezpečnostních opatření a základů těchto konstrukcí a lešení,
- vytvoření kotevních čel, kapes, nálitků, a sedel,
- zřízení  všech  požadovaných  otvorů, kapes, výklenků, prostupů, dutin, drážek a pod., vč. ztížení práce a úprav  kolem nich,
- úpravy pro osazení výztuže, doplňkových konstrukcí a vybavení,
- úpravy povrchu pro položení požadované izolace, povlaků a nátěrů, případně vyspravení,
- ztížení práce u kabelových a injektážních trubek a ostatních zařízení osazovaných do betonu,
- konstrukce betonových kloubů, upevnění kotevních prvků a doplňkových konstrukcí,
- nátěry zabraňující soudržnost betonu a bednění,
- výplň, těsnění  a tmelení spar a spojů,
- opatření  povrchů  betonu  izolací  proti zemní vlhkosti v částech, kde přijdou do styku se zeminou nebo kamenivem,
- případné zřízení spojovací vrstvy u základů,
- úpravy pro osazení zařízení ochrany konstrukce proti vlivu bludných proudů,</t>
  </si>
  <si>
    <t>272365</t>
  </si>
  <si>
    <t>VÝZTUŽ ZÁKLADŮ Z OCELI 10505, B500B
propojovací kotevní trny, průměr 20mm, á 0.5m</t>
  </si>
  <si>
    <t>křídla vtok (6+7+5)*2.0*2.466/1000=0.089 [A]
křídlo výtok 9*2.0*2.466/1000=0.044 [B]
základy opěr 2*(1.5*0.8*7.07)*0.03*7850/1000=3.996 [C]
Celkem: A+B+C=4.129 [D]</t>
  </si>
  <si>
    <t>Položka zahrnuje veškerý materiál, výrobky a polotovary, včetně mimostaveništní a vnitrostaveništní dopravy (rovněž přesuny), včetně naložení a složení, případně s uložením
- dodání betonářské výztuže v požadované kvalitě, stříhání, řezání, ohýbání a spojování do všech požadovaných tvarů (vč. armakošů) a uložení s požadovaným zajištěním polohy a krytí výztuže betonem,
- veškeré svary nebo jiné spoje výztuže,
- pomocné konstrukce a práce pro osazení a upevnění výztuže,
- zednické výpomoci pro montáž betonářské výztuže,
- úpravy výztuže pro osazení doplňkových konstrukcí,
- ochranu výztuže do doby jejího zabetonování,
- úpravy výztuže pro zřízení železobetonových kloubů, kotevních prvků, závěsných ok a doplňkových konstrukcí,
- veškerá opatření pro zajištění soudržnosti výztuže a betonu,
- vodivé propojení výztuže, které je součástí ochrany konstrukce proti vlivům bludných proudů, vyvedení do měřících skříní nebo míst pro měření bludných proudů (vlastní měřící skříně se uvádějí položkami SD 74),
- povrchovou antikorozní úpravu výztuže,
- separaci výztuže,
- osazení měřících zařízení a úpravy pro ně,
- osazení měřících skříní nebo míst pro měření bludných proudů.</t>
  </si>
  <si>
    <t>28997</t>
  </si>
  <si>
    <t>OPLÁŠTĚNÍ (ZPEVNĚNÍ) Z GEOTEXTILIE A GEOMŘÍŽOVIN
nad a pod těsnící vrstvu za rubem opěr; geotexitilie 300g/m2</t>
  </si>
  <si>
    <t>2 vrstvy: z pol. 28999: 
2*(2.45*(6.01+4.95))=53.704 [A]</t>
  </si>
  <si>
    <t>Položka zahrnuje:
- dodávku předepsané geotextilie nebo geomřížoviny
- úpravu, očištění a ochranu podkladu
- přichycení k podkladu, případně zatížení
- úpravy spojů a zajištění okrajů
- úpravy pro odvodnění
- nutné přesahy
- mimostaveništní a vnitrostaveništní dopravu</t>
  </si>
  <si>
    <t>28999</t>
  </si>
  <si>
    <t>OPLÁŠTĚNÍ (ZPEVNĚNÍ) Z FÓLIE
těsnící vrstva za opěrou; hydroizolační polymerní geomembrána s min. pevností 20 kN/m a tažností 20% v obou směrech</t>
  </si>
  <si>
    <t>2.45*(6.01+4.95)=26.852 [A]</t>
  </si>
  <si>
    <t>Položka zahrnuje:
- dodávku předepsané fólie
- úpravu, očištění a ochranu podkladu
- přichycení k podkladu, případně zatížení
- úpravy spojů a zajištění okrajů
- úpravy pro odvodnění
- nutné přesahy
- mimostaveništní a vnitrostaveništní dopravu</t>
  </si>
  <si>
    <t>Svislé konstrukce</t>
  </si>
  <si>
    <t>31717</t>
  </si>
  <si>
    <t>KOVOVÉ KONSTRUKCE PRO KOTVENÍ ŘÍMSY
vč. rozměření, vrtání, přípravy vrtu pro kotvení, kotvy vč. PKO, vlepení</t>
  </si>
  <si>
    <t xml:space="preserve">KG        </t>
  </si>
  <si>
    <t>5.0*(11+12)=115.000 [A]</t>
  </si>
  <si>
    <t>Položka zahrnuje dodávku (výrobu) kotevního prvku předepsaného tvaru a jeho osazení do předepsané polohy včetně nezbytných prací (vrty, zálivky apod.)</t>
  </si>
  <si>
    <t>317325</t>
  </si>
  <si>
    <t>ŘÍMSY ZE ŽELEZOBETONU DO C30/37
beton C30/37-XC4+XD3+XF4</t>
  </si>
  <si>
    <t>plocha odečtena z tvaru říms:
0.2423*(11.0+10.0)=5.088 [A]</t>
  </si>
  <si>
    <t>položka zahrnuje:
- dodání  čerstvého  betonu  (betonové  směsi)  požadované  kvality,  jeho  uložení  do požadovaného tvaru při jakékoliv hustotě výztuže, konzistenci čerstvého betonu a způsobu hutnění, ošetření a ochranu betonu,
- zhotovení nepropustného, mrazuvzdorného betonu a betonu požadované trvanlivosti a vlastností,
- užití potřebných přísad a technologií výroby betonu,
- zřízení pracovních a dilatačních spar, včetně potřebných úprav, výplně, vložek, opracování, očištění a ošetření,
- bednění  požadovaných  konstr. (i ztracené) s úpravou  dle požadované  kvality povrchu betonu, včetně odbedňovacích a odskružovacích prostředků,
- podpěrné  konstr. (skruže) a lešení všech druhů pro bednění, uložení čerstvého betonu, výztuže a doplňkových konstr., vč. požadovaných otvorů, ochranných a bezpečnostních opatření a základů těchto konstrukcí a lešení,
- vytvoření kotevních čel, kapes, nálitků, a sedel,
- zřízení  všech  požadovaných  otvorů, kapes, výklenků, prostupů, dutin, drážek a pod., vč. ztížení práce a úprav  kolem nich,
- úpravy pro osazení výztuže, doplňkových konstrukcí a vybavení,
- úpravy povrchu pro položení požadované izolace, povlaků a nátěrů, případně vyspravení,
- ztížení práce u kabelových a injektážních trubek a ostatních zařízení osazovaných do betonu,
- konstrukce betonových kloubů, upevnění kotevních prvků a doplňkových konstrukcí,
- nátěry zabraňující soudržnost betonu a bednění,
- výplň, těsnění  a tmelení spar a spojů,
- opatření  povrchů  betonu  izolací  proti zemní vlhkosti v částech, kde přijdou do styku se zeminou nebo kamenivem,
- případné zřízení spojovací vrstvy u základů,
- úpravy pro osazení zařízení ochrany konstrukce proti vlivu bludných proudů</t>
  </si>
  <si>
    <t>317365</t>
  </si>
  <si>
    <t>VÝZTUŽ ŘÍMS Z OCELI 10505, B500B
odhad stupně vyztužení 3.5%</t>
  </si>
  <si>
    <t>plocha odečtena z tvaru říms:
(0.2423*(11.0+10.0))*0.035*7850/1000=1.398 [A]</t>
  </si>
  <si>
    <t>položka zahrnuje: 
- dodání betonářské výztuže v požadované kvalitě, stříhání, řezání, ohýbání a spojování do všech požadovaných tvarů (vč. armakošů) a uložení s požadovaným zajištěním polohy a krytí výztuže betonem,
- veškeré svary nebo jiné spoje výztuže,
- pomocné konstrukce a práce pro osazení a upevnění výztuže,
- zednické výpomoci pro montáž betonářské výztuže,
- úpravy výztuže pro osazení doplňkových konstrukcí,
- ochranu výztuže do doby jejího zabetonování,
- úpravy výztuže pro zřízení železobetonových kloubů, kotevních prvků, závěsných ok a doplňkových konstrukcí,
- veškerá opatření pro zajištění soudržnosti výztuže a betonu,
- vodivé propojení výztuže, které je součástí ochrany konstrukce proti vlivům bludných proudů, vyvedení do měřících skříní nebo míst pro měření bludných proudů (vlastní měřící skříně se uvádějí položkami SD 74)
- povrchovou antikorozní úpravu výztuže,
- separaci výztuže,
- osazení měřících zařízení a úpravy pro ně,
- osazení měřících skříní nebo míst pro měření bludných proudů.</t>
  </si>
  <si>
    <t>333221</t>
  </si>
  <si>
    <t>OBKLAD MOSTNÍCH OPĚR A KŘÍDEL KVÁDROVÝ A ŘÁDKOVÝ
tl. kamenného obkladu 300mm, kámen žula, podléhá schválení TDS, včetně případného využití původního materiálu</t>
  </si>
  <si>
    <t>vtoková křídla, resp. regul zdi toku 
(0.6+1.93)*2.18+(0.6+1.93)*2.77=12.524 [A]</t>
  </si>
  <si>
    <t>položka zahrnuje dodávku a osazení dvoustranně lícovaného kamene, jeho případné kotvení se všemi souvisejícími materiály a pracemi, dodávku předepsané malty, spárování.</t>
  </si>
  <si>
    <t>333314</t>
  </si>
  <si>
    <t>MOSTNÍ OPĚRY A KŘÍDLA Z PROSTÉHO BETONU DO C25/30
beton C25/30-XC4+XD2+XF2</t>
  </si>
  <si>
    <t>šikmá křídla na vtoku, resp. regul zdi toku 
(0.7*1.93)*(2.18+2.77)=6.687 [A]
rovnoběžná křídla vpravo:
vtok 1.0*2.06*2.0=4.120 [B]
výtok (1.0*2.03*1.6)+(1.0*1.3*1.22)=4.834 [C]
Celkem: A+B+C=15.641 [D]</t>
  </si>
  <si>
    <t>- dodání  čerstvého  betonu  (betonové  směsi)  požadované  kvality,  jeho  uložení  do požadovaného tvaru při jakékoliv hustotě výztuže, konzistenci čerstvého betonu a způsobu hutnění, ošetření a ochranu betonu,
- zhotovení nepropustného, mrazuvzdorného betonu a betonu požadované trvanlivosti a vlastností,
- užití potřebných přísad a technologií výroby betonu,
- zřízení pracovních a dilatačních spar, včetně potřebných úprav, výplně, vložek, opracování, očištění a ošetření,
- bednění  požadovaných  konstr. (i ztracené) s úpravou  dle požadované  kvality povrchu betonu, včetně odbedňovacích a odskružovacích prostředků,
- podpěrné  konstr. (skruže) a lešení všech druhů pro bednění, uložení čerstvého betonu, výztuže a doplňkových konstr., vč. požadovaných otvorů, ochranných a bezpečnostních opatření a základů těchto konstrukcí a lešení,
- vytvoření kotevních čel, kapes, nálitků, a sedel,
- zřízení  všech  požadovaných  otvorů, kapes, výklenků, prostupů, dutin, drážek a pod., vč. ztížení práce a úprav  kolem nich,
- úpravy pro osazení výztuže, doplňkových konstrukcí a vybavení,
- úpravy povrchu pro položení požadované izolace, povlaků a nátěrů, případně vyspravení,
- ztížení práce u kabelových a injektážních trubek a ostatních zařízení osazovaných do betonu,
- konstrukce betonových kloubů, upevnění kotevních prvků a doplňkových konstrukcí,
- nátěry zabraňující soudržnost betonu a bednění,
- výplň, těsnění  a tmelení spar a spojů,
- opatření  povrchů  betonu  izolací  proti zemní vlhkosti v částech, kde přijdou do styku se zeminou nebo kamenivem,
- případné zřízení spojovací vrstvy u základů,
- úpravy pro osazení zařízení ochrany konstrukce proti vlivu bludných proudů</t>
  </si>
  <si>
    <t>333325</t>
  </si>
  <si>
    <t>MOSTNÍ OPĚRY A KŘÍDLA ZE ŽELEZOVÉHO BETONU DO C30/37
opěry, resp. stojky rámu - beton C30/37 - XC4+XD1+XF2</t>
  </si>
  <si>
    <t>0.5*7.07*(2.24+2.48)=16.685 [A]</t>
  </si>
  <si>
    <t>A</t>
  </si>
  <si>
    <t>MOSTNÍ OPĚRY A KŘÍDLA ZE ŽELEZOVÉHO BETONU DO C30/37
zavěšená, rovnoběžná křídla - beton C30/37 XC4+XD2+XF2</t>
  </si>
  <si>
    <t>plochy odečteny z výkresu SS, zavěšená křídla:
vtokové křídlo vlevo 1.5425*0.5=0.771 [A]
výtokové křídlo vlevo 2.3415*0.5=1.171 [B]
Celkem: A+B=1.942 [C]</t>
  </si>
  <si>
    <t>- dodání  čerstvého  betonu  (betonové  směsi)  požadované  kvality,  jeho  uložení  do požadovaného tvaru při jakékoliv hustotě výztuže, konzistenci čerstvého betonu a způsobu hutnění, ošetření a ochranu betonu,
- zhotovení nepropustného, mrazuvzdorného betonu a betonu požadované trvanlivosti a vlastností,
- užití potřebných přísad a technologií výroby betonu,
- zřízení pracovních a dilatačních spar, včetně potřebných úprav, výplně, vložek, opracování, očištění a ošetření,
- bednění  požadovaných  konstr. (i ztracené) s úpravou  dle požadované  kvality povrchu betonu, včetně odbedňovacích a odskružovacích prostředků,
- podpěrné  konstr. (skruže) a lešení všech druhů pro bednění, uložení čerstvého betonu, výztuže a doplňkových konstr., vč. požadovaných otvorů, ochranných a bezpečnostních opatření a základů těchto konstrukcí a lešení,
- vytvoření kotevních čel, kapes, nálitků, a sedel,
- zřízení  všech  požadovaných  otvorů, kapes, výklenků, prostupů, dutin, drážek a pod., vč. ztížení práce a úprav  kolem nich,
- úpravy pro osazení výztuže, doplňkových konstrukcí a vybavení,
- úpravy povrchu pro položení požadované izolace, povlaků a nátěrů, případně vyspravení,
- ztížení práce u kabelových a injektážních trubek a ostatních zařízení osazovaných do betonu,
- konstrukce betonových kloubů, upevnění kotevních prvků a doplňkových konstrukcí,
- nátěry zabraňující soudržnost betonu a bednění,
- výplň, těsnění  a tmelení spar a spojů,
- opatření  povrchů  betonu  izolací  proti zemní vlhkosti v částech, kde přijdou do styku se zeminou nebo kamenivem,
- případné zřízení spojovací vrstvy u základů,
- úpravy pro osazení zařízení ochrany konstrukce proti vlivu bludných proudů</t>
  </si>
  <si>
    <t>333365</t>
  </si>
  <si>
    <t>VÝZTUŽ MOSTNÍCH OPĚR A KŘÍDEL Z OCELI 10505, B500B
odhad stupně vyztužení 3.0%, včetně kotevních trnů</t>
  </si>
  <si>
    <t>opěry, resp. stojky rámu (0.5*7.07*(2.24+2.48))*0.025*7850/1000=3.274 [A]</t>
  </si>
  <si>
    <t>333366</t>
  </si>
  <si>
    <t>VÝZTUŽ MOSTNÍCH OPĚR A KŘÍDEL Z KARI SÍTÍ
KARI síť 100x100x8</t>
  </si>
  <si>
    <t>KARI síť, 20% na prostřihy a přesahy:
na líci a rubu rovnoběžných křídel vpravo:
vtok 1.20*((1.9+1.55)*2.0)*7.9/1000=0.065 [A]
výtok 1.20*((1.84+1.5)*2.03+(1.1+1.1)*1.3)*7.9/1000=0.091 [B]
na rubu vtokových křídel 2*1.20*((1.55*(1.64+0.4)))*7.9/1000=0.060 [C]
Celkem: A+B+C=0.216 [D]</t>
  </si>
  <si>
    <t>Vodorovné konstrukce</t>
  </si>
  <si>
    <t>421325</t>
  </si>
  <si>
    <t>MOSTNÍ NOSNÉ DESKOVÉ KONSTRUKCE ZE ŽELEZOBETONU C30/37
beton C30/37-XC4+XD1+XF2</t>
  </si>
  <si>
    <t>plocha odečtena z výkresu tvaru NK:
3.1828*6.7=21.325 [A]</t>
  </si>
  <si>
    <t>421365</t>
  </si>
  <si>
    <t>VÝZTUŽ MOSTNÍ DESKOVÉ KONSTRUKCE Z OCELI 10505, B500B
odhad stupně vyztužení 3.5%</t>
  </si>
  <si>
    <t>plocha odečtena z výkresu tvaru NK:
(3.1828*6.7)*0.035*7850/1000=5.859 [A]</t>
  </si>
  <si>
    <t>Položka zahrnuje veškerý materiál, výrobky a polotovary, včetně mimostaveništní a vnitrostaveništní dopravy (rovněž přesuny), včetně naložení a složení, případně s uložením
- dodání betonářské výztuže v požadované kvalitě, stříhání, řezání, ohýbání a spojování do všech požadovaných tvarů (vč. armakošů) a uložení s požadovaným zajištěním polohy a krytí výztuže betonem,
- veškeré svary nebo jiné spoje výztuže,
- pomocné konstrukce a práce pro osazení a upevnění výztuže,
- zednické výpomoci pro montáž betonářské výztuže,
- úpravy výztuže pro osazení doplňkových konstrukcí,
- ochranu výztuže do doby jejího zabetonování,
- úpravy výztuže pro zřízení železobetonových kloubů, kotevních prvků, závěsných ok a doplňkových konstrukcí,
- veškerá opatření pro zajištění soudržnosti výztuže a betonu,
- vodivé propojení výztuže, které je součástí ochrany konstrukce proti vlivům bludných proudů, vyvedení do měřících skříní nebo míst pro měření bludných proudů (vlastní měřící skříně se uvádějí položkami SD 74.
- povrchovou antikorozní úpravu výztuže,
- separaci výztuže,
- osazení měřících zařízení a úpravy pro ně,
- osazení měřících skříní nebo míst pro měření bludných proudů.</t>
  </si>
  <si>
    <t>451312</t>
  </si>
  <si>
    <t>PODKLADNÍ A VÝPLŇOVÉ VRSTVY Z PROSTÉHO BETONU C12/15
vč. izolace proti zemní vlhkosti ALP+2xALN</t>
  </si>
  <si>
    <t>podkladní beton:
plocha odečtena z půdorysu, pod opěrami  2*0.6038*6.7=8.091 [A]
pod křídly:
šikmá na vtoku 1.65*0.15*((0.25+2.18)+(2.77+0.25))=1.349 [B]
rovnoběžná vpravo 1.85*0.15*((2.0+0.25)+(3.15+0.25))=1.568 [C]
podkladní spádový beton pod rub. drenáží
0.3902*(11.25+13.90)=9.814 [D]
pod opevnění násypových svahů - plochy odečteny z půdorysu:
vtok 14.3646*0.15=2.155 [E]
výtok 15.6727*0.15=2.351 [F]
dlažba pod mostem - plocha odečtena z půdorysu 69.7804*0.2=13.956 [G]
Celkem: A+B+C+D+E+F+G=39.284 [H]</t>
  </si>
  <si>
    <t>45160</t>
  </si>
  <si>
    <t>PODKL A VÝPLŇ VRSTVY Z MEZEROVITÉHO BETONU
MCB 12/15</t>
  </si>
  <si>
    <t>ochrana drenáže za rubem opěr (0.30*0.30)*(11.25+13.90)=2.264 [A]</t>
  </si>
  <si>
    <t>Položka zahrnuje dodávku mezerovitého betonu a jeho uložení se zhutněním, včetně mimostaveništní a vnitrostaveništní dopravy (rovněž přesuny)</t>
  </si>
  <si>
    <t>45852</t>
  </si>
  <si>
    <t>VÝPLŇ ZA OPĚRAMI A ZDMI Z KAMENIVA DRCENÉHO
ŠDa 8/32, Id=0,85, D=100%, vč. hutnění</t>
  </si>
  <si>
    <t>ochranný zásyp s drenážní funkcí
0.5*((0.9*6.02)+(1.25*4.96))=5.809 [A]</t>
  </si>
  <si>
    <t>položka zahrnuje dodávku předepsaného kameniva, mimostaveništní a vnitrostaveništní dopravu a jeho uložení
není-li v zadávací dokumentaci uvedeno jinak, jedná se o nakupovaný materiál</t>
  </si>
  <si>
    <t>461314</t>
  </si>
  <si>
    <t>PATKY Z PROSTÉHO BETONU C25/30
včetně výkopu</t>
  </si>
  <si>
    <t>bet. patky pro osazení zábradelních sloupků
4*(3.14*0.2*0.2)*0.8=0.402 [A]</t>
  </si>
  <si>
    <t>položka zahrnuje:
- nutné zemní práce (hloubení rýh a pod.)
- dodání  čerstvého  betonu  (betonové  směsi)  požadované  kvality,  jeho  uložení  do požadovaného tvaru při jakékoliv konzistenci čerstvého betonu a způsobu hutnění, ošetření a ochranu betonu,
- zhotovení nepropustného, mrazuvzdorného betonu a betonu požadované trvanlivosti a vlastností,
- užití potřebných přísad a technologií výroby betonu,
- zřízení pracovních a dilatačních spar, včetně potřebných úprav, výplně, vložek, opracování, očištění a ošetření,
- bednění  požadovaných  konstr. (i ztracené) s úpravou  dle požadované  kvality povrchu betonu, včetně odbedňovacích a odskružovacích prostředků,
- zřízení  všech  požadovaných  otvorů, kapes, výklenků, prostupů, dutin, drážek a pod., vč. ztížení práce a úprav  kolem nich,
- úpravy pro osazení doplňkových konstrukcí a vybavení,
- úpravy povrchu pro položení požadované izolace, povlaků a nátěrů, případně vyspravení,
- konstrukce betonových kloubů, upevnění kotevních prvků a doplňkových konstrukcí,
- nátěry zabraňující soudržnost betonu a bednění,
- výplň, těsnění  a tmelení spar a spojů,
- opatření  povrchů  betonu  izolací  proti zemní vlhkosti v částech, kde přijdou do styku se zeminou nebo kamenivem</t>
  </si>
  <si>
    <t>465512</t>
  </si>
  <si>
    <t>DLAŽBY Z LOMOVÉHO KAMENE NA MC
tl. kamene min. 200mm, včetně podkl. betonu min. tl. 150 mm</t>
  </si>
  <si>
    <t>pod opevnění násypových svahů - plochy odečteny z půdorysu:
vtok 14.3646*0.20=2.873 [E]
výtok 15.6727*0.20=3.135 [F]
Celkem: E+F=6.008 [G]</t>
  </si>
  <si>
    <t>položka zahrnuje:
- nutné zemní práce (svahování, úpravu pláně a pod.)
- zřízení spojovací vrstvy
- zřízení lože dlažby z cementové malty předepsané kvality a předepsané tloušťky
- dodávku a položení dlažby z lomového kamene do předepsaného tvaru
- spárování, těsnění, tmelení a vyplnění spar MC případně s vyklínováním
- úprava povrchu pro odvedení srážkové vody
- nezahrnuje podklad pod dlažbu, vykazuje se samostatně položkami SD 45</t>
  </si>
  <si>
    <t>DLAŽBY Z LOMOVÉHO KAMENE NA MC
tl. kamene min. 250mm, včetně podkl. betonu min. tl. 200 mm</t>
  </si>
  <si>
    <t>dlažba pod mostem - plocha odečtena z půdorysu 69.7804*0.25=17.445 [A]</t>
  </si>
  <si>
    <t>467314</t>
  </si>
  <si>
    <t>STUPNĚ A PRAHY VODNÍCH KORYT Z PROSTÉHO BETONU C25/30</t>
  </si>
  <si>
    <t>0.7*0.4*(4.63+4.51)=2.559 [A]</t>
  </si>
  <si>
    <t>položka zahrnuje:
- nutné zemní práce (hloubení rýh apod.)
- dodání  čerstvého  betonu  (betonové  směsi)  požadované  kvality,  jeho  uložení  do požadovaného tvaru při jakékoliv konzistenci čerstvého betonu a způsobu hutnění, ošetření a ochranu betonu,
- zhotovení nepropustného, mrazuvzdorného betonu a betonu požadované trvanlivosti a vlastností,
- užití potřebných přísad a technologií výroby betonu,
- zřízení pracovních a dilatačních spar, včetně potřebných úprav, výplně, vložek, opracování, očištění a ošetření,
- bednění  požadovaných  konstr. (i ztracené) s úpravou  dle požadované  kvality povrchu betonu, včetně odbedňovacích a odskružovacích prostředků,
- podpěrné  konstr. (skruže) a lešení všech druhů pro bednění, uložení čerstvého betonu, výztuže a doplňkových konstr., vč. požadovaných otvorů, ochranných a bezpečnostních opatření a základů těchto konstrukcí a lešení,
- vytvoření kotevních čel, kapes, nálitků, a sedel,
- zřízení  všech  požadovaných  otvorů, kapes, výklenků, prostupů, dutin, drážek a pod., vč. ztížení práce a úprav  kolem nich,
- úpravy pro osazení doplňkových konstrukcí a vybavení,
- úpravy povrchu pro položení požadované izolace, povlaků a nátěrů, případně vyspravení,
- konstrukce betonových kloubů, upevnění kotevních prvků a doplňkových konstrukcí,
- nátěry zabraňující soudržnost betonu a bednění,
- výplň, těsnění  a tmelení spar a spojů,
- opatření  povrchů  betonu  izolací  proti zemní vlhkosti v částech, kde přijdou do styku se zeminou nebo kamenivem,
- případné zřízení spojovací vrstvy u základů</t>
  </si>
  <si>
    <t>Komunikace</t>
  </si>
  <si>
    <t>56330</t>
  </si>
  <si>
    <t>VOZOVKOVÉ VRSTVY ZE ŠTĚRKODRTI
ŠD 0/32, vč. zkoušek hutnění</t>
  </si>
  <si>
    <t>plocha odečtena z půdorysu:
84.8793*0.15=12.732 [A]</t>
  </si>
  <si>
    <t>- dodání kameniva předepsané kvality a zrnitosti
- rozprostření a zhutnění vrstvy v předepsané tloušťce
- zřízení vrstvy bez rozlišení šířky, pokládání vrstvy po etapách
- nezahrnuje postřiky, nátěry</t>
  </si>
  <si>
    <t>B</t>
  </si>
  <si>
    <t>VOZOVKOVÉ VRSTVY ZE ŠTĚRKODRTI
ŠD 0/63, vč. zkoušek hutnění</t>
  </si>
  <si>
    <t>plocha odečtena z půdorysu:
77.7331*0.15=11.660 [A]</t>
  </si>
  <si>
    <t>- dodání kameniva předepsané kvality a zrnitosti
- rozprostření a zhutnění vrstvy v předepsané tloušťce
- zřízení vrstvy bez rozlišení šířky, pokládání vrstvy po etapách
- nezahrnuje postřiky, nátěry</t>
  </si>
  <si>
    <t>56960</t>
  </si>
  <si>
    <t>ZPEVNĚNÍ KRAJNIC Z RECYKLOVANÉHO MATERIÁLU
vč. hutnění; bude použit stávající vyzískaný materiál (předp. frakce 0/32), v případě
nedostatku nebo nekvalitního materiálu zajistí zhotovitel chybějící objem</t>
  </si>
  <si>
    <t>20.5594*0.15=3.084 [A]</t>
  </si>
  <si>
    <t>- dodání recyklátu v požadované kvalitě
- očištění podkladu
- uložení recyklátu dle předepsaného technologického předpisu, zhutnění vrstvy v předepsané tloušťce
- zřízení vrstvy bez rozlišení šířky, pokládání vrstvy po etapách, včetně pracovních spar a spojů
- úpravu napojení, ukončení 
- nezahrnuje postřiky, nátěry</t>
  </si>
  <si>
    <t>572123</t>
  </si>
  <si>
    <t>INFILTRAČNÍ POSTŘIK Z EMULZE DO 1,0KG/M2
PI-E, 1,0 kg/m2</t>
  </si>
  <si>
    <t>pod ACP, plocha odečtena z půdorysu: 84.8793=84.879 [A]</t>
  </si>
  <si>
    <t>- dodání všech předepsaných materiálů pro postřiky v předepsaném množství
- provedení dle předepsaného technologického předpisu
- zřízení vrstvy bez rozlišení šířky, pokládání vrstvy po etapách
- úpravu napojení, ukončení</t>
  </si>
  <si>
    <t>572213</t>
  </si>
  <si>
    <t>SPOJOVACÍ POSTŘIK Z EMULZE DO 0,5KG/M2
PS-E, 0,5kg/m2</t>
  </si>
  <si>
    <t>plocha odečtena z půdorysu:
167.2889=167.289 [A]</t>
  </si>
  <si>
    <t>574A34</t>
  </si>
  <si>
    <t>ASFALTOVÝ BETON PRO OBRUSNÉ VRSTVY ACO 11+, 11S TL. 40MM
vč.zatěsnění spár a jejich řezání, zálivek a předtěsnění spár</t>
  </si>
  <si>
    <t>- dodání směsi v požadované kvalitě
- očištění podkladu
- uložení směsi dle předepsaného technologického předpisu, zhutnění vrstvy v předepsané tloušťce
- zřízení vrstvy bez rozlišení šířky, pokládání vrstvy po etapách, včetně pracovních spar a spojů
- úpravu napojení, ukončení podél obrubníků, dilatačních zařízení, odvodňovacích proužků, odvodňovačů, vpustí, šachet a pod.
- nezahrnuje postřiky, nátěry
- nezahrnuje těsnění podél obrubníků, dilatačních zařízení, odvodňovacích proužků, odvodňovačů, vpustí, šachet a pod.</t>
  </si>
  <si>
    <t>574A44</t>
  </si>
  <si>
    <t>ASFALTOVÝ BETON PRO OBRUSNÉ VRSTVY ACO 11+, 11S TL. 50MM
vč.zatěsnění spár a jejich řezání, zálivek a předtěsnění spár</t>
  </si>
  <si>
    <t>ochrana izolace na mostě, plocha odečtena z půdorysu: 37.3714=37.371 [A]</t>
  </si>
  <si>
    <t>574E66</t>
  </si>
  <si>
    <t>ASFALTOVÝ BETON PRO PODKLADNÍ VRSTVY ACP 16+, 16S TL. 70MM</t>
  </si>
  <si>
    <t>plochy odečteny z půdorysu: (91.2664-37.3714)=53.895 [A]</t>
  </si>
  <si>
    <t>58920</t>
  </si>
  <si>
    <t>VÝPLŇ SPAR MODIFIKOVANÝM ASFALTEM
š.15mm</t>
  </si>
  <si>
    <t>v místě napojení na stávající vozovku 5.05+5.10=10.150 [A]
nad konci NK 2*6.02=12.040 [B]
Celkem: A+B=22.190 [C]</t>
  </si>
  <si>
    <t>položka zahrnuje:
- dodávku předepsaného materiálu
- vyčištění a výplň spar tímto materiálem</t>
  </si>
  <si>
    <t>VÝPLŇ SPAR MODIFIKOVANÝM ASFALTEM
podél obrubníků a říms, š. 15-20mm</t>
  </si>
  <si>
    <t>římsy 11.0+10.0=21.000 [A]
bet. obruby  3*2.0+3.0=9.000 [B]
Celkem: A+B=30.000 [C]</t>
  </si>
  <si>
    <t>Přidružená stavební výroba</t>
  </si>
  <si>
    <t>711442</t>
  </si>
  <si>
    <t>IZOLACE MOSTOVEK CELOPLOŠNÁ ASFALTOVÝMI PÁSY S PEČETÍCÍ VRSTVOU
izolace NK; na kotevně impregnační nátěr (pečetící vrstvu) vč. nátěru</t>
  </si>
  <si>
    <t>po rubovou drenáž vč. přesahu: 
NK horní plocha  6.7*6.67=44.689 [A]
boky NK 2*1.7*6.02=20.468 [B]
křídla:
zavěšená vlevo 1.6*1.5+1.6*1.3=4.480 [C]
vpravo 1.6*1.66+1.6*3.15=7.696 [D]  
Celkem: A+B+C+D=77.333 [E]</t>
  </si>
  <si>
    <t>položka zahrnuje:
- dodání  předepsaného izolačního materiálu
- očištění a ošetření podkladu, zadávací dokumentace může zahrnout i případné vyspravení
- zřízení izolace jako kompletního povlaku, případně komplet. soustavy nebo systému podle příslušného  technolog. předpisu
- zřízení izolace i jednotlivých vrstev po etapách, včetně pracovních spár a spojů
- úprava u okrajů, rohů, hran, dilatačních i pracovních spojů, kotev, obrubníků, dilatačních zařízení, odvodnění, otvorů, neizolovaných míst a pod.
- zajištění odvodnění povrchu izolace, včetně odvodnění nejnižších míst, pokud dokumentace pro zadání stavby nestanoví jinak
- ochrana izolace do doby zřízení definitivní ochranné vrstvy nebo konstrukce
- úprava, očištění a ošetření prostoru kolem izolace
- provedení požadovaných zkoušek
- nezahrnuje ochranné vrstvy, např. litý asfalt, asfaltový beton
v této položce se vykáže i izolace rámových konstrukcí (mosty, propusty, kolektory)</t>
  </si>
  <si>
    <t>711502</t>
  </si>
  <si>
    <t>OCHRANA IZOLACE NA POVRCHU ASFALTOVÝMI PÁSY
ochrana izolace pod římsou asfaltovými pásy s kovovou vložkou</t>
  </si>
  <si>
    <t>0.6*(11.0+10.0)=12.600 [A]</t>
  </si>
  <si>
    <t>položka zahrnuje:
- dodání  předepsaného ochranného materiálu
- zřízení ochrany izolace</t>
  </si>
  <si>
    <t>711507</t>
  </si>
  <si>
    <t>OCHRANA IZOLACE NA POVRCHU Z PE FÓLIE
geokompozitní drenážní prvky s HDPE jádrem na svislých plochách rubu opěr dle TKP 21 a VL4</t>
  </si>
  <si>
    <t>(1.20*6.02)+(1.55*4.96)=14.912 [A]</t>
  </si>
  <si>
    <t>položka zahrnuje:
- dodání  předepsaného ochranného materiálu
- zřízení ochrany izolace</t>
  </si>
  <si>
    <t>711509</t>
  </si>
  <si>
    <t>OCHRANA IZOLACE NA POVRCHU TEXTILIÍ
filtrační vrstva na svislých plochách rubu opěr; hmotn. 600g/m2</t>
  </si>
  <si>
    <t xml:space="preserve">10% ztrátovný:
boky NK 1.7*6.02=10.234 [A]
křídla:
zavěšená vlevo 1.6*1.5+1.6*1.3=4.480 [B]
vpravo 1.6*1.66+1.6*3.15=7.696 [C]
Celkem: A+B+C=22.410 [D]  </t>
  </si>
  <si>
    <t>76799</t>
  </si>
  <si>
    <t>OSTATNÍ KOVOVÉ DOPLŇK KONSTRUKCE
Obnova stávajícího oplocení na výtoku vlevo - položka bude čerpána pouze na příkaz TDI</t>
  </si>
  <si>
    <t>5.0*0.02=0.100 [A]</t>
  </si>
  <si>
    <t>- položky doplňkových konstrukcí zahrnují vedle vlastních zámečnických výrobků i rámy, rošty, lišty, kování, podpěrné, závěsné, upevňovací prvky, spojovací a těsnící materiál, pomocný materiál, kompletní povrchovou úpravu, u doplňkových stavebních konstrukcí je zahrnuto drobné zasklení nebo jiná předepsaná výplň.</t>
  </si>
  <si>
    <t>78383</t>
  </si>
  <si>
    <t>NÁTĚRY BETON KONSTR TYP S4 (OS-C)
typ S4 dle TKP 31</t>
  </si>
  <si>
    <t>ochranný nátěr říms (0.15+0.15)*(10.0+11.0)=6.300 [A]</t>
  </si>
  <si>
    <t>- položka zahrnuje kompletní povlaky (i různobarevné), včetně úpravy podkladu (odmaštění, odstranění starých nátěrů a nečistot) a jeho vyspravení, provedení nátěru předepsaným postupem a splnění všech požadavků daných technologickým předpisem.</t>
  </si>
  <si>
    <t>Potrubí</t>
  </si>
  <si>
    <t>87627</t>
  </si>
  <si>
    <t>CHRÁNIČKY Z TRUB PLASTOVÝCH DN DO 100MM
pr. 100 mm; vč.zatahovacího lanka a zaslepení</t>
  </si>
  <si>
    <t>10.0+11.0=21.000 [A]</t>
  </si>
  <si>
    <t>položky pro zhotovení potrubí platí bez ohledu na sklon
zahrnuje:
- výrobní dokumentaci (včetně technologického předpisu)
- dodání veškerého trubního a pomocného materiálu  (trouby,  trubky,  tvarovky,  spojovací a těsnící  materiál a pod.), podpěrných, závěsných a upevňovacích prvků, včetně potřebných úprav
- úprava a příprava podkladu a podpěr, očištění a ošetření podkladu a podpěr
- zřízení plně funkčního potrubí, kompletní soustavy, podle příslušného technologického předpisu
- zřízení potrubí i jednotlivých částí po etapách, včetně pracovních spar a spojů, pracovního zaslepení konců a pod.
- úprava prostupů, průchodů  šachtami a komorami, okolí podpěr a vyústění, zaústění, napojení, vyvedení a upevnění odpad. výustí
- ochrana potrubí nátěrem (vč. úpravy povrchu), případně izolací, nejsou-li tyto práce předmětem jiné položky
- úprava, očištění a ošetření prostoru kolem potrubí
 včetně případně předepsaného utěsnění konců chrániček
- položky platí pro práce prováděné v prostoru zapaženém i nezapaženém a i v kolektorech, chráničkách</t>
  </si>
  <si>
    <t>Ostatní konstrukce a práce</t>
  </si>
  <si>
    <t>9</t>
  </si>
  <si>
    <t>9112B1</t>
  </si>
  <si>
    <t>ZÁBRADLÍ MOSTNÍ SE SVISLOU VÝPLNÍ - DODÁVKA A MONTÁŽ
včetně PKO, spojovacího materiálu a kotevních desek</t>
  </si>
  <si>
    <t>14.0+15.0=29.000 [A]</t>
  </si>
  <si>
    <t>položka zahrnuje:
dodání zábradlí včetně předepsané povrchové úpravy
kotvení sloupků, t.j. kotevní desky, šrouby z nerez oceli, vrty a zálivku, pokud zadávací dokumentace nestanoví jinak
případné nivelační hmoty pod kotevní desky</t>
  </si>
  <si>
    <t>91355</t>
  </si>
  <si>
    <t>EVIDENČNÍ ČÍSLO MOSTU</t>
  </si>
  <si>
    <t>2=2.000 [A]</t>
  </si>
  <si>
    <t>položka zahrnuje štítek s evidenčním číslem mostu, sloupek dopravní značky včetně osazení a nutných zemních prací a zabetonování</t>
  </si>
  <si>
    <t>917224</t>
  </si>
  <si>
    <t>SILNIČNÍ A CHODNÍKOVÉ OBRUBY Z BETONOVÝCH OBRUBNÍKŮ ŠÍŘ 150MM
vč.dodání, lože, krácení, osazení</t>
  </si>
  <si>
    <t>3*2.0+3.0=9.000 [A]</t>
  </si>
  <si>
    <t>Položka zahrnuje:
dodání a pokládku betonových obrubníků o rozměrech předepsaných zadávací dokumentací
betonové lože i boční betonovou opěrku.</t>
  </si>
  <si>
    <t>91781</t>
  </si>
  <si>
    <t>VÝŠKOVÁ ÚPRAVA OBRUBNÍKŮ BETONOVÝCH</t>
  </si>
  <si>
    <t>Položka výšková úprava obrub zahrnuje jejich vytrhání, očištění, manipulaci, nové betonové lože a osazení. Případné nutné doplnění novými obrubami se uvede v položkách 9172 až 9177.</t>
  </si>
  <si>
    <t>918346</t>
  </si>
  <si>
    <t>PROPUSTY Z TRUB DN 400MM
případná náhrada konce vyústění bet. trouby DN 400 na vtoku vpravo, včetně dopravy, osazení a veškěrých úprav - položka bude provedena na přímý příkaz TDS</t>
  </si>
  <si>
    <t>1.5=1.500 [A]</t>
  </si>
  <si>
    <t>Položka zahrnuje:
- dodání a položení potrubí z trub z dokumentací předepsaného materiálu a předepsaného průměru
- případné úpravy trub (zkrácení, šikmé seříznutí)
Nezahrnuje podkladní vrstvy a obetonování.</t>
  </si>
  <si>
    <t>919111</t>
  </si>
  <si>
    <t>ŘEZÁNÍ ASFALTOVÉHO KRYTU VOZOVEK TL DO 50MM
hl. 20mm, š.15mm</t>
  </si>
  <si>
    <t>položka zahrnuje řezání vozovkové vrstvy v předepsané tloušťce, včetně spotřeby vody</t>
  </si>
  <si>
    <t>ŘEZÁNÍ ASFALTOVÉHO KRYTU VOZOVEK TL DO 50MM
hl. 40-60mm, š. 15-20mm</t>
  </si>
  <si>
    <t>podél:
říms  10.0+11.0=21.000 [A]
bet. obrub  3*2.0+3.0=9.000 [B]
Celkem: A+B=30.000 [C]</t>
  </si>
  <si>
    <t>93135</t>
  </si>
  <si>
    <t>TĚSNĚNÍ DILATAČ SPAR PRYŽ PÁSKOU NEBO KRUH PROFILEM</t>
  </si>
  <si>
    <t>římsy  10.0+11.0=21.000 [A]
bet. obruby  3*2.0+3.0=9.000 [B]
Celkem: A+B=30.000 [C]</t>
  </si>
  <si>
    <t>položka zahrnuje dodávku a osazení předepsaného materiálu, očištění ploch spáry před úpravou, očištění okolí spáry po úpravě</t>
  </si>
  <si>
    <t>935832</t>
  </si>
  <si>
    <t xml:space="preserve">ŽLABY A RIGOLY DLÁŽDĚNÉ Z LOMOVÉHO KAMENE TL DO 250MMM DO BETONU TL 100MM
svahový skluz na výtoku vlevo - kaskádovité provedení s výstupky, lom.kámen žula tl. min. 200 do betonu C 25/30-XF3 (příp. C 16/20n-XF1 ve svahu), spárování MC 25-MX3, typ kamene podléhá schválení TDI </t>
  </si>
  <si>
    <t>plocha odečtena z půdorysu 3.8280=3.828 [A]</t>
  </si>
  <si>
    <t>položka zahrnuje:
- dodání a uložení předepsaného dlažebního materiálu v požadované kvalitě do předepsaného tvaru a v předepsané šířce
- dodání a rozprostření lože z předepsaného materiálu v předepsané tloušťce a šířce
- úravu napojení a ukončení
- vnitrostaveništní i mimostaveništní dopravu
- měří se vydlážděná plocha.</t>
  </si>
  <si>
    <t>936501</t>
  </si>
  <si>
    <t>DROBNÉ DOPLŇK KONSTR KOVOVÉ NEREZ
dodatečně vlepované kotvy pro kotvení zábradlí</t>
  </si>
  <si>
    <t>(7+8)*4*0.5=30.000 [A]</t>
  </si>
  <si>
    <t>položka zahrnuje:
- dílenská dokumentace, včetně technologického předpisu spojování
- dodání  materiálu  v požadované kvalitě a výroba konstrukce i dílenská (včetně  pomůcek,  přípravků a prostředků pro výrobu) bez ohledu na náročnost a její hmotnost, dílenská montáž
- dodání spojovacího materiálu
- zřízení  montážních  a  dilatačních  spojů,  spar, včetně potřebných úprav, vložek, opracování, očištění a ošetření
- podpěr. konstr. a lešení všech druhů pro montáž konstrukcí i doplňkových, včetně požadovaných otvorů, ochranných a bezpečnostních opatření a základů pro tyto konstrukce a lešení
- jakákoliv doprava a manipulace dílců  a  montážních  sestav,  včetně  dopravy konstrukce z výrobny na stavbu
- montáž konstrukce na staveništi, včetně montážních prostředků a pomůcek a zednických výpomocí
- výplň, těsnění a tmelení spar a spojů
- čištění konstrukce a odstranění všech vrubů (vrypy, otlačeniny a pod.)
- všechny druhy ocelového kotvení
- dílenskou přejímku a montážní prohlídku, včetně požadovaných dokladů
- zřízení kotevních otvorů nebo jam, nejsou-li částí jiné konstrukce, jejich úpravy, očištění a ošetření
- osazení kotvení nebo přímo částí konstrukce do podpůrné konstrukce nebo do zeminy
- výplň kotevních otvorů  (příp.  podlití  patních  desek)  maltou,  betonem  nebo  jinou speciální hmotou, vyplnění jam zeminou
- předepsanou protikorozní ochranu a nátěry konstrukcí
- osazení měřících zařízení a úpravy pro ně
- ochranná opatření před účinky bludných proudů</t>
  </si>
  <si>
    <t>936541</t>
  </si>
  <si>
    <t>MOSTNÍ ODVODŇOVACÍ TRUBKA (POVRCHŮ IZOLACE) Z NEREZ OCELI
nerez trubička odvodnění izolace, DN 50 s přírubou 200x200x5 mm nebo průměr 200mm; kompletní provedení s nerez pletivem příp. nerez perfor. mřížkou, vč. 
seříznutí pro přímý odtok pod most</t>
  </si>
  <si>
    <t>položka zahrnuje:
- výrobní dokumentaci (včetně technologického předpisu)
- dodání kompletní odvodňovací soupravy z předepsaného materiálu, včetně všech montážních a přepravních úprav a zařízení
- dodání spojovacího, kotevního a těsnícího materiálu
- úprava a příprava úložného prostoru, včetně kotevních prvků, jejich očištění a ošetření
- zřízení kompletní odvodňovací soupravy, dle příslušného technologického předpisu, včetně všech výškových a směrových úprav
- zřízení odvodňovací soupravy po etapách, včetně pracovních spar a spojů
- prodloužení  odpadní trouby pod spodní líc nosné konstr. nebo zaústěním odvodňovače do dalšího odvodňovacího zařízení
- úprava odvod. soupravy na styku s ostatními konstrukcemi a zařízeními (u obrubníku, podél vozovek, napojení izolací a pod.)
- ochrana odvodňovací soupravy do doby provedení definitivního stavu, veškeré provizorní úpravy a opatření
- konečné  úpravy odvodňovací soupravy jako povrchové povlaky, zálivky, které  nejsou součástí jiných konstr., vyčištění, tmelení, těsnění, výplň spar a pod.
- úprava, očištění a ošetření prostoru kolem odvodňovací soupravy
- opatření odvodňovače znakem výrobce a typovým číslem
- provedení odborné prohlídky, je-li požadována</t>
  </si>
  <si>
    <t>93818</t>
  </si>
  <si>
    <t>OČIŠTĚNÍ ASFALT VOZOVEK ZAMETENÍM
celá plocha mostu a vozovky +10 m stávající vozovky na MK</t>
  </si>
  <si>
    <t>plocha odečtena z půdorysu 167.2889+10.0*(5.05+5.60)=273.789 [A]</t>
  </si>
  <si>
    <t>položka zahrnuje očištění předepsaným způsobem včetně odklizení vzniklého odpadu</t>
  </si>
  <si>
    <t>966118</t>
  </si>
  <si>
    <t>BOURÁNÍ KONSTRUKCÍ Z BETON DÍLCŮ S ODVOZEM DO 20KM
vč.odvozu na skládku, poplatek za uložení na skládku uveden v pol. č. 014102.2</t>
  </si>
  <si>
    <t>stávající NK, plocha nosníku odečtena z příčného řezu 7*(0.2606*6.7)=12.222 [A]</t>
  </si>
  <si>
    <t>položka zahrnuje:
- rozbourání konstrukce bez ohledu na použitou technologii
- veškeré pomocné konstrukce (lešení a pod.)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
- veškeré další práce plynoucí z technologického předpisu a z platných předpisů</t>
  </si>
  <si>
    <t>966138</t>
  </si>
  <si>
    <t>BOURÁNÍ KONSTRUKCÍ Z KAMENE NA MC S ODVOZEM DO 20KM
kámen je majetkem investora, vč.odvozu na skládku, příp. na místo určené investorem,  poplatek za uložení na skládku uveden v pol. č. 014102.1</t>
  </si>
  <si>
    <t>rozměry skrytých konstrukcí jsou odhadnuty:
opěry 2*(1.0+7.61+1.0)*0.25*1.0=4.805 [A]
křídla na vtoku (1.9+2.8)*2.0*0.7=6.580 [B]
Celkem: A+B=11.385 [C]</t>
  </si>
  <si>
    <t>položka zahrnuje:
- rozbourání konstrukce bez ohledu na použitou technologii
- veškeré pomocné konstrukce (lešení a pod.)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
- veškeré další práce plynoucí z technologického předpisu a z platných předpisů</t>
  </si>
  <si>
    <t>966158</t>
  </si>
  <si>
    <t>BOURÁNÍ KONSTRUKCÍ Z PROST BETONU S ODVOZEM DO 20KM
vč.odvozu na skládku, poplatek za uložení na skládku uveden v pol. č. 014102.2</t>
  </si>
  <si>
    <t>rozměry skrytých konstrukcí jsou odhadnuty:
opěry (1.6*1.0*7.61)+(2.03*1.0*7.6)=27.604 [A]
základ opěr 2*(1.6*0.8*7.61)=19.482 [B]
základ křídel na vtoku 1.0*0.8*(1.9+2.8)=3.760 [C]
Celkem: A+B+C=50.846 [D]</t>
  </si>
  <si>
    <t>966168</t>
  </si>
  <si>
    <t>BOURÁNÍ KONSTRUKCÍ ZE ŽELEZOBETONU S ODVOZEM DO 20KM
vč.uložení na skládku, vč. ochrany vodoteče, poplatek za uložení na skládku uveden v pol. č. 014102.2</t>
  </si>
  <si>
    <t>rozměry skrytých konstrukcí jsou odhadnuty:
spřahující deska 6.7*6.91*0.32=14.815 [A]
želbet. římsy (1.05*0.35)*(8.41+11.06)=7.155 [B]
závěrné zídky 2*(0.25*0.65*7.59)=2.467 [C]
úložné prahy 2*(0.7*0.4*7.59)=4.250 [D]
Celkem: A+B+C+D=28.687 [E]</t>
  </si>
  <si>
    <t>966188</t>
  </si>
  <si>
    <t>DEMONTÁŽ KONSTRUKCÍ KOVOVÝCH S ODVOZEM DO 20KM
vč.odvozu na místo určené investorem, předpoklad do 20 km</t>
  </si>
  <si>
    <t>zábradlí, 15.0 kg/bm: 0,015*(7.0+12.03)=0.285 [A]</t>
  </si>
  <si>
    <t>položka zahrnuje:
- rozebrání konstrukce bez ohledu na použitou technologii
- veškeré pomocné konstrukce (lešení a pod.)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
- veškeré další práce plynoucí z technologického předpisu a z platných předpisů</t>
  </si>
  <si>
    <t>966843</t>
  </si>
  <si>
    <t>ODSTRANĚNÍ OPLOCENÍ Z RÁMEČ PLETIVA
provizorní odstranění, včetně odvozu do meziskladu</t>
  </si>
  <si>
    <t>5.0=5.000 [A]</t>
  </si>
  <si>
    <t>položka zahrnuje:
-  kompletní bourací práce včetně odstranění základových konstrukcí a nezbytného rozsahu zemních prací,
- veškerou manipulaci s vybouranou sutí a hmotami včetně uložení na skládku,
- veškeré další práce plynoucí z technologického předpisu a z platných předpisů,
- odstranění sloupků z jiného materiálu, odstranění vrat a vrátek
nezahrnuje poplatek za skládku, který se vykazuje v položce 0141** (s výjimkou malého množství bouraného materiálu, kde je možné poplatek zahrnout do jednotkové ceny bourání – tento fakt musí být uveden v doplňujícím textu k položce)</t>
  </si>
  <si>
    <t>97817</t>
  </si>
  <si>
    <t>ODSTRANĚNÍ MOSTNÍ IZOLACE
vč.odvozu na skládku, předpoklad do 20km, poplatek za uložení na skládku uveden v pol. č. 014132.1</t>
  </si>
  <si>
    <t>NK 7.30*6.8=49.640 [A]
boky NK 2*1.0*7.1=14.200 [B]
Celkem: A+B=63.840 [C]</t>
  </si>
  <si>
    <t>- položka zahrnuje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
- položka zahrnuje veškeré další práce plynoucí z technologického předpisu a z platných předpisů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</si>
</sst>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##\ ###\ ###\ ##0.00"/>
    <numFmt numFmtId="167" formatCode="###\ ###\ ###\ ##0.000"/>
  </numFmts>
  <fonts count="38">
    <font>
      <sz val="10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b/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66" fontId="1" fillId="33" borderId="0" xfId="0" applyNumberFormat="1" applyFont="1" applyFill="1" applyBorder="1" applyAlignment="1" applyProtection="1">
      <alignment vertical="center"/>
      <protection/>
    </xf>
    <xf numFmtId="0" fontId="1" fillId="33" borderId="0" xfId="0" applyNumberFormat="1" applyFont="1" applyFill="1" applyBorder="1" applyAlignment="1" applyProtection="1">
      <alignment horizontal="right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0" fillId="0" borderId="10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167" fontId="0" fillId="0" borderId="10" xfId="0" applyNumberFormat="1" applyFont="1" applyFill="1" applyBorder="1" applyAlignment="1" applyProtection="1">
      <alignment vertical="center"/>
      <protection/>
    </xf>
    <xf numFmtId="0" fontId="3" fillId="0" borderId="11" xfId="0" applyNumberFormat="1" applyFont="1" applyFill="1" applyBorder="1" applyAlignment="1" applyProtection="1">
      <alignment vertical="center"/>
      <protection/>
    </xf>
    <xf numFmtId="166" fontId="0" fillId="0" borderId="10" xfId="0" applyNumberFormat="1" applyFont="1" applyFill="1" applyBorder="1" applyAlignment="1" applyProtection="1">
      <alignment vertical="center"/>
      <protection/>
    </xf>
    <xf numFmtId="166" fontId="0" fillId="0" borderId="10" xfId="0" applyNumberFormat="1" applyBorder="1" applyAlignment="1" applyProtection="1">
      <alignment vertical="center"/>
      <protection locked="0"/>
    </xf>
    <xf numFmtId="0" fontId="0" fillId="0" borderId="0" xfId="0" applyNumberFormat="1" applyFont="1" applyFill="1" applyBorder="1" applyAlignment="1" applyProtection="1">
      <alignment vertical="center" wrapText="1" shrinkToFit="1"/>
      <protection/>
    </xf>
    <xf numFmtId="166" fontId="3" fillId="33" borderId="0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34" borderId="10" xfId="0" applyNumberFormat="1" applyFont="1" applyFill="1" applyBorder="1" applyAlignment="1" applyProtection="1">
      <alignment vertical="center" wrapText="1"/>
      <protection/>
    </xf>
    <xf numFmtId="167" fontId="0" fillId="34" borderId="10" xfId="0" applyNumberFormat="1" applyFont="1" applyFill="1" applyBorder="1" applyAlignment="1" applyProtection="1">
      <alignment vertical="center"/>
      <protection/>
    </xf>
    <xf numFmtId="166" fontId="0" fillId="34" borderId="10" xfId="0" applyNumberFormat="1" applyFill="1" applyBorder="1" applyAlignment="1" applyProtection="1">
      <alignment vertical="center"/>
      <protection locked="0"/>
    </xf>
    <xf numFmtId="166" fontId="0" fillId="34" borderId="10" xfId="0" applyNumberFormat="1" applyFont="1" applyFill="1" applyBorder="1" applyAlignment="1" applyProtection="1">
      <alignment vertic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20.7109375" style="0" customWidth="1"/>
    <col min="2" max="2" width="60.7109375" style="0" customWidth="1"/>
    <col min="3" max="5" width="24.7109375" style="0" customWidth="1"/>
  </cols>
  <sheetData>
    <row r="1" spans="1:2" ht="12.75" customHeight="1">
      <c r="A1" s="5" t="s">
        <v>13</v>
      </c>
      <c r="B1" t="s">
        <v>14</v>
      </c>
    </row>
    <row r="3" ht="12.75" customHeight="1">
      <c r="B3" s="1" t="s">
        <v>0</v>
      </c>
    </row>
    <row r="5" ht="12.75" customHeight="1">
      <c r="B5" s="2" t="s">
        <v>1</v>
      </c>
    </row>
    <row r="6" spans="2:8" ht="12.75" customHeight="1">
      <c r="B6" t="s">
        <v>2</v>
      </c>
      <c r="G6" t="s">
        <v>5</v>
      </c>
      <c r="H6">
        <v>0</v>
      </c>
    </row>
    <row r="7" spans="2:8" ht="12.75" customHeight="1">
      <c r="B7" s="3" t="s">
        <v>3</v>
      </c>
      <c r="C7" s="2">
        <f>SUM(C11:C12)</f>
        <v>0</v>
      </c>
      <c r="G7" t="s">
        <v>6</v>
      </c>
      <c r="H7">
        <v>15</v>
      </c>
    </row>
    <row r="8" spans="2:8" ht="12.75" customHeight="1">
      <c r="B8" s="3" t="s">
        <v>4</v>
      </c>
      <c r="C8" s="2">
        <f>SUM(E11:E12)</f>
        <v>0</v>
      </c>
      <c r="G8" t="s">
        <v>7</v>
      </c>
      <c r="H8">
        <v>21</v>
      </c>
    </row>
    <row r="10" spans="1:5" ht="12.75" customHeight="1">
      <c r="A10" s="4" t="s">
        <v>8</v>
      </c>
      <c r="B10" s="4" t="s">
        <v>9</v>
      </c>
      <c r="C10" s="4" t="s">
        <v>10</v>
      </c>
      <c r="D10" s="4" t="s">
        <v>11</v>
      </c>
      <c r="E10" s="4" t="s">
        <v>12</v>
      </c>
    </row>
    <row r="11" spans="1:5" ht="12.75" customHeight="1">
      <c r="A11" s="6" t="s">
        <v>21</v>
      </c>
      <c r="B11" s="6" t="s">
        <v>22</v>
      </c>
      <c r="C11" s="10">
        <f>'SO 001'!H68</f>
        <v>0</v>
      </c>
      <c r="D11" s="10">
        <f>'SO 001'!P68</f>
        <v>0</v>
      </c>
      <c r="E11" s="10">
        <f>C11+D11</f>
        <v>0</v>
      </c>
    </row>
    <row r="12" spans="1:5" ht="12.75" customHeight="1">
      <c r="A12" s="6" t="s">
        <v>90</v>
      </c>
      <c r="B12" s="6" t="s">
        <v>91</v>
      </c>
      <c r="C12" s="10">
        <f>'SO 201'!H317</f>
        <v>0</v>
      </c>
      <c r="D12" s="10">
        <f>'SO 201'!P317</f>
        <v>0</v>
      </c>
      <c r="E12" s="10">
        <f>C12+D12</f>
        <v>0</v>
      </c>
    </row>
  </sheetData>
  <sheetProtection formatColumns="0"/>
  <hyperlinks>
    <hyperlink ref="A11" location="#'SO 001'!A1" tooltip="Odkaz na stranku objektu [SO 001]" display="SO 001"/>
    <hyperlink ref="A12" location="#'SO 201'!A1" tooltip="Odkaz na stranku objektu [SO 201]" display="SO 201"/>
  </hyperlinks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8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 t="s">
        <v>20</v>
      </c>
      <c r="E4" s="5"/>
    </row>
    <row r="5" spans="1:5" ht="12.75" customHeight="1">
      <c r="A5" t="s">
        <v>17</v>
      </c>
      <c r="C5" s="5" t="s">
        <v>21</v>
      </c>
      <c r="D5" s="5" t="s">
        <v>22</v>
      </c>
      <c r="E5" s="5"/>
    </row>
    <row r="6" spans="1:5" ht="12.75" customHeight="1">
      <c r="A6" t="s">
        <v>18</v>
      </c>
      <c r="C6" s="5" t="s">
        <v>21</v>
      </c>
      <c r="D6" s="5" t="s">
        <v>22</v>
      </c>
      <c r="E6" s="5"/>
    </row>
    <row r="7" spans="3:5" ht="12.75" customHeight="1">
      <c r="C7" s="5"/>
      <c r="D7" s="5"/>
      <c r="E7" s="5"/>
    </row>
    <row r="8" spans="1:16" ht="12.75" customHeight="1">
      <c r="A8" s="14" t="s">
        <v>23</v>
      </c>
      <c r="B8" s="14" t="s">
        <v>25</v>
      </c>
      <c r="C8" s="14" t="s">
        <v>26</v>
      </c>
      <c r="D8" s="14" t="s">
        <v>27</v>
      </c>
      <c r="E8" s="14" t="s">
        <v>28</v>
      </c>
      <c r="F8" s="14" t="s">
        <v>29</v>
      </c>
      <c r="G8" s="14" t="s">
        <v>30</v>
      </c>
      <c r="H8" s="14"/>
      <c r="O8" t="s">
        <v>33</v>
      </c>
      <c r="P8" t="s">
        <v>11</v>
      </c>
    </row>
    <row r="9" spans="1:15" ht="14.25">
      <c r="A9" s="14"/>
      <c r="B9" s="14"/>
      <c r="C9" s="14"/>
      <c r="D9" s="14"/>
      <c r="E9" s="14"/>
      <c r="F9" s="14"/>
      <c r="G9" s="4" t="s">
        <v>31</v>
      </c>
      <c r="H9" s="4" t="s">
        <v>32</v>
      </c>
      <c r="O9" t="s">
        <v>11</v>
      </c>
    </row>
    <row r="10" spans="1:8" ht="14.25">
      <c r="A10" s="4" t="s">
        <v>24</v>
      </c>
      <c r="B10" s="4" t="s">
        <v>34</v>
      </c>
      <c r="C10" s="4" t="s">
        <v>35</v>
      </c>
      <c r="D10" s="4" t="s">
        <v>36</v>
      </c>
      <c r="E10" s="4" t="s">
        <v>37</v>
      </c>
      <c r="F10" s="4" t="s">
        <v>38</v>
      </c>
      <c r="G10" s="4" t="s">
        <v>39</v>
      </c>
      <c r="H10" s="4" t="s">
        <v>40</v>
      </c>
    </row>
    <row r="11" spans="1:8" ht="12.75" customHeight="1">
      <c r="A11" s="7"/>
      <c r="B11" s="7"/>
      <c r="C11" s="7" t="s">
        <v>42</v>
      </c>
      <c r="D11" s="7" t="s">
        <v>41</v>
      </c>
      <c r="E11" s="7"/>
      <c r="F11" s="9"/>
      <c r="G11" s="7"/>
      <c r="H11" s="9"/>
    </row>
    <row r="12" spans="1:16" ht="25.5">
      <c r="A12" s="6">
        <v>1</v>
      </c>
      <c r="B12" s="6" t="s">
        <v>43</v>
      </c>
      <c r="C12" s="6" t="s">
        <v>44</v>
      </c>
      <c r="D12" s="6" t="s">
        <v>45</v>
      </c>
      <c r="E12" s="6" t="s">
        <v>46</v>
      </c>
      <c r="F12" s="8">
        <v>8</v>
      </c>
      <c r="G12" s="11"/>
      <c r="H12" s="10">
        <f>ROUND((G12*F12),2)</f>
        <v>0</v>
      </c>
      <c r="O12">
        <f>rekapitulace!H8</f>
        <v>21</v>
      </c>
      <c r="P12">
        <f>O12/100*H12</f>
        <v>0</v>
      </c>
    </row>
    <row r="13" ht="38.25">
      <c r="D13" s="12" t="s">
        <v>47</v>
      </c>
    </row>
    <row r="14" ht="12.75">
      <c r="D14" s="12" t="s">
        <v>48</v>
      </c>
    </row>
    <row r="15" spans="1:16" ht="63.75">
      <c r="A15" s="6">
        <v>2</v>
      </c>
      <c r="B15" s="6" t="s">
        <v>49</v>
      </c>
      <c r="C15" s="6" t="s">
        <v>44</v>
      </c>
      <c r="D15" s="6" t="s">
        <v>50</v>
      </c>
      <c r="E15" s="6" t="s">
        <v>46</v>
      </c>
      <c r="F15" s="8">
        <v>1</v>
      </c>
      <c r="G15" s="11"/>
      <c r="H15" s="10">
        <f>ROUND((G15*F15),2)</f>
        <v>0</v>
      </c>
      <c r="O15">
        <f>rekapitulace!H8</f>
        <v>21</v>
      </c>
      <c r="P15">
        <f>O15/100*H15</f>
        <v>0</v>
      </c>
    </row>
    <row r="16" ht="12.75">
      <c r="D16" s="12" t="s">
        <v>51</v>
      </c>
    </row>
    <row r="17" ht="12.75">
      <c r="D17" s="12" t="s">
        <v>52</v>
      </c>
    </row>
    <row r="18" spans="1:16" ht="25.5">
      <c r="A18" s="6">
        <v>3</v>
      </c>
      <c r="B18" s="6" t="s">
        <v>53</v>
      </c>
      <c r="C18" s="6" t="s">
        <v>24</v>
      </c>
      <c r="D18" s="6" t="s">
        <v>54</v>
      </c>
      <c r="E18" s="6" t="s">
        <v>46</v>
      </c>
      <c r="F18" s="8">
        <v>1</v>
      </c>
      <c r="G18" s="11"/>
      <c r="H18" s="10">
        <f>ROUND((G18*F18),2)</f>
        <v>0</v>
      </c>
      <c r="O18">
        <f>rekapitulace!H8</f>
        <v>21</v>
      </c>
      <c r="P18">
        <f>O18/100*H18</f>
        <v>0</v>
      </c>
    </row>
    <row r="19" ht="12.75">
      <c r="D19" s="12" t="s">
        <v>51</v>
      </c>
    </row>
    <row r="20" ht="12.75">
      <c r="D20" s="12" t="s">
        <v>52</v>
      </c>
    </row>
    <row r="21" spans="1:16" ht="63.75">
      <c r="A21" s="6">
        <v>4</v>
      </c>
      <c r="B21" s="6" t="s">
        <v>53</v>
      </c>
      <c r="C21" s="6" t="s">
        <v>34</v>
      </c>
      <c r="D21" s="6" t="s">
        <v>55</v>
      </c>
      <c r="E21" s="6" t="s">
        <v>46</v>
      </c>
      <c r="F21" s="8">
        <v>1</v>
      </c>
      <c r="G21" s="11"/>
      <c r="H21" s="10">
        <f>ROUND((G21*F21),2)</f>
        <v>0</v>
      </c>
      <c r="O21">
        <f>rekapitulace!H8</f>
        <v>21</v>
      </c>
      <c r="P21">
        <f>O21/100*H21</f>
        <v>0</v>
      </c>
    </row>
    <row r="22" ht="12.75">
      <c r="D22" s="12" t="s">
        <v>51</v>
      </c>
    </row>
    <row r="23" ht="12.75">
      <c r="D23" s="12" t="s">
        <v>52</v>
      </c>
    </row>
    <row r="24" spans="1:16" ht="51">
      <c r="A24" s="6">
        <v>5</v>
      </c>
      <c r="B24" s="6" t="s">
        <v>53</v>
      </c>
      <c r="C24" s="6" t="s">
        <v>35</v>
      </c>
      <c r="D24" s="6" t="s">
        <v>56</v>
      </c>
      <c r="E24" s="6" t="s">
        <v>46</v>
      </c>
      <c r="F24" s="8">
        <v>1</v>
      </c>
      <c r="G24" s="11"/>
      <c r="H24" s="10">
        <f>ROUND((G24*F24),2)</f>
        <v>0</v>
      </c>
      <c r="O24">
        <f>rekapitulace!H8</f>
        <v>21</v>
      </c>
      <c r="P24">
        <f>O24/100*H24</f>
        <v>0</v>
      </c>
    </row>
    <row r="25" ht="12.75">
      <c r="D25" s="12" t="s">
        <v>51</v>
      </c>
    </row>
    <row r="26" ht="12.75">
      <c r="D26" s="12" t="s">
        <v>52</v>
      </c>
    </row>
    <row r="27" spans="1:16" ht="51">
      <c r="A27" s="6">
        <v>6</v>
      </c>
      <c r="B27" s="6" t="s">
        <v>57</v>
      </c>
      <c r="C27" s="6" t="s">
        <v>44</v>
      </c>
      <c r="D27" s="6" t="s">
        <v>58</v>
      </c>
      <c r="E27" s="6" t="s">
        <v>46</v>
      </c>
      <c r="F27" s="8">
        <v>1</v>
      </c>
      <c r="G27" s="11"/>
      <c r="H27" s="10">
        <f>ROUND((G27*F27),2)</f>
        <v>0</v>
      </c>
      <c r="O27">
        <f>rekapitulace!H8</f>
        <v>21</v>
      </c>
      <c r="P27">
        <f>O27/100*H27</f>
        <v>0</v>
      </c>
    </row>
    <row r="28" ht="12.75">
      <c r="D28" s="12" t="s">
        <v>51</v>
      </c>
    </row>
    <row r="29" ht="12.75">
      <c r="D29" s="12" t="s">
        <v>59</v>
      </c>
    </row>
    <row r="30" spans="1:16" ht="25.5">
      <c r="A30" s="6">
        <v>7</v>
      </c>
      <c r="B30" s="6" t="s">
        <v>60</v>
      </c>
      <c r="C30" s="6" t="s">
        <v>44</v>
      </c>
      <c r="D30" s="6" t="s">
        <v>61</v>
      </c>
      <c r="E30" s="6" t="s">
        <v>46</v>
      </c>
      <c r="F30" s="8">
        <v>1</v>
      </c>
      <c r="G30" s="11"/>
      <c r="H30" s="10">
        <f>ROUND((G30*F30),2)</f>
        <v>0</v>
      </c>
      <c r="O30">
        <f>rekapitulace!H8</f>
        <v>21</v>
      </c>
      <c r="P30">
        <f>O30/100*H30</f>
        <v>0</v>
      </c>
    </row>
    <row r="31" ht="12.75">
      <c r="D31" s="12" t="s">
        <v>51</v>
      </c>
    </row>
    <row r="32" ht="12.75">
      <c r="D32" s="12" t="s">
        <v>59</v>
      </c>
    </row>
    <row r="33" spans="1:16" ht="12.75">
      <c r="A33" s="6">
        <v>8</v>
      </c>
      <c r="B33" s="6" t="s">
        <v>62</v>
      </c>
      <c r="C33" s="6" t="s">
        <v>44</v>
      </c>
      <c r="D33" s="6" t="s">
        <v>63</v>
      </c>
      <c r="E33" s="6" t="s">
        <v>64</v>
      </c>
      <c r="F33" s="8">
        <v>1</v>
      </c>
      <c r="G33" s="11"/>
      <c r="H33" s="10">
        <f>ROUND((G33*F33),2)</f>
        <v>0</v>
      </c>
      <c r="O33">
        <f>rekapitulace!H8</f>
        <v>21</v>
      </c>
      <c r="P33">
        <f>O33/100*H33</f>
        <v>0</v>
      </c>
    </row>
    <row r="34" ht="12.75">
      <c r="D34" s="12" t="s">
        <v>51</v>
      </c>
    </row>
    <row r="35" ht="12.75">
      <c r="D35" s="12" t="s">
        <v>59</v>
      </c>
    </row>
    <row r="36" spans="1:16" ht="127.5">
      <c r="A36" s="6">
        <v>9</v>
      </c>
      <c r="B36" s="6" t="s">
        <v>65</v>
      </c>
      <c r="C36" s="6" t="s">
        <v>44</v>
      </c>
      <c r="D36" s="6" t="s">
        <v>66</v>
      </c>
      <c r="E36" s="6" t="s">
        <v>46</v>
      </c>
      <c r="F36" s="8">
        <v>1</v>
      </c>
      <c r="G36" s="11"/>
      <c r="H36" s="10">
        <f>ROUND((G36*F36),2)</f>
        <v>0</v>
      </c>
      <c r="O36">
        <f>rekapitulace!H8</f>
        <v>21</v>
      </c>
      <c r="P36">
        <f>O36/100*H36</f>
        <v>0</v>
      </c>
    </row>
    <row r="37" ht="12.75">
      <c r="D37" s="12" t="s">
        <v>51</v>
      </c>
    </row>
    <row r="38" ht="12.75">
      <c r="D38" s="12" t="s">
        <v>59</v>
      </c>
    </row>
    <row r="39" spans="1:16" ht="51">
      <c r="A39" s="6">
        <v>10</v>
      </c>
      <c r="B39" s="6" t="s">
        <v>67</v>
      </c>
      <c r="C39" s="6" t="s">
        <v>44</v>
      </c>
      <c r="D39" s="6" t="s">
        <v>68</v>
      </c>
      <c r="E39" s="6" t="s">
        <v>46</v>
      </c>
      <c r="F39" s="8">
        <v>1</v>
      </c>
      <c r="G39" s="11"/>
      <c r="H39" s="10">
        <f>ROUND((G39*F39),2)</f>
        <v>0</v>
      </c>
      <c r="O39">
        <f>rekapitulace!H8</f>
        <v>21</v>
      </c>
      <c r="P39">
        <f>O39/100*H39</f>
        <v>0</v>
      </c>
    </row>
    <row r="40" ht="12.75">
      <c r="D40" s="12" t="s">
        <v>51</v>
      </c>
    </row>
    <row r="41" ht="12.75">
      <c r="D41" s="12" t="s">
        <v>59</v>
      </c>
    </row>
    <row r="42" spans="1:16" ht="76.5">
      <c r="A42" s="6">
        <v>11</v>
      </c>
      <c r="B42" s="6" t="s">
        <v>69</v>
      </c>
      <c r="C42" s="6" t="s">
        <v>44</v>
      </c>
      <c r="D42" s="6" t="s">
        <v>70</v>
      </c>
      <c r="E42" s="6" t="s">
        <v>46</v>
      </c>
      <c r="F42" s="8">
        <v>1</v>
      </c>
      <c r="G42" s="11"/>
      <c r="H42" s="10">
        <f>ROUND((G42*F42),2)</f>
        <v>0</v>
      </c>
      <c r="O42">
        <f>rekapitulace!H8</f>
        <v>21</v>
      </c>
      <c r="P42">
        <f>O42/100*H42</f>
        <v>0</v>
      </c>
    </row>
    <row r="43" ht="12.75">
      <c r="D43" s="12" t="s">
        <v>51</v>
      </c>
    </row>
    <row r="44" ht="76.5">
      <c r="D44" s="12" t="s">
        <v>71</v>
      </c>
    </row>
    <row r="45" spans="1:16" ht="38.25">
      <c r="A45" s="6">
        <v>12</v>
      </c>
      <c r="B45" s="6" t="s">
        <v>72</v>
      </c>
      <c r="C45" s="6" t="s">
        <v>73</v>
      </c>
      <c r="D45" s="6" t="s">
        <v>74</v>
      </c>
      <c r="E45" s="6" t="s">
        <v>46</v>
      </c>
      <c r="F45" s="8">
        <v>1</v>
      </c>
      <c r="G45" s="11"/>
      <c r="H45" s="10">
        <f>ROUND((G45*F45),2)</f>
        <v>0</v>
      </c>
      <c r="O45">
        <f>rekapitulace!H8</f>
        <v>21</v>
      </c>
      <c r="P45">
        <f>O45/100*H45</f>
        <v>0</v>
      </c>
    </row>
    <row r="46" ht="12.75">
      <c r="D46" s="12" t="s">
        <v>51</v>
      </c>
    </row>
    <row r="47" ht="12.75">
      <c r="D47" s="12" t="s">
        <v>59</v>
      </c>
    </row>
    <row r="48" spans="1:16" ht="38.25">
      <c r="A48" s="6">
        <v>13</v>
      </c>
      <c r="B48" s="6" t="s">
        <v>72</v>
      </c>
      <c r="C48" s="6" t="s">
        <v>75</v>
      </c>
      <c r="D48" s="6" t="s">
        <v>76</v>
      </c>
      <c r="E48" s="6" t="s">
        <v>46</v>
      </c>
      <c r="F48" s="8">
        <v>1</v>
      </c>
      <c r="G48" s="11"/>
      <c r="H48" s="10">
        <f>ROUND((G48*F48),2)</f>
        <v>0</v>
      </c>
      <c r="O48">
        <f>rekapitulace!H8</f>
        <v>21</v>
      </c>
      <c r="P48">
        <f>O48/100*H48</f>
        <v>0</v>
      </c>
    </row>
    <row r="49" ht="12.75">
      <c r="D49" s="12" t="s">
        <v>51</v>
      </c>
    </row>
    <row r="50" ht="12.75">
      <c r="D50" s="12" t="s">
        <v>59</v>
      </c>
    </row>
    <row r="51" spans="1:16" ht="25.5">
      <c r="A51" s="6">
        <v>14</v>
      </c>
      <c r="B51" s="6" t="s">
        <v>77</v>
      </c>
      <c r="C51" s="6" t="s">
        <v>44</v>
      </c>
      <c r="D51" s="6" t="s">
        <v>78</v>
      </c>
      <c r="E51" s="6" t="s">
        <v>64</v>
      </c>
      <c r="F51" s="8">
        <v>1</v>
      </c>
      <c r="G51" s="11"/>
      <c r="H51" s="10">
        <f>ROUND((G51*F51),2)</f>
        <v>0</v>
      </c>
      <c r="O51">
        <f>rekapitulace!H8</f>
        <v>21</v>
      </c>
      <c r="P51">
        <f>O51/100*H51</f>
        <v>0</v>
      </c>
    </row>
    <row r="52" ht="12.75">
      <c r="D52" s="12" t="s">
        <v>51</v>
      </c>
    </row>
    <row r="53" ht="51">
      <c r="D53" s="12" t="s">
        <v>79</v>
      </c>
    </row>
    <row r="54" spans="1:16" ht="191.25">
      <c r="A54" s="6">
        <v>15</v>
      </c>
      <c r="B54" s="6" t="s">
        <v>80</v>
      </c>
      <c r="C54" s="6" t="s">
        <v>44</v>
      </c>
      <c r="D54" s="6" t="s">
        <v>81</v>
      </c>
      <c r="E54" s="6" t="s">
        <v>46</v>
      </c>
      <c r="F54" s="8">
        <v>1</v>
      </c>
      <c r="G54" s="11"/>
      <c r="H54" s="10">
        <f>ROUND((G54*F54),2)</f>
        <v>0</v>
      </c>
      <c r="O54">
        <f>rekapitulace!H8</f>
        <v>21</v>
      </c>
      <c r="P54">
        <f>O54/100*H54</f>
        <v>0</v>
      </c>
    </row>
    <row r="55" ht="12.75">
      <c r="D55" s="12" t="s">
        <v>51</v>
      </c>
    </row>
    <row r="56" ht="25.5">
      <c r="D56" s="12" t="s">
        <v>82</v>
      </c>
    </row>
    <row r="57" spans="1:16" ht="12.75" customHeight="1">
      <c r="A57" s="13"/>
      <c r="B57" s="13"/>
      <c r="C57" s="13" t="s">
        <v>42</v>
      </c>
      <c r="D57" s="13" t="s">
        <v>41</v>
      </c>
      <c r="E57" s="13"/>
      <c r="F57" s="13"/>
      <c r="G57" s="13"/>
      <c r="H57" s="13">
        <f>SUM(H12:H56)</f>
        <v>0</v>
      </c>
      <c r="P57">
        <f>ROUND(SUM(P12:P56),2)</f>
        <v>0</v>
      </c>
    </row>
    <row r="59" spans="1:16" ht="12.75" customHeight="1">
      <c r="A59" s="13"/>
      <c r="B59" s="13"/>
      <c r="C59" s="13"/>
      <c r="D59" s="13" t="s">
        <v>83</v>
      </c>
      <c r="E59" s="13"/>
      <c r="F59" s="13"/>
      <c r="G59" s="13"/>
      <c r="H59" s="13">
        <f>+H57</f>
        <v>0</v>
      </c>
      <c r="P59">
        <f>+P57</f>
        <v>0</v>
      </c>
    </row>
    <row r="61" spans="1:8" ht="12.75" customHeight="1">
      <c r="A61" s="7" t="s">
        <v>84</v>
      </c>
      <c r="B61" s="7"/>
      <c r="C61" s="7"/>
      <c r="D61" s="7"/>
      <c r="E61" s="7"/>
      <c r="F61" s="7"/>
      <c r="G61" s="7"/>
      <c r="H61" s="7"/>
    </row>
    <row r="62" spans="1:8" ht="12.75" customHeight="1">
      <c r="A62" s="7"/>
      <c r="B62" s="7"/>
      <c r="C62" s="7"/>
      <c r="D62" s="7" t="s">
        <v>85</v>
      </c>
      <c r="E62" s="7"/>
      <c r="F62" s="7"/>
      <c r="G62" s="7"/>
      <c r="H62" s="7"/>
    </row>
    <row r="63" spans="1:16" ht="12.75" customHeight="1">
      <c r="A63" s="13"/>
      <c r="B63" s="13"/>
      <c r="C63" s="13"/>
      <c r="D63" s="13" t="s">
        <v>86</v>
      </c>
      <c r="E63" s="13"/>
      <c r="F63" s="13"/>
      <c r="G63" s="13"/>
      <c r="H63" s="13">
        <v>0</v>
      </c>
      <c r="P63">
        <v>0</v>
      </c>
    </row>
    <row r="64" spans="1:8" ht="12.75" customHeight="1">
      <c r="A64" s="13"/>
      <c r="B64" s="13"/>
      <c r="C64" s="13"/>
      <c r="D64" s="13" t="s">
        <v>87</v>
      </c>
      <c r="E64" s="13"/>
      <c r="F64" s="13"/>
      <c r="G64" s="13"/>
      <c r="H64" s="13"/>
    </row>
    <row r="65" spans="1:16" ht="12.75" customHeight="1">
      <c r="A65" s="13"/>
      <c r="B65" s="13"/>
      <c r="C65" s="13"/>
      <c r="D65" s="13" t="s">
        <v>88</v>
      </c>
      <c r="E65" s="13"/>
      <c r="F65" s="13"/>
      <c r="G65" s="13"/>
      <c r="H65" s="13">
        <v>0</v>
      </c>
      <c r="P65">
        <v>0</v>
      </c>
    </row>
    <row r="66" spans="1:16" ht="12.75" customHeight="1">
      <c r="A66" s="13"/>
      <c r="B66" s="13"/>
      <c r="C66" s="13"/>
      <c r="D66" s="13" t="s">
        <v>89</v>
      </c>
      <c r="E66" s="13"/>
      <c r="F66" s="13"/>
      <c r="G66" s="13"/>
      <c r="H66" s="13">
        <f>H63+H65</f>
        <v>0</v>
      </c>
      <c r="P66">
        <f>P63+P65</f>
        <v>0</v>
      </c>
    </row>
    <row r="68" spans="1:16" ht="12.75" customHeight="1">
      <c r="A68" s="13"/>
      <c r="B68" s="13"/>
      <c r="C68" s="13"/>
      <c r="D68" s="13" t="s">
        <v>89</v>
      </c>
      <c r="E68" s="13"/>
      <c r="F68" s="13"/>
      <c r="G68" s="13"/>
      <c r="H68" s="13">
        <f>H59+H66</f>
        <v>0</v>
      </c>
      <c r="P68">
        <f>P59+P66</f>
        <v>0</v>
      </c>
    </row>
  </sheetData>
  <sheetProtection formatColumns="0"/>
  <mergeCells count="7">
    <mergeCell ref="G8:H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17"/>
  <sheetViews>
    <sheetView tabSelected="1" zoomScalePageLayoutView="0" workbookViewId="0" topLeftCell="A1">
      <pane ySplit="10" topLeftCell="A300" activePane="bottomLeft" state="frozen"/>
      <selection pane="topLeft" activeCell="A1" sqref="A1"/>
      <selection pane="bottomLeft" activeCell="A303" sqref="A303:H303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 t="s">
        <v>20</v>
      </c>
      <c r="E4" s="5"/>
    </row>
    <row r="5" spans="1:5" ht="12.75" customHeight="1">
      <c r="A5" t="s">
        <v>17</v>
      </c>
      <c r="C5" s="5" t="s">
        <v>90</v>
      </c>
      <c r="D5" s="5" t="s">
        <v>91</v>
      </c>
      <c r="E5" s="5"/>
    </row>
    <row r="6" spans="1:5" ht="12.75" customHeight="1">
      <c r="A6" t="s">
        <v>18</v>
      </c>
      <c r="C6" s="5" t="s">
        <v>90</v>
      </c>
      <c r="D6" s="5" t="s">
        <v>91</v>
      </c>
      <c r="E6" s="5"/>
    </row>
    <row r="7" spans="3:5" ht="12.75" customHeight="1">
      <c r="C7" s="5"/>
      <c r="D7" s="5"/>
      <c r="E7" s="5"/>
    </row>
    <row r="8" spans="1:16" ht="12.75" customHeight="1">
      <c r="A8" s="14" t="s">
        <v>23</v>
      </c>
      <c r="B8" s="14" t="s">
        <v>25</v>
      </c>
      <c r="C8" s="14" t="s">
        <v>26</v>
      </c>
      <c r="D8" s="14" t="s">
        <v>27</v>
      </c>
      <c r="E8" s="14" t="s">
        <v>28</v>
      </c>
      <c r="F8" s="14" t="s">
        <v>29</v>
      </c>
      <c r="G8" s="14" t="s">
        <v>30</v>
      </c>
      <c r="H8" s="14"/>
      <c r="O8" t="s">
        <v>33</v>
      </c>
      <c r="P8" t="s">
        <v>11</v>
      </c>
    </row>
    <row r="9" spans="1:15" ht="14.25">
      <c r="A9" s="14"/>
      <c r="B9" s="14"/>
      <c r="C9" s="14"/>
      <c r="D9" s="14"/>
      <c r="E9" s="14"/>
      <c r="F9" s="14"/>
      <c r="G9" s="4" t="s">
        <v>31</v>
      </c>
      <c r="H9" s="4" t="s">
        <v>32</v>
      </c>
      <c r="O9" t="s">
        <v>11</v>
      </c>
    </row>
    <row r="10" spans="1:8" ht="14.25">
      <c r="A10" s="4" t="s">
        <v>24</v>
      </c>
      <c r="B10" s="4" t="s">
        <v>34</v>
      </c>
      <c r="C10" s="4" t="s">
        <v>35</v>
      </c>
      <c r="D10" s="4" t="s">
        <v>36</v>
      </c>
      <c r="E10" s="4" t="s">
        <v>37</v>
      </c>
      <c r="F10" s="4" t="s">
        <v>38</v>
      </c>
      <c r="G10" s="4" t="s">
        <v>39</v>
      </c>
      <c r="H10" s="4" t="s">
        <v>40</v>
      </c>
    </row>
    <row r="11" spans="1:8" ht="12.75" customHeight="1">
      <c r="A11" s="7"/>
      <c r="B11" s="7"/>
      <c r="C11" s="7" t="s">
        <v>42</v>
      </c>
      <c r="D11" s="7" t="s">
        <v>41</v>
      </c>
      <c r="E11" s="7"/>
      <c r="F11" s="9"/>
      <c r="G11" s="7"/>
      <c r="H11" s="9"/>
    </row>
    <row r="12" spans="1:16" ht="38.25">
      <c r="A12" s="6">
        <v>1</v>
      </c>
      <c r="B12" s="6" t="s">
        <v>92</v>
      </c>
      <c r="C12" s="6" t="s">
        <v>24</v>
      </c>
      <c r="D12" s="6" t="s">
        <v>93</v>
      </c>
      <c r="E12" s="6" t="s">
        <v>94</v>
      </c>
      <c r="F12" s="8">
        <v>217.307</v>
      </c>
      <c r="G12" s="11"/>
      <c r="H12" s="10">
        <f>ROUND((G12*F12),2)</f>
        <v>0</v>
      </c>
      <c r="O12">
        <f>rekapitulace!H8</f>
        <v>21</v>
      </c>
      <c r="P12">
        <f>O12/100*H12</f>
        <v>0</v>
      </c>
    </row>
    <row r="13" ht="89.25">
      <c r="D13" s="12" t="s">
        <v>95</v>
      </c>
    </row>
    <row r="14" ht="25.5">
      <c r="D14" s="12" t="s">
        <v>96</v>
      </c>
    </row>
    <row r="15" spans="1:16" ht="25.5">
      <c r="A15" s="6">
        <v>2</v>
      </c>
      <c r="B15" s="6" t="s">
        <v>97</v>
      </c>
      <c r="C15" s="6" t="s">
        <v>24</v>
      </c>
      <c r="D15" s="6" t="s">
        <v>98</v>
      </c>
      <c r="E15" s="6" t="s">
        <v>99</v>
      </c>
      <c r="F15" s="8">
        <v>29.601</v>
      </c>
      <c r="G15" s="11"/>
      <c r="H15" s="10">
        <f>ROUND((G15*F15),2)</f>
        <v>0</v>
      </c>
      <c r="O15">
        <f>rekapitulace!H8</f>
        <v>21</v>
      </c>
      <c r="P15">
        <f>O15/100*H15</f>
        <v>0</v>
      </c>
    </row>
    <row r="16" ht="12.75">
      <c r="D16" s="12" t="s">
        <v>100</v>
      </c>
    </row>
    <row r="17" ht="25.5">
      <c r="D17" s="12" t="s">
        <v>96</v>
      </c>
    </row>
    <row r="18" spans="1:16" ht="25.5">
      <c r="A18" s="6">
        <v>3</v>
      </c>
      <c r="B18" s="6" t="s">
        <v>97</v>
      </c>
      <c r="C18" s="6" t="s">
        <v>34</v>
      </c>
      <c r="D18" s="6" t="s">
        <v>101</v>
      </c>
      <c r="E18" s="6" t="s">
        <v>99</v>
      </c>
      <c r="F18" s="8">
        <v>211.037</v>
      </c>
      <c r="G18" s="11"/>
      <c r="H18" s="10">
        <f>ROUND((G18*F18),2)</f>
        <v>0</v>
      </c>
      <c r="O18">
        <f>rekapitulace!H8</f>
        <v>21</v>
      </c>
      <c r="P18">
        <f>O18/100*H18</f>
        <v>0</v>
      </c>
    </row>
    <row r="19" ht="51">
      <c r="D19" s="12" t="s">
        <v>102</v>
      </c>
    </row>
    <row r="20" ht="25.5">
      <c r="D20" s="12" t="s">
        <v>96</v>
      </c>
    </row>
    <row r="21" spans="1:16" ht="25.5">
      <c r="A21" s="6">
        <v>4</v>
      </c>
      <c r="B21" s="6" t="s">
        <v>103</v>
      </c>
      <c r="C21" s="6" t="s">
        <v>44</v>
      </c>
      <c r="D21" s="6" t="s">
        <v>104</v>
      </c>
      <c r="E21" s="6" t="s">
        <v>99</v>
      </c>
      <c r="F21" s="8">
        <v>20.988</v>
      </c>
      <c r="G21" s="11"/>
      <c r="H21" s="10">
        <f>ROUND((G21*F21),2)</f>
        <v>0</v>
      </c>
      <c r="O21">
        <f>rekapitulace!H8</f>
        <v>21</v>
      </c>
      <c r="P21">
        <f>O21/100*H21</f>
        <v>0</v>
      </c>
    </row>
    <row r="22" ht="12.75">
      <c r="D22" s="12" t="s">
        <v>105</v>
      </c>
    </row>
    <row r="23" ht="25.5">
      <c r="D23" s="12" t="s">
        <v>96</v>
      </c>
    </row>
    <row r="24" spans="1:16" ht="25.5">
      <c r="A24" s="6">
        <v>5</v>
      </c>
      <c r="B24" s="6" t="s">
        <v>106</v>
      </c>
      <c r="C24" s="6" t="s">
        <v>44</v>
      </c>
      <c r="D24" s="6" t="s">
        <v>107</v>
      </c>
      <c r="E24" s="6" t="s">
        <v>99</v>
      </c>
      <c r="F24" s="8">
        <v>24.642</v>
      </c>
      <c r="G24" s="11"/>
      <c r="H24" s="10">
        <f>ROUND((G24*F24),2)</f>
        <v>0</v>
      </c>
      <c r="O24">
        <f>rekapitulace!H8</f>
        <v>21</v>
      </c>
      <c r="P24">
        <f>O24/100*H24</f>
        <v>0</v>
      </c>
    </row>
    <row r="25" ht="12.75">
      <c r="D25" s="12" t="s">
        <v>108</v>
      </c>
    </row>
    <row r="26" ht="25.5">
      <c r="D26" s="12" t="s">
        <v>96</v>
      </c>
    </row>
    <row r="27" spans="1:16" ht="12.75">
      <c r="A27" s="6">
        <v>6</v>
      </c>
      <c r="B27" s="6" t="s">
        <v>109</v>
      </c>
      <c r="C27" s="6" t="s">
        <v>24</v>
      </c>
      <c r="D27" s="6" t="s">
        <v>110</v>
      </c>
      <c r="E27" s="6" t="s">
        <v>99</v>
      </c>
      <c r="F27" s="8">
        <v>7.342</v>
      </c>
      <c r="G27" s="11"/>
      <c r="H27" s="10">
        <f>ROUND((G27*F27),2)</f>
        <v>0</v>
      </c>
      <c r="O27">
        <f>rekapitulace!H8</f>
        <v>21</v>
      </c>
      <c r="P27">
        <f>O27/100*H27</f>
        <v>0</v>
      </c>
    </row>
    <row r="28" ht="25.5">
      <c r="D28" s="12" t="s">
        <v>111</v>
      </c>
    </row>
    <row r="29" ht="25.5">
      <c r="D29" s="12" t="s">
        <v>96</v>
      </c>
    </row>
    <row r="30" spans="1:16" ht="25.5">
      <c r="A30" s="6">
        <v>7</v>
      </c>
      <c r="B30" s="6" t="s">
        <v>109</v>
      </c>
      <c r="C30" s="6" t="s">
        <v>34</v>
      </c>
      <c r="D30" s="6" t="s">
        <v>112</v>
      </c>
      <c r="E30" s="6" t="s">
        <v>99</v>
      </c>
      <c r="F30" s="8">
        <v>15.055</v>
      </c>
      <c r="G30" s="11"/>
      <c r="H30" s="10">
        <f>ROUND((G30*F30),2)</f>
        <v>0</v>
      </c>
      <c r="O30">
        <f>rekapitulace!H8</f>
        <v>21</v>
      </c>
      <c r="P30">
        <f>O30/100*H30</f>
        <v>0</v>
      </c>
    </row>
    <row r="31" ht="12.75">
      <c r="D31" s="12" t="s">
        <v>113</v>
      </c>
    </row>
    <row r="32" ht="25.5">
      <c r="D32" s="12" t="s">
        <v>96</v>
      </c>
    </row>
    <row r="33" spans="1:16" ht="12.75" customHeight="1">
      <c r="A33" s="13"/>
      <c r="B33" s="13"/>
      <c r="C33" s="13" t="s">
        <v>42</v>
      </c>
      <c r="D33" s="13" t="s">
        <v>41</v>
      </c>
      <c r="E33" s="13"/>
      <c r="F33" s="13"/>
      <c r="G33" s="13"/>
      <c r="H33" s="13">
        <f>SUM(H12:H32)</f>
        <v>0</v>
      </c>
      <c r="P33">
        <f>ROUND(SUM(P12:P32),2)</f>
        <v>0</v>
      </c>
    </row>
    <row r="35" spans="1:8" ht="12.75" customHeight="1">
      <c r="A35" s="7"/>
      <c r="B35" s="7"/>
      <c r="C35" s="7" t="s">
        <v>24</v>
      </c>
      <c r="D35" s="7" t="s">
        <v>114</v>
      </c>
      <c r="E35" s="7"/>
      <c r="F35" s="9"/>
      <c r="G35" s="7"/>
      <c r="H35" s="9"/>
    </row>
    <row r="36" spans="1:16" ht="25.5">
      <c r="A36" s="6">
        <v>8</v>
      </c>
      <c r="B36" s="6" t="s">
        <v>115</v>
      </c>
      <c r="C36" s="6" t="s">
        <v>44</v>
      </c>
      <c r="D36" s="6" t="s">
        <v>116</v>
      </c>
      <c r="E36" s="6" t="s">
        <v>117</v>
      </c>
      <c r="F36" s="8">
        <v>20</v>
      </c>
      <c r="G36" s="11"/>
      <c r="H36" s="10">
        <f>ROUND((G36*F36),2)</f>
        <v>0</v>
      </c>
      <c r="O36">
        <f>rekapitulace!H8</f>
        <v>21</v>
      </c>
      <c r="P36">
        <f>O36/100*H36</f>
        <v>0</v>
      </c>
    </row>
    <row r="37" ht="12.75">
      <c r="D37" s="12" t="s">
        <v>118</v>
      </c>
    </row>
    <row r="38" ht="38.25">
      <c r="D38" s="12" t="s">
        <v>119</v>
      </c>
    </row>
    <row r="39" spans="1:16" ht="51">
      <c r="A39" s="6">
        <v>9</v>
      </c>
      <c r="B39" s="6" t="s">
        <v>120</v>
      </c>
      <c r="C39" s="6" t="s">
        <v>44</v>
      </c>
      <c r="D39" s="6" t="s">
        <v>121</v>
      </c>
      <c r="E39" s="6" t="s">
        <v>94</v>
      </c>
      <c r="F39" s="8">
        <v>11.66</v>
      </c>
      <c r="G39" s="11"/>
      <c r="H39" s="10">
        <f>ROUND((G39*F39),2)</f>
        <v>0</v>
      </c>
      <c r="O39">
        <f>rekapitulace!H8</f>
        <v>21</v>
      </c>
      <c r="P39">
        <f>O39/100*H39</f>
        <v>0</v>
      </c>
    </row>
    <row r="40" ht="12.75">
      <c r="D40" s="12" t="s">
        <v>122</v>
      </c>
    </row>
    <row r="41" ht="25.5">
      <c r="D41" s="12" t="s">
        <v>123</v>
      </c>
    </row>
    <row r="42" spans="1:16" ht="38.25">
      <c r="A42" s="6">
        <v>10</v>
      </c>
      <c r="B42" s="6" t="s">
        <v>124</v>
      </c>
      <c r="C42" s="6" t="s">
        <v>44</v>
      </c>
      <c r="D42" s="6" t="s">
        <v>125</v>
      </c>
      <c r="E42" s="6" t="s">
        <v>94</v>
      </c>
      <c r="F42" s="8">
        <v>13.69</v>
      </c>
      <c r="G42" s="11"/>
      <c r="H42" s="10">
        <f>ROUND((G42*F42),2)</f>
        <v>0</v>
      </c>
      <c r="O42">
        <f>rekapitulace!H8</f>
        <v>21</v>
      </c>
      <c r="P42">
        <f>O42/100*H42</f>
        <v>0</v>
      </c>
    </row>
    <row r="43" ht="12.75">
      <c r="D43" s="12" t="s">
        <v>126</v>
      </c>
    </row>
    <row r="44" ht="25.5">
      <c r="D44" s="12" t="s">
        <v>123</v>
      </c>
    </row>
    <row r="45" spans="1:16" ht="51">
      <c r="A45" s="6">
        <v>11</v>
      </c>
      <c r="B45" s="6" t="s">
        <v>127</v>
      </c>
      <c r="C45" s="6" t="s">
        <v>44</v>
      </c>
      <c r="D45" s="6" t="s">
        <v>128</v>
      </c>
      <c r="E45" s="6" t="s">
        <v>94</v>
      </c>
      <c r="F45" s="8">
        <v>8.364</v>
      </c>
      <c r="G45" s="11"/>
      <c r="H45" s="10">
        <f>ROUND((G45*F45),2)</f>
        <v>0</v>
      </c>
      <c r="O45">
        <f>rekapitulace!H8</f>
        <v>21</v>
      </c>
      <c r="P45">
        <f>O45/100*H45</f>
        <v>0</v>
      </c>
    </row>
    <row r="46" ht="12.75">
      <c r="D46" s="12" t="s">
        <v>129</v>
      </c>
    </row>
    <row r="47" ht="25.5">
      <c r="D47" s="12" t="s">
        <v>123</v>
      </c>
    </row>
    <row r="48" spans="1:16" ht="51">
      <c r="A48" s="6">
        <v>12</v>
      </c>
      <c r="B48" s="6" t="s">
        <v>130</v>
      </c>
      <c r="C48" s="6" t="s">
        <v>44</v>
      </c>
      <c r="D48" s="6" t="s">
        <v>131</v>
      </c>
      <c r="E48" s="6" t="s">
        <v>132</v>
      </c>
      <c r="F48" s="8">
        <v>2710.08</v>
      </c>
      <c r="G48" s="11"/>
      <c r="H48" s="10">
        <f>ROUND((G48*F48),2)</f>
        <v>0</v>
      </c>
      <c r="O48">
        <f>rekapitulace!H8</f>
        <v>21</v>
      </c>
      <c r="P48">
        <f>O48/100*H48</f>
        <v>0</v>
      </c>
    </row>
    <row r="49" ht="25.5">
      <c r="D49" s="12" t="s">
        <v>133</v>
      </c>
    </row>
    <row r="50" ht="25.5">
      <c r="D50" s="12" t="s">
        <v>134</v>
      </c>
    </row>
    <row r="51" spans="1:16" ht="25.5">
      <c r="A51" s="6">
        <v>13</v>
      </c>
      <c r="B51" s="6" t="s">
        <v>135</v>
      </c>
      <c r="C51" s="6" t="s">
        <v>44</v>
      </c>
      <c r="D51" s="6" t="s">
        <v>136</v>
      </c>
      <c r="E51" s="6" t="s">
        <v>137</v>
      </c>
      <c r="F51" s="8">
        <v>120</v>
      </c>
      <c r="G51" s="11"/>
      <c r="H51" s="10">
        <f>ROUND((G51*F51),2)</f>
        <v>0</v>
      </c>
      <c r="O51">
        <f>rekapitulace!H8</f>
        <v>21</v>
      </c>
      <c r="P51">
        <f>O51/100*H51</f>
        <v>0</v>
      </c>
    </row>
    <row r="52" ht="12.75">
      <c r="D52" s="12" t="s">
        <v>138</v>
      </c>
    </row>
    <row r="53" ht="38.25">
      <c r="D53" s="12" t="s">
        <v>139</v>
      </c>
    </row>
    <row r="54" spans="1:16" ht="25.5">
      <c r="A54" s="6">
        <v>14</v>
      </c>
      <c r="B54" s="6" t="s">
        <v>140</v>
      </c>
      <c r="C54" s="6" t="s">
        <v>44</v>
      </c>
      <c r="D54" s="6" t="s">
        <v>141</v>
      </c>
      <c r="E54" s="6" t="s">
        <v>142</v>
      </c>
      <c r="F54" s="8">
        <v>30</v>
      </c>
      <c r="G54" s="11"/>
      <c r="H54" s="10">
        <f>ROUND((G54*F54),2)</f>
        <v>0</v>
      </c>
      <c r="O54">
        <f>rekapitulace!H8</f>
        <v>21</v>
      </c>
      <c r="P54">
        <f>O54/100*H54</f>
        <v>0</v>
      </c>
    </row>
    <row r="55" ht="12.75">
      <c r="D55" s="12" t="s">
        <v>143</v>
      </c>
    </row>
    <row r="56" ht="38.25">
      <c r="D56" s="12" t="s">
        <v>144</v>
      </c>
    </row>
    <row r="57" spans="1:16" ht="38.25">
      <c r="A57" s="6">
        <v>15</v>
      </c>
      <c r="B57" s="6" t="s">
        <v>145</v>
      </c>
      <c r="C57" s="6" t="s">
        <v>44</v>
      </c>
      <c r="D57" s="6" t="s">
        <v>146</v>
      </c>
      <c r="E57" s="6" t="s">
        <v>94</v>
      </c>
      <c r="F57" s="8">
        <v>3</v>
      </c>
      <c r="G57" s="11"/>
      <c r="H57" s="10">
        <f>ROUND((G57*F57),2)</f>
        <v>0</v>
      </c>
      <c r="O57">
        <f>rekapitulace!H8</f>
        <v>21</v>
      </c>
      <c r="P57">
        <f>O57/100*H57</f>
        <v>0</v>
      </c>
    </row>
    <row r="58" ht="12.75">
      <c r="D58" s="12" t="s">
        <v>147</v>
      </c>
    </row>
    <row r="59" ht="25.5">
      <c r="D59" s="12" t="s">
        <v>148</v>
      </c>
    </row>
    <row r="60" spans="1:16" ht="25.5">
      <c r="A60" s="6">
        <v>16</v>
      </c>
      <c r="B60" s="6" t="s">
        <v>149</v>
      </c>
      <c r="C60" s="6" t="s">
        <v>44</v>
      </c>
      <c r="D60" s="6" t="s">
        <v>150</v>
      </c>
      <c r="E60" s="6" t="s">
        <v>94</v>
      </c>
      <c r="F60" s="8">
        <v>59.505</v>
      </c>
      <c r="G60" s="11"/>
      <c r="H60" s="10">
        <f>ROUND((G60*F60),2)</f>
        <v>0</v>
      </c>
      <c r="O60">
        <f>rekapitulace!H8</f>
        <v>21</v>
      </c>
      <c r="P60">
        <f>O60/100*H60</f>
        <v>0</v>
      </c>
    </row>
    <row r="61" ht="63.75">
      <c r="D61" s="12" t="s">
        <v>151</v>
      </c>
    </row>
    <row r="62" ht="369.75">
      <c r="D62" s="12" t="s">
        <v>152</v>
      </c>
    </row>
    <row r="63" spans="1:16" ht="25.5">
      <c r="A63" s="6">
        <v>17</v>
      </c>
      <c r="B63" s="6" t="s">
        <v>153</v>
      </c>
      <c r="C63" s="6" t="s">
        <v>44</v>
      </c>
      <c r="D63" s="6" t="s">
        <v>154</v>
      </c>
      <c r="E63" s="6" t="s">
        <v>94</v>
      </c>
      <c r="F63" s="8">
        <v>3</v>
      </c>
      <c r="G63" s="11"/>
      <c r="H63" s="10">
        <f>ROUND((G63*F63),2)</f>
        <v>0</v>
      </c>
      <c r="O63">
        <f>rekapitulace!H8</f>
        <v>21</v>
      </c>
      <c r="P63">
        <f>O63/100*H63</f>
        <v>0</v>
      </c>
    </row>
    <row r="64" ht="12.75">
      <c r="D64" s="12" t="s">
        <v>155</v>
      </c>
    </row>
    <row r="65" ht="216.75">
      <c r="D65" s="12" t="s">
        <v>156</v>
      </c>
    </row>
    <row r="66" spans="1:16" ht="38.25">
      <c r="A66" s="6">
        <v>18</v>
      </c>
      <c r="B66" s="6" t="s">
        <v>157</v>
      </c>
      <c r="C66" s="6" t="s">
        <v>44</v>
      </c>
      <c r="D66" s="6" t="s">
        <v>158</v>
      </c>
      <c r="E66" s="6" t="s">
        <v>94</v>
      </c>
      <c r="F66" s="8">
        <v>11.314</v>
      </c>
      <c r="G66" s="11"/>
      <c r="H66" s="10">
        <f>ROUND((G66*F66),2)</f>
        <v>0</v>
      </c>
      <c r="O66">
        <f>rekapitulace!H8</f>
        <v>21</v>
      </c>
      <c r="P66">
        <f>O66/100*H66</f>
        <v>0</v>
      </c>
    </row>
    <row r="67" ht="12.75">
      <c r="D67" s="12" t="s">
        <v>159</v>
      </c>
    </row>
    <row r="68" ht="63.75">
      <c r="D68" s="12" t="s">
        <v>160</v>
      </c>
    </row>
    <row r="69" spans="1:16" ht="25.5">
      <c r="A69" s="6">
        <v>19</v>
      </c>
      <c r="B69" s="6" t="s">
        <v>161</v>
      </c>
      <c r="C69" s="6" t="s">
        <v>44</v>
      </c>
      <c r="D69" s="6" t="s">
        <v>162</v>
      </c>
      <c r="E69" s="6" t="s">
        <v>94</v>
      </c>
      <c r="F69" s="8">
        <v>145.732</v>
      </c>
      <c r="G69" s="11"/>
      <c r="H69" s="10">
        <f>ROUND((G69*F69),2)</f>
        <v>0</v>
      </c>
      <c r="O69">
        <f>rekapitulace!H8</f>
        <v>21</v>
      </c>
      <c r="P69">
        <f>O69/100*H69</f>
        <v>0</v>
      </c>
    </row>
    <row r="70" ht="63.75">
      <c r="D70" s="12" t="s">
        <v>163</v>
      </c>
    </row>
    <row r="71" ht="318.75">
      <c r="D71" s="12" t="s">
        <v>164</v>
      </c>
    </row>
    <row r="72" spans="1:16" ht="25.5">
      <c r="A72" s="6">
        <v>20</v>
      </c>
      <c r="B72" s="6" t="s">
        <v>165</v>
      </c>
      <c r="C72" s="6" t="s">
        <v>44</v>
      </c>
      <c r="D72" s="6" t="s">
        <v>166</v>
      </c>
      <c r="E72" s="6" t="s">
        <v>94</v>
      </c>
      <c r="F72" s="8">
        <v>159.66</v>
      </c>
      <c r="G72" s="11"/>
      <c r="H72" s="10">
        <f>ROUND((G72*F72),2)</f>
        <v>0</v>
      </c>
      <c r="O72">
        <f>rekapitulace!H8</f>
        <v>21</v>
      </c>
      <c r="P72">
        <f>O72/100*H72</f>
        <v>0</v>
      </c>
    </row>
    <row r="73" ht="63.75">
      <c r="D73" s="12" t="s">
        <v>167</v>
      </c>
    </row>
    <row r="74" ht="267.75">
      <c r="D74" s="12" t="s">
        <v>168</v>
      </c>
    </row>
    <row r="75" spans="1:16" ht="25.5">
      <c r="A75" s="6">
        <v>21</v>
      </c>
      <c r="B75" s="6" t="s">
        <v>169</v>
      </c>
      <c r="C75" s="6" t="s">
        <v>44</v>
      </c>
      <c r="D75" s="6" t="s">
        <v>170</v>
      </c>
      <c r="E75" s="6" t="s">
        <v>94</v>
      </c>
      <c r="F75" s="8">
        <v>12</v>
      </c>
      <c r="G75" s="11"/>
      <c r="H75" s="10">
        <f>ROUND((G75*F75),2)</f>
        <v>0</v>
      </c>
      <c r="O75">
        <f>rekapitulace!H8</f>
        <v>21</v>
      </c>
      <c r="P75">
        <f>O75/100*H75</f>
        <v>0</v>
      </c>
    </row>
    <row r="76" ht="12.75">
      <c r="D76" s="12" t="s">
        <v>171</v>
      </c>
    </row>
    <row r="77" ht="229.5">
      <c r="D77" s="12" t="s">
        <v>172</v>
      </c>
    </row>
    <row r="78" spans="1:16" ht="25.5">
      <c r="A78" s="6">
        <v>22</v>
      </c>
      <c r="B78" s="6" t="s">
        <v>173</v>
      </c>
      <c r="C78" s="6" t="s">
        <v>44</v>
      </c>
      <c r="D78" s="6" t="s">
        <v>174</v>
      </c>
      <c r="E78" s="6" t="s">
        <v>94</v>
      </c>
      <c r="F78" s="8">
        <v>3.185</v>
      </c>
      <c r="G78" s="11"/>
      <c r="H78" s="10">
        <f>ROUND((G78*F78),2)</f>
        <v>0</v>
      </c>
      <c r="O78">
        <f>rekapitulace!H8</f>
        <v>21</v>
      </c>
      <c r="P78">
        <f>O78/100*H78</f>
        <v>0</v>
      </c>
    </row>
    <row r="79" ht="12.75">
      <c r="D79" s="12" t="s">
        <v>175</v>
      </c>
    </row>
    <row r="80" ht="267.75">
      <c r="D80" s="12" t="s">
        <v>176</v>
      </c>
    </row>
    <row r="81" spans="1:16" ht="12.75">
      <c r="A81" s="6">
        <v>23</v>
      </c>
      <c r="B81" s="6" t="s">
        <v>177</v>
      </c>
      <c r="C81" s="6" t="s">
        <v>44</v>
      </c>
      <c r="D81" s="6" t="s">
        <v>178</v>
      </c>
      <c r="E81" s="6" t="s">
        <v>117</v>
      </c>
      <c r="F81" s="8">
        <v>20</v>
      </c>
      <c r="G81" s="11"/>
      <c r="H81" s="10">
        <f>ROUND((G81*F81),2)</f>
        <v>0</v>
      </c>
      <c r="O81">
        <f>rekapitulace!H8</f>
        <v>21</v>
      </c>
      <c r="P81">
        <f>O81/100*H81</f>
        <v>0</v>
      </c>
    </row>
    <row r="82" ht="12.75">
      <c r="D82" s="12" t="s">
        <v>179</v>
      </c>
    </row>
    <row r="83" ht="12.75">
      <c r="D83" s="12" t="s">
        <v>180</v>
      </c>
    </row>
    <row r="84" spans="1:16" ht="25.5">
      <c r="A84" s="6">
        <v>24</v>
      </c>
      <c r="B84" s="6" t="s">
        <v>181</v>
      </c>
      <c r="C84" s="6" t="s">
        <v>44</v>
      </c>
      <c r="D84" s="6" t="s">
        <v>182</v>
      </c>
      <c r="E84" s="6" t="s">
        <v>117</v>
      </c>
      <c r="F84" s="8">
        <v>20</v>
      </c>
      <c r="G84" s="11"/>
      <c r="H84" s="10">
        <f>ROUND((G84*F84),2)</f>
        <v>0</v>
      </c>
      <c r="O84">
        <f>rekapitulace!H8</f>
        <v>21</v>
      </c>
      <c r="P84">
        <f>O84/100*H84</f>
        <v>0</v>
      </c>
    </row>
    <row r="85" ht="12.75">
      <c r="D85" s="12" t="s">
        <v>183</v>
      </c>
    </row>
    <row r="86" ht="38.25">
      <c r="D86" s="12" t="s">
        <v>184</v>
      </c>
    </row>
    <row r="87" spans="1:16" ht="25.5">
      <c r="A87" s="6">
        <v>25</v>
      </c>
      <c r="B87" s="6" t="s">
        <v>185</v>
      </c>
      <c r="C87" s="6" t="s">
        <v>44</v>
      </c>
      <c r="D87" s="6" t="s">
        <v>186</v>
      </c>
      <c r="E87" s="6" t="s">
        <v>117</v>
      </c>
      <c r="F87" s="8">
        <v>20</v>
      </c>
      <c r="G87" s="11"/>
      <c r="H87" s="10">
        <f>ROUND((G87*F87),2)</f>
        <v>0</v>
      </c>
      <c r="O87">
        <f>rekapitulace!H8</f>
        <v>21</v>
      </c>
      <c r="P87">
        <f>O87/100*H87</f>
        <v>0</v>
      </c>
    </row>
    <row r="88" ht="12.75">
      <c r="D88" s="12" t="s">
        <v>183</v>
      </c>
    </row>
    <row r="89" ht="25.5">
      <c r="D89" s="12" t="s">
        <v>187</v>
      </c>
    </row>
    <row r="90" spans="1:16" ht="12.75" customHeight="1">
      <c r="A90" s="13"/>
      <c r="B90" s="13"/>
      <c r="C90" s="13" t="s">
        <v>24</v>
      </c>
      <c r="D90" s="13" t="s">
        <v>114</v>
      </c>
      <c r="E90" s="13"/>
      <c r="F90" s="13"/>
      <c r="G90" s="13"/>
      <c r="H90" s="13">
        <f>SUM(H36:H89)</f>
        <v>0</v>
      </c>
      <c r="P90">
        <f>ROUND(SUM(P36:P89),2)</f>
        <v>0</v>
      </c>
    </row>
    <row r="92" spans="1:8" ht="12.75" customHeight="1">
      <c r="A92" s="7"/>
      <c r="B92" s="7"/>
      <c r="C92" s="7" t="s">
        <v>34</v>
      </c>
      <c r="D92" s="7" t="s">
        <v>188</v>
      </c>
      <c r="E92" s="7"/>
      <c r="F92" s="9"/>
      <c r="G92" s="7"/>
      <c r="H92" s="9"/>
    </row>
    <row r="93" spans="1:16" ht="25.5">
      <c r="A93" s="6">
        <v>26</v>
      </c>
      <c r="B93" s="6" t="s">
        <v>189</v>
      </c>
      <c r="C93" s="6" t="s">
        <v>44</v>
      </c>
      <c r="D93" s="6" t="s">
        <v>190</v>
      </c>
      <c r="E93" s="6" t="s">
        <v>142</v>
      </c>
      <c r="F93" s="8">
        <v>35.5</v>
      </c>
      <c r="G93" s="11"/>
      <c r="H93" s="10">
        <f>ROUND((G93*F93),2)</f>
        <v>0</v>
      </c>
      <c r="O93">
        <f>rekapitulace!H8</f>
        <v>21</v>
      </c>
      <c r="P93">
        <f>O93/100*H93</f>
        <v>0</v>
      </c>
    </row>
    <row r="94" ht="12.75">
      <c r="D94" s="12" t="s">
        <v>191</v>
      </c>
    </row>
    <row r="95" ht="165.75">
      <c r="D95" s="12" t="s">
        <v>192</v>
      </c>
    </row>
    <row r="96" spans="1:16" ht="38.25">
      <c r="A96" s="15">
        <v>27</v>
      </c>
      <c r="B96" s="15" t="s">
        <v>193</v>
      </c>
      <c r="C96" s="15" t="s">
        <v>44</v>
      </c>
      <c r="D96" s="15" t="s">
        <v>194</v>
      </c>
      <c r="E96" s="15" t="s">
        <v>142</v>
      </c>
      <c r="F96" s="16">
        <v>187</v>
      </c>
      <c r="G96" s="17"/>
      <c r="H96" s="18">
        <f>ROUND((G96*F96),2)</f>
        <v>0</v>
      </c>
      <c r="O96">
        <f>rekapitulace!H8</f>
        <v>21</v>
      </c>
      <c r="P96">
        <f>O96/100*H96</f>
        <v>0</v>
      </c>
    </row>
    <row r="97" ht="12.75">
      <c r="D97" s="12" t="s">
        <v>195</v>
      </c>
    </row>
    <row r="98" ht="51">
      <c r="D98" s="12" t="s">
        <v>196</v>
      </c>
    </row>
    <row r="99" spans="1:16" ht="51">
      <c r="A99" s="15">
        <v>28</v>
      </c>
      <c r="B99" s="15" t="s">
        <v>197</v>
      </c>
      <c r="C99" s="15" t="s">
        <v>44</v>
      </c>
      <c r="D99" s="15" t="s">
        <v>198</v>
      </c>
      <c r="E99" s="15" t="s">
        <v>142</v>
      </c>
      <c r="F99" s="16">
        <v>187</v>
      </c>
      <c r="G99" s="17"/>
      <c r="H99" s="18">
        <f>ROUND((G99*F99),2)</f>
        <v>0</v>
      </c>
      <c r="O99">
        <f>rekapitulace!H8</f>
        <v>21</v>
      </c>
      <c r="P99">
        <f>O99/100*H99</f>
        <v>0</v>
      </c>
    </row>
    <row r="100" ht="12.75">
      <c r="D100" s="12" t="s">
        <v>195</v>
      </c>
    </row>
    <row r="101" ht="63.75">
      <c r="D101" s="12" t="s">
        <v>199</v>
      </c>
    </row>
    <row r="102" spans="1:16" ht="12.75">
      <c r="A102" s="15">
        <v>29</v>
      </c>
      <c r="B102" s="15" t="s">
        <v>200</v>
      </c>
      <c r="C102" s="15" t="s">
        <v>44</v>
      </c>
      <c r="D102" s="15" t="s">
        <v>201</v>
      </c>
      <c r="E102" s="15" t="s">
        <v>142</v>
      </c>
      <c r="F102" s="16">
        <v>12</v>
      </c>
      <c r="G102" s="17"/>
      <c r="H102" s="18">
        <f>ROUND((G102*F102),2)</f>
        <v>0</v>
      </c>
      <c r="O102">
        <f>rekapitulace!H8</f>
        <v>21</v>
      </c>
      <c r="P102">
        <f>O102/100*H102</f>
        <v>0</v>
      </c>
    </row>
    <row r="103" ht="12.75">
      <c r="D103" s="12" t="s">
        <v>202</v>
      </c>
    </row>
    <row r="104" ht="63.75">
      <c r="D104" s="12" t="s">
        <v>203</v>
      </c>
    </row>
    <row r="105" spans="1:16" ht="25.5">
      <c r="A105" s="15">
        <v>30</v>
      </c>
      <c r="B105" s="15" t="s">
        <v>204</v>
      </c>
      <c r="C105" s="15" t="s">
        <v>44</v>
      </c>
      <c r="D105" s="15" t="s">
        <v>205</v>
      </c>
      <c r="E105" s="15" t="s">
        <v>142</v>
      </c>
      <c r="F105" s="16">
        <v>0.9</v>
      </c>
      <c r="G105" s="17"/>
      <c r="H105" s="18">
        <f>ROUND((G105*F105),2)</f>
        <v>0</v>
      </c>
      <c r="O105">
        <f>rekapitulace!H8</f>
        <v>21</v>
      </c>
      <c r="P105">
        <f>O105/100*H105</f>
        <v>0</v>
      </c>
    </row>
    <row r="106" ht="12.75">
      <c r="D106" s="12" t="s">
        <v>206</v>
      </c>
    </row>
    <row r="107" ht="63.75">
      <c r="D107" s="12" t="s">
        <v>199</v>
      </c>
    </row>
    <row r="108" spans="1:16" ht="25.5">
      <c r="A108" s="15">
        <v>31</v>
      </c>
      <c r="B108" s="15" t="s">
        <v>207</v>
      </c>
      <c r="C108" s="15" t="s">
        <v>44</v>
      </c>
      <c r="D108" s="15" t="s">
        <v>208</v>
      </c>
      <c r="E108" s="15" t="s">
        <v>94</v>
      </c>
      <c r="F108" s="16">
        <v>2.811</v>
      </c>
      <c r="G108" s="17"/>
      <c r="H108" s="18">
        <f>ROUND((G108*F108),2)</f>
        <v>0</v>
      </c>
      <c r="O108">
        <f>rekapitulace!H8</f>
        <v>21</v>
      </c>
      <c r="P108">
        <f>O108/100*H108</f>
        <v>0</v>
      </c>
    </row>
    <row r="109" ht="51">
      <c r="D109" s="12" t="s">
        <v>209</v>
      </c>
    </row>
    <row r="110" ht="38.25">
      <c r="D110" s="12" t="s">
        <v>210</v>
      </c>
    </row>
    <row r="111" spans="1:16" ht="25.5">
      <c r="A111" s="15">
        <v>32</v>
      </c>
      <c r="B111" s="15" t="s">
        <v>211</v>
      </c>
      <c r="C111" s="15" t="s">
        <v>44</v>
      </c>
      <c r="D111" s="15" t="s">
        <v>212</v>
      </c>
      <c r="E111" s="15" t="s">
        <v>94</v>
      </c>
      <c r="F111" s="16">
        <v>11.328</v>
      </c>
      <c r="G111" s="17"/>
      <c r="H111" s="18">
        <f>ROUND((G111*F111),2)</f>
        <v>0</v>
      </c>
      <c r="O111">
        <f>rekapitulace!H8</f>
        <v>21</v>
      </c>
      <c r="P111">
        <f>O111/100*H111</f>
        <v>0</v>
      </c>
    </row>
    <row r="112" ht="51">
      <c r="D112" s="12" t="s">
        <v>213</v>
      </c>
    </row>
    <row r="113" ht="357">
      <c r="D113" s="12" t="s">
        <v>214</v>
      </c>
    </row>
    <row r="114" spans="1:16" ht="25.5">
      <c r="A114" s="15">
        <v>33</v>
      </c>
      <c r="B114" s="15" t="s">
        <v>215</v>
      </c>
      <c r="C114" s="15" t="s">
        <v>44</v>
      </c>
      <c r="D114" s="15" t="s">
        <v>216</v>
      </c>
      <c r="E114" s="15" t="s">
        <v>94</v>
      </c>
      <c r="F114" s="16">
        <v>16.968</v>
      </c>
      <c r="G114" s="17"/>
      <c r="H114" s="18">
        <f>ROUND((G114*F114),2)</f>
        <v>0</v>
      </c>
      <c r="O114">
        <f>rekapitulace!H8</f>
        <v>21</v>
      </c>
      <c r="P114">
        <f>O114/100*H114</f>
        <v>0</v>
      </c>
    </row>
    <row r="115" ht="12.75">
      <c r="D115" s="12" t="s">
        <v>217</v>
      </c>
    </row>
    <row r="116" ht="357">
      <c r="D116" s="12" t="s">
        <v>218</v>
      </c>
    </row>
    <row r="117" spans="1:16" ht="25.5">
      <c r="A117" s="15">
        <v>34</v>
      </c>
      <c r="B117" s="15" t="s">
        <v>219</v>
      </c>
      <c r="C117" s="15" t="s">
        <v>44</v>
      </c>
      <c r="D117" s="15" t="s">
        <v>220</v>
      </c>
      <c r="E117" s="15" t="s">
        <v>99</v>
      </c>
      <c r="F117" s="16">
        <v>4.129</v>
      </c>
      <c r="G117" s="17"/>
      <c r="H117" s="18">
        <f>ROUND((G117*F117),2)</f>
        <v>0</v>
      </c>
      <c r="O117">
        <f>rekapitulace!H8</f>
        <v>21</v>
      </c>
      <c r="P117">
        <f>O117/100*H117</f>
        <v>0</v>
      </c>
    </row>
    <row r="118" ht="51">
      <c r="D118" s="12" t="s">
        <v>221</v>
      </c>
    </row>
    <row r="119" ht="267.75">
      <c r="D119" s="12" t="s">
        <v>222</v>
      </c>
    </row>
    <row r="120" spans="1:16" ht="25.5">
      <c r="A120" s="15">
        <v>35</v>
      </c>
      <c r="B120" s="15" t="s">
        <v>223</v>
      </c>
      <c r="C120" s="15" t="s">
        <v>44</v>
      </c>
      <c r="D120" s="15" t="s">
        <v>224</v>
      </c>
      <c r="E120" s="15" t="s">
        <v>117</v>
      </c>
      <c r="F120" s="16">
        <v>53.704</v>
      </c>
      <c r="G120" s="17"/>
      <c r="H120" s="18">
        <f>ROUND((G120*F120),2)</f>
        <v>0</v>
      </c>
      <c r="O120">
        <f>rekapitulace!H8</f>
        <v>21</v>
      </c>
      <c r="P120">
        <f>O120/100*H120</f>
        <v>0</v>
      </c>
    </row>
    <row r="121" ht="25.5">
      <c r="D121" s="12" t="s">
        <v>225</v>
      </c>
    </row>
    <row r="122" ht="102">
      <c r="D122" s="12" t="s">
        <v>226</v>
      </c>
    </row>
    <row r="123" spans="1:16" ht="38.25">
      <c r="A123" s="15">
        <v>36</v>
      </c>
      <c r="B123" s="15" t="s">
        <v>227</v>
      </c>
      <c r="C123" s="15" t="s">
        <v>44</v>
      </c>
      <c r="D123" s="15" t="s">
        <v>228</v>
      </c>
      <c r="E123" s="15" t="s">
        <v>117</v>
      </c>
      <c r="F123" s="16">
        <v>26.852</v>
      </c>
      <c r="G123" s="17"/>
      <c r="H123" s="18">
        <f>ROUND((G123*F123),2)</f>
        <v>0</v>
      </c>
      <c r="O123">
        <f>rekapitulace!H8</f>
        <v>21</v>
      </c>
      <c r="P123">
        <f>O123/100*H123</f>
        <v>0</v>
      </c>
    </row>
    <row r="124" ht="12.75">
      <c r="D124" s="12" t="s">
        <v>229</v>
      </c>
    </row>
    <row r="125" ht="102">
      <c r="D125" s="12" t="s">
        <v>230</v>
      </c>
    </row>
    <row r="126" spans="1:16" ht="12.75" customHeight="1">
      <c r="A126" s="13"/>
      <c r="B126" s="13"/>
      <c r="C126" s="13" t="s">
        <v>34</v>
      </c>
      <c r="D126" s="13" t="s">
        <v>188</v>
      </c>
      <c r="E126" s="13"/>
      <c r="F126" s="13"/>
      <c r="G126" s="13"/>
      <c r="H126" s="13">
        <f>SUM(H93:H125)</f>
        <v>0</v>
      </c>
      <c r="P126">
        <f>ROUND(SUM(P93:P125),2)</f>
        <v>0</v>
      </c>
    </row>
    <row r="128" spans="1:8" ht="12.75" customHeight="1">
      <c r="A128" s="7"/>
      <c r="B128" s="7"/>
      <c r="C128" s="7" t="s">
        <v>35</v>
      </c>
      <c r="D128" s="7" t="s">
        <v>231</v>
      </c>
      <c r="E128" s="7"/>
      <c r="F128" s="9"/>
      <c r="G128" s="7"/>
      <c r="H128" s="9"/>
    </row>
    <row r="129" spans="1:16" ht="25.5">
      <c r="A129" s="15">
        <v>37</v>
      </c>
      <c r="B129" s="15" t="s">
        <v>232</v>
      </c>
      <c r="C129" s="15" t="s">
        <v>44</v>
      </c>
      <c r="D129" s="15" t="s">
        <v>233</v>
      </c>
      <c r="E129" s="15" t="s">
        <v>234</v>
      </c>
      <c r="F129" s="16">
        <v>115</v>
      </c>
      <c r="G129" s="17"/>
      <c r="H129" s="18">
        <f>ROUND((G129*F129),2)</f>
        <v>0</v>
      </c>
      <c r="O129">
        <f>rekapitulace!H8</f>
        <v>21</v>
      </c>
      <c r="P129">
        <f>O129/100*H129</f>
        <v>0</v>
      </c>
    </row>
    <row r="130" ht="12.75">
      <c r="D130" s="12" t="s">
        <v>235</v>
      </c>
    </row>
    <row r="131" ht="25.5">
      <c r="D131" s="12" t="s">
        <v>236</v>
      </c>
    </row>
    <row r="132" spans="1:16" ht="25.5">
      <c r="A132" s="15">
        <v>38</v>
      </c>
      <c r="B132" s="15" t="s">
        <v>237</v>
      </c>
      <c r="C132" s="15" t="s">
        <v>44</v>
      </c>
      <c r="D132" s="15" t="s">
        <v>238</v>
      </c>
      <c r="E132" s="15" t="s">
        <v>94</v>
      </c>
      <c r="F132" s="16">
        <v>5.088</v>
      </c>
      <c r="G132" s="17"/>
      <c r="H132" s="18">
        <f>ROUND((G132*F132),2)</f>
        <v>0</v>
      </c>
      <c r="O132">
        <f>rekapitulace!H8</f>
        <v>21</v>
      </c>
      <c r="P132">
        <f>O132/100*H132</f>
        <v>0</v>
      </c>
    </row>
    <row r="133" ht="25.5">
      <c r="D133" s="12" t="s">
        <v>239</v>
      </c>
    </row>
    <row r="134" ht="369.75">
      <c r="D134" s="12" t="s">
        <v>240</v>
      </c>
    </row>
    <row r="135" spans="1:16" ht="25.5">
      <c r="A135" s="15">
        <v>39</v>
      </c>
      <c r="B135" s="15" t="s">
        <v>241</v>
      </c>
      <c r="C135" s="15" t="s">
        <v>44</v>
      </c>
      <c r="D135" s="15" t="s">
        <v>242</v>
      </c>
      <c r="E135" s="15" t="s">
        <v>99</v>
      </c>
      <c r="F135" s="16">
        <v>1.398</v>
      </c>
      <c r="G135" s="17"/>
      <c r="H135" s="18">
        <f>ROUND((G135*F135),2)</f>
        <v>0</v>
      </c>
      <c r="O135">
        <f>rekapitulace!H8</f>
        <v>21</v>
      </c>
      <c r="P135">
        <f>O135/100*H135</f>
        <v>0</v>
      </c>
    </row>
    <row r="136" ht="25.5">
      <c r="D136" s="12" t="s">
        <v>243</v>
      </c>
    </row>
    <row r="137" ht="242.25">
      <c r="D137" s="12" t="s">
        <v>244</v>
      </c>
    </row>
    <row r="138" spans="1:16" ht="38.25">
      <c r="A138" s="15">
        <v>40</v>
      </c>
      <c r="B138" s="15" t="s">
        <v>245</v>
      </c>
      <c r="C138" s="15" t="s">
        <v>44</v>
      </c>
      <c r="D138" s="15" t="s">
        <v>246</v>
      </c>
      <c r="E138" s="15" t="s">
        <v>94</v>
      </c>
      <c r="F138" s="16">
        <v>12.524</v>
      </c>
      <c r="G138" s="17"/>
      <c r="H138" s="18">
        <f>ROUND((G138*F138),2)</f>
        <v>0</v>
      </c>
      <c r="O138">
        <f>rekapitulace!H8</f>
        <v>21</v>
      </c>
      <c r="P138">
        <f>O138/100*H138</f>
        <v>0</v>
      </c>
    </row>
    <row r="139" ht="25.5">
      <c r="D139" s="12" t="s">
        <v>247</v>
      </c>
    </row>
    <row r="140" ht="38.25">
      <c r="D140" s="12" t="s">
        <v>248</v>
      </c>
    </row>
    <row r="141" spans="1:16" ht="25.5">
      <c r="A141" s="15">
        <v>41</v>
      </c>
      <c r="B141" s="15" t="s">
        <v>249</v>
      </c>
      <c r="C141" s="15" t="s">
        <v>44</v>
      </c>
      <c r="D141" s="15" t="s">
        <v>250</v>
      </c>
      <c r="E141" s="15" t="s">
        <v>94</v>
      </c>
      <c r="F141" s="16">
        <v>15.641</v>
      </c>
      <c r="G141" s="17"/>
      <c r="H141" s="18">
        <f>ROUND((G141*F141),2)</f>
        <v>0</v>
      </c>
      <c r="O141">
        <f>rekapitulace!H8</f>
        <v>21</v>
      </c>
      <c r="P141">
        <f>O141/100*H141</f>
        <v>0</v>
      </c>
    </row>
    <row r="142" ht="76.5">
      <c r="D142" s="12" t="s">
        <v>251</v>
      </c>
    </row>
    <row r="143" ht="357">
      <c r="D143" s="12" t="s">
        <v>252</v>
      </c>
    </row>
    <row r="144" spans="1:16" ht="25.5">
      <c r="A144" s="15">
        <v>42</v>
      </c>
      <c r="B144" s="15" t="s">
        <v>253</v>
      </c>
      <c r="C144" s="15" t="s">
        <v>44</v>
      </c>
      <c r="D144" s="15" t="s">
        <v>254</v>
      </c>
      <c r="E144" s="15" t="s">
        <v>94</v>
      </c>
      <c r="F144" s="16">
        <v>16.685</v>
      </c>
      <c r="G144" s="17"/>
      <c r="H144" s="18">
        <f>ROUND((G144*F144),2)</f>
        <v>0</v>
      </c>
      <c r="O144">
        <f>rekapitulace!H8</f>
        <v>21</v>
      </c>
      <c r="P144">
        <f>O144/100*H144</f>
        <v>0</v>
      </c>
    </row>
    <row r="145" ht="12.75">
      <c r="D145" s="12" t="s">
        <v>255</v>
      </c>
    </row>
    <row r="146" ht="357">
      <c r="D146" s="12" t="s">
        <v>252</v>
      </c>
    </row>
    <row r="147" spans="1:16" ht="25.5">
      <c r="A147" s="15">
        <v>43</v>
      </c>
      <c r="B147" s="15" t="s">
        <v>253</v>
      </c>
      <c r="C147" s="15" t="s">
        <v>256</v>
      </c>
      <c r="D147" s="15" t="s">
        <v>257</v>
      </c>
      <c r="E147" s="15" t="s">
        <v>94</v>
      </c>
      <c r="F147" s="16">
        <v>1.942</v>
      </c>
      <c r="G147" s="17"/>
      <c r="H147" s="18">
        <f>ROUND((G147*F147),2)</f>
        <v>0</v>
      </c>
      <c r="O147">
        <f>rekapitulace!H8</f>
        <v>21</v>
      </c>
      <c r="P147">
        <f>O147/100*H147</f>
        <v>0</v>
      </c>
    </row>
    <row r="148" ht="51">
      <c r="D148" s="12" t="s">
        <v>258</v>
      </c>
    </row>
    <row r="149" ht="357">
      <c r="D149" s="12" t="s">
        <v>259</v>
      </c>
    </row>
    <row r="150" spans="1:16" ht="25.5">
      <c r="A150" s="15">
        <v>44</v>
      </c>
      <c r="B150" s="15" t="s">
        <v>260</v>
      </c>
      <c r="C150" s="15" t="s">
        <v>44</v>
      </c>
      <c r="D150" s="15" t="s">
        <v>261</v>
      </c>
      <c r="E150" s="15" t="s">
        <v>99</v>
      </c>
      <c r="F150" s="16">
        <v>3.274</v>
      </c>
      <c r="G150" s="17"/>
      <c r="H150" s="18">
        <f>ROUND((G150*F150),2)</f>
        <v>0</v>
      </c>
      <c r="O150">
        <f>rekapitulace!H8</f>
        <v>21</v>
      </c>
      <c r="P150">
        <f>O150/100*H150</f>
        <v>0</v>
      </c>
    </row>
    <row r="151" ht="12.75">
      <c r="D151" s="12" t="s">
        <v>262</v>
      </c>
    </row>
    <row r="152" ht="267.75">
      <c r="D152" s="12" t="s">
        <v>222</v>
      </c>
    </row>
    <row r="153" spans="1:16" ht="25.5">
      <c r="A153" s="15">
        <v>45</v>
      </c>
      <c r="B153" s="15" t="s">
        <v>263</v>
      </c>
      <c r="C153" s="15" t="s">
        <v>44</v>
      </c>
      <c r="D153" s="15" t="s">
        <v>264</v>
      </c>
      <c r="E153" s="15" t="s">
        <v>99</v>
      </c>
      <c r="F153" s="16">
        <v>0.216</v>
      </c>
      <c r="G153" s="17"/>
      <c r="H153" s="18">
        <f>ROUND((G153*F153),2)</f>
        <v>0</v>
      </c>
      <c r="O153">
        <f>rekapitulace!H8</f>
        <v>21</v>
      </c>
      <c r="P153">
        <f>O153/100*H153</f>
        <v>0</v>
      </c>
    </row>
    <row r="154" ht="76.5">
      <c r="D154" s="12" t="s">
        <v>265</v>
      </c>
    </row>
    <row r="155" ht="267.75">
      <c r="D155" s="12" t="s">
        <v>222</v>
      </c>
    </row>
    <row r="156" spans="1:16" ht="12.75" customHeight="1">
      <c r="A156" s="13"/>
      <c r="B156" s="13"/>
      <c r="C156" s="13" t="s">
        <v>35</v>
      </c>
      <c r="D156" s="13" t="s">
        <v>231</v>
      </c>
      <c r="E156" s="13"/>
      <c r="F156" s="13"/>
      <c r="G156" s="13"/>
      <c r="H156" s="13">
        <f>SUM(H129:H155)</f>
        <v>0</v>
      </c>
      <c r="P156">
        <f>ROUND(SUM(P129:P155),2)</f>
        <v>0</v>
      </c>
    </row>
    <row r="158" spans="1:8" ht="12.75" customHeight="1">
      <c r="A158" s="7"/>
      <c r="B158" s="7"/>
      <c r="C158" s="7" t="s">
        <v>36</v>
      </c>
      <c r="D158" s="7" t="s">
        <v>266</v>
      </c>
      <c r="E158" s="7"/>
      <c r="F158" s="9"/>
      <c r="G158" s="7"/>
      <c r="H158" s="9"/>
    </row>
    <row r="159" spans="1:16" ht="25.5">
      <c r="A159" s="15">
        <v>46</v>
      </c>
      <c r="B159" s="15" t="s">
        <v>267</v>
      </c>
      <c r="C159" s="15" t="s">
        <v>44</v>
      </c>
      <c r="D159" s="15" t="s">
        <v>268</v>
      </c>
      <c r="E159" s="15" t="s">
        <v>94</v>
      </c>
      <c r="F159" s="16">
        <v>21.325</v>
      </c>
      <c r="G159" s="17"/>
      <c r="H159" s="18">
        <f>ROUND((G159*F159),2)</f>
        <v>0</v>
      </c>
      <c r="O159">
        <f>rekapitulace!H8</f>
        <v>21</v>
      </c>
      <c r="P159">
        <f>O159/100*H159</f>
        <v>0</v>
      </c>
    </row>
    <row r="160" ht="25.5">
      <c r="D160" s="12" t="s">
        <v>269</v>
      </c>
    </row>
    <row r="161" ht="357">
      <c r="D161" s="12" t="s">
        <v>252</v>
      </c>
    </row>
    <row r="162" spans="1:16" ht="25.5">
      <c r="A162" s="15">
        <v>47</v>
      </c>
      <c r="B162" s="15" t="s">
        <v>270</v>
      </c>
      <c r="C162" s="15" t="s">
        <v>44</v>
      </c>
      <c r="D162" s="15" t="s">
        <v>271</v>
      </c>
      <c r="E162" s="15" t="s">
        <v>99</v>
      </c>
      <c r="F162" s="16">
        <v>5.859</v>
      </c>
      <c r="G162" s="17"/>
      <c r="H162" s="18">
        <f>ROUND((G162*F162),2)</f>
        <v>0</v>
      </c>
      <c r="O162">
        <f>rekapitulace!H8</f>
        <v>21</v>
      </c>
      <c r="P162">
        <f>O162/100*H162</f>
        <v>0</v>
      </c>
    </row>
    <row r="163" ht="25.5">
      <c r="D163" s="12" t="s">
        <v>272</v>
      </c>
    </row>
    <row r="164" ht="267.75">
      <c r="D164" s="12" t="s">
        <v>273</v>
      </c>
    </row>
    <row r="165" spans="1:16" ht="25.5">
      <c r="A165" s="15">
        <v>48</v>
      </c>
      <c r="B165" s="15" t="s">
        <v>274</v>
      </c>
      <c r="C165" s="15" t="s">
        <v>44</v>
      </c>
      <c r="D165" s="15" t="s">
        <v>275</v>
      </c>
      <c r="E165" s="15" t="s">
        <v>94</v>
      </c>
      <c r="F165" s="16">
        <v>39.284</v>
      </c>
      <c r="G165" s="17"/>
      <c r="H165" s="18">
        <f>ROUND((G165*F165),2)</f>
        <v>0</v>
      </c>
      <c r="O165">
        <f>rekapitulace!H8</f>
        <v>21</v>
      </c>
      <c r="P165">
        <f>O165/100*H165</f>
        <v>0</v>
      </c>
    </row>
    <row r="166" ht="153">
      <c r="D166" s="12" t="s">
        <v>276</v>
      </c>
    </row>
    <row r="167" ht="357">
      <c r="D167" s="12" t="s">
        <v>252</v>
      </c>
    </row>
    <row r="168" spans="1:16" ht="25.5">
      <c r="A168" s="15">
        <v>49</v>
      </c>
      <c r="B168" s="15" t="s">
        <v>277</v>
      </c>
      <c r="C168" s="15" t="s">
        <v>44</v>
      </c>
      <c r="D168" s="15" t="s">
        <v>278</v>
      </c>
      <c r="E168" s="15" t="s">
        <v>94</v>
      </c>
      <c r="F168" s="16">
        <v>2.264</v>
      </c>
      <c r="G168" s="17"/>
      <c r="H168" s="18">
        <f>ROUND((G168*F168),2)</f>
        <v>0</v>
      </c>
      <c r="O168">
        <f>rekapitulace!H8</f>
        <v>21</v>
      </c>
      <c r="P168">
        <f>O168/100*H168</f>
        <v>0</v>
      </c>
    </row>
    <row r="169" ht="12.75">
      <c r="D169" s="12" t="s">
        <v>279</v>
      </c>
    </row>
    <row r="170" ht="25.5">
      <c r="D170" s="12" t="s">
        <v>280</v>
      </c>
    </row>
    <row r="171" spans="1:16" ht="25.5">
      <c r="A171" s="15">
        <v>50</v>
      </c>
      <c r="B171" s="15" t="s">
        <v>281</v>
      </c>
      <c r="C171" s="15" t="s">
        <v>44</v>
      </c>
      <c r="D171" s="15" t="s">
        <v>282</v>
      </c>
      <c r="E171" s="15" t="s">
        <v>94</v>
      </c>
      <c r="F171" s="16">
        <v>5.809</v>
      </c>
      <c r="G171" s="17"/>
      <c r="H171" s="18">
        <f>ROUND((G171*F171),2)</f>
        <v>0</v>
      </c>
      <c r="O171">
        <f>rekapitulace!H8</f>
        <v>21</v>
      </c>
      <c r="P171">
        <f>O171/100*H171</f>
        <v>0</v>
      </c>
    </row>
    <row r="172" ht="25.5">
      <c r="D172" s="12" t="s">
        <v>283</v>
      </c>
    </row>
    <row r="173" ht="38.25">
      <c r="D173" s="12" t="s">
        <v>284</v>
      </c>
    </row>
    <row r="174" spans="1:16" ht="25.5">
      <c r="A174" s="15">
        <v>51</v>
      </c>
      <c r="B174" s="15" t="s">
        <v>285</v>
      </c>
      <c r="C174" s="15" t="s">
        <v>44</v>
      </c>
      <c r="D174" s="15" t="s">
        <v>286</v>
      </c>
      <c r="E174" s="15" t="s">
        <v>94</v>
      </c>
      <c r="F174" s="16">
        <v>0.402</v>
      </c>
      <c r="G174" s="17"/>
      <c r="H174" s="18">
        <f>ROUND((G174*F174),2)</f>
        <v>0</v>
      </c>
      <c r="O174">
        <f>rekapitulace!H8</f>
        <v>21</v>
      </c>
      <c r="P174">
        <f>O174/100*H174</f>
        <v>0</v>
      </c>
    </row>
    <row r="175" ht="25.5">
      <c r="D175" s="12" t="s">
        <v>287</v>
      </c>
    </row>
    <row r="176" ht="280.5">
      <c r="D176" s="12" t="s">
        <v>288</v>
      </c>
    </row>
    <row r="177" spans="1:16" ht="25.5">
      <c r="A177" s="6">
        <v>52</v>
      </c>
      <c r="B177" s="6" t="s">
        <v>289</v>
      </c>
      <c r="C177" s="6" t="s">
        <v>24</v>
      </c>
      <c r="D177" s="6" t="s">
        <v>290</v>
      </c>
      <c r="E177" s="6" t="s">
        <v>94</v>
      </c>
      <c r="F177" s="8">
        <v>6.008</v>
      </c>
      <c r="G177" s="11"/>
      <c r="H177" s="10">
        <f>ROUND((G177*F177),2)</f>
        <v>0</v>
      </c>
      <c r="O177">
        <f>rekapitulace!H8</f>
        <v>21</v>
      </c>
      <c r="P177">
        <f>O177/100*H177</f>
        <v>0</v>
      </c>
    </row>
    <row r="178" ht="51">
      <c r="D178" s="12" t="s">
        <v>291</v>
      </c>
    </row>
    <row r="179" ht="102">
      <c r="D179" s="12" t="s">
        <v>292</v>
      </c>
    </row>
    <row r="180" spans="1:16" ht="25.5">
      <c r="A180" s="6">
        <v>53</v>
      </c>
      <c r="B180" s="6" t="s">
        <v>289</v>
      </c>
      <c r="C180" s="6" t="s">
        <v>34</v>
      </c>
      <c r="D180" s="6" t="s">
        <v>293</v>
      </c>
      <c r="E180" s="6" t="s">
        <v>94</v>
      </c>
      <c r="F180" s="8">
        <v>17.445</v>
      </c>
      <c r="G180" s="11"/>
      <c r="H180" s="10">
        <f>ROUND((G180*F180),2)</f>
        <v>0</v>
      </c>
      <c r="O180">
        <f>rekapitulace!H8</f>
        <v>21</v>
      </c>
      <c r="P180">
        <f>O180/100*H180</f>
        <v>0</v>
      </c>
    </row>
    <row r="181" ht="12.75">
      <c r="D181" s="12" t="s">
        <v>294</v>
      </c>
    </row>
    <row r="182" ht="102">
      <c r="D182" s="12" t="s">
        <v>292</v>
      </c>
    </row>
    <row r="183" spans="1:16" ht="12.75">
      <c r="A183" s="6">
        <v>54</v>
      </c>
      <c r="B183" s="6" t="s">
        <v>295</v>
      </c>
      <c r="C183" s="6" t="s">
        <v>44</v>
      </c>
      <c r="D183" s="6" t="s">
        <v>296</v>
      </c>
      <c r="E183" s="6" t="s">
        <v>94</v>
      </c>
      <c r="F183" s="8">
        <v>2.559</v>
      </c>
      <c r="G183" s="11"/>
      <c r="H183" s="10">
        <f>ROUND((G183*F183),2)</f>
        <v>0</v>
      </c>
      <c r="O183">
        <f>rekapitulace!H8</f>
        <v>21</v>
      </c>
      <c r="P183">
        <f>O183/100*H183</f>
        <v>0</v>
      </c>
    </row>
    <row r="184" ht="12.75">
      <c r="D184" s="12" t="s">
        <v>297</v>
      </c>
    </row>
    <row r="185" ht="344.25">
      <c r="D185" s="12" t="s">
        <v>298</v>
      </c>
    </row>
    <row r="186" spans="1:16" ht="12.75" customHeight="1">
      <c r="A186" s="13"/>
      <c r="B186" s="13"/>
      <c r="C186" s="13" t="s">
        <v>36</v>
      </c>
      <c r="D186" s="13" t="s">
        <v>266</v>
      </c>
      <c r="E186" s="13"/>
      <c r="F186" s="13"/>
      <c r="G186" s="13"/>
      <c r="H186" s="13">
        <f>SUM(H159:H185)</f>
        <v>0</v>
      </c>
      <c r="P186">
        <f>ROUND(SUM(P159:P185),2)</f>
        <v>0</v>
      </c>
    </row>
    <row r="188" spans="1:8" ht="12.75" customHeight="1">
      <c r="A188" s="7"/>
      <c r="B188" s="7"/>
      <c r="C188" s="7" t="s">
        <v>37</v>
      </c>
      <c r="D188" s="7" t="s">
        <v>299</v>
      </c>
      <c r="E188" s="7"/>
      <c r="F188" s="9"/>
      <c r="G188" s="7"/>
      <c r="H188" s="9"/>
    </row>
    <row r="189" spans="1:16" ht="25.5">
      <c r="A189" s="6">
        <v>55</v>
      </c>
      <c r="B189" s="6" t="s">
        <v>300</v>
      </c>
      <c r="C189" s="6" t="s">
        <v>256</v>
      </c>
      <c r="D189" s="6" t="s">
        <v>301</v>
      </c>
      <c r="E189" s="6" t="s">
        <v>94</v>
      </c>
      <c r="F189" s="8">
        <v>12.732</v>
      </c>
      <c r="G189" s="11"/>
      <c r="H189" s="10">
        <f>ROUND((G189*F189),2)</f>
        <v>0</v>
      </c>
      <c r="O189">
        <f>rekapitulace!H8</f>
        <v>21</v>
      </c>
      <c r="P189">
        <f>O189/100*H189</f>
        <v>0</v>
      </c>
    </row>
    <row r="190" ht="25.5">
      <c r="D190" s="12" t="s">
        <v>302</v>
      </c>
    </row>
    <row r="191" ht="51">
      <c r="D191" s="12" t="s">
        <v>303</v>
      </c>
    </row>
    <row r="192" spans="1:16" ht="25.5">
      <c r="A192" s="6">
        <v>56</v>
      </c>
      <c r="B192" s="6" t="s">
        <v>300</v>
      </c>
      <c r="C192" s="6" t="s">
        <v>304</v>
      </c>
      <c r="D192" s="6" t="s">
        <v>305</v>
      </c>
      <c r="E192" s="6" t="s">
        <v>94</v>
      </c>
      <c r="F192" s="8">
        <v>11.66</v>
      </c>
      <c r="G192" s="11"/>
      <c r="H192" s="10">
        <f>ROUND((G192*F192),2)</f>
        <v>0</v>
      </c>
      <c r="O192">
        <f>rekapitulace!H8</f>
        <v>21</v>
      </c>
      <c r="P192">
        <f>O192/100*H192</f>
        <v>0</v>
      </c>
    </row>
    <row r="193" ht="25.5">
      <c r="D193" s="12" t="s">
        <v>306</v>
      </c>
    </row>
    <row r="194" ht="51">
      <c r="D194" s="12" t="s">
        <v>307</v>
      </c>
    </row>
    <row r="195" spans="1:16" ht="38.25">
      <c r="A195" s="6">
        <v>57</v>
      </c>
      <c r="B195" s="6" t="s">
        <v>308</v>
      </c>
      <c r="C195" s="6" t="s">
        <v>44</v>
      </c>
      <c r="D195" s="6" t="s">
        <v>309</v>
      </c>
      <c r="E195" s="6" t="s">
        <v>94</v>
      </c>
      <c r="F195" s="8">
        <v>3.084</v>
      </c>
      <c r="G195" s="11"/>
      <c r="H195" s="10">
        <f>ROUND((G195*F195),2)</f>
        <v>0</v>
      </c>
      <c r="O195">
        <f>rekapitulace!H8</f>
        <v>21</v>
      </c>
      <c r="P195">
        <f>O195/100*H195</f>
        <v>0</v>
      </c>
    </row>
    <row r="196" ht="12.75">
      <c r="D196" s="12" t="s">
        <v>310</v>
      </c>
    </row>
    <row r="197" ht="102">
      <c r="D197" s="12" t="s">
        <v>311</v>
      </c>
    </row>
    <row r="198" spans="1:16" ht="25.5">
      <c r="A198" s="6">
        <v>58</v>
      </c>
      <c r="B198" s="6" t="s">
        <v>312</v>
      </c>
      <c r="C198" s="6" t="s">
        <v>44</v>
      </c>
      <c r="D198" s="6" t="s">
        <v>313</v>
      </c>
      <c r="E198" s="6" t="s">
        <v>117</v>
      </c>
      <c r="F198" s="8">
        <v>84.879</v>
      </c>
      <c r="G198" s="11"/>
      <c r="H198" s="10">
        <f>ROUND((G198*F198),2)</f>
        <v>0</v>
      </c>
      <c r="O198">
        <f>rekapitulace!H8</f>
        <v>21</v>
      </c>
      <c r="P198">
        <f>O198/100*H198</f>
        <v>0</v>
      </c>
    </row>
    <row r="199" ht="12.75">
      <c r="D199" s="12" t="s">
        <v>314</v>
      </c>
    </row>
    <row r="200" ht="51">
      <c r="D200" s="12" t="s">
        <v>315</v>
      </c>
    </row>
    <row r="201" spans="1:16" ht="25.5">
      <c r="A201" s="6">
        <v>59</v>
      </c>
      <c r="B201" s="6" t="s">
        <v>316</v>
      </c>
      <c r="C201" s="6" t="s">
        <v>44</v>
      </c>
      <c r="D201" s="6" t="s">
        <v>317</v>
      </c>
      <c r="E201" s="6" t="s">
        <v>117</v>
      </c>
      <c r="F201" s="8">
        <v>167.289</v>
      </c>
      <c r="G201" s="11"/>
      <c r="H201" s="10">
        <f>ROUND((G201*F201),2)</f>
        <v>0</v>
      </c>
      <c r="O201">
        <f>rekapitulace!H8</f>
        <v>21</v>
      </c>
      <c r="P201">
        <f>O201/100*H201</f>
        <v>0</v>
      </c>
    </row>
    <row r="202" ht="25.5">
      <c r="D202" s="12" t="s">
        <v>318</v>
      </c>
    </row>
    <row r="203" ht="51">
      <c r="D203" s="12" t="s">
        <v>315</v>
      </c>
    </row>
    <row r="204" spans="1:16" ht="25.5">
      <c r="A204" s="6">
        <v>60</v>
      </c>
      <c r="B204" s="6" t="s">
        <v>319</v>
      </c>
      <c r="C204" s="6" t="s">
        <v>44</v>
      </c>
      <c r="D204" s="6" t="s">
        <v>320</v>
      </c>
      <c r="E204" s="6" t="s">
        <v>117</v>
      </c>
      <c r="F204" s="8">
        <v>167.289</v>
      </c>
      <c r="G204" s="11"/>
      <c r="H204" s="10">
        <f>ROUND((G204*F204),2)</f>
        <v>0</v>
      </c>
      <c r="O204">
        <f>rekapitulace!H8</f>
        <v>21</v>
      </c>
      <c r="P204">
        <f>O204/100*H204</f>
        <v>0</v>
      </c>
    </row>
    <row r="205" ht="25.5">
      <c r="D205" s="12" t="s">
        <v>318</v>
      </c>
    </row>
    <row r="206" ht="140.25">
      <c r="D206" s="12" t="s">
        <v>321</v>
      </c>
    </row>
    <row r="207" spans="1:16" ht="25.5">
      <c r="A207" s="6">
        <v>61</v>
      </c>
      <c r="B207" s="6" t="s">
        <v>322</v>
      </c>
      <c r="C207" s="6" t="s">
        <v>44</v>
      </c>
      <c r="D207" s="6" t="s">
        <v>323</v>
      </c>
      <c r="E207" s="6" t="s">
        <v>117</v>
      </c>
      <c r="F207" s="8">
        <v>37.371</v>
      </c>
      <c r="G207" s="11"/>
      <c r="H207" s="10">
        <f>ROUND((G207*F207),2)</f>
        <v>0</v>
      </c>
      <c r="O207">
        <f>rekapitulace!H8</f>
        <v>21</v>
      </c>
      <c r="P207">
        <f>O207/100*H207</f>
        <v>0</v>
      </c>
    </row>
    <row r="208" ht="12.75">
      <c r="D208" s="12" t="s">
        <v>324</v>
      </c>
    </row>
    <row r="209" ht="140.25">
      <c r="D209" s="12" t="s">
        <v>321</v>
      </c>
    </row>
    <row r="210" spans="1:16" ht="12.75">
      <c r="A210" s="6">
        <v>62</v>
      </c>
      <c r="B210" s="6" t="s">
        <v>325</v>
      </c>
      <c r="C210" s="6" t="s">
        <v>44</v>
      </c>
      <c r="D210" s="6" t="s">
        <v>326</v>
      </c>
      <c r="E210" s="6" t="s">
        <v>117</v>
      </c>
      <c r="F210" s="8">
        <v>53.895</v>
      </c>
      <c r="G210" s="11"/>
      <c r="H210" s="10">
        <f>ROUND((G210*F210),2)</f>
        <v>0</v>
      </c>
      <c r="O210">
        <f>rekapitulace!H8</f>
        <v>21</v>
      </c>
      <c r="P210">
        <f>O210/100*H210</f>
        <v>0</v>
      </c>
    </row>
    <row r="211" ht="12.75">
      <c r="D211" s="12" t="s">
        <v>327</v>
      </c>
    </row>
    <row r="212" ht="140.25">
      <c r="D212" s="12" t="s">
        <v>321</v>
      </c>
    </row>
    <row r="213" spans="1:16" ht="25.5">
      <c r="A213" s="6">
        <v>63</v>
      </c>
      <c r="B213" s="6" t="s">
        <v>328</v>
      </c>
      <c r="C213" s="6" t="s">
        <v>24</v>
      </c>
      <c r="D213" s="6" t="s">
        <v>329</v>
      </c>
      <c r="E213" s="6" t="s">
        <v>142</v>
      </c>
      <c r="F213" s="8">
        <v>22.19</v>
      </c>
      <c r="G213" s="11"/>
      <c r="H213" s="10">
        <f>ROUND((G213*F213),2)</f>
        <v>0</v>
      </c>
      <c r="O213">
        <f>rekapitulace!H8</f>
        <v>21</v>
      </c>
      <c r="P213">
        <f>O213/100*H213</f>
        <v>0</v>
      </c>
    </row>
    <row r="214" ht="38.25">
      <c r="D214" s="12" t="s">
        <v>330</v>
      </c>
    </row>
    <row r="215" ht="38.25">
      <c r="D215" s="12" t="s">
        <v>331</v>
      </c>
    </row>
    <row r="216" spans="1:16" ht="25.5">
      <c r="A216" s="6">
        <v>64</v>
      </c>
      <c r="B216" s="6" t="s">
        <v>328</v>
      </c>
      <c r="C216" s="6" t="s">
        <v>34</v>
      </c>
      <c r="D216" s="6" t="s">
        <v>332</v>
      </c>
      <c r="E216" s="6" t="s">
        <v>142</v>
      </c>
      <c r="F216" s="8">
        <v>30</v>
      </c>
      <c r="G216" s="11"/>
      <c r="H216" s="10">
        <f>ROUND((G216*F216),2)</f>
        <v>0</v>
      </c>
      <c r="O216">
        <f>rekapitulace!H8</f>
        <v>21</v>
      </c>
      <c r="P216">
        <f>O216/100*H216</f>
        <v>0</v>
      </c>
    </row>
    <row r="217" ht="38.25">
      <c r="D217" s="12" t="s">
        <v>333</v>
      </c>
    </row>
    <row r="218" ht="38.25">
      <c r="D218" s="12" t="s">
        <v>331</v>
      </c>
    </row>
    <row r="219" spans="1:16" ht="12.75" customHeight="1">
      <c r="A219" s="13"/>
      <c r="B219" s="13"/>
      <c r="C219" s="13" t="s">
        <v>37</v>
      </c>
      <c r="D219" s="13" t="s">
        <v>299</v>
      </c>
      <c r="E219" s="13"/>
      <c r="F219" s="13"/>
      <c r="G219" s="13"/>
      <c r="H219" s="13">
        <f>SUM(H189:H218)</f>
        <v>0</v>
      </c>
      <c r="P219">
        <f>ROUND(SUM(P189:P218),2)</f>
        <v>0</v>
      </c>
    </row>
    <row r="221" spans="1:8" ht="12.75" customHeight="1">
      <c r="A221" s="7"/>
      <c r="B221" s="7"/>
      <c r="C221" s="7" t="s">
        <v>39</v>
      </c>
      <c r="D221" s="7" t="s">
        <v>334</v>
      </c>
      <c r="E221" s="7"/>
      <c r="F221" s="9"/>
      <c r="G221" s="7"/>
      <c r="H221" s="9"/>
    </row>
    <row r="222" spans="1:16" ht="25.5">
      <c r="A222" s="15">
        <v>65</v>
      </c>
      <c r="B222" s="15" t="s">
        <v>335</v>
      </c>
      <c r="C222" s="15" t="s">
        <v>44</v>
      </c>
      <c r="D222" s="15" t="s">
        <v>336</v>
      </c>
      <c r="E222" s="15" t="s">
        <v>117</v>
      </c>
      <c r="F222" s="16">
        <v>77.333</v>
      </c>
      <c r="G222" s="17"/>
      <c r="H222" s="18">
        <f>ROUND((G222*F222),2)</f>
        <v>0</v>
      </c>
      <c r="O222">
        <f>rekapitulace!H8</f>
        <v>21</v>
      </c>
      <c r="P222">
        <f>O222/100*H222</f>
        <v>0</v>
      </c>
    </row>
    <row r="223" ht="89.25">
      <c r="D223" s="12" t="s">
        <v>337</v>
      </c>
    </row>
    <row r="224" ht="204">
      <c r="D224" s="12" t="s">
        <v>338</v>
      </c>
    </row>
    <row r="225" spans="1:16" ht="25.5">
      <c r="A225" s="15">
        <v>66</v>
      </c>
      <c r="B225" s="15" t="s">
        <v>339</v>
      </c>
      <c r="C225" s="15" t="s">
        <v>44</v>
      </c>
      <c r="D225" s="15" t="s">
        <v>340</v>
      </c>
      <c r="E225" s="15" t="s">
        <v>117</v>
      </c>
      <c r="F225" s="16">
        <v>12.6</v>
      </c>
      <c r="G225" s="17"/>
      <c r="H225" s="18">
        <f>ROUND((G225*F225),2)</f>
        <v>0</v>
      </c>
      <c r="O225">
        <f>rekapitulace!H8</f>
        <v>21</v>
      </c>
      <c r="P225">
        <f>O225/100*H225</f>
        <v>0</v>
      </c>
    </row>
    <row r="226" ht="12.75">
      <c r="D226" s="12" t="s">
        <v>341</v>
      </c>
    </row>
    <row r="227" ht="38.25">
      <c r="D227" s="12" t="s">
        <v>342</v>
      </c>
    </row>
    <row r="228" spans="1:16" ht="38.25">
      <c r="A228" s="15">
        <v>67</v>
      </c>
      <c r="B228" s="15" t="s">
        <v>343</v>
      </c>
      <c r="C228" s="15" t="s">
        <v>44</v>
      </c>
      <c r="D228" s="15" t="s">
        <v>344</v>
      </c>
      <c r="E228" s="15" t="s">
        <v>117</v>
      </c>
      <c r="F228" s="16">
        <v>14.912</v>
      </c>
      <c r="G228" s="17"/>
      <c r="H228" s="18">
        <f>ROUND((G228*F228),2)</f>
        <v>0</v>
      </c>
      <c r="O228">
        <f>rekapitulace!H8</f>
        <v>21</v>
      </c>
      <c r="P228">
        <f>O228/100*H228</f>
        <v>0</v>
      </c>
    </row>
    <row r="229" ht="12.75">
      <c r="D229" s="12" t="s">
        <v>345</v>
      </c>
    </row>
    <row r="230" ht="38.25">
      <c r="D230" s="12" t="s">
        <v>346</v>
      </c>
    </row>
    <row r="231" spans="1:16" ht="25.5">
      <c r="A231" s="15">
        <v>68</v>
      </c>
      <c r="B231" s="15" t="s">
        <v>347</v>
      </c>
      <c r="C231" s="15" t="s">
        <v>44</v>
      </c>
      <c r="D231" s="15" t="s">
        <v>348</v>
      </c>
      <c r="E231" s="15" t="s">
        <v>117</v>
      </c>
      <c r="F231" s="16">
        <v>22.41</v>
      </c>
      <c r="G231" s="17"/>
      <c r="H231" s="18">
        <f>ROUND((G231*F231),2)</f>
        <v>0</v>
      </c>
      <c r="O231">
        <f>rekapitulace!H8</f>
        <v>21</v>
      </c>
      <c r="P231">
        <f>O231/100*H231</f>
        <v>0</v>
      </c>
    </row>
    <row r="232" ht="76.5">
      <c r="D232" s="12" t="s">
        <v>349</v>
      </c>
    </row>
    <row r="233" ht="38.25">
      <c r="D233" s="12" t="s">
        <v>342</v>
      </c>
    </row>
    <row r="234" spans="1:16" ht="25.5">
      <c r="A234" s="6">
        <v>69</v>
      </c>
      <c r="B234" s="6" t="s">
        <v>350</v>
      </c>
      <c r="C234" s="6" t="s">
        <v>44</v>
      </c>
      <c r="D234" s="6" t="s">
        <v>351</v>
      </c>
      <c r="E234" s="6" t="s">
        <v>99</v>
      </c>
      <c r="F234" s="8">
        <v>0.1</v>
      </c>
      <c r="G234" s="11"/>
      <c r="H234" s="10">
        <f>ROUND((G234*F234),2)</f>
        <v>0</v>
      </c>
      <c r="O234">
        <f>rekapitulace!H8</f>
        <v>21</v>
      </c>
      <c r="P234">
        <f>O234/100*H234</f>
        <v>0</v>
      </c>
    </row>
    <row r="235" ht="12.75">
      <c r="D235" s="12" t="s">
        <v>352</v>
      </c>
    </row>
    <row r="236" ht="51">
      <c r="D236" s="12" t="s">
        <v>353</v>
      </c>
    </row>
    <row r="237" spans="1:16" ht="25.5">
      <c r="A237" s="6">
        <v>70</v>
      </c>
      <c r="B237" s="6" t="s">
        <v>354</v>
      </c>
      <c r="C237" s="6" t="s">
        <v>44</v>
      </c>
      <c r="D237" s="6" t="s">
        <v>355</v>
      </c>
      <c r="E237" s="6" t="s">
        <v>117</v>
      </c>
      <c r="F237" s="8">
        <v>6.3</v>
      </c>
      <c r="G237" s="11"/>
      <c r="H237" s="10">
        <f>ROUND((G237*F237),2)</f>
        <v>0</v>
      </c>
      <c r="O237">
        <f>rekapitulace!H8</f>
        <v>21</v>
      </c>
      <c r="P237">
        <f>O237/100*H237</f>
        <v>0</v>
      </c>
    </row>
    <row r="238" ht="12.75">
      <c r="D238" s="12" t="s">
        <v>356</v>
      </c>
    </row>
    <row r="239" ht="38.25">
      <c r="D239" s="12" t="s">
        <v>357</v>
      </c>
    </row>
    <row r="240" spans="1:16" ht="12.75" customHeight="1">
      <c r="A240" s="13"/>
      <c r="B240" s="13"/>
      <c r="C240" s="13" t="s">
        <v>39</v>
      </c>
      <c r="D240" s="13" t="s">
        <v>334</v>
      </c>
      <c r="E240" s="13"/>
      <c r="F240" s="13"/>
      <c r="G240" s="13"/>
      <c r="H240" s="13">
        <f>SUM(H222:H239)</f>
        <v>0</v>
      </c>
      <c r="P240">
        <f>ROUND(SUM(P222:P239),2)</f>
        <v>0</v>
      </c>
    </row>
    <row r="242" spans="1:8" ht="12.75" customHeight="1">
      <c r="A242" s="7"/>
      <c r="B242" s="7"/>
      <c r="C242" s="7" t="s">
        <v>40</v>
      </c>
      <c r="D242" s="7" t="s">
        <v>358</v>
      </c>
      <c r="E242" s="7"/>
      <c r="F242" s="9"/>
      <c r="G242" s="7"/>
      <c r="H242" s="9"/>
    </row>
    <row r="243" spans="1:16" ht="25.5">
      <c r="A243" s="6">
        <v>71</v>
      </c>
      <c r="B243" s="6" t="s">
        <v>359</v>
      </c>
      <c r="C243" s="6" t="s">
        <v>44</v>
      </c>
      <c r="D243" s="6" t="s">
        <v>360</v>
      </c>
      <c r="E243" s="6" t="s">
        <v>142</v>
      </c>
      <c r="F243" s="8">
        <v>21</v>
      </c>
      <c r="G243" s="11"/>
      <c r="H243" s="10">
        <f>ROUND((G243*F243),2)</f>
        <v>0</v>
      </c>
      <c r="O243">
        <f>rekapitulace!H8</f>
        <v>21</v>
      </c>
      <c r="P243">
        <f>O243/100*H243</f>
        <v>0</v>
      </c>
    </row>
    <row r="244" ht="12.75">
      <c r="D244" s="12" t="s">
        <v>361</v>
      </c>
    </row>
    <row r="245" ht="242.25">
      <c r="D245" s="12" t="s">
        <v>362</v>
      </c>
    </row>
    <row r="246" spans="1:16" ht="12.75" customHeight="1">
      <c r="A246" s="13"/>
      <c r="B246" s="13"/>
      <c r="C246" s="13" t="s">
        <v>40</v>
      </c>
      <c r="D246" s="13" t="s">
        <v>358</v>
      </c>
      <c r="E246" s="13"/>
      <c r="F246" s="13"/>
      <c r="G246" s="13"/>
      <c r="H246" s="13">
        <f>SUM(H243:H245)</f>
        <v>0</v>
      </c>
      <c r="P246">
        <f>ROUND(SUM(P243:P245),2)</f>
        <v>0</v>
      </c>
    </row>
    <row r="248" spans="1:8" ht="12.75" customHeight="1">
      <c r="A248" s="7"/>
      <c r="B248" s="7"/>
      <c r="C248" s="7" t="s">
        <v>364</v>
      </c>
      <c r="D248" s="7" t="s">
        <v>363</v>
      </c>
      <c r="E248" s="7"/>
      <c r="F248" s="9"/>
      <c r="G248" s="7"/>
      <c r="H248" s="9"/>
    </row>
    <row r="249" spans="1:16" ht="25.5">
      <c r="A249" s="6">
        <v>72</v>
      </c>
      <c r="B249" s="6" t="s">
        <v>365</v>
      </c>
      <c r="C249" s="6" t="s">
        <v>44</v>
      </c>
      <c r="D249" s="6" t="s">
        <v>366</v>
      </c>
      <c r="E249" s="6" t="s">
        <v>142</v>
      </c>
      <c r="F249" s="8">
        <v>29</v>
      </c>
      <c r="G249" s="11"/>
      <c r="H249" s="10">
        <f>ROUND((G249*F249),2)</f>
        <v>0</v>
      </c>
      <c r="O249">
        <f>rekapitulace!H8</f>
        <v>21</v>
      </c>
      <c r="P249">
        <f>O249/100*H249</f>
        <v>0</v>
      </c>
    </row>
    <row r="250" ht="12.75">
      <c r="D250" s="12" t="s">
        <v>367</v>
      </c>
    </row>
    <row r="251" ht="63.75">
      <c r="D251" s="12" t="s">
        <v>368</v>
      </c>
    </row>
    <row r="252" spans="1:16" ht="12.75">
      <c r="A252" s="6">
        <v>73</v>
      </c>
      <c r="B252" s="6" t="s">
        <v>369</v>
      </c>
      <c r="C252" s="6" t="s">
        <v>44</v>
      </c>
      <c r="D252" s="6" t="s">
        <v>370</v>
      </c>
      <c r="E252" s="6" t="s">
        <v>64</v>
      </c>
      <c r="F252" s="8">
        <v>2</v>
      </c>
      <c r="G252" s="11"/>
      <c r="H252" s="10">
        <f>ROUND((G252*F252),2)</f>
        <v>0</v>
      </c>
      <c r="O252">
        <f>rekapitulace!H8</f>
        <v>21</v>
      </c>
      <c r="P252">
        <f>O252/100*H252</f>
        <v>0</v>
      </c>
    </row>
    <row r="253" ht="12.75">
      <c r="D253" s="12" t="s">
        <v>371</v>
      </c>
    </row>
    <row r="254" ht="25.5">
      <c r="D254" s="12" t="s">
        <v>372</v>
      </c>
    </row>
    <row r="255" spans="1:16" ht="25.5">
      <c r="A255" s="6">
        <v>74</v>
      </c>
      <c r="B255" s="6" t="s">
        <v>373</v>
      </c>
      <c r="C255" s="6" t="s">
        <v>44</v>
      </c>
      <c r="D255" s="6" t="s">
        <v>374</v>
      </c>
      <c r="E255" s="6" t="s">
        <v>142</v>
      </c>
      <c r="F255" s="8">
        <v>9</v>
      </c>
      <c r="G255" s="11"/>
      <c r="H255" s="10">
        <f>ROUND((G255*F255),2)</f>
        <v>0</v>
      </c>
      <c r="O255">
        <f>rekapitulace!H8</f>
        <v>21</v>
      </c>
      <c r="P255">
        <f>O255/100*H255</f>
        <v>0</v>
      </c>
    </row>
    <row r="256" ht="12.75">
      <c r="D256" s="12" t="s">
        <v>375</v>
      </c>
    </row>
    <row r="257" ht="51">
      <c r="D257" s="12" t="s">
        <v>376</v>
      </c>
    </row>
    <row r="258" spans="1:16" ht="12.75">
      <c r="A258" s="6">
        <v>75</v>
      </c>
      <c r="B258" s="6" t="s">
        <v>377</v>
      </c>
      <c r="C258" s="6" t="s">
        <v>44</v>
      </c>
      <c r="D258" s="6" t="s">
        <v>378</v>
      </c>
      <c r="E258" s="6" t="s">
        <v>142</v>
      </c>
      <c r="F258" s="8">
        <v>9</v>
      </c>
      <c r="G258" s="11"/>
      <c r="H258" s="10">
        <f>ROUND((G258*F258),2)</f>
        <v>0</v>
      </c>
      <c r="O258">
        <f>rekapitulace!H8</f>
        <v>21</v>
      </c>
      <c r="P258">
        <f>O258/100*H258</f>
        <v>0</v>
      </c>
    </row>
    <row r="259" ht="12.75">
      <c r="D259" s="12" t="s">
        <v>375</v>
      </c>
    </row>
    <row r="260" ht="38.25">
      <c r="D260" s="12" t="s">
        <v>379</v>
      </c>
    </row>
    <row r="261" spans="1:16" ht="38.25">
      <c r="A261" s="6">
        <v>76</v>
      </c>
      <c r="B261" s="6" t="s">
        <v>380</v>
      </c>
      <c r="C261" s="6" t="s">
        <v>44</v>
      </c>
      <c r="D261" s="6" t="s">
        <v>381</v>
      </c>
      <c r="E261" s="6" t="s">
        <v>142</v>
      </c>
      <c r="F261" s="8">
        <v>1.5</v>
      </c>
      <c r="G261" s="11"/>
      <c r="H261" s="10">
        <f>ROUND((G261*F261),2)</f>
        <v>0</v>
      </c>
      <c r="O261">
        <f>rekapitulace!H8</f>
        <v>21</v>
      </c>
      <c r="P261">
        <f>O261/100*H261</f>
        <v>0</v>
      </c>
    </row>
    <row r="262" ht="12.75">
      <c r="D262" s="12" t="s">
        <v>382</v>
      </c>
    </row>
    <row r="263" ht="63.75">
      <c r="D263" s="12" t="s">
        <v>383</v>
      </c>
    </row>
    <row r="264" spans="1:16" ht="25.5">
      <c r="A264" s="6">
        <v>77</v>
      </c>
      <c r="B264" s="6" t="s">
        <v>384</v>
      </c>
      <c r="C264" s="6" t="s">
        <v>24</v>
      </c>
      <c r="D264" s="6" t="s">
        <v>385</v>
      </c>
      <c r="E264" s="6" t="s">
        <v>142</v>
      </c>
      <c r="F264" s="8">
        <v>22.19</v>
      </c>
      <c r="G264" s="11"/>
      <c r="H264" s="10">
        <f>ROUND((G264*F264),2)</f>
        <v>0</v>
      </c>
      <c r="O264">
        <f>rekapitulace!H8</f>
        <v>21</v>
      </c>
      <c r="P264">
        <f>O264/100*H264</f>
        <v>0</v>
      </c>
    </row>
    <row r="265" ht="38.25">
      <c r="D265" s="12" t="s">
        <v>330</v>
      </c>
    </row>
    <row r="266" ht="12.75">
      <c r="D266" s="12" t="s">
        <v>386</v>
      </c>
    </row>
    <row r="267" spans="1:16" ht="25.5">
      <c r="A267" s="6">
        <v>78</v>
      </c>
      <c r="B267" s="6" t="s">
        <v>384</v>
      </c>
      <c r="C267" s="6" t="s">
        <v>34</v>
      </c>
      <c r="D267" s="6" t="s">
        <v>387</v>
      </c>
      <c r="E267" s="6" t="s">
        <v>142</v>
      </c>
      <c r="F267" s="8">
        <v>30</v>
      </c>
      <c r="G267" s="11"/>
      <c r="H267" s="10">
        <f>ROUND((G267*F267),2)</f>
        <v>0</v>
      </c>
      <c r="O267">
        <f>rekapitulace!H8</f>
        <v>21</v>
      </c>
      <c r="P267">
        <f>O267/100*H267</f>
        <v>0</v>
      </c>
    </row>
    <row r="268" ht="51">
      <c r="D268" s="12" t="s">
        <v>388</v>
      </c>
    </row>
    <row r="269" ht="12.75">
      <c r="D269" s="12" t="s">
        <v>386</v>
      </c>
    </row>
    <row r="270" spans="1:16" ht="12.75">
      <c r="A270" s="6">
        <v>79</v>
      </c>
      <c r="B270" s="6" t="s">
        <v>389</v>
      </c>
      <c r="C270" s="6" t="s">
        <v>44</v>
      </c>
      <c r="D270" s="6" t="s">
        <v>390</v>
      </c>
      <c r="E270" s="6" t="s">
        <v>142</v>
      </c>
      <c r="F270" s="8">
        <v>30</v>
      </c>
      <c r="G270" s="11"/>
      <c r="H270" s="10">
        <f>ROUND((G270*F270),2)</f>
        <v>0</v>
      </c>
      <c r="O270">
        <f>rekapitulace!H8</f>
        <v>21</v>
      </c>
      <c r="P270">
        <f>O270/100*H270</f>
        <v>0</v>
      </c>
    </row>
    <row r="271" ht="38.25">
      <c r="D271" s="12" t="s">
        <v>391</v>
      </c>
    </row>
    <row r="272" ht="25.5">
      <c r="D272" s="12" t="s">
        <v>392</v>
      </c>
    </row>
    <row r="273" spans="1:16" ht="63.75">
      <c r="A273" s="6">
        <v>80</v>
      </c>
      <c r="B273" s="6" t="s">
        <v>393</v>
      </c>
      <c r="C273" s="6" t="s">
        <v>44</v>
      </c>
      <c r="D273" s="6" t="s">
        <v>394</v>
      </c>
      <c r="E273" s="6" t="s">
        <v>117</v>
      </c>
      <c r="F273" s="8">
        <v>3.828</v>
      </c>
      <c r="G273" s="11"/>
      <c r="H273" s="10">
        <f>ROUND((G273*F273),2)</f>
        <v>0</v>
      </c>
      <c r="O273">
        <f>rekapitulace!H8</f>
        <v>21</v>
      </c>
      <c r="P273">
        <f>O273/100*H273</f>
        <v>0</v>
      </c>
    </row>
    <row r="274" ht="12.75">
      <c r="D274" s="12" t="s">
        <v>395</v>
      </c>
    </row>
    <row r="275" ht="89.25">
      <c r="D275" s="12" t="s">
        <v>396</v>
      </c>
    </row>
    <row r="276" spans="1:16" ht="25.5">
      <c r="A276" s="6">
        <v>81</v>
      </c>
      <c r="B276" s="6" t="s">
        <v>397</v>
      </c>
      <c r="C276" s="6" t="s">
        <v>44</v>
      </c>
      <c r="D276" s="6" t="s">
        <v>398</v>
      </c>
      <c r="E276" s="6" t="s">
        <v>234</v>
      </c>
      <c r="F276" s="8">
        <v>30</v>
      </c>
      <c r="G276" s="11"/>
      <c r="H276" s="10">
        <f>ROUND((G276*F276),2)</f>
        <v>0</v>
      </c>
      <c r="O276">
        <f>rekapitulace!H8</f>
        <v>21</v>
      </c>
      <c r="P276">
        <f>O276/100*H276</f>
        <v>0</v>
      </c>
    </row>
    <row r="277" ht="12.75">
      <c r="D277" s="12" t="s">
        <v>399</v>
      </c>
    </row>
    <row r="278" ht="344.25">
      <c r="D278" s="12" t="s">
        <v>400</v>
      </c>
    </row>
    <row r="279" spans="1:16" ht="51">
      <c r="A279" s="6">
        <v>82</v>
      </c>
      <c r="B279" s="6" t="s">
        <v>401</v>
      </c>
      <c r="C279" s="6" t="s">
        <v>44</v>
      </c>
      <c r="D279" s="6" t="s">
        <v>402</v>
      </c>
      <c r="E279" s="6" t="s">
        <v>64</v>
      </c>
      <c r="F279" s="8">
        <v>2</v>
      </c>
      <c r="G279" s="11"/>
      <c r="H279" s="10">
        <f>ROUND((G279*F279),2)</f>
        <v>0</v>
      </c>
      <c r="O279">
        <f>rekapitulace!H8</f>
        <v>21</v>
      </c>
      <c r="P279">
        <f>O279/100*H279</f>
        <v>0</v>
      </c>
    </row>
    <row r="280" ht="12.75">
      <c r="D280" s="12" t="s">
        <v>371</v>
      </c>
    </row>
    <row r="281" ht="255">
      <c r="D281" s="12" t="s">
        <v>403</v>
      </c>
    </row>
    <row r="282" spans="1:16" ht="25.5">
      <c r="A282" s="6">
        <v>83</v>
      </c>
      <c r="B282" s="6" t="s">
        <v>404</v>
      </c>
      <c r="C282" s="6" t="s">
        <v>44</v>
      </c>
      <c r="D282" s="6" t="s">
        <v>405</v>
      </c>
      <c r="E282" s="6" t="s">
        <v>117</v>
      </c>
      <c r="F282" s="8">
        <v>273.789</v>
      </c>
      <c r="G282" s="11"/>
      <c r="H282" s="10">
        <f>ROUND((G282*F282),2)</f>
        <v>0</v>
      </c>
      <c r="O282">
        <f>rekapitulace!H8</f>
        <v>21</v>
      </c>
      <c r="P282">
        <f>O282/100*H282</f>
        <v>0</v>
      </c>
    </row>
    <row r="283" ht="12.75">
      <c r="D283" s="12" t="s">
        <v>406</v>
      </c>
    </row>
    <row r="284" ht="12.75">
      <c r="D284" s="12" t="s">
        <v>407</v>
      </c>
    </row>
    <row r="285" spans="1:16" ht="25.5">
      <c r="A285" s="15">
        <v>84</v>
      </c>
      <c r="B285" s="15" t="s">
        <v>408</v>
      </c>
      <c r="C285" s="15" t="s">
        <v>44</v>
      </c>
      <c r="D285" s="15" t="s">
        <v>409</v>
      </c>
      <c r="E285" s="15" t="s">
        <v>94</v>
      </c>
      <c r="F285" s="16">
        <v>12.222</v>
      </c>
      <c r="G285" s="17"/>
      <c r="H285" s="18">
        <f>ROUND((G285*F285),2)</f>
        <v>0</v>
      </c>
      <c r="O285">
        <f>rekapitulace!H8</f>
        <v>21</v>
      </c>
      <c r="P285">
        <f>O285/100*H285</f>
        <v>0</v>
      </c>
    </row>
    <row r="286" ht="12.75">
      <c r="D286" s="12" t="s">
        <v>410</v>
      </c>
    </row>
    <row r="287" ht="102">
      <c r="D287" s="12" t="s">
        <v>411</v>
      </c>
    </row>
    <row r="288" spans="1:16" ht="38.25">
      <c r="A288" s="15">
        <v>85</v>
      </c>
      <c r="B288" s="15" t="s">
        <v>412</v>
      </c>
      <c r="C288" s="15" t="s">
        <v>44</v>
      </c>
      <c r="D288" s="15" t="s">
        <v>413</v>
      </c>
      <c r="E288" s="15" t="s">
        <v>94</v>
      </c>
      <c r="F288" s="16">
        <v>11.385</v>
      </c>
      <c r="G288" s="17"/>
      <c r="H288" s="18">
        <f>ROUND((G288*F288),2)</f>
        <v>0</v>
      </c>
      <c r="O288">
        <f>rekapitulace!H8</f>
        <v>21</v>
      </c>
      <c r="P288">
        <f>O288/100*H288</f>
        <v>0</v>
      </c>
    </row>
    <row r="289" ht="51">
      <c r="D289" s="12" t="s">
        <v>414</v>
      </c>
    </row>
    <row r="290" ht="102">
      <c r="D290" s="12" t="s">
        <v>415</v>
      </c>
    </row>
    <row r="291" spans="1:16" ht="25.5">
      <c r="A291" s="15">
        <v>86</v>
      </c>
      <c r="B291" s="15" t="s">
        <v>416</v>
      </c>
      <c r="C291" s="15" t="s">
        <v>44</v>
      </c>
      <c r="D291" s="15" t="s">
        <v>417</v>
      </c>
      <c r="E291" s="15" t="s">
        <v>94</v>
      </c>
      <c r="F291" s="16">
        <v>50.846</v>
      </c>
      <c r="G291" s="17"/>
      <c r="H291" s="18">
        <f>ROUND((G291*F291),2)</f>
        <v>0</v>
      </c>
      <c r="O291">
        <f>rekapitulace!H8</f>
        <v>21</v>
      </c>
      <c r="P291">
        <f>O291/100*H291</f>
        <v>0</v>
      </c>
    </row>
    <row r="292" ht="63.75">
      <c r="D292" s="12" t="s">
        <v>418</v>
      </c>
    </row>
    <row r="293" ht="102">
      <c r="D293" s="12" t="s">
        <v>415</v>
      </c>
    </row>
    <row r="294" spans="1:16" ht="38.25">
      <c r="A294" s="15">
        <v>87</v>
      </c>
      <c r="B294" s="15" t="s">
        <v>419</v>
      </c>
      <c r="C294" s="15" t="s">
        <v>44</v>
      </c>
      <c r="D294" s="15" t="s">
        <v>420</v>
      </c>
      <c r="E294" s="15" t="s">
        <v>94</v>
      </c>
      <c r="F294" s="16">
        <v>28.687</v>
      </c>
      <c r="G294" s="17"/>
      <c r="H294" s="18">
        <f>ROUND((G294*F294),2)</f>
        <v>0</v>
      </c>
      <c r="O294">
        <f>rekapitulace!H8</f>
        <v>21</v>
      </c>
      <c r="P294">
        <f>O294/100*H294</f>
        <v>0</v>
      </c>
    </row>
    <row r="295" ht="76.5">
      <c r="D295" s="12" t="s">
        <v>421</v>
      </c>
    </row>
    <row r="296" ht="102">
      <c r="D296" s="12" t="s">
        <v>415</v>
      </c>
    </row>
    <row r="297" spans="1:16" ht="25.5">
      <c r="A297" s="6">
        <v>88</v>
      </c>
      <c r="B297" s="6" t="s">
        <v>422</v>
      </c>
      <c r="C297" s="6" t="s">
        <v>44</v>
      </c>
      <c r="D297" s="6" t="s">
        <v>423</v>
      </c>
      <c r="E297" s="6" t="s">
        <v>99</v>
      </c>
      <c r="F297" s="8">
        <v>0.285</v>
      </c>
      <c r="G297" s="11"/>
      <c r="H297" s="10">
        <f>ROUND((G297*F297),2)</f>
        <v>0</v>
      </c>
      <c r="O297">
        <f>rekapitulace!H8</f>
        <v>21</v>
      </c>
      <c r="P297">
        <f>O297/100*H297</f>
        <v>0</v>
      </c>
    </row>
    <row r="298" ht="12.75">
      <c r="D298" s="12" t="s">
        <v>424</v>
      </c>
    </row>
    <row r="299" ht="102">
      <c r="D299" s="12" t="s">
        <v>425</v>
      </c>
    </row>
    <row r="300" spans="1:16" ht="25.5">
      <c r="A300" s="6">
        <v>89</v>
      </c>
      <c r="B300" s="6" t="s">
        <v>426</v>
      </c>
      <c r="C300" s="6" t="s">
        <v>44</v>
      </c>
      <c r="D300" s="6" t="s">
        <v>427</v>
      </c>
      <c r="E300" s="6" t="s">
        <v>142</v>
      </c>
      <c r="F300" s="8">
        <v>5</v>
      </c>
      <c r="G300" s="11"/>
      <c r="H300" s="10">
        <f>ROUND((G300*F300),2)</f>
        <v>0</v>
      </c>
      <c r="O300">
        <f>rekapitulace!H8</f>
        <v>21</v>
      </c>
      <c r="P300">
        <f>O300/100*H300</f>
        <v>0</v>
      </c>
    </row>
    <row r="301" ht="12.75">
      <c r="D301" s="12" t="s">
        <v>428</v>
      </c>
    </row>
    <row r="302" ht="114.75">
      <c r="D302" s="12" t="s">
        <v>429</v>
      </c>
    </row>
    <row r="303" spans="1:16" ht="38.25">
      <c r="A303" s="15">
        <v>90</v>
      </c>
      <c r="B303" s="15" t="s">
        <v>430</v>
      </c>
      <c r="C303" s="15" t="s">
        <v>44</v>
      </c>
      <c r="D303" s="15" t="s">
        <v>431</v>
      </c>
      <c r="E303" s="15" t="s">
        <v>117</v>
      </c>
      <c r="F303" s="16">
        <v>63.84</v>
      </c>
      <c r="G303" s="17"/>
      <c r="H303" s="18">
        <f>ROUND((G303*F303),2)</f>
        <v>0</v>
      </c>
      <c r="O303">
        <f>rekapitulace!H8</f>
        <v>21</v>
      </c>
      <c r="P303">
        <f>O303/100*H303</f>
        <v>0</v>
      </c>
    </row>
    <row r="304" ht="38.25">
      <c r="D304" s="12" t="s">
        <v>432</v>
      </c>
    </row>
    <row r="305" ht="76.5">
      <c r="D305" s="12" t="s">
        <v>433</v>
      </c>
    </row>
    <row r="306" spans="1:16" ht="12.75" customHeight="1">
      <c r="A306" s="13"/>
      <c r="B306" s="13"/>
      <c r="C306" s="13" t="s">
        <v>364</v>
      </c>
      <c r="D306" s="13" t="s">
        <v>363</v>
      </c>
      <c r="E306" s="13"/>
      <c r="F306" s="13"/>
      <c r="G306" s="13"/>
      <c r="H306" s="13">
        <f>SUM(H249:H305)</f>
        <v>0</v>
      </c>
      <c r="P306">
        <f>ROUND(SUM(P249:P305),2)</f>
        <v>0</v>
      </c>
    </row>
    <row r="308" spans="1:16" ht="12.75" customHeight="1">
      <c r="A308" s="13"/>
      <c r="B308" s="13"/>
      <c r="C308" s="13"/>
      <c r="D308" s="13" t="s">
        <v>83</v>
      </c>
      <c r="E308" s="13"/>
      <c r="F308" s="13"/>
      <c r="G308" s="13"/>
      <c r="H308" s="13">
        <f>+H33+H90+H126+H156+H186+H219+H240+H246+H306</f>
        <v>0</v>
      </c>
      <c r="P308">
        <f>+P33+P90+P126+P156+P186+P219+P240+P246+P306</f>
        <v>0</v>
      </c>
    </row>
    <row r="310" spans="1:8" ht="12.75" customHeight="1">
      <c r="A310" s="7" t="s">
        <v>84</v>
      </c>
      <c r="B310" s="7"/>
      <c r="C310" s="7"/>
      <c r="D310" s="7"/>
      <c r="E310" s="7"/>
      <c r="F310" s="7"/>
      <c r="G310" s="7"/>
      <c r="H310" s="7"/>
    </row>
    <row r="311" spans="1:8" ht="12.75" customHeight="1">
      <c r="A311" s="7"/>
      <c r="B311" s="7"/>
      <c r="C311" s="7"/>
      <c r="D311" s="7" t="s">
        <v>85</v>
      </c>
      <c r="E311" s="7"/>
      <c r="F311" s="7"/>
      <c r="G311" s="7"/>
      <c r="H311" s="7"/>
    </row>
    <row r="312" spans="1:16" ht="12.75" customHeight="1">
      <c r="A312" s="13"/>
      <c r="B312" s="13"/>
      <c r="C312" s="13"/>
      <c r="D312" s="13" t="s">
        <v>86</v>
      </c>
      <c r="E312" s="13"/>
      <c r="F312" s="13"/>
      <c r="G312" s="13"/>
      <c r="H312" s="13">
        <v>0</v>
      </c>
      <c r="P312">
        <v>0</v>
      </c>
    </row>
    <row r="313" spans="1:8" ht="12.75" customHeight="1">
      <c r="A313" s="13"/>
      <c r="B313" s="13"/>
      <c r="C313" s="13"/>
      <c r="D313" s="13" t="s">
        <v>87</v>
      </c>
      <c r="E313" s="13"/>
      <c r="F313" s="13"/>
      <c r="G313" s="13"/>
      <c r="H313" s="13"/>
    </row>
    <row r="314" spans="1:16" ht="12.75" customHeight="1">
      <c r="A314" s="13"/>
      <c r="B314" s="13"/>
      <c r="C314" s="13"/>
      <c r="D314" s="13" t="s">
        <v>88</v>
      </c>
      <c r="E314" s="13"/>
      <c r="F314" s="13"/>
      <c r="G314" s="13"/>
      <c r="H314" s="13">
        <v>0</v>
      </c>
      <c r="P314">
        <v>0</v>
      </c>
    </row>
    <row r="315" spans="1:16" ht="12.75" customHeight="1">
      <c r="A315" s="13"/>
      <c r="B315" s="13"/>
      <c r="C315" s="13"/>
      <c r="D315" s="13" t="s">
        <v>89</v>
      </c>
      <c r="E315" s="13"/>
      <c r="F315" s="13"/>
      <c r="G315" s="13"/>
      <c r="H315" s="13">
        <f>H312+H314</f>
        <v>0</v>
      </c>
      <c r="P315">
        <f>P312+P314</f>
        <v>0</v>
      </c>
    </row>
    <row r="317" spans="1:16" ht="12.75" customHeight="1">
      <c r="A317" s="13"/>
      <c r="B317" s="13"/>
      <c r="C317" s="13"/>
      <c r="D317" s="13" t="s">
        <v>89</v>
      </c>
      <c r="E317" s="13"/>
      <c r="F317" s="13"/>
      <c r="G317" s="13"/>
      <c r="H317" s="13">
        <f>H308+H315</f>
        <v>0</v>
      </c>
      <c r="P317">
        <f>P308+P315</f>
        <v>0</v>
      </c>
    </row>
  </sheetData>
  <sheetProtection formatColumns="0"/>
  <mergeCells count="7">
    <mergeCell ref="G8:H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Hýbner Lukáš</cp:lastModifiedBy>
  <dcterms:modified xsi:type="dcterms:W3CDTF">2023-09-20T14:05:05Z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