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201" sheetId="3" r:id="rId3"/>
  </sheets>
  <definedNames/>
  <calcPr fullCalcOnLoad="1"/>
</workbook>
</file>

<file path=xl/sharedStrings.xml><?xml version="1.0" encoding="utf-8"?>
<sst xmlns="http://schemas.openxmlformats.org/spreadsheetml/2006/main" count="937" uniqueCount="532">
  <si>
    <t>Soupis objektů s DPH</t>
  </si>
  <si>
    <t>Stavba:19-044 A - Rekonstrukce mostu přes železniční trať, MK Ke Hluboké - Liberec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</si>
  <si>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</si>
  <si>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</si>
  <si>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</si>
  <si>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</si>
  <si>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</si>
  <si>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</si>
  <si>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</si>
  <si>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</si>
  <si>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</si>
  <si>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</si>
  <si>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</si>
  <si>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</si>
  <si>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RAL Projekt s.r.o.</t>
  </si>
  <si>
    <t>Příloha k formuláři pro ocenění nabídky</t>
  </si>
  <si>
    <t>Stavba</t>
  </si>
  <si>
    <t>číslo a název SO</t>
  </si>
  <si>
    <t>číslo a název rozpočtu:</t>
  </si>
  <si>
    <t>19-044 A</t>
  </si>
  <si>
    <t>Rekonstrukce mostu přes železniční trať, MK Ke Hluboké - Liberec</t>
  </si>
  <si>
    <t>SO 000</t>
  </si>
  <si>
    <t>Vedlejší rozpočtové náklady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</si>
  <si>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</si>
  <si>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</si>
  <si>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</si>
  <si>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</si>
  <si>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</si>
  <si>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</si>
  <si>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</si>
  <si>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</si>
  <si>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</si>
  <si>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</si>
  <si>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</si>
  <si>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</si>
  <si>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</si>
  <si>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</si>
  <si>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</si>
  <si>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</si>
  <si>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</si>
  <si>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</si>
  <si>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</si>
  <si>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</si>
  <si>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027211</t>
  </si>
  <si>
    <t/>
  </si>
  <si>
    <t>POM PRÁCE ZAJIŠŤ REGUL DOPRAVY - VÝLUKY NA NEELEKTRIF TRATI
výluka na trati ČD Liberec - Turnov pro montáž a demontáž mostního provizoria, demolici NK stávající mostní konstrukce a pro zřízení ochranné konstrukce nad 
tratí ČD po dobu stavby</t>
  </si>
  <si>
    <t xml:space="preserve">HOD       </t>
  </si>
  <si>
    <t>5*24=120.000 [A]</t>
  </si>
  <si>
    <t>zahrnuje veškeré náklady pro ČD spojené s objednatelem požadovaným omezením provozu na železnici</t>
  </si>
  <si>
    <t>027221</t>
  </si>
  <si>
    <t>POM PRÁCE ZAJIŠŤ REGUL DOPRAVY - POMALÉ JÍZDY OSOBNÍCH VLAKŮ
snížení rychlosti na žel. trati v délce 20 týdnů (viz. harmonogram prací v TZ) - bez dní, kdy bude na žel. trati výluka</t>
  </si>
  <si>
    <t>(20*7-5)*24=3 240.000 [A]</t>
  </si>
  <si>
    <t>02730</t>
  </si>
  <si>
    <t>POMOC PRÁCE ZŘÍZ NEBO ZAJIŠŤ OCHRANU INŽENÝRSKÝCH SÍTÍ
ochrana IS dle pokynů příslušného správce, pol. bude provedena na přímý příkaz TDS</t>
  </si>
  <si>
    <t xml:space="preserve">KČ        </t>
  </si>
  <si>
    <t>CETIN a.s. nadzemní sdělovací, metalický kabel  1=1.000 [A]
podzemní kabel DK SŽDC Sychrov - Liberec 1=1.000 [B]
Celkem: A+B=2.000 [C]</t>
  </si>
  <si>
    <t>zahrnuje veškeré náklady spojené s objednatelem požadovanými zařízeními</t>
  </si>
  <si>
    <t>02811</t>
  </si>
  <si>
    <t>PRŮZKUMNÉ PRÁCE GEOTECHNICKÉ NA POVRCHU
Doplňující inženýrsko geologický průzkum.
Posouzení základové spáry geologem.</t>
  </si>
  <si>
    <t xml:space="preserve">KPL       </t>
  </si>
  <si>
    <t>1=1.000 [A]</t>
  </si>
  <si>
    <t>zahrnuje veškeré náklady spojené s objednatelem požadovanými pracemi</t>
  </si>
  <si>
    <t>02821</t>
  </si>
  <si>
    <t>PRŮZKUMNÉ PRÁCE ARCHEOLOGICKÉ NA POVRCHU
Archeologický dohled.
Provizorní cena - 10.000,-Kč bez DPH - položka bude fakturována dle skutečnosti na základě Zhotovitelem předložených faktur vystavených oprávněnou institucí provádějící archeologický dohled.
(v rámci položky je Zhotovitel stavby povinen respektovat zákon č. 20/1987 Sb., o státní památkové péči a provést oznámení o zahájení výkopových prací a to v dostatečném předstihu před prováděním zemních prací. Dále je Zhotovitel povinen strpět na staveništi archeologický dohled v průběhu provádění stavebních prací. Oznámení musí být adresováno na příslušnou instituci oprávněnou k provádění archeologického dohledu a výzkumu, se kterou bude formou smlouvy o archeologickém dohledu zajištěn archeologický dohled. Dojde-li při provádění zemních prací k archeologickým nálezům, je Zhotovitel povinen veškeré stavební práce okamžitě zastavit a tyto skutečnosti neprodleně oznámit TDI, zástupci investora a příslušnému archeologickému pracovišti provádějící archeologický dohled. Činnost za archeologický dohled bude fakturována dle skutečnosti na základě Zhotovitelem předložených faktur od oprávněné instituce provádějící archeologický dohled.)</t>
  </si>
  <si>
    <t>PRŮZKUMNÉ PRÁCE ARCHEOLOGICKÉ NA POVRCHU
Záchranný archeologický průzkum.
Provizorní cena - 10.000,-Kč bez DPH - položka bude fakturována dle skutečnosti na základě Zhotovitelem předložených faktur vystavených oprávněnou institucí provádějící archeologický průzkum.
(položka bude použita na přímý příkaz TDI a investora v případě, že při provádění zemních prací a při provádění archeologického dohledu dojde k archeologickým nálezům. V rámci položky bude uzavřena smlouva o provedení archeologického průzkumu s příslušnou instituci oprávněnou k provádění archeologického průzkumu. Dále je Zhotovitel povinen strpět na staveništi archeologický průzkum v průběhu provádění stavebních prací. Činnost za archeologický průzkum bude fakturována dle skutečnosti na základě Zhotovitelem předložených faktur od oprávněné instituce provádějící archeologický průzkum.)</t>
  </si>
  <si>
    <t>02910</t>
  </si>
  <si>
    <t>OSTATNÍ POŽADAVKY - ZEMĚMĚŘIČSKÁ MĚŘENÍ
Geodetická činnost v průběhu provádění stavebních prací (geodet zhotovitele stavby) včetně vytyčení stavby a skutečného zjištění průběhu inženýrských sítí.
Součástí je vybudování potřebné vytyčovací sítě.</t>
  </si>
  <si>
    <t>029412</t>
  </si>
  <si>
    <t>OSTATNÍ POŽADAVKY - VYPRACOVÁNÍ MOSTNÍHO LISTU
Mostní list včetně 1. mostní prohlídky (dle ČSN 73 6220 a 73 6221). Včetně zápisu do BMS.</t>
  </si>
  <si>
    <t xml:space="preserve">KUS       </t>
  </si>
  <si>
    <t>02943</t>
  </si>
  <si>
    <t>OSTATNÍ POŽADAVKY - VYPRACOVÁNÍ RDS
Realizační dokumentace stavby v rozsahu dle požadavků objednatele včetně zapracování všech podmínek a požadavků stavebního povolení a podmínek stanovených zadávací dokumentací.
Dokumentace bude zpracována pro všechny objekty dle čl. 6.1.2 (TKP D kap. 6, příl. 5); jejím předmětem je dokumentace všech zhotovovaných a pomocných konstrukcí a prací nutných ke stavbě objektu.
Součástí je předání dokumentace v tištěné podobě v počtu 4 paré a předání v elektonické podobě (rozsah a uspořádání odpovídající podobě tištěné) v uzavřeném (PDF) a otevřeném formátu (DWG, XLS, DOC, apod.)</t>
  </si>
  <si>
    <t>02944</t>
  </si>
  <si>
    <t>OSTAT POŽADAVKY - DOKUMENTACE SKUTEČ PROVEDENÍ V DIGIT FORMĚ
v rozsahu dle přílohy č. 3 k vyhlášce č. 499/2006 Sb. ve smyslu § 125 odst. 6 stavebního zákona a dle vyhlášky 146/2008 Sb.
Součástí je potřebné geodetické zaměření a zhotovení potřebných provozních a havarijních řádů.
Součástí je předání dokumentace v tištěné podobě v počtu 3paré.</t>
  </si>
  <si>
    <t>02945</t>
  </si>
  <si>
    <t>OSTAT POŽADAVKY - GEOMETRICKÝ PLÁN
Zajištění geometrických plánů skutečného provedení objektů a inženýrských sítí 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investora.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</si>
  <si>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</si>
  <si>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02950</t>
  </si>
  <si>
    <t>OSTATNÍ POŽADAVKY - POSUDKY, KONTROLY, REVIZNÍ ZPRÁVY
plán BOZP</t>
  </si>
  <si>
    <t>02953</t>
  </si>
  <si>
    <t>OSTATNÍ POŽADAVKY - HLAVNÍ MOSTNÍ PROHLÍDKA
1. HPM</t>
  </si>
  <si>
    <t>položka zahrnuje :
- úkony dle ČSN 73 6221
- provedení hlavní mostní prohlídky oprávněnou fyzickou nebo právnickou osobou
- vyhotovení záznamu (protokolu), který jednoznačně definuje stav mostu</t>
  </si>
  <si>
    <t>03100</t>
  </si>
  <si>
    <t>ZAŘÍZENÍ STAVENIŠTĚ - ZŘÍZENÍ, PROVOZ, DEMONTÁŽ
Kompletní zařízení staveniště pro celou stavbu  včetně zajištění potřebných povolení a rozhodnutí.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</si>
  <si>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</si>
  <si>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</si>
  <si>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</si>
  <si>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</si>
  <si>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</si>
  <si>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</si>
  <si>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</si>
  <si>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</si>
  <si>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201</t>
  </si>
  <si>
    <t>Most LB - 222</t>
  </si>
  <si>
    <t>014101</t>
  </si>
  <si>
    <t>POPLATKY ZA SKLÁDKU
vyzískaná zemina</t>
  </si>
  <si>
    <t xml:space="preserve">M3        </t>
  </si>
  <si>
    <t>hloubení jam z pol. 131738.1 s odečtením materiálu pro plošinu z pol. 125734: 349,43-168,81=180.620 [A]
odkopávky z pol. 122738.1: 72,849=72.849 [B]
přebytek ornice z pol. 121104 a 125734: 42,27-18,720=23.550 [C]
odtěžení plošiny z pol. 122738.2: 243,059=243.059 [D]
rýhy trativodu z pol. 21262: (0,4+0,95)/2*1,0*16,7=11.273 [E]
zemina z vrtů
z pol. 26123: 126,4*3,14*0,15*0,15/4=2.233 [F]
z pol. 264214: 144,0*3,14*0,2*0,2/4=4.522 [G]
z pol. 264230: 52,2*3,14*0,75*0,75/4=23.050 [H]
Celkem: A+B+C+D+E+F+G+H=561.156 [I]</t>
  </si>
  <si>
    <t>zahrnuje veškeré poplatky provozovateli skládky související s uložením odpadu na skládce.</t>
  </si>
  <si>
    <t>POPLATKY ZA SKLÁDKU
vyzískaná zemina; položka bude čerpána pouze na příkaz TDI a investora stavby</t>
  </si>
  <si>
    <t>podloží opěr z pol. 131738.2: 32,1=32.100 [A]</t>
  </si>
  <si>
    <t>014102</t>
  </si>
  <si>
    <t>POPLATKY ZA SKLÁDKU
kamenná suť, 2,6t/m3</t>
  </si>
  <si>
    <t xml:space="preserve">T         </t>
  </si>
  <si>
    <t>z pol. 966138: 43,995*2,6=114.387 [A]</t>
  </si>
  <si>
    <t>POPLATKY ZA SKLÁDKU
suť z vybouraných betonových, zděných a žb konstrukcí, 2,3 t/m3</t>
  </si>
  <si>
    <t>z pol. 966158: 28,302*2,3=65.095 [A]
z pol. 966168: 163,665*2,3=376.430 [B]
Celkem: A+B=441.525 [C]</t>
  </si>
  <si>
    <t>014112</t>
  </si>
  <si>
    <t>POPLATKY ZA SKLÁDKU TYP S-IO (INERTNÍ ODPAD)
nestmelené podkladní vrstvy vozovky bez asf.tmelu 1,8 t/m3</t>
  </si>
  <si>
    <t>z pol. 113328: 24,9*1,8=44.820 [A]</t>
  </si>
  <si>
    <t>014122</t>
  </si>
  <si>
    <t>POPLATKY ZA SKLÁDKU TYP S-OO (OSTATNÍ ODPAD)
stmelené podkladní vrstvy vozovky s obsahem asfaltu, 1,8 t/m3</t>
  </si>
  <si>
    <t>1,8 t/m3 z pol. 113338: 14,94*1,8=26.892 [A]</t>
  </si>
  <si>
    <t>014132</t>
  </si>
  <si>
    <t>POPLATKY ZA SKLÁDKU TYP S-NO (NEBEZPEČNÝ ODPAD)
vybouraná mostní izolace vč. zbytků betonu, 2,3 t/m3</t>
  </si>
  <si>
    <t>z pol. 97817: 121,7*0,03*2,3=8.397 [A]</t>
  </si>
  <si>
    <t>POPLATKY ZA SKLÁDKU TYP S-NO (NEBEZPEČNÝ ODPAD)
odfrézovaný nezpůsobilý materiál; položka bude čerpána pouze na příkaz TDI na základě zkoušek asf. směsi</t>
  </si>
  <si>
    <t>1,8 t/m3, z pol. 113728: 18,69*1,8=33.642 [A]</t>
  </si>
  <si>
    <t>014201</t>
  </si>
  <si>
    <t>POPLATKY ZA ZEMNÍK - ZEMINA
zemina vhodná do násypu dle ČSN 73 6133</t>
  </si>
  <si>
    <t>z pol. 125738: 180,122=180.122 [A]</t>
  </si>
  <si>
    <t>zahrnuje veškeré poplatky majiteli zemníku související s nákupem zeminy (nikoliv s otvírkou zemníku)</t>
  </si>
  <si>
    <t>Zemní práce</t>
  </si>
  <si>
    <t>111204</t>
  </si>
  <si>
    <t>ODSTRANĚNÍ KŘOVIN S ODVOZEM DO 5KM
křoviny a stromy do pr. 100mm; vč. odvozu a likvidace</t>
  </si>
  <si>
    <t xml:space="preserve">M2        </t>
  </si>
  <si>
    <t>odhad 200,0=200.000 [A]</t>
  </si>
  <si>
    <t>odstranění travin, křovin a stromů do průměru 100 mm
doprava dřevin
spálení na hromadách nebo štěpkování</t>
  </si>
  <si>
    <t>113328</t>
  </si>
  <si>
    <t>ODSTRAN PODKL VOZOVEK A CHODNÍKŮ Z KAMENIVA NESTMEL, ODVOZ DO 20KM
vč.odvozu na skládku a uložení na skládku. Poplatek za skládku je uveden v položce č. 014112</t>
  </si>
  <si>
    <t xml:space="preserve">odečet cad, tl. 0,250m: 0,25*(60,3+39,3)=24.900 [A] </t>
  </si>
  <si>
    <t>Položka zahrnuje veškerou manipulaci s vybouranou sutí a s vybouranými hmotami vč. uložení na skládku.</t>
  </si>
  <si>
    <t>113338</t>
  </si>
  <si>
    <t>ODSTRAN PODKL VOZOVEK A CHOD S ASFALT POJIVEM, ODVOZ DO 20KM
podkladní vrstva vozovky, vč.odvozu na skládku a uložení na skládku. Poplatek za skládku je uveden v položce č. 014122</t>
  </si>
  <si>
    <t>odečet cad, tl. 0,150m: 0,15*(60,3+39,3)=14.940 [A]</t>
  </si>
  <si>
    <t>113728</t>
  </si>
  <si>
    <t>FRÉZOVÁNÍ VOZOVEK ASFALTOVÝCH, ODVOZ DO 20KM
vč. zkoušek složení asf. směsi, v případě nevhodnosti materiálu vč. odvozu a uložení na skládku, poplatek za skládku v položce 014132.2</t>
  </si>
  <si>
    <t>odečet cad, tl. 0,100m: 0,1*186,9=18.690 [A]</t>
  </si>
  <si>
    <t>121104</t>
  </si>
  <si>
    <t>SEJMUTÍ ORNICE NEBO LESNÍ PŮDY S ODVOZEM DO 5KM
vč. příp. ochrany proti znehodnocení a ošetřování na meziskládce; bude zpětně použito; přebytek odvezen na skládku, poplatek v pol. 014101.1</t>
  </si>
  <si>
    <t>odečet cad (m2): 160,6+121,2=281.800 [A] m2
Celkem: A*0,15=42.270 [B]</t>
  </si>
  <si>
    <t>položka zahrnuje sejmutí ornice bez ohledu na tloušťku vrstvy a její vodorovnou dopravu
nezahrnuje uložení na trvalou skládku</t>
  </si>
  <si>
    <t>122738</t>
  </si>
  <si>
    <t>ODKOPÁVKY A PROKOPÁVKY OBECNÉ TŘ. I, ODVOZ DO 20KM
vč.odvozu a uložení na skládku, poplatek za skládku v položce 014101.1</t>
  </si>
  <si>
    <t>odečty ploch cad
odkop pro vozovku: 0,6*10,3+0,58*11,4+(1,92+0,61)/2*7,8+1,94*3,4=29.255 [A]
odkop pro dlažby vč. prahů: 1,4*(50,2+34,5)*0,3+10,6*0,4+18,9*0,2=43.594 [B]
Celkem: A+B=72.849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</si>
  <si>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</si>
  <si>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ODKOPÁVKY A PROKOPÁVKY OBECNÉ TŘ. I, ODVOZ DO 20KM
odtěžení plošin pro vrtání; vč.odvozu a uložení na skládku, poplatek za skládku v položce 014101.1</t>
  </si>
  <si>
    <t xml:space="preserve">odečty ploch cad
pro rampy: 4,98*(3,8+6,04)/2+9,9*(3,8+6,25)/2=74.249 [A]
po odvrtání z pol. 17110: 168,81=168.810 [B]
Celkem: A+B=243.059 [C]
 </t>
  </si>
  <si>
    <t>125734</t>
  </si>
  <si>
    <t>VYKOPÁVKY ZE ZEMNÍKŮ A SKLÁDEK TŘ.I, ODVOZ DO 5KM
z meziskládky</t>
  </si>
  <si>
    <t>ornice na zpětné ohumusování z pol. 18221 a 18231: 0,1*(138,603+48,600)=18.720 [A]
zemina pro plošinu pro vrtání z pol. 17110: 168,81=168.810 [B]
Celkem: A+B=187.530 [C]</t>
  </si>
  <si>
    <t>položka zahrnuje:
- vodorovná a svislá doprava, přemístění, přeložení, manipulace s výkopkem; kompletní provedení vykopávky nezapažené i zapažené; ošetření výkopiště po celou dobu práce v něm vč. klimatických opatření
- ztížení vykopávek v blízkosti podzemního vedení, konstrukcí a objektů vč. jejich dočasného zajištění; ztížení pod vodou, v okolí výbušnin, ve stísněných prostorech a pod.; příplatek za lepivost; těžení po vrstvách, pásech a po jiných nutných částech (figurách); čerpání vody vč. čerpacích jímek, potrubí a pohotovostní čerpací soupravy (viz ustanovení k pol. 1151,2); potřebné snížení hladiny podzemní vody; těžení a rozpojování jednotlivých balvanů; vytahování a nošení výkopku; ruční vykopávky, odstranění kořenů a napadávek; pažení, vzepření a rozepření vč. přepažování (vyjma štětových stěn); úpravu, ochranu a očištění dna, základové spáry, stěn a svahů; udržování výkopiště a jeho ochrana proti vodě; odvedení nebo obvedení vody v okolí výkopiště a ve výkopišti; třídění výkopku; veškeré pomocné konstrukce umožňující provedení vykopávky (příjezdy, sjezdy, nájezdy, lešení, podpěr. konstr., přemostění, zpevněné plochy, zakrytí a pod.);oložka nezahrnuje: práce spojené s otvírkou zemníku+ poplatek za materiál ze zemníku (zemina, ornice)</t>
  </si>
  <si>
    <t>125738</t>
  </si>
  <si>
    <t>VYKOPÁVKY ZE ZEMNÍKŮ A SKLÁDEK TŘ. I, ODVOZ DO 20KM
zemina vhodná do násypu dle ČSN 73 6133</t>
  </si>
  <si>
    <t>z pol. 171101 a 17411: 11,731+168,391=180.122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</si>
  <si>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
- poplatek za materiál ze zemníku (zemina, ornice)</t>
  </si>
  <si>
    <t>131738</t>
  </si>
  <si>
    <t>HLOUBENÍ JAM ZAPAŽ I NEPAŽ TŘ. I, ODVOZ DO 20KM
vč.odvozu a uložení na meziskládku, bude dále použito pro plošinu pro vrtání, přebytek odvezen na skládku; poplatek za skládku uveden v položce č. 014101.1</t>
  </si>
  <si>
    <t>odečet ploch cad
(31,6+69,0)/2*4,1+(37,5+36,3)/2*3,6+7,4*(0,8+0,6)/2*2=349.430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</si>
  <si>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</si>
  <si>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HLOUBENÍ JAM ZAPAŽ I NEPAŽ TŘ. I, ODVOZ DO 20KM
vč.odvozu a uložení na skládku, poplatek za skládku uveden v položce č. 014101.2; položka bude čerpána pouze na příkaz TDI a investora stavby</t>
  </si>
  <si>
    <t>výkop pro sanaci podloží; odečet cad: 28,4+35,8=64.200 [A] m2
Celkem: A*0,5=32.100 [B]</t>
  </si>
  <si>
    <t>17110</t>
  </si>
  <si>
    <t>ULOŽENÍ SYPANINY DO NÁSYPŮ SE ZHUTNĚNÍM
zřízení plošin pro vrtání, hutnění na Id=0,8, použita probraná zemina z výkopku, vč. dovozu z meziskládky; realizováno po vybourání st.konstrukcí</t>
  </si>
  <si>
    <t>odečet ploch cad
(50,1+49,2)*1,7=168.810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</si>
  <si>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</si>
  <si>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171101</t>
  </si>
  <si>
    <t>ULOŽENÍ SYPANINY DO NÁSYPŮ SE ZHUTNĚNÍM DO 95% PS
zemina vhodná do násypu dle ČSN 73 6133, hutnění po vrstvách max. 300mm, vč. zkoušek hutnění</t>
  </si>
  <si>
    <t>odečty ploch cad
svah v líci opěr: 0,55*7,42+0,75*10,2=11.731 [A]</t>
  </si>
  <si>
    <t>17411</t>
  </si>
  <si>
    <t>ZÁSYP JAM A RÝH ZEMINOU SE ZHUTNĚNÍM
zemina vhodná do násypu dle ČSN 73 6133, hutnění po vrstvách max. 300mm, vč. zkoušek hutnění</t>
  </si>
  <si>
    <t>odečty ploch řezů cad
zásyp mimo přechodovou oblast
O1: (7,45+1,36)/2*7,3+7,45*2,45+(10,32+1,52)/2*4,7+10,32*2,4=103.001 [A]
O2: (5,87+1,12)/2*5,4+5,9*1,75+(12,44+6,12)/2*3,9=65.390 [B]
Celkem: A+B=168.391 [C]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</si>
  <si>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</si>
  <si>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</si>
  <si>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
ŠDa 0/63; Id=0,8, D=95%; vč. zkoušek hutnění</t>
  </si>
  <si>
    <t>odeřty ploch cad
zásyp rubu opěr pod těsnící vrstvou
O1: 5,76*4,25=24.480 [A]
O2: 7,87*4,65=36.596 [B]
Celkem: A+B=61.076 [C]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</si>
  <si>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</si>
  <si>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ZÁSYP JAM A RÝH Z NAKUPOVANÝCH MATERIÁLŮ
ŠDa 0/63; Id=0,95, D=100%; vč. zkoušek hutnění, splnění požadavků na aktivní zónu dle TZ</t>
  </si>
  <si>
    <t>odečty ploch cad
zásyp rubu opěr nad těsnící vrstvou 
O1: 5,25*4,25=22.313 [A]
O2: 2,07*4,65=9.626 [B]
zásyp ramp: 3,24*(3,8+6,04)/2+7,18*(3,8+6,25)/2=52.020 [C]
Celkem: A+B+C=83.959 [D]</t>
  </si>
  <si>
    <t>18110</t>
  </si>
  <si>
    <t>ÚPRAVA PLÁNĚ SE ZHUTNĚNÍM V HORNINĚ TŘ. I
úprava základové spáry přehutněním, vč.zkoušek dle TZ</t>
  </si>
  <si>
    <t>základová spára: z pol. 131738.2: 64,2=64.200 [A]</t>
  </si>
  <si>
    <t>položka zahrnuje úpravu pláně včetně vyrovnání výškových rozdílů. Míru zhutnění určuje projekt.</t>
  </si>
  <si>
    <t>18221</t>
  </si>
  <si>
    <t>ROZPROSTŘENÍ ORNICE VE SVAHU V TL DO 0,10M
vč. dopravy z meziskládky do 5km</t>
  </si>
  <si>
    <t>odečet ploch cad
1,41*(59,9+38,4)=138.603 [A]</t>
  </si>
  <si>
    <t>položka zahrnuje:
nutné přemístění ornice z dočasných skládek 
rozprostření ornice v předepsané tloušťce ve svahu přes 1:5</t>
  </si>
  <si>
    <t>18231</t>
  </si>
  <si>
    <t>ROZPROSTŘENÍ ORNICE V ROVINĚ V TL DO 0,10M
vč. dopravy z meziskládky do 5km</t>
  </si>
  <si>
    <t>odečet ploch cad
22,4+7,2+15,9+3,1=48.600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</si>
  <si>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</si>
  <si>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</si>
  <si>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
osetí travní směsí podléhající schválení TDI, vč. zalití a ošetřování</t>
  </si>
  <si>
    <t>z pol. 18221 a 18231: 138,603+48,6=187.203 [A]</t>
  </si>
  <si>
    <t>Zahrnuje dodání předepsané travní směsi, její výsev na ornici, zalévání, první pokosení, to vše bez ohledu na sklon terénu</t>
  </si>
  <si>
    <t>Základy</t>
  </si>
  <si>
    <t>21263</t>
  </si>
  <si>
    <t>TRATIVODY KOMPLET Z TRUB Z PLAST HMOT DN DO 150MM
DN150 SN8, drenážní; vč.dodání, ŠP lože, osazení, obsypu drenážním zásypem ŠD 16/32</t>
  </si>
  <si>
    <t xml:space="preserve">M         </t>
  </si>
  <si>
    <t>16,7=16.700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</si>
  <si>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</si>
  <si>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21341</t>
  </si>
  <si>
    <t>DRENÁŽNÍ VRSTVY Z PLASTBETONU (PLASTMALTY)
odvodnění izolace drenážním žebrem z plastbetonu</t>
  </si>
  <si>
    <t>0,05*(0,1*23,63+4*0,5*0,5)=0.168 [A]</t>
  </si>
  <si>
    <t>Položka zahrnuje:
- dodávku předepsaného materiálu pro drenážní vrstvu, včetně mimostaveništní a vnitrostaveništní dopravy
- provedení drenážní vrstvy předepsaných rozměrů a předepsaného tvaru</t>
  </si>
  <si>
    <t>21361</t>
  </si>
  <si>
    <t>DRENÁŽNÍ VRSTVY Z GEOTEXTILIE
vodopropustná geotextilie k trativodu, min. 200g/m2</t>
  </si>
  <si>
    <t>3,4*16,7=56.780 [A]</t>
  </si>
  <si>
    <t>Položka zahrnuje:
- dodávku předepsané geotextilie (včetně nutných přesahů) pro drenážní vrstvu, včetně mimostaveništní a vnitrostaveništní dopravy
- provedení drenážní vrstvy předepsaných rozměrů a předepsaného tvaru</t>
  </si>
  <si>
    <t>21452</t>
  </si>
  <si>
    <t>SANAČNÍ VRSTVY Z KAMENIVA DRCENÉHO
sanační polštář ŠD 0/63 se zhutněním, vč. zkoušek dle TZ; položka bude čerpána pouze na příkaz TDI a investora stavby dle zastižené geologie a posouzení geologem</t>
  </si>
  <si>
    <t>z pol. 131738.2: 32,1=32.100 [A]</t>
  </si>
  <si>
    <t>položka zahrnuje dodávku předepsaného kameniva, mimostaveništní a vnitrostaveništní dopravu a jeho uložení
není-li v zadávací dokumentaci uvedeno jinak, jedná se o nakupovaný materiál</t>
  </si>
  <si>
    <t>224324</t>
  </si>
  <si>
    <t>PILOTY ZE ŽELEZOBETONU C25/30
C25/30-XA1, XF - vč. přebetonování, zkoušek integrity dle TZ; vč. kontrolních zkoušek betonu dle TKP 18</t>
  </si>
  <si>
    <t>prům. 750mm: 3,14*0,375*0,375*(7,0+0,65)*6=20.268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</si>
  <si>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
- zhotovení nepropustného, mrazuvzdorného betonu a betonu požadované trvanlivosti a vlastností
- užití potřebných přísad a technologií výroby betonu
- zřízení pracovních a dilatačních spar, včetně potřebných úprav, výplně, vložek, opracování, očištění a ošetření
- bednění  požadovaných  konstr. (i ztracené) s úpravou  dle požadované  kvality povrchu betonu, včetně odbedňovacích a odskružovacích prostředků
- podpěrné  konstr. (skruže) a lešení všech druhů pro bednění, uložení čerstvého betonu, výztuže a doplňkových konstr., vč. požadovaných otvorů, ochranných a bezpečnostních opatření a základů těchto konstrukcí a lešení
- vytvoření kotevních čel, kapes, nálitků, a sedel
- zřízení  všech  požadovaných  otvorů, kapes, výklenků, prostupů, dutin, drážek a pod., vč. ztížení práce a úprav  kolem nich
- úpravy pro osazení výztuže, doplňkových konstrukcí a vybavení
- úpravy povrchu pro položení požadované izolace, povlaků a nátěrů, případně vyspravení
- upevnění kotevních prvků a doplňkových konstrukcí
- nátěry zabraňující soudržnost betonu a bednění
- výplň, těsnění  a tmelení spar a spojů
- opatření  povrchů  betonu  izolací  proti zemní vlhkosti v částech, kde přijdou do styku se zeminou nebo kamenivem
- případné zřízení spojovací vrstvy u základů
- úpravy pro osazení zařízení ochrany konstrukce proti vlivu bludných proudů
- objem betonu pro přebetonování a nadbetonování, který se nepřičítá ke stanovenému objemu výplně piloty
- ukončení piloty pod ústím vrtu a vyplnění zbývající části sypaninou nebo kamenivem
- odbourání a odstranění znehodnocené části výplně a úprava hlavy piloty před výstavbou další konstrukční části
- zřízení výplně piloty pod hladinou vody
- veškerý materiál, výrobky a polotovary, včetně mimostaveništní a vnitrostaveništní dopravy
- nezahrnuje dodání a osazení výztuže, nezahrnuje vrty</t>
  </si>
  <si>
    <t>224365</t>
  </si>
  <si>
    <t>VÝZTUŽ PILOT Z OCELI 10505, B500B
vč.požadavků z hlediska bludných proudů, vč. příp. vystrojení pro zkoušky integrity</t>
  </si>
  <si>
    <t>z pol. 224324: 0,02*20,268*7,85=3.182 [A]</t>
  </si>
  <si>
    <t>položka zahrnuje:
- veškerý materiál, výrobky a polotovary, včetně mimostaveništní a vnitrostaveništní dopravy
- dodání betonářské výztuže v požadované kvalitě, stříhání, řezání, ohýbání a spojování do všech požadovaných tvarů (vč. armakošů) a uložení s požadovaným zajištěním polohy a krytí výztuže betonem
- veškeré svary nebo jiné spoje výztuže
- pomocné konstrukce a práce pro osazení a upevnění výztuže
- zednické výpomoci pro montáž betonářské výztuže
- úpravy výztuže pro osazení doplňkových konstrukcí
- ochranu výztuže do doby jejího zabetonování
- úpravy výztuže pro zřízení kotevních prvků, závěsných ok a doplňkových konstrukcí
- veškerá opatření pro zajištění soudržnosti výztuže a betonu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
- separaci výztuže
- osazení měřících zařízení a úpravy pro ně
- osazení měřících skříní nebo míst pro měření bludných proudů</t>
  </si>
  <si>
    <t>22694</t>
  </si>
  <si>
    <t>ZÁPOROVÉ PAŽENÍ Z KOVU DOČASNÉ
záporové pažení beraněné z HEB, ocel S235;  schéma pažení viz. přehledné výkresy. 
Kompletní dodávka, montáž a demontáž dle VTD, vč. VTD</t>
  </si>
  <si>
    <t>zápory HEB 160 (42,6kg/m): 16*9,0*42,6/1000=6.134 [A]
převázky: odhad U220 (29,4kg/m):  9,6*29,4/1000=0.282 [B]
Celkem vč. opotřebení 75%: 0,75*(A+B)=4.812 [C]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</si>
  <si>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</si>
  <si>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</si>
  <si>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
dodávka, montáž, demontáž, likvidace</t>
  </si>
  <si>
    <t>9,6*4,5=43.200 [A]</t>
  </si>
  <si>
    <t>položka zahrnuje osazení pažin bez ohledu na druh, jejich opotřebení a jejich odstranění</t>
  </si>
  <si>
    <t>227831</t>
  </si>
  <si>
    <t>MIKROPILOTY KOMPLET D DO 150MM NA POVRCHU
Kompletní dodávka TR 108/12, S 355, kořen D300mm z CEM II/A-S 42,5R, vč.hlavice, vč. VTD</t>
  </si>
  <si>
    <t>5*(10,0+0,65)+7*(8,0+0,65)=113.800 [A]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</si>
  <si>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</si>
  <si>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26123</t>
  </si>
  <si>
    <t>VRTY PRO KOTVENÍ, INJEKTÁŽ A MIKROPILOTY NA POVRCHU TŘ. II D DO 150MM
vrty pro mikropiloty, vč. hluchého vrtání a odvozu vytěžené zeminy na skládku do 20km, včetně zajištění přístupu mechanizace, poplatek za uložení na skládku v pol. 014101.1</t>
  </si>
  <si>
    <t>5*(10,0+1,7)+7*(8,0+1,7)=126.400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</si>
  <si>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</si>
  <si>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264214</t>
  </si>
  <si>
    <t>VRTY PRO PILOTY TŘ II D DO 200MM
pro záporové pažení, vč. hluchého vrtání a odvozu vytěžené zeminy na skládku do 20km, poplatek za uložení na skládku v pol. 014101.1</t>
  </si>
  <si>
    <t>16*9,0=144.000 [A]</t>
  </si>
  <si>
    <t>položka zahrnuje:
- zřízení vrtu, svislou a vodorovnou dopravu zeminy bez uložení na skládku, vrtací práce zapaž. i nepaž. vrtu
- čerpání vody z vrtu, vyčištění vrtu
- zabezpečení vrtacích prací
- dopravu, nájem, provoz a přemístění, montáž a demontáž vrtacích zařízení a dalších mechanismů
- lešení a podpěrné konstrukce pro práci a manipulaci s vrtacím zařízení a dalších mechanismů
- vrtací plošiny vč. zemních prací, zpevnění, odvodnění a pod.
- v případě zapažení dočasnými pažnicemi jejich opotřebení
- v případě zapažení suspenzí veškeré hospodaření s ní
- nezahrnuje zapažení trvalými pažnicemi
- nezahrnuje uložení zeminy na skládku a poplatek za skládku
nevykazuje se hluché vrtání</t>
  </si>
  <si>
    <t>264230</t>
  </si>
  <si>
    <t>VRTY PRO PILOTY TŘ. II D DO 800MM
pro hlubinné založení, vč. hluchého vrtání, zásypu vrtu vytěženou zeminou po zabetonování a odvozu zbývající vytěžené zeminy na skládku do 20km, poplatek za skládku v pol. 014101.1</t>
  </si>
  <si>
    <t>6*(7,0+1,7)=52.200 [A]</t>
  </si>
  <si>
    <t>272313</t>
  </si>
  <si>
    <t>ZÁKLADY Z PROSTÉHO BETONU DO C16/20 (B20)
C 12/15-X0</t>
  </si>
  <si>
    <t>odečty ploch cad
podkl.b. pod základy opěr: (21,8+28,5)*0,1=5.030 [A]
pod přechod. desku: 4,25*5,42*0,1=2.304 [B]
pod římsy na křídlech: 0,8*4,0*0,1=0.320 [C]
Celkem: A+B+C=7.654 [D]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</si>
  <si>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</si>
  <si>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272325</t>
  </si>
  <si>
    <t>ZÁKLADY ZE ŽELEZOBETONU DO C30/37 (B37)
C30/37-XA1,XC4,XF3 - vč.bednění, výplně a těsnění spar, nátěru zasypaných ploch proti zemní vlhkosti vč.ochrany geotextilií, vč.dočasného zajištění, vč. kontrolních zkoušek betonu dle TKP 18</t>
  </si>
  <si>
    <t>O2: (3,0*5,15+(1,53+0,37)/2*2,03)*0,7=12.165 [A]</t>
  </si>
  <si>
    <t>272365</t>
  </si>
  <si>
    <t>VÝZTUŽ ZÁKLADŮ Z OCELI 10505, B500B</t>
  </si>
  <si>
    <t>z pol. 272325: 0,022*12,165*7,85=2.101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</si>
  <si>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</si>
  <si>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28997</t>
  </si>
  <si>
    <t>a</t>
  </si>
  <si>
    <t>OPLÁŠTĚNÍ (ZPEVNĚNÍ) Z GEOTEXTILIE A GEOMŘÍŽOVIN
nad a pod těsnící vrstvu za rubem opěr; geotexitilie 300 g/m2</t>
  </si>
  <si>
    <t>2 vrstvy: z pol. 28999: 2*41,463=82.926 [A]</t>
  </si>
  <si>
    <t>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</t>
  </si>
  <si>
    <t>b</t>
  </si>
  <si>
    <t>OPLÁŠTĚNÍ (ZPEVNĚNÍ) Z GEOTEXTILIE A GEOMŘÍŽOVIN
geotextílie o min. hmotnosti 1000 g/m2</t>
  </si>
  <si>
    <t>ochrana kolejiště 2 vrstvy
2*((5.81+2*10.0)*6.5)=335.530 [A]</t>
  </si>
  <si>
    <t>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</t>
  </si>
  <si>
    <t>28999</t>
  </si>
  <si>
    <t>OPLÁŠTĚNÍ (ZPEVNĚNÍ) Z FÓLIE
těsnící vrstva za opěrou; hydroizolační polymerní geomembrána s min. pevností 20 kN/m a tažností 20% v obou směrech</t>
  </si>
  <si>
    <t>3,8*4,25+4,5*(6,6+4,65)/2=41.463 [A]</t>
  </si>
  <si>
    <t>Položka zahrnuje:
- dodávku předepsané fólie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</si>
  <si>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</si>
  <si>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31717R</t>
  </si>
  <si>
    <t>KOVOVÉ KONSTRUKCE PRO KOTVENÍ ŘÍMSY
vč. rozměření, vrtání, přípravy vrtu pro kotvení, kotvy vč. PKO, vlepení</t>
  </si>
  <si>
    <t>25+35=60.000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</si>
  <si>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</si>
  <si>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</si>
  <si>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 (B37)
C30/37-XC4,XD3,XF4 vč.bednění v kategorii dle TZ, výplně a těsnění spar, vč. kontrolních zkoušek betonu dle TKP 18</t>
  </si>
  <si>
    <t>odečty ploch řezů cad
0,48*28,5+0,26*25,52+0,23*2,35+(0,6*0,30+0,1*0,3)*1,5=21.171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</si>
  <si>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</si>
  <si>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</si>
  <si>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</t>
  </si>
  <si>
    <t>z pol. 317325: 0,022*21,171*7,85=3.656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</si>
  <si>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</si>
  <si>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333325</t>
  </si>
  <si>
    <t>MOSTNÍ OPĚRY A KŘÍDLA ZE ŽELEZOVÉHO BETONU DO C30/37 (B37)
C30/37-XA1,XC4,XF3 - vč.bednění, výplně a těsnění všech druhů spár, nátěru zasypaných ploch proti zemní vlhkosti vč.ochrany geotextilií, vč.dočasného zajištění, vč. kontrolních zkoušek betonu dle TKP 18</t>
  </si>
  <si>
    <t>odečty ploch řezů cad
O1: 4,22*5,15+0,45*(15,1+2,97)+2*0,7*0,7*0,25=30.110 [A]
O2: 2,93*5,15+0,45*6,75+0,3*2,26*3,18+0,3*0,32*3,82=20.650 [B]
Celkem: A+B=50.760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</si>
  <si>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</si>
  <si>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333365</t>
  </si>
  <si>
    <t>VÝZTUŽ MOSTNÍCH OPĚR A KŘÍDEL Z OCELI 10505, B500B</t>
  </si>
  <si>
    <t>z pol. 333325: 0,024*50,76*7,85=9.563 [A]</t>
  </si>
  <si>
    <t>348313</t>
  </si>
  <si>
    <t>ZÁBRADLÍ A ZÁBRADEL ZÍDKY Z PROST BET DO C16/20
obnova podezdívky oplocení v místě O2, kompletní dodávka dle stávajícího tvaru a rozměrů; položka bude čerpána pouze na příkaz TDI v případě poškození st. podezdívky</t>
  </si>
  <si>
    <t>odhad:  2,0=2.000 [A]</t>
  </si>
  <si>
    <t>- dodání  čerstvého  betonu  (betonové  směsi)  požadované  kvality,  jeho  uložení  do požadovaného tvaru, konzistenci čerstvého betonu a způsobu hutnění, ošetření a ochranu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pro osazení kotevních prvků, doplňkových konstrukcí a vybavení,
- úpravy povrchu pro položení požadované izolace, povlaků a nátěrů, případně vyspravení,
- výplň, těsnění  a tmelení spar a spojů,
- opatření  povrchů  betonu  izolací  proti zemní vlhkosti v částech, kde přijdou do styku se zeminou nebo kamenivem,
- případné zřízení spojovací vrstvy u základů.</t>
  </si>
  <si>
    <t>Vodorovné konstrukce</t>
  </si>
  <si>
    <t>420324</t>
  </si>
  <si>
    <t>PŘECHODOVÉ DESKY MOSTNÍCH OPĚR ZE ŽELEZOBETONU C25/30
C 25/30 - XF1; vč.bednění, výplně a těsnění spár, nátěru zasypaných ploch proti zemní vlhkosti vč.ochrany geotextilií, úpravy povrchu pro pokládku izolace, vč. kontrolních zkoušek betonu dle TKP 18</t>
  </si>
  <si>
    <t>odečty ploch cad
19,05*0,25=4.763 [A]</t>
  </si>
  <si>
    <t>420365</t>
  </si>
  <si>
    <t>VÝZTUŽ PŘECHODOVÝCH DESEK MOSTNÍCH OPĚR Z OCELI 10505, B500B
kompletní dodávka vč. PKO kotevních trnů</t>
  </si>
  <si>
    <t>z pol. 420324: 0,022*4,763*7,85=0.823 [A]</t>
  </si>
  <si>
    <t>421325</t>
  </si>
  <si>
    <t>MOSTNÍ NOSNÉ DESKOVÉ KONSTRUKCE ZE ŽELEZOBETONU C30/37
C 30/37 - XC3/XD1/XF2; vč.bednění, úpravy povrchu broušením a brokováním pro pokládku izolace, vybrání pro mostní závěry, nálitků na ložiska, vč.podpěrné konstrukce, vč. kontrolních zkoušek betonu dle TKP 18 (aj. dle tech. spec.)</t>
  </si>
  <si>
    <t>odečty ploch cad
spřažená deska bez příčníků: 1,46*21,94=32.032 [A]</t>
  </si>
  <si>
    <t>421365</t>
  </si>
  <si>
    <t>VÝZTUŽ MOSTNÍ DESKOVÉ KONSTRUKCE Z OCELI 10505, B500B
vázaná na místě, vč. pomocné výztuže</t>
  </si>
  <si>
    <t>z pol. 421325: 0,025*32,032*7,85=6.286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</si>
  <si>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74.
- povrchovou antikorozní úpravu výztuže,
- separaci výztuže,
- osazení měřících zařízení a úpravy pro ně,
- osazení měřících skříní nebo míst pro měření bludných proudů.</t>
  </si>
  <si>
    <t>422325</t>
  </si>
  <si>
    <t>MOSTNÍ NOSNÉ TRÁMOVÉ KONSTRUKCE ZE ŽELEZOBETONU C30/37
C 30/37 - XC3/XD1/XF2; vč.bednění, úpravy povrchu broušením a brokováním pro pokládku izolace, vybrání pro mostní závěry, nálitků na ložiska, vč.podpěrné konstrukce, vč. kontrolních zkoušek betonu dle TKP 18 (aj. dle tech. spec.)</t>
  </si>
  <si>
    <t>odečty ploch řezů cad
příčníky: (1,08+1,14)*5,15=11.433 [A]</t>
  </si>
  <si>
    <t>422365</t>
  </si>
  <si>
    <t>VÝZTUŽ MOSTNÍ TRÁMOVÉ KONSTRUKCE Z OCELI 10505, B500B
vázaná na místě, vč. nadložiskové a pomocné výztuže</t>
  </si>
  <si>
    <t>z pol. 422325: 0,025*11,433*7,85=2.244 [A]</t>
  </si>
  <si>
    <t>42417B</t>
  </si>
  <si>
    <t>MOSTNÍ NOSNÍKY Z OCELI S 355
Ocelové svařované nosníky - kompletní, ocel S355 J2+N; vč. trnů, montážních prostředků, vč. osazení, dodání a PKO vč. podpěrné konstrukce, vč. VTD, zkoušek dle TZ</t>
  </si>
  <si>
    <t>nosníky: 4*(7,85*(0,4*0,03+0,36*0,03+0,016*0,66)*22,7)=23.778 [A]
trny+svary: uvažováno 3%+5% hmotnosti nosníků: 0,08*A=1.902 [B]
Celkem: A+B=25.680 [C]</t>
  </si>
  <si>
    <t>- dílenská dokumentace, včetně technologického předpisu spojování,
- dodání  materiálu  v požadované kvalitě a výroba konstrukce (včetně  pomůcek,  přípravků a prostředků pro výrobu) bez ohledu na náročnost a její hmotnost,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montáž konstrukce na staveništi, včetně montážních prostředků a pomůcek a zednických výpomocí,                              
- výplň, těsnění a tmelení spar a spojů,
- všechny druhy ocelového kotvení,
- dílenskou přejímku a montážní prohlídku, včetně požadovaných dokladů,
- zřízení kotevních otvorů nebo jam, nejsou-li částí jiné konstrukce,
- osazení kotvení nebo přímo částí konstrukce do podpůrné konstrukce nebo do zeminy,
- výplň kotevních otvorů  (příp.  podlití  patních  desek) maltou,  betonem  nebo  jinou speciální hmotou, vyplnění jam zeminou,- veškeré druhy protikorozní ochrany a nátěry konstrukcí,
- zvláštní spojovací prostředky, rozebíratelnost konstrukce,
- ochranná opatření před účinky bludných proudů
- ochranu před přepětím.</t>
  </si>
  <si>
    <t>42838</t>
  </si>
  <si>
    <t>KLOUB ZE ŽELEZOBETONU VČET VÝZTUŽE
vrubový kloub na opěře O2, kompletní dodávka vč. výztuže, polymerbetonu, zatmelení</t>
  </si>
  <si>
    <t>4,65=4.650 [A]</t>
  </si>
  <si>
    <t>Položka kloub ze železobetonu zahrnuje pouze zhotovení kloubu (zřízení a odstranění vložky pro pérové a vrubové klouby a pod.), beton a výztuž musí být zahrnuta v příslušných konstrukčních částech. Beton a výztuž samostatného kloubu (např. kyvné sloupečky) se zařazují jako vodorovná konstrukce.</t>
  </si>
  <si>
    <t>42862</t>
  </si>
  <si>
    <t>MOSTNÍ LOŽISKA ELASTOMEROVÁ PRO ZATÍŽ DO 2,5MN
kompletní dodávka, vč. VTD, vč. podlití plastmaltou dle TZ, rektifikace, vč. měřítek, PKO, dle tech. spec. položky
ložiska podléhají dílenské přejímce a odslouhlasení TDI</t>
  </si>
  <si>
    <t>2=2.000 [A]</t>
  </si>
  <si>
    <t>- výrobní dokumentaci, jde-li o ložisko individuálně vyráběné
- dodání kompletních ložisek požadované kvality
- přípravu, očištění a úpravy úložných ploch
- osazení ložisek podle předepsaného technologického předpisu bez ohledu na způsob uložení a kotvení
- uložení do malty jakéhokoliv druhu včetně dodávky této malty
- uložení na plastické vložky nebo maltu včetně dodávky této vložky nebo malty
- uložení na vrstvu plastbetonové malty nebo podobné vrstvy jako ochranu proti průchodu bludných proudů
- vyplnění kotevních otvorů
- lešení a podpěrné konstrukce
- tmelení, těsnění a výplně spar
- nastavení ložisek a odborná prohlídka
- dočasné zpevnění nebo naopak dočasné uvolnění ložisek
- opatření ložisek znakem výrobce a typovým číslem
- úpravy, očištění a ošetření okolí ložisek
- přiměřeným způsobem je nutné zahrnout ustanovení pro TMCH 94 pro kovové konstrukce.</t>
  </si>
  <si>
    <t>43131</t>
  </si>
  <si>
    <t>SCHODIŠŤ KONSTR Z PROST BETONU
C 25/30 - XF3, revizní schodiště u O1</t>
  </si>
  <si>
    <t>odečet cad
5,11*0,70=3.577 [A]</t>
  </si>
  <si>
    <t>451314</t>
  </si>
  <si>
    <t>PODKLADNÍ A VÝPLŇOVÉ VRSTVY Z PROSTÉHO BETONU C25/30
vč. izolace proti zemní vlhkosti ALP+2xALN</t>
  </si>
  <si>
    <t>odečet ploch cad
pod drenáž za opěrami: 0,5*0,2*(4,25+6,96)=1.121 [A]
před lícem opěr: 0,55*(6,65+6,9)=7.453 [B]
Celkem: A+B=8.574 [C]</t>
  </si>
  <si>
    <t>45152</t>
  </si>
  <si>
    <t>PODKLADNÍ A VÝPLŇOVÉ VRSTVY Z KAMENIVA DRCENÉHO
ŠDa 0/32, Id=0,95, D=100%; vč. zkoušek hutnění na parametry dle TZ</t>
  </si>
  <si>
    <t>výplň pod předláždnou dlažbu vpravo: 18,9*0,2=3.780 [A]</t>
  </si>
  <si>
    <t>45157</t>
  </si>
  <si>
    <t>PODKLADNÍ A VÝPLŇOVÉ VRSTVY Z KAMENIVA TĚŽENÉHO
tříděný štěrkopísek</t>
  </si>
  <si>
    <t>ŠP pod těsnící vrstvou za rubem opěr; z pol. 28999.1: 0,15*41,463=6.219 [A]
zásyp chrániček za koncem říms: 0,25*0,4*(2,0+4,0+4,9+1,0)=1.190 [B]
Celkem: A+B=7.409 [C]</t>
  </si>
  <si>
    <t>45160</t>
  </si>
  <si>
    <t>PODKL A VÝPLŇ VRSTVY Z MEZEROVITÉHO BETONU
MCB 12/15</t>
  </si>
  <si>
    <t>ochrana drenáže za rubem opěr: 0,35*0,35*(4,25+6,96)=1.373 [A]</t>
  </si>
  <si>
    <t>Položka zahrnuje dodávku mezerovitého betonu a jeho uložení se zhutněním, včetně mimostaveništní a vnitrostaveništní dopravy (rovněž přesuny)</t>
  </si>
  <si>
    <t>45852</t>
  </si>
  <si>
    <t>VÝPLŇ ZA OPĚRAMI A ZDMI Z KAMENIVA DRCENÉHO
ŠDa 8/32, Id=0,85, D=100%, vč. hutnění</t>
  </si>
  <si>
    <t>ochranný zásyp s drenážní funkcí: 0,5*(1,12*4,25+0,82*6,96)=5.234 [A]</t>
  </si>
  <si>
    <t>465512</t>
  </si>
  <si>
    <t>DLAŽBY Z LOMOVÉHO KAMENE NA MC
kamenná dlažba do betonového lože (C25/30-XF3; C16/20n XF1)</t>
  </si>
  <si>
    <t>odečet ploch cad
1,41*(3,44+1,62)*0,3+(1,62+4,95+5,05+3,70+1,52)*0,3=7.192 [A]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</si>
  <si>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</si>
  <si>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465513R</t>
  </si>
  <si>
    <t>PŘEDLÁŽDĚNÍ DLAŽBY Z KAMENNÝCH KOSTEK
předláždění dlažby vjezdu na pozemek parc.č. 253; žulové kostky 100x100x100; vč. prosypání ŠP, lože ze ŠD vykázáno samostatně v SD 45.</t>
  </si>
  <si>
    <t>0,1*18,9=1.890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</si>
  <si>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nutné zemní práce (svahování, úpravu pláně a pod.)
- nezahrnuje podklad pod dlažbu, vykazuje se samostatně položkami SD 45</t>
  </si>
  <si>
    <t>Komunikace</t>
  </si>
  <si>
    <t>56330</t>
  </si>
  <si>
    <t>VOZOVKOVÉ VRSTVY ZE ŠTĚRKODRTI
ŠD 0/63, vč. zkoušek hutnění</t>
  </si>
  <si>
    <t>odečty ploch cad
vozovka: prům.tl. 0,28m: 0,28*(73,9+64,3)=38.696 [A]
odl. krajnice před O1: 9,65*0,45=4.343 [B]
za O2: 3,74*0,20=0.748 [C]
Celkem: A+B+C=43.787 [D]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</si>
  <si>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</si>
  <si>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VOZOVKOVÉ VRSTVY ZE ŠTĚRKODRTI
ŠD 0/32, vč. zkoušek hutnění</t>
  </si>
  <si>
    <t>odečty ploch cad
vozovka: (80,27+68,55)*0,22=32.740 [A]</t>
  </si>
  <si>
    <t>56960</t>
  </si>
  <si>
    <t>ZPEVNĚNÍ KRAJNIC Z RECYKLOVANÉHO MATERIÁLU
vč. hutnění</t>
  </si>
  <si>
    <t>odečty ploch cad
(10,05+4,49)*0,15=2.181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</si>
  <si>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</si>
  <si>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572123</t>
  </si>
  <si>
    <t>INFILTRAČNÍ POSTŘIK Z EMULZE DO 1,0KG/M2
PI-E, 1,0 kg/m2</t>
  </si>
  <si>
    <t>pod ACP, z pol. 574E66: 112,45=112.450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</si>
  <si>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</si>
  <si>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</si>
  <si>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PS-E, 0,5kg/m2</t>
  </si>
  <si>
    <t>pod ACO, z pol. 574A34: 193,45=193.450 [A]</t>
  </si>
  <si>
    <t>574A34</t>
  </si>
  <si>
    <t>ASFALTOVÝ BETON PRO OBRUSNÉ VRSTVY ACO 11+, 11S TL. 40MM
vč.zatěsnění spár a jejich řezání, zálivek a předtěsnění spár</t>
  </si>
  <si>
    <t>odečty ploch cad
193,45=193.450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</si>
  <si>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</si>
  <si>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574A44</t>
  </si>
  <si>
    <t>ASFALTOVÝ BETON PRO OBRUSNÉ VRSTVY ACO 11+, 11S TL. 50MM
vč.zatěsnění spár a jejich řezání, zálivek a předtěsnění spár</t>
  </si>
  <si>
    <t>ochrana izolace na mostě: 91,2=91.200 [A]</t>
  </si>
  <si>
    <t>574E66</t>
  </si>
  <si>
    <t>ASFALTOVÝ BETON PRO PODKLADNÍ VRSTVY ACP 16+, 16S TL. 70MM</t>
  </si>
  <si>
    <t>odečty ploch cad
63,75+48,7=112.450 [A]</t>
  </si>
  <si>
    <t>582611</t>
  </si>
  <si>
    <t>KRYTY Z BETON DLAŽDIC SE ZÁMKEM ŠEDÝCH TL 60MM DO LOŽE Z KAM
betonová zámková dlažba, lože ŠD 4/8 tl.40mm; výplň spár křemičitým pískem, vč. zametení</t>
  </si>
  <si>
    <t>odečet plochy cad: 2,3+1,7=4.000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</si>
  <si>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</si>
  <si>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58261A</t>
  </si>
  <si>
    <t>KRYTY Z BETON DLAŽDIC SE ZÁMKEM BAREV RELIÉF TL 60MM DO LOŽE Z KAM
betonová zámková dlažba barevná pro hmatové úpravy, lože ŠD 4/8 tl.40mm; výplň spár křemičitým pískem, vč. zametení</t>
  </si>
  <si>
    <t xml:space="preserve">odečet plochy cad: 1,6+1,5=3.100 [A] </t>
  </si>
  <si>
    <t>58300</t>
  </si>
  <si>
    <t>KRYT ZE SINIČNÍCH DÍLCŮ (PANELŮ)
provizorní úprava sjízdné rampy; kompletní dodávka, montáž ademontáž, vč. příp. podsypu a zajištění polohy</t>
  </si>
  <si>
    <t>opotřebení 50%: (8,8+11,2)*3,8*0,2*0,5=7.600 [A]</t>
  </si>
  <si>
    <t>- dodání dílců v požadované kvalitě, dodání materiálu pro předepsané  lože v tloušťce předepsané dokumentací a pro předepsanou výplň spar
- očištění podkladu
- uložení dílců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</si>
  <si>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58920</t>
  </si>
  <si>
    <t>VÝPLŇ SPAR MODIFIKOVANÝM ASFALTEM
š.15mm, typ N2</t>
  </si>
  <si>
    <t>napojení na stávající vozovku: 3,93+3,5=7.430 [A]
podél obrubníků a říms: 28,3+25,52+2,0+4,0+5,0+1,0=65.820 [B]
spára nad O2 ve vozovce: 3,5=3.500 [C]
Celkem: A+B+C=76.750 [D]</t>
  </si>
  <si>
    <t>položka zahrnuje:
- dodávku předepsaného materiálu
- vyčištění a výplň spar tímto materiálem</t>
  </si>
  <si>
    <t>Přidružená stavební výroba</t>
  </si>
  <si>
    <t>711442</t>
  </si>
  <si>
    <t>IZOLACE MOSTOVEK CELOPLOŠNÁ ASFALTOVÝMI PÁSY S PEČETÍCÍ VRSTVOU
NAIP na kotevně impregnační nátěr (pečetící vrstvu) vč. nátěru</t>
  </si>
  <si>
    <t>NK a rub opěr po rubovou drenáž vč. přesahu: 5,15*23,63+2,1*5,25+1,98*7,6=147.768 [A]
zdvojená izolace v místě přechodové desky: 1,6*2*5,6=17.920 [B]
Celkem: A+B=165.688 [C]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</si>
  <si>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</si>
  <si>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711502</t>
  </si>
  <si>
    <t>OCHRANA IZOLACE NA POVRCHU ASFALTOVÝMI PÁSY
ochrana izolace pod římsou asfaltovými pásy s kovovou vložkou</t>
  </si>
  <si>
    <t>(1,5+0,7)*23,63=51.986 [A]</t>
  </si>
  <si>
    <t>položka zahrnuje:
- dodání  předepsaného ochranného materiálu
- zřízení ochrany izolace</t>
  </si>
  <si>
    <t>711507</t>
  </si>
  <si>
    <t>OCHRANA IZOLACE NA POVRCHU Z PE FÓLIE
geokompozitní drenážní prvky s HDPE jádrem na svislých plochách rubu opěr dle TKP 21 a VL4</t>
  </si>
  <si>
    <t xml:space="preserve"> 2,1*5,25+1,98*7,6=26.073 [A]</t>
  </si>
  <si>
    <t>711509</t>
  </si>
  <si>
    <t>OCHRANA IZOLACE NA POVRCHU TEXTILIÍ
filtrační vrstva na svislých plochách rubu opěr; hmotn. 600 g/m2</t>
  </si>
  <si>
    <t>z pol. 711507: 26,073=26.073 [A]</t>
  </si>
  <si>
    <t>71512</t>
  </si>
  <si>
    <t>IZOL PROTI CHEM VLIV BĚŽ KONSTR NATĚRAD A TMELY ZA STUDENA
Bezbarvý ochranný nátěr proti účinkům výfukových plynů dle ČSN 73 6223 a ČSN EN 1504-2, vč. TePř</t>
  </si>
  <si>
    <t>14,62*21,95=320.909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</si>
  <si>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geotextilii, cementový potěr, izolační přizdívku</t>
  </si>
  <si>
    <t>76799</t>
  </si>
  <si>
    <t>OSTATNÍ KOVOVÉ DOPLŇK KONSTRUKCE
Obnova stávajícího oplocení v předpolí; vč. sloupků, vč. základů z prostého betonu, výkopu a likvidace odpadu; vč. PKO; položka bude čerpána pouze na příkaz TDI</t>
  </si>
  <si>
    <t>O2 vlevo: 8,0*2,0*0,05=0.800 [A]</t>
  </si>
  <si>
    <t>- položky doplňkových konstrukcí zahrnují vedle vlastních zámečnických výrobků i rámy, rošty, lišty, kování, podpěrné, závěsné, upevňovací prvky, spojovací a těsnící materiál, pomocný materiál, kompletní povrchovou úpravu, u doplňkových stavebních konstrukcí je zahrnuto drobné zasklení nebo jiná předepsaná výplň.</t>
  </si>
  <si>
    <t>78382</t>
  </si>
  <si>
    <t>NÁTĚRY BETON KONSTR TYP S2 (OS-B)
typ S2 dle TKP 31</t>
  </si>
  <si>
    <t>boční plochy NK: (0,8+0,8)*21,95+1,21*0,8*4+0,2*0,8*4=39.632 [A]
čela NK: 6,32+6,2+5,15*0,2*2=14.580 [B]
Celkem: A+B=54.212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</si>
  <si>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</si>
  <si>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</si>
  <si>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
typ S4 dle TKP 31</t>
  </si>
  <si>
    <t>43,2+18,83+0,15*(28,3+25,52+2,05)=70.411 [A]</t>
  </si>
  <si>
    <t>Potrubí</t>
  </si>
  <si>
    <t>87433</t>
  </si>
  <si>
    <t>POTRUBÍ Z TRUB PLASTOVÝCH ODPADNÍCH DN DO 150MM
TR PP DN 150 SN 8</t>
  </si>
  <si>
    <t>vyústění drenáže O1: 2,5+1,32=3.820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</si>
  <si>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</si>
  <si>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87533</t>
  </si>
  <si>
    <t>POTRUBÍ DREN Z TRUB PLAST DN DO 150MM
rubová drenáž DN150 SN8, vč. prostupů křídly</t>
  </si>
  <si>
    <t>4,25+6,95=11.200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</si>
  <si>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</si>
  <si>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87633</t>
  </si>
  <si>
    <t>CHRÁNIČKY Z TRUB PLASTOVÝCH DN DO 150MM
pr. 110 mm; vč.zatahovacího lanka a zavíčkování</t>
  </si>
  <si>
    <t>36,2+31,8=68.000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</si>
  <si>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</si>
  <si>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89536</t>
  </si>
  <si>
    <t>DRENÁŽNÍ VÝUSŤ Z PROST BETONU
výústní objekt, beton C 25/30-XF3, vč. napojení dlažby</t>
  </si>
  <si>
    <t>položka zahrnuje:
- dodání  čerstvého  betonu  (betonové  směsi)  požadované  kvality,  jeho  uložení  do požadovaného tvaru, ošetření a ochranu betonu,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povrchu pro položení požadované izolace, povlaků a nátěrů, případně vyspravení,
- nátěry zabraňující soudržnost betonu a bednění,
- opatření  povrchů  betonu  izolací  proti zemní vlhkosti v částech, kde přijdou do styku se zeminou nebo kamenivem</t>
  </si>
  <si>
    <t>899309</t>
  </si>
  <si>
    <t>DOPLŇKY NA POTRUBÍ - VÝSTRAŽNÁ FÓLIE
nad chráničkami za koncem říms, š. 0,5m</t>
  </si>
  <si>
    <t>2,0+4,0+4,9+1,0=11.900 [A]</t>
  </si>
  <si>
    <t>- Položka zahrnuje veškerý materiál, výrobky a polotovary, včetně mimostaveništní a vnitrostaveništní dopravy (rovněž přesuny), včetně naložení a složení,případně s uložením.</t>
  </si>
  <si>
    <t>Ostatní konstrukce a práce</t>
  </si>
  <si>
    <t>9</t>
  </si>
  <si>
    <t>9112B1</t>
  </si>
  <si>
    <t>ZÁBRADLÍ MOSTNÍ SE SVISLOU VÝPLNÍ - DODÁVKA A MONTÁŽ
výška 1,1m, se svislou výplní z ocelové pásoviny opatřeno PKO, barva  RAL 7011, kotevní prvky z nerezové oceli třídy A4, vč. VTD a včetně reflexních proužků</t>
  </si>
  <si>
    <t>vlevo (kotvené z boku): 30,0=30.000 [A]
vpravo (kotvené shora): 29,5=29.500 [B]
Celkem: A+B=59.500 [C]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</si>
  <si>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</si>
  <si>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91228</t>
  </si>
  <si>
    <t>SMĚROVÉ SLOUPKY Z PLAST HMOT VČETNĚ ODRAZNÉHO PÁSKU</t>
  </si>
  <si>
    <t>8=8.000 [A]</t>
  </si>
  <si>
    <t>položka zahrnuje:
- dodání a osazení sloupku včetně nutných zemních prací
- vnitrostaveništní a mimostaveništní doprava
- odrazky plastové nebo z retroreflexní fólie</t>
  </si>
  <si>
    <t>91345</t>
  </si>
  <si>
    <t>NIVELAČNÍ ZNAČKY KOVOVÉ
nerez nivelační značka, kompletní dodávka, vč. vrtu, osazení, vlepení</t>
  </si>
  <si>
    <t>4=4.000 [A]</t>
  </si>
  <si>
    <t>položka zahrnuje:
- dodání a osazení nivelační značky včetně nutných zemních prací
- vnitrostaveništní a mimostaveništní dopravu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</si>
  <si>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</si>
  <si>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</si>
  <si>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</si>
  <si>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914131</t>
  </si>
  <si>
    <t>DOPRAVNÍ ZNAČKY ZÁKLADNÍ VELIKOSTI OCELOVÉ FÓLIE TŘ 2 - DODÁVKA A MONTÁŽ
kompletní osazení, včetně sloupků a příp. základu</t>
  </si>
  <si>
    <t>SDZ 2=2.000 [A]</t>
  </si>
  <si>
    <t>položka zahrnuje:
- dodávku a montáž značek v požadovaném provedení</t>
  </si>
  <si>
    <t>914133</t>
  </si>
  <si>
    <t>DOPRAVNÍ ZNAČKY ZÁKLADNÍ VELIKOSTI OCELOVÉ FÓLIE TŘ 2 - DEMONTÁŽ
kompletní odstranění vč.sloupků a základu, vč. likvidace odpadu a všech případných poplatků</t>
  </si>
  <si>
    <t>Položka zahrnuje odstranění, demontáž a odklizení materiálu s odvozem na předepsané místo</t>
  </si>
  <si>
    <t>917211</t>
  </si>
  <si>
    <t>ZÁHONOVÉ OBRUBY Z BETONOVÝCH OBRUBNÍKŮ ŠÍŘ 50MM
obrubník 50/250; vč.dodání, krácení, lože C 20/25 nXF3, osazení</t>
  </si>
  <si>
    <t>pod mostem a na svazích: 6,7+6,9+1,4*(6,6+1,9+2,9)+0,6=30.160 [A]
za opěrami: 4,3+0,5+1,5+3,0+1,3+1,42+1,54+2,15=15.710 [B]
Celkem: A+B=45.870 [C]</t>
  </si>
  <si>
    <t>Položka zahrnuje:
dodání a pokládku betonových obrubníků o rozměrech předepsaných zadávací dokumentací
betonové lože i boční betonovou opěrku.</t>
  </si>
  <si>
    <t>917224</t>
  </si>
  <si>
    <t>SILNIČNÍ A CHODNÍKOVÉ OBRUBY Z BETONOVÝCH OBRUBNÍKŮ ŠÍŘ 150MM
obrubník 150/250; vč.dodání, krácení, lože C 20/25 nXF3, osazení</t>
  </si>
  <si>
    <t>3,0+4,0+4,87+1,0=12.870 [A]</t>
  </si>
  <si>
    <t>919111</t>
  </si>
  <si>
    <t>ŘEZÁNÍ ASFALTOVÉHO KRYTU VOZOVEK TL DO 50MM
š.15mm</t>
  </si>
  <si>
    <t>z pol. 58920: 76,75=76.750 [A]</t>
  </si>
  <si>
    <t>položka zahrnuje řezání vozovkové vrstvy v předepsané tloušťce, včetně spotřeby vody</t>
  </si>
  <si>
    <t>91914</t>
  </si>
  <si>
    <t>ŘEZÁNÍ ŽELEZOBETONOVÝCH KONSTRUKCÍ
vč. likvidace odpadu</t>
  </si>
  <si>
    <t>při demolici NK
příčný řez nad pilíři: 1,35*2+0,4*0,4*6=3.660 [A]
při demolici pilířů
řez dole: 0,4*0,4*6=0.960 [B]
Celkem: A+B=4.620 [C]</t>
  </si>
  <si>
    <t>položka zahrnuje řezání železobetonových konstrukcí bez ohledu na tloušťku, včetně spotřeby vody</t>
  </si>
  <si>
    <t>93140</t>
  </si>
  <si>
    <t>MOSTNÍ ZÁVĚRY PODPOVRCHOVÉ
kompletní provedení dle VL4 (viz příloha detaily - přechod izolace přes dilatační spáru) vč. přípravy podkladu, řezání spár, výplně EPS, zálivek asf.modifik, vč. všech vrstev izolace a separační vložky, vč. VTD a TePř</t>
  </si>
  <si>
    <t>5,15=5.150 [A]</t>
  </si>
  <si>
    <t>- výrobní dokumentace (vč. technologického předpisu)
- dodání kompletního dil. zařízení vč. všech přepravních a montážních úprav a zařízení
- řezání a sváření na staveništi a eventuelní nutnou opravu nátěrů po těchto úkonech
- bednění a dodatečné zabetonování dilatačního zařízení
- pro kovové součásti je nutné užít ustanovení pro TMCH.94
- dodání spojovacího, kotevního a těsnícího materiálu
- úprava a příprava prostoru, včetně kotevních prvků, jejich ošetření a očištění
- zřízení kompletního mostního závěru podle příslušného technolog. předpisu, včetně předepsaného nastavení
- zřízení mostního závěru po etapách, včetně pracovních spar a spojů
- úprava  most. závěru  ve styku  s ostatními konstrukcemi  a zařízeními (u obrubníků a podél vozovek, na chodnících, na římsách, napojení izolací a pod.)
- ochrana mostního závěru proti bludným proudům a vývody pro jejich měření
- ochrana mostního závěru do doby provedení definitivního stavu, veškeré provizorní úpravy a opatření
- konečné  úpravy most. závěru jako  povrchové  povlaky, zálivky, které  nejsou součástí jiných konstrukcí, vyčištění, osaz. krytek šroubů, tmelení, těsnění, výplň spar a pod.
- úprava, očištění a ošetření prostoru kolem mostního závěru
- opatření mostního závěru znakem výrobce a typovým číslem
- provedení odborné prohlídky, je-li požadována</t>
  </si>
  <si>
    <t>93151</t>
  </si>
  <si>
    <t>MOSTNÍ ZÁVĚRY POVRCHOVÉ POSUN DO 60MM
kompletní dodávka, vč. PKO, přednastavení, zálivek, vč. VTD, dle tech. specifikace položky; mostní závěry podléhají dílenské přejímce v černém a finálním stavu a odslouhlasení TDI</t>
  </si>
  <si>
    <t>7,1=7.100 [A]</t>
  </si>
  <si>
    <t>93610R</t>
  </si>
  <si>
    <t>DROBNÉ DOPLŇK KONSTR DŘEVĚNÉ
obnova plotového pole u O2 vpravo, vč. příp. výměny poškozených prvků (planěk) vč. nátěru ve shodném odstínu se stávajícím oplocením; kompletní dodávka vč. spojovacího materiálu a likvidace odpadu; položka bude čerpána pouze na příkaz TDI v případě poškození</t>
  </si>
  <si>
    <t>délka řešeného plotového pole cca 6,0m, výška 1,8m
1=1.000 [A]</t>
  </si>
  <si>
    <t>- dílenská dokumentace, včetně technologického předpisu spojování,
- dodání dřeva v požadované kvalitě a výroba konstrukce (vč. pomůcek,  přípravků a prostředků pro výrobu) bez ohledu na náročnost a její objem, dílenská montáž, montážní dokumentace,
- dodání spojovacího materiálu,
- zřízení  montážních  a  dilatačních  spojů,  spar, včetně potřebných úprav, vložek, opracování, očištění a ošetření,
- podpěr. konstr. a lešení všech druhů pro montáž konstrukcí i doplňkových, včetně  požadovaných  otvorů, ochranných a bezpečnostních opatření a základů pro tyto konstrukce a lešení,
- jakákoliv doprava a manipulace dílců a montážních sestav, včetně dopravy konstrukce z výrobny na stavbu,
- montáž konstrukce na stavbě, včetně montážních prostředků a pomůcek a zednických výpomocí,
- výplň, těsnění a tmelení spar a spojů,
- čištění konstrukce a odstranění všech vrubů (vrypy, otlačeniny a pod.),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dokladů,
- zřízení kotevních otvorů nebo jam, nejsou-li částí jiné konstrukce, jejich úpravy, očištění a ošetření,
- osazení kotvení nebo přímo částí konstrukce do podpůrné konstrukce nebo do zeminy,
- výplň  kotevních  otvorů (případně podlití patních desek) maltou, betonem nebo jinou speciální hmotou, vyplnění jam zeminou,
- ošetření kotevní oblasti proti vzniku trhlin, vlivu povětrnosti a pod.,
- osazení značek, včetně jejich zaměření.
Dokumentace pro zadání stavby může dále předepsat, že cena položky ještě obsahuje např.:
- veškeré úpravy dřeva pro zlepšení jeho užitných vlastností (impregnace, zpevňování a pod.),
- veškeré druhy povrchových úprav,
- zvláštní spojové prostředky, rozebíratelnost konstrukce,
- osazení měřících zařízení a úprav pro ně.</t>
  </si>
  <si>
    <t>93640R</t>
  </si>
  <si>
    <t>DROBNÉ DOPLŇK KONSTR KAMENNÉ
čedičová tvarovka / tvarovky, vč. osazení do MC25-MX3, vč. zatěsnění tmelem, krácení, úpravy atd.
rozměry 125x330x60 mm, s žlábkem 1/2 prům. 90mm</t>
  </si>
  <si>
    <t>Položka zahrnuje veškerý materiál, výrobky a polotovary, včetně mimostaveništní a vnitrostaveništní dopravy (rovněž přesuny), včetně naložení a složení,případně s uložením.</t>
  </si>
  <si>
    <t>936502R</t>
  </si>
  <si>
    <t>DROBNÉ DOPLŇK KONSTR KOVOVÉ POZINK
obnova kovových prvků plotového pole podél komunikace za opěrou O2 vpravo, vč. nátěru ve shodném odstínu se stávajícím oplocením; kompletní dodávka vč. spojovacího materiálu a likvidace odpadu; položka bude čerpána pouze na příkaz TDI v případě poškození</t>
  </si>
  <si>
    <t>délka řešeného plotového pole cca 6,0m, výška plotového panelu cca 1,8m
1=1.000 [A]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</si>
  <si>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</si>
  <si>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936541</t>
  </si>
  <si>
    <t>MOSTNÍ ODVODŇOVACÍ TRUBKA (POVRCHŮ IZOLACE) Z NEREZ OCELI
nerez trubička odvodnění izolace, DN 50 s přírubou 200x200x5 mm nebo průměr 200mm; kompletní provedení s nerez pletivem příp. nerez perfor. mřížkou, vč. seříznutí pro přímý odtok pod most resp. vč. napojení na ležatý svod</t>
  </si>
  <si>
    <t>položka zahrnuje:
- výrobní dokumentaci (včetně technologického předpisu)
- dodání kompletní odvodňovací soupravy z předepsaného materiálu, včetně všech montážních a přepravních úprav a zařízení
- dodání spojovacího, kotevního a těsnícího materiálu
- úprava a příprava úložného prostoru, včetně kotevních prvků, jejich očištění a ošetření
- zřízení kompletní odvodňovací soupravy, dle příslušného technologického předpisu, včetně všech výškových a směrových úprav
- zřízení odvodňovací soupravy po etapách, včetně pracovních spar a spojů
- prodloužení  odpadní trouby pod spodní líc nosné konstr. nebo zaústěním odvodňovače do dalšího odvodňovacího zařízení
- úprava odvod. soupravy na styku s ostatními konstrukcemi a zařízeními (u obrubníku, podél vozovek, napojení izolací a pod.)
- ochrana odvodňovací soupravy do doby provedení definitivního stavu, veškeré provizorní úpravy a opatření
- konečné  úpravy odvodňovací soupravy jako povrchové povlaky, zálivky, které  nejsou součástí jiných konstr., vyčištění, tmelení, těsnění, výplň spar a pod.
- úprava, očištění a ošetření prostoru kolem odvodňovací soupravy
- opatření odvodňovače znakem výrobce a typovým číslem
- provedení odborné prohlídky, je-li požadována</t>
  </si>
  <si>
    <t>93818</t>
  </si>
  <si>
    <t>OČIŠTĚNÍ ASFALT VOZOVEK ZAMETENÍM
celá plocha nové vozovky+10 m před a za úsekem; vč. likvidace odpadu</t>
  </si>
  <si>
    <t>193,4+4,0*10,0+3,5*10,0=268.400 [A]</t>
  </si>
  <si>
    <t>položka zahrnuje očištění předepsaným způsobem včetně odklizení vzniklého odpadu</t>
  </si>
  <si>
    <t>94490</t>
  </si>
  <si>
    <t xml:space="preserve">OCHRANNÁ KONSTRUKCE
Ochranná konstrukce, včetně materiálu, dopravy, osazení, údržby během stavby, odstranění, VTD a schválení SŽ s.o..
Konstrukce musí zcela zamezit pádu jakýchkoliv předmětů, stavebního materiálu apod. do kolejiště. PD předpokládá ocelovou konstrukci opatřenou dřevěným bedněním. Konstrukce musí chránit prostor cca 5 m před a za mostem. Na obou koncích bude na konstrukci zřízena svislá stěna (bednění) zamezující přepadu předmětů přes konce konstrukce. Konstrukce nesmí zasahovat do průjezdního profilu dráhy. Konkrétní použití a provedení těchto konstrukcí a zařízení závisí na postupech a technologiích vybraného zhotovitele. Vybraný zhotovitel tyto konstrukce a zařízení navrhne v technologických postupech prací, zajistí VTD, včetně statického výpočtu a vše musí být odsouhlaseno příslušnými orgány dráhy před zahájením prací.
Vykázána je ochráněná plocha konstrukcí. </t>
  </si>
  <si>
    <t>(5.81 +2*5.0+2*1.0)*26.35=469.294 [A]</t>
  </si>
  <si>
    <t>Položka zahrnuje dovoz, montáž, údržbu, opotřebení (nájemné), demontáž, konzervaci, odvoz.</t>
  </si>
  <si>
    <t>OCHRANNÁ KONSTRUKCE
Provizorní zakrytí kolejiště dřevěnými paletami při demolici stávající mostní konstrukce, včetně materiálu, dopravy, osazení a odstranění.
Vykázána je plocha zakrytí.</t>
  </si>
  <si>
    <t>(5.81+2*10.0)*6.5=167.765 [A]</t>
  </si>
  <si>
    <t>966138</t>
  </si>
  <si>
    <t>BOURÁNÍ KONSTRUKCÍ Z KAMENE NA MC S ODVOZEM DO 20KM
vč.odvozu na skládku, poplatek za uložení na skládku uveden v pol. č. 014102.1; dále nepoužitelné prvky</t>
  </si>
  <si>
    <t>svahy pod mostem: 1,4*0,3*(10,45*5,0+10,5*5,0)=43.995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</si>
  <si>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</si>
  <si>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966158</t>
  </si>
  <si>
    <t>BOURÁNÍ KONSTRUKCÍ Z PROST BETONU S ODVOZEM DO 20KM
vč.odvozu na skládku, poplatek za uložení na skládku uveden v pol. č. 014102.2</t>
  </si>
  <si>
    <t>výplňové a spádové betony: 121,7*0,11=13.387 [A]
podklad dlažeb: 1,4*0,1*(10,45*5,0+10,5*5,0)=14.665 [B]
patky SDZ: 2*0,5*0,5*0,5=0.250 [C]
Celkem: A+B+C=28.302 [D]</t>
  </si>
  <si>
    <t>966168</t>
  </si>
  <si>
    <t>BOURÁNÍ KONSTRUKCÍ ZE ŽELEZOBETONU S ODVOZEM DO 20KM
vč.uložení na skládku, vč. ochrany vodoteče, poplatek za uložení na skládku uveden v pol. č. 014102.2</t>
  </si>
  <si>
    <t>odečty ploch cad
římsy: 0,26*26,4*2=13.728 [A]
nosná konstrukce: 102,5*0,2+0,3*0,7*21,6*3+0,55*0,3*6+0,4*4,3*2=38.538 [B]
opěry st.mostu: (9,76+7,39)*4,6+4,0*0,8*2,1*4=105.770 [C]
pilíře: 0,35*0,35*(5,2*3+4,7*3)+0,3*0,3*3,7*2=4.304 [D]
ubourání hlav pilot: 3,14*0,5*0,375*0,375*6=1.325 [E]
Celkem: A+B+C+D+E=163.665 [F]</t>
  </si>
  <si>
    <t>966188</t>
  </si>
  <si>
    <t>DEMONTÁŽ KONSTRUKCÍ KOVOVÝCH S ODVOZEM DO 20KM
vč.odvozu na místo určené investorem, předpoklad do 20 km</t>
  </si>
  <si>
    <t>st. zábradlí, 15kg/bm: (25,6+25,8)*0,015=0.771 [A]
sloupky SDZ, 20kg/ks: odhad 2*0,02=0.040 [B]
ocel.ložiska, 60kg/kd: 3*0,06=0.180 [C]
Celkem: A+B+C=0.991 [D]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</si>
  <si>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</si>
  <si>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97817</t>
  </si>
  <si>
    <t>ODSTRANĚNÍ MOSTNÍ IZOLACE
vč.odvozu na skládku, předpoklad do 20km, poplatek za uložení na skládku uveden v pol. č. 014132.1</t>
  </si>
  <si>
    <t>121,7=121.700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</si>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</sst>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000'!H65</f>
        <v>0</v>
      </c>
      <c r="D11" s="10">
        <f>'SO 000'!P65</f>
        <v>0</v>
      </c>
      <c r="E11" s="10">
        <f>C11+D11</f>
        <v>0</v>
      </c>
    </row>
    <row r="12" spans="1:5" ht="12.75" customHeight="1">
      <c r="A12" s="6" t="s">
        <v>92</v>
      </c>
      <c r="B12" s="6" t="s">
        <v>93</v>
      </c>
      <c r="C12" s="10">
        <f>'SO 201'!H404</f>
        <v>0</v>
      </c>
      <c r="D12" s="10">
        <f>'SO 201'!P404</f>
        <v>0</v>
      </c>
      <c r="E12" s="10">
        <f>C12+D12</f>
        <v>0</v>
      </c>
    </row>
  </sheetData>
  <sheetProtection formatColumns="0"/>
  <hyperlinks>
    <hyperlink ref="A11" location="#'SO 000'!A1" tooltip="Odkaz na stranku objektu [SO 000]" display="SO 000"/>
    <hyperlink ref="A12" location="#'SO 201'!A1" tooltip="Odkaz na stranku objektu [SO 201]" display="SO 2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51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120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47</v>
      </c>
    </row>
    <row r="14" ht="25.5">
      <c r="D14" s="12" t="s">
        <v>48</v>
      </c>
    </row>
    <row r="15" spans="1:16" ht="38.25">
      <c r="A15" s="6">
        <v>2</v>
      </c>
      <c r="B15" s="6" t="s">
        <v>49</v>
      </c>
      <c r="C15" s="6" t="s">
        <v>44</v>
      </c>
      <c r="D15" s="6" t="s">
        <v>50</v>
      </c>
      <c r="E15" s="6" t="s">
        <v>46</v>
      </c>
      <c r="F15" s="8">
        <v>3240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51</v>
      </c>
    </row>
    <row r="17" ht="25.5">
      <c r="D17" s="12" t="s">
        <v>48</v>
      </c>
    </row>
    <row r="18" spans="1:16" ht="25.5">
      <c r="A18" s="6">
        <v>3</v>
      </c>
      <c r="B18" s="6" t="s">
        <v>52</v>
      </c>
      <c r="C18" s="6" t="s">
        <v>44</v>
      </c>
      <c r="D18" s="6" t="s">
        <v>53</v>
      </c>
      <c r="E18" s="6" t="s">
        <v>54</v>
      </c>
      <c r="F18" s="8">
        <v>2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38.25">
      <c r="D19" s="12" t="s">
        <v>55</v>
      </c>
    </row>
    <row r="20" ht="12.75">
      <c r="D20" s="12" t="s">
        <v>56</v>
      </c>
    </row>
    <row r="21" spans="1:16" ht="38.25">
      <c r="A21" s="6">
        <v>4</v>
      </c>
      <c r="B21" s="6" t="s">
        <v>57</v>
      </c>
      <c r="C21" s="6" t="s">
        <v>44</v>
      </c>
      <c r="D21" s="6" t="s">
        <v>58</v>
      </c>
      <c r="E21" s="6" t="s">
        <v>59</v>
      </c>
      <c r="F21" s="8">
        <v>1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60</v>
      </c>
    </row>
    <row r="23" ht="12.75">
      <c r="D23" s="12" t="s">
        <v>61</v>
      </c>
    </row>
    <row r="24" spans="1:16" ht="216.75">
      <c r="A24" s="6">
        <v>5</v>
      </c>
      <c r="B24" s="6" t="s">
        <v>62</v>
      </c>
      <c r="C24" s="6" t="s">
        <v>24</v>
      </c>
      <c r="D24" s="6" t="s">
        <v>63</v>
      </c>
      <c r="E24" s="6" t="s">
        <v>59</v>
      </c>
      <c r="F24" s="8">
        <v>1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60</v>
      </c>
    </row>
    <row r="26" ht="12.75">
      <c r="D26" s="12" t="s">
        <v>61</v>
      </c>
    </row>
    <row r="27" spans="1:16" ht="165.75">
      <c r="A27" s="6">
        <v>6</v>
      </c>
      <c r="B27" s="6" t="s">
        <v>62</v>
      </c>
      <c r="C27" s="6" t="s">
        <v>34</v>
      </c>
      <c r="D27" s="6" t="s">
        <v>64</v>
      </c>
      <c r="E27" s="6" t="s">
        <v>59</v>
      </c>
      <c r="F27" s="8">
        <v>1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60</v>
      </c>
    </row>
    <row r="29" ht="12.75">
      <c r="D29" s="12" t="s">
        <v>61</v>
      </c>
    </row>
    <row r="30" spans="1:16" ht="51">
      <c r="A30" s="6">
        <v>7</v>
      </c>
      <c r="B30" s="6" t="s">
        <v>65</v>
      </c>
      <c r="C30" s="6" t="s">
        <v>44</v>
      </c>
      <c r="D30" s="6" t="s">
        <v>66</v>
      </c>
      <c r="E30" s="6" t="s">
        <v>59</v>
      </c>
      <c r="F30" s="8">
        <v>1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60</v>
      </c>
    </row>
    <row r="32" ht="12.75">
      <c r="D32" s="12" t="s">
        <v>61</v>
      </c>
    </row>
    <row r="33" spans="1:16" ht="38.25">
      <c r="A33" s="6">
        <v>8</v>
      </c>
      <c r="B33" s="6" t="s">
        <v>67</v>
      </c>
      <c r="C33" s="6" t="s">
        <v>44</v>
      </c>
      <c r="D33" s="6" t="s">
        <v>68</v>
      </c>
      <c r="E33" s="6" t="s">
        <v>69</v>
      </c>
      <c r="F33" s="8">
        <v>1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60</v>
      </c>
    </row>
    <row r="35" ht="12.75">
      <c r="D35" s="12" t="s">
        <v>61</v>
      </c>
    </row>
    <row r="36" spans="1:16" ht="127.5">
      <c r="A36" s="6">
        <v>9</v>
      </c>
      <c r="B36" s="6" t="s">
        <v>70</v>
      </c>
      <c r="C36" s="6" t="s">
        <v>44</v>
      </c>
      <c r="D36" s="6" t="s">
        <v>71</v>
      </c>
      <c r="E36" s="6" t="s">
        <v>59</v>
      </c>
      <c r="F36" s="8">
        <v>1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60</v>
      </c>
    </row>
    <row r="38" ht="12.75">
      <c r="D38" s="12" t="s">
        <v>61</v>
      </c>
    </row>
    <row r="39" spans="1:16" ht="76.5">
      <c r="A39" s="6">
        <v>10</v>
      </c>
      <c r="B39" s="6" t="s">
        <v>72</v>
      </c>
      <c r="C39" s="6" t="s">
        <v>44</v>
      </c>
      <c r="D39" s="6" t="s">
        <v>73</v>
      </c>
      <c r="E39" s="6" t="s">
        <v>59</v>
      </c>
      <c r="F39" s="8">
        <v>1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60</v>
      </c>
    </row>
    <row r="41" ht="12.75">
      <c r="D41" s="12" t="s">
        <v>61</v>
      </c>
    </row>
    <row r="42" spans="1:16" ht="76.5">
      <c r="A42" s="6">
        <v>11</v>
      </c>
      <c r="B42" s="6" t="s">
        <v>74</v>
      </c>
      <c r="C42" s="6" t="s">
        <v>44</v>
      </c>
      <c r="D42" s="6" t="s">
        <v>75</v>
      </c>
      <c r="E42" s="6" t="s">
        <v>59</v>
      </c>
      <c r="F42" s="8">
        <v>1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60</v>
      </c>
    </row>
    <row r="44" ht="76.5">
      <c r="D44" s="12" t="s">
        <v>76</v>
      </c>
    </row>
    <row r="45" spans="1:16" ht="25.5">
      <c r="A45" s="6">
        <v>12</v>
      </c>
      <c r="B45" s="6" t="s">
        <v>77</v>
      </c>
      <c r="C45" s="6" t="s">
        <v>44</v>
      </c>
      <c r="D45" s="6" t="s">
        <v>78</v>
      </c>
      <c r="E45" s="6" t="s">
        <v>59</v>
      </c>
      <c r="F45" s="8">
        <v>1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12.75">
      <c r="D46" s="12" t="s">
        <v>60</v>
      </c>
    </row>
    <row r="47" ht="12.75">
      <c r="D47" s="12" t="s">
        <v>61</v>
      </c>
    </row>
    <row r="48" spans="1:16" ht="25.5">
      <c r="A48" s="6">
        <v>13</v>
      </c>
      <c r="B48" s="6" t="s">
        <v>79</v>
      </c>
      <c r="C48" s="6" t="s">
        <v>44</v>
      </c>
      <c r="D48" s="6" t="s">
        <v>80</v>
      </c>
      <c r="E48" s="6" t="s">
        <v>69</v>
      </c>
      <c r="F48" s="8">
        <v>1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12.75">
      <c r="D49" s="12" t="s">
        <v>60</v>
      </c>
    </row>
    <row r="50" ht="51">
      <c r="D50" s="12" t="s">
        <v>81</v>
      </c>
    </row>
    <row r="51" spans="1:16" ht="191.25">
      <c r="A51" s="6">
        <v>14</v>
      </c>
      <c r="B51" s="6" t="s">
        <v>82</v>
      </c>
      <c r="C51" s="6" t="s">
        <v>44</v>
      </c>
      <c r="D51" s="6" t="s">
        <v>83</v>
      </c>
      <c r="E51" s="6" t="s">
        <v>59</v>
      </c>
      <c r="F51" s="8">
        <v>1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12.75">
      <c r="D52" s="12" t="s">
        <v>60</v>
      </c>
    </row>
    <row r="53" ht="25.5">
      <c r="D53" s="12" t="s">
        <v>84</v>
      </c>
    </row>
    <row r="54" spans="1:16" ht="12.75" customHeight="1">
      <c r="A54" s="13"/>
      <c r="B54" s="13"/>
      <c r="C54" s="13" t="s">
        <v>42</v>
      </c>
      <c r="D54" s="13" t="s">
        <v>41</v>
      </c>
      <c r="E54" s="13"/>
      <c r="F54" s="13"/>
      <c r="G54" s="13"/>
      <c r="H54" s="13">
        <f>SUM(H12:H53)</f>
        <v>0</v>
      </c>
      <c r="P54">
        <f>ROUND(SUM(P12:P53),2)</f>
        <v>0</v>
      </c>
    </row>
    <row r="56" spans="1:16" ht="12.75" customHeight="1">
      <c r="A56" s="13"/>
      <c r="B56" s="13"/>
      <c r="C56" s="13"/>
      <c r="D56" s="13" t="s">
        <v>85</v>
      </c>
      <c r="E56" s="13"/>
      <c r="F56" s="13"/>
      <c r="G56" s="13"/>
      <c r="H56" s="13">
        <f>+H54</f>
        <v>0</v>
      </c>
      <c r="P56">
        <f>+P54</f>
        <v>0</v>
      </c>
    </row>
    <row r="58" spans="1:8" ht="12.75" customHeight="1">
      <c r="A58" s="7" t="s">
        <v>86</v>
      </c>
      <c r="B58" s="7"/>
      <c r="C58" s="7"/>
      <c r="D58" s="7"/>
      <c r="E58" s="7"/>
      <c r="F58" s="7"/>
      <c r="G58" s="7"/>
      <c r="H58" s="7"/>
    </row>
    <row r="59" spans="1:8" ht="12.75" customHeight="1">
      <c r="A59" s="7"/>
      <c r="B59" s="7"/>
      <c r="C59" s="7"/>
      <c r="D59" s="7" t="s">
        <v>87</v>
      </c>
      <c r="E59" s="7"/>
      <c r="F59" s="7"/>
      <c r="G59" s="7"/>
      <c r="H59" s="7"/>
    </row>
    <row r="60" spans="1:16" ht="12.75" customHeight="1">
      <c r="A60" s="13"/>
      <c r="B60" s="13"/>
      <c r="C60" s="13"/>
      <c r="D60" s="13" t="s">
        <v>88</v>
      </c>
      <c r="E60" s="13"/>
      <c r="F60" s="13"/>
      <c r="G60" s="13"/>
      <c r="H60" s="13">
        <v>0</v>
      </c>
      <c r="P60">
        <v>0</v>
      </c>
    </row>
    <row r="61" spans="1:8" ht="12.75" customHeight="1">
      <c r="A61" s="13"/>
      <c r="B61" s="13"/>
      <c r="C61" s="13"/>
      <c r="D61" s="13" t="s">
        <v>89</v>
      </c>
      <c r="E61" s="13"/>
      <c r="F61" s="13"/>
      <c r="G61" s="13"/>
      <c r="H61" s="13"/>
    </row>
    <row r="62" spans="1:16" ht="12.75" customHeight="1">
      <c r="A62" s="13"/>
      <c r="B62" s="13"/>
      <c r="C62" s="13"/>
      <c r="D62" s="13" t="s">
        <v>90</v>
      </c>
      <c r="E62" s="13"/>
      <c r="F62" s="13"/>
      <c r="G62" s="13"/>
      <c r="H62" s="13">
        <v>0</v>
      </c>
      <c r="P62">
        <v>0</v>
      </c>
    </row>
    <row r="63" spans="1:16" ht="12.75" customHeight="1">
      <c r="A63" s="13"/>
      <c r="B63" s="13"/>
      <c r="C63" s="13"/>
      <c r="D63" s="13" t="s">
        <v>91</v>
      </c>
      <c r="E63" s="13"/>
      <c r="F63" s="13"/>
      <c r="G63" s="13"/>
      <c r="H63" s="13">
        <f>H60+H62</f>
        <v>0</v>
      </c>
      <c r="P63">
        <f>P60+P62</f>
        <v>0</v>
      </c>
    </row>
    <row r="65" spans="1:16" ht="12.75" customHeight="1">
      <c r="A65" s="13"/>
      <c r="B65" s="13"/>
      <c r="C65" s="13"/>
      <c r="D65" s="13" t="s">
        <v>91</v>
      </c>
      <c r="E65" s="13"/>
      <c r="F65" s="13"/>
      <c r="G65" s="13"/>
      <c r="H65" s="13">
        <f>H56+H63</f>
        <v>0</v>
      </c>
      <c r="P65">
        <f>P56+P63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92</v>
      </c>
      <c r="D5" s="5" t="s">
        <v>93</v>
      </c>
      <c r="E5" s="5"/>
    </row>
    <row r="6" spans="1:5" ht="12.75" customHeight="1">
      <c r="A6" t="s">
        <v>18</v>
      </c>
      <c r="C6" s="5" t="s">
        <v>92</v>
      </c>
      <c r="D6" s="5" t="s">
        <v>93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94</v>
      </c>
      <c r="C12" s="6" t="s">
        <v>24</v>
      </c>
      <c r="D12" s="6" t="s">
        <v>95</v>
      </c>
      <c r="E12" s="6" t="s">
        <v>96</v>
      </c>
      <c r="F12" s="8">
        <v>561.156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40.25">
      <c r="D13" s="12" t="s">
        <v>97</v>
      </c>
    </row>
    <row r="14" ht="25.5">
      <c r="D14" s="12" t="s">
        <v>98</v>
      </c>
    </row>
    <row r="15" spans="1:16" ht="25.5">
      <c r="A15" s="6">
        <v>2</v>
      </c>
      <c r="B15" s="6" t="s">
        <v>94</v>
      </c>
      <c r="C15" s="6" t="s">
        <v>34</v>
      </c>
      <c r="D15" s="6" t="s">
        <v>99</v>
      </c>
      <c r="E15" s="6" t="s">
        <v>96</v>
      </c>
      <c r="F15" s="8">
        <v>32.1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100</v>
      </c>
    </row>
    <row r="17" ht="25.5">
      <c r="D17" s="12" t="s">
        <v>98</v>
      </c>
    </row>
    <row r="18" spans="1:16" ht="25.5">
      <c r="A18" s="6">
        <v>3</v>
      </c>
      <c r="B18" s="6" t="s">
        <v>101</v>
      </c>
      <c r="C18" s="6" t="s">
        <v>24</v>
      </c>
      <c r="D18" s="6" t="s">
        <v>102</v>
      </c>
      <c r="E18" s="6" t="s">
        <v>103</v>
      </c>
      <c r="F18" s="8">
        <v>114.387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104</v>
      </c>
    </row>
    <row r="20" ht="25.5">
      <c r="D20" s="12" t="s">
        <v>98</v>
      </c>
    </row>
    <row r="21" spans="1:16" ht="25.5">
      <c r="A21" s="6">
        <v>4</v>
      </c>
      <c r="B21" s="6" t="s">
        <v>101</v>
      </c>
      <c r="C21" s="6" t="s">
        <v>34</v>
      </c>
      <c r="D21" s="6" t="s">
        <v>105</v>
      </c>
      <c r="E21" s="6" t="s">
        <v>103</v>
      </c>
      <c r="F21" s="8">
        <v>441.525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38.25">
      <c r="D22" s="12" t="s">
        <v>106</v>
      </c>
    </row>
    <row r="23" ht="25.5">
      <c r="D23" s="12" t="s">
        <v>98</v>
      </c>
    </row>
    <row r="24" spans="1:16" ht="25.5">
      <c r="A24" s="6">
        <v>5</v>
      </c>
      <c r="B24" s="6" t="s">
        <v>107</v>
      </c>
      <c r="C24" s="6" t="s">
        <v>44</v>
      </c>
      <c r="D24" s="6" t="s">
        <v>108</v>
      </c>
      <c r="E24" s="6" t="s">
        <v>103</v>
      </c>
      <c r="F24" s="8">
        <v>44.82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109</v>
      </c>
    </row>
    <row r="26" ht="25.5">
      <c r="D26" s="12" t="s">
        <v>98</v>
      </c>
    </row>
    <row r="27" spans="1:16" ht="25.5">
      <c r="A27" s="6">
        <v>6</v>
      </c>
      <c r="B27" s="6" t="s">
        <v>110</v>
      </c>
      <c r="C27" s="6" t="s">
        <v>44</v>
      </c>
      <c r="D27" s="6" t="s">
        <v>111</v>
      </c>
      <c r="E27" s="6" t="s">
        <v>103</v>
      </c>
      <c r="F27" s="8">
        <v>26.892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112</v>
      </c>
    </row>
    <row r="29" ht="25.5">
      <c r="D29" s="12" t="s">
        <v>98</v>
      </c>
    </row>
    <row r="30" spans="1:16" ht="25.5">
      <c r="A30" s="6">
        <v>7</v>
      </c>
      <c r="B30" s="6" t="s">
        <v>113</v>
      </c>
      <c r="C30" s="6" t="s">
        <v>24</v>
      </c>
      <c r="D30" s="6" t="s">
        <v>114</v>
      </c>
      <c r="E30" s="6" t="s">
        <v>103</v>
      </c>
      <c r="F30" s="8">
        <v>8.397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115</v>
      </c>
    </row>
    <row r="32" ht="25.5">
      <c r="D32" s="12" t="s">
        <v>98</v>
      </c>
    </row>
    <row r="33" spans="1:16" ht="38.25">
      <c r="A33" s="6">
        <v>8</v>
      </c>
      <c r="B33" s="6" t="s">
        <v>113</v>
      </c>
      <c r="C33" s="6" t="s">
        <v>34</v>
      </c>
      <c r="D33" s="6" t="s">
        <v>116</v>
      </c>
      <c r="E33" s="6" t="s">
        <v>103</v>
      </c>
      <c r="F33" s="8">
        <v>33.642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117</v>
      </c>
    </row>
    <row r="35" ht="25.5">
      <c r="D35" s="12" t="s">
        <v>98</v>
      </c>
    </row>
    <row r="36" spans="1:16" ht="25.5">
      <c r="A36" s="6">
        <v>9</v>
      </c>
      <c r="B36" s="6" t="s">
        <v>118</v>
      </c>
      <c r="C36" s="6" t="s">
        <v>44</v>
      </c>
      <c r="D36" s="6" t="s">
        <v>119</v>
      </c>
      <c r="E36" s="6" t="s">
        <v>96</v>
      </c>
      <c r="F36" s="8">
        <v>180.122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120</v>
      </c>
    </row>
    <row r="38" ht="25.5">
      <c r="D38" s="12" t="s">
        <v>121</v>
      </c>
    </row>
    <row r="39" spans="1:16" ht="12.75" customHeight="1">
      <c r="A39" s="13"/>
      <c r="B39" s="13"/>
      <c r="C39" s="13" t="s">
        <v>42</v>
      </c>
      <c r="D39" s="13" t="s">
        <v>41</v>
      </c>
      <c r="E39" s="13"/>
      <c r="F39" s="13"/>
      <c r="G39" s="13"/>
      <c r="H39" s="13">
        <f>SUM(H12:H38)</f>
        <v>0</v>
      </c>
      <c r="P39">
        <f>ROUND(SUM(P12:P38),2)</f>
        <v>0</v>
      </c>
    </row>
    <row r="41" spans="1:8" ht="12.75" customHeight="1">
      <c r="A41" s="7"/>
      <c r="B41" s="7"/>
      <c r="C41" s="7" t="s">
        <v>24</v>
      </c>
      <c r="D41" s="7" t="s">
        <v>122</v>
      </c>
      <c r="E41" s="7"/>
      <c r="F41" s="9"/>
      <c r="G41" s="7"/>
      <c r="H41" s="9"/>
    </row>
    <row r="42" spans="1:16" ht="25.5">
      <c r="A42" s="6">
        <v>10</v>
      </c>
      <c r="B42" s="6" t="s">
        <v>123</v>
      </c>
      <c r="C42" s="6" t="s">
        <v>44</v>
      </c>
      <c r="D42" s="6" t="s">
        <v>124</v>
      </c>
      <c r="E42" s="6" t="s">
        <v>125</v>
      </c>
      <c r="F42" s="8">
        <v>200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126</v>
      </c>
    </row>
    <row r="44" ht="38.25">
      <c r="D44" s="12" t="s">
        <v>127</v>
      </c>
    </row>
    <row r="45" spans="1:16" ht="51">
      <c r="A45" s="6">
        <v>11</v>
      </c>
      <c r="B45" s="6" t="s">
        <v>128</v>
      </c>
      <c r="C45" s="6" t="s">
        <v>44</v>
      </c>
      <c r="D45" s="6" t="s">
        <v>129</v>
      </c>
      <c r="E45" s="6" t="s">
        <v>96</v>
      </c>
      <c r="F45" s="8">
        <v>24.9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12.75">
      <c r="D46" s="12" t="s">
        <v>130</v>
      </c>
    </row>
    <row r="47" ht="25.5">
      <c r="D47" s="12" t="s">
        <v>131</v>
      </c>
    </row>
    <row r="48" spans="1:16" ht="38.25">
      <c r="A48" s="6">
        <v>12</v>
      </c>
      <c r="B48" s="6" t="s">
        <v>132</v>
      </c>
      <c r="C48" s="6" t="s">
        <v>44</v>
      </c>
      <c r="D48" s="6" t="s">
        <v>133</v>
      </c>
      <c r="E48" s="6" t="s">
        <v>96</v>
      </c>
      <c r="F48" s="8">
        <v>14.94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12.75">
      <c r="D49" s="12" t="s">
        <v>134</v>
      </c>
    </row>
    <row r="50" ht="25.5">
      <c r="D50" s="12" t="s">
        <v>131</v>
      </c>
    </row>
    <row r="51" spans="1:16" ht="38.25">
      <c r="A51" s="6">
        <v>13</v>
      </c>
      <c r="B51" s="6" t="s">
        <v>135</v>
      </c>
      <c r="C51" s="6" t="s">
        <v>44</v>
      </c>
      <c r="D51" s="6" t="s">
        <v>136</v>
      </c>
      <c r="E51" s="6" t="s">
        <v>96</v>
      </c>
      <c r="F51" s="8">
        <v>18.69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12.75">
      <c r="D52" s="12" t="s">
        <v>137</v>
      </c>
    </row>
    <row r="53" ht="25.5">
      <c r="D53" s="12" t="s">
        <v>131</v>
      </c>
    </row>
    <row r="54" spans="1:16" ht="38.25">
      <c r="A54" s="6">
        <v>14</v>
      </c>
      <c r="B54" s="6" t="s">
        <v>138</v>
      </c>
      <c r="C54" s="6" t="s">
        <v>44</v>
      </c>
      <c r="D54" s="6" t="s">
        <v>139</v>
      </c>
      <c r="E54" s="6" t="s">
        <v>96</v>
      </c>
      <c r="F54" s="8">
        <v>42.27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25.5">
      <c r="D55" s="12" t="s">
        <v>140</v>
      </c>
    </row>
    <row r="56" ht="25.5">
      <c r="D56" s="12" t="s">
        <v>141</v>
      </c>
    </row>
    <row r="57" spans="1:16" ht="25.5">
      <c r="A57" s="6">
        <v>15</v>
      </c>
      <c r="B57" s="6" t="s">
        <v>142</v>
      </c>
      <c r="C57" s="6" t="s">
        <v>24</v>
      </c>
      <c r="D57" s="6" t="s">
        <v>143</v>
      </c>
      <c r="E57" s="6" t="s">
        <v>96</v>
      </c>
      <c r="F57" s="8">
        <v>72.849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51">
      <c r="D58" s="12" t="s">
        <v>144</v>
      </c>
    </row>
    <row r="59" ht="369.75">
      <c r="D59" s="12" t="s">
        <v>145</v>
      </c>
    </row>
    <row r="60" spans="1:16" ht="38.25">
      <c r="A60" s="6">
        <v>16</v>
      </c>
      <c r="B60" s="6" t="s">
        <v>142</v>
      </c>
      <c r="C60" s="6" t="s">
        <v>34</v>
      </c>
      <c r="D60" s="6" t="s">
        <v>146</v>
      </c>
      <c r="E60" s="6" t="s">
        <v>96</v>
      </c>
      <c r="F60" s="8">
        <v>243.059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63.75">
      <c r="D61" s="12" t="s">
        <v>147</v>
      </c>
    </row>
    <row r="62" ht="369.75">
      <c r="D62" s="12" t="s">
        <v>145</v>
      </c>
    </row>
    <row r="63" spans="1:16" ht="25.5">
      <c r="A63" s="6">
        <v>17</v>
      </c>
      <c r="B63" s="6" t="s">
        <v>148</v>
      </c>
      <c r="C63" s="6" t="s">
        <v>44</v>
      </c>
      <c r="D63" s="6" t="s">
        <v>149</v>
      </c>
      <c r="E63" s="6" t="s">
        <v>96</v>
      </c>
      <c r="F63" s="8">
        <v>187.53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38.25">
      <c r="D64" s="12" t="s">
        <v>150</v>
      </c>
    </row>
    <row r="65" ht="216.75">
      <c r="D65" s="12" t="s">
        <v>151</v>
      </c>
    </row>
    <row r="66" spans="1:16" ht="25.5">
      <c r="A66" s="6">
        <v>18</v>
      </c>
      <c r="B66" s="6" t="s">
        <v>152</v>
      </c>
      <c r="C66" s="6" t="s">
        <v>44</v>
      </c>
      <c r="D66" s="6" t="s">
        <v>153</v>
      </c>
      <c r="E66" s="6" t="s">
        <v>96</v>
      </c>
      <c r="F66" s="8">
        <v>180.122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12.75">
      <c r="D67" s="12" t="s">
        <v>154</v>
      </c>
    </row>
    <row r="68" ht="318.75">
      <c r="D68" s="12" t="s">
        <v>155</v>
      </c>
    </row>
    <row r="69" spans="1:16" ht="38.25">
      <c r="A69" s="6">
        <v>19</v>
      </c>
      <c r="B69" s="6" t="s">
        <v>156</v>
      </c>
      <c r="C69" s="6" t="s">
        <v>24</v>
      </c>
      <c r="D69" s="6" t="s">
        <v>157</v>
      </c>
      <c r="E69" s="6" t="s">
        <v>96</v>
      </c>
      <c r="F69" s="8">
        <v>349.43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25.5">
      <c r="D70" s="12" t="s">
        <v>158</v>
      </c>
    </row>
    <row r="71" ht="318.75">
      <c r="D71" s="12" t="s">
        <v>159</v>
      </c>
    </row>
    <row r="72" spans="1:16" ht="38.25">
      <c r="A72" s="6">
        <v>20</v>
      </c>
      <c r="B72" s="6" t="s">
        <v>156</v>
      </c>
      <c r="C72" s="6" t="s">
        <v>34</v>
      </c>
      <c r="D72" s="6" t="s">
        <v>160</v>
      </c>
      <c r="E72" s="6" t="s">
        <v>96</v>
      </c>
      <c r="F72" s="8">
        <v>32.1</v>
      </c>
      <c r="G72" s="11"/>
      <c r="H72" s="10">
        <f>ROUND((G72*F72),2)</f>
        <v>0</v>
      </c>
      <c r="O72">
        <f>rekapitulace!H8</f>
        <v>21</v>
      </c>
      <c r="P72">
        <f>O72/100*H72</f>
        <v>0</v>
      </c>
    </row>
    <row r="73" ht="25.5">
      <c r="D73" s="12" t="s">
        <v>161</v>
      </c>
    </row>
    <row r="74" ht="318.75">
      <c r="D74" s="12" t="s">
        <v>159</v>
      </c>
    </row>
    <row r="75" spans="1:16" ht="38.25">
      <c r="A75" s="6">
        <v>21</v>
      </c>
      <c r="B75" s="6" t="s">
        <v>162</v>
      </c>
      <c r="C75" s="6" t="s">
        <v>44</v>
      </c>
      <c r="D75" s="6" t="s">
        <v>163</v>
      </c>
      <c r="E75" s="6" t="s">
        <v>96</v>
      </c>
      <c r="F75" s="8">
        <v>168.81</v>
      </c>
      <c r="G75" s="11"/>
      <c r="H75" s="10">
        <f>ROUND((G75*F75),2)</f>
        <v>0</v>
      </c>
      <c r="O75">
        <f>rekapitulace!H8</f>
        <v>21</v>
      </c>
      <c r="P75">
        <f>O75/100*H75</f>
        <v>0</v>
      </c>
    </row>
    <row r="76" ht="25.5">
      <c r="D76" s="12" t="s">
        <v>164</v>
      </c>
    </row>
    <row r="77" ht="267.75">
      <c r="D77" s="12" t="s">
        <v>165</v>
      </c>
    </row>
    <row r="78" spans="1:16" ht="38.25">
      <c r="A78" s="6">
        <v>22</v>
      </c>
      <c r="B78" s="6" t="s">
        <v>166</v>
      </c>
      <c r="C78" s="6" t="s">
        <v>44</v>
      </c>
      <c r="D78" s="6" t="s">
        <v>167</v>
      </c>
      <c r="E78" s="6" t="s">
        <v>96</v>
      </c>
      <c r="F78" s="8">
        <v>11.731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25.5">
      <c r="D79" s="12" t="s">
        <v>168</v>
      </c>
    </row>
    <row r="80" ht="267.75">
      <c r="D80" s="12" t="s">
        <v>165</v>
      </c>
    </row>
    <row r="81" spans="1:16" ht="38.25">
      <c r="A81" s="6">
        <v>23</v>
      </c>
      <c r="B81" s="6" t="s">
        <v>169</v>
      </c>
      <c r="C81" s="6" t="s">
        <v>44</v>
      </c>
      <c r="D81" s="6" t="s">
        <v>170</v>
      </c>
      <c r="E81" s="6" t="s">
        <v>96</v>
      </c>
      <c r="F81" s="8">
        <v>168.391</v>
      </c>
      <c r="G81" s="11"/>
      <c r="H81" s="10">
        <f>ROUND((G81*F81),2)</f>
        <v>0</v>
      </c>
      <c r="O81">
        <f>rekapitulace!H8</f>
        <v>21</v>
      </c>
      <c r="P81">
        <f>O81/100*H81</f>
        <v>0</v>
      </c>
    </row>
    <row r="82" ht="63.75">
      <c r="D82" s="12" t="s">
        <v>171</v>
      </c>
    </row>
    <row r="83" ht="229.5">
      <c r="D83" s="12" t="s">
        <v>172</v>
      </c>
    </row>
    <row r="84" spans="1:16" ht="25.5">
      <c r="A84" s="6">
        <v>24</v>
      </c>
      <c r="B84" s="6" t="s">
        <v>173</v>
      </c>
      <c r="C84" s="6" t="s">
        <v>24</v>
      </c>
      <c r="D84" s="6" t="s">
        <v>174</v>
      </c>
      <c r="E84" s="6" t="s">
        <v>96</v>
      </c>
      <c r="F84" s="8">
        <v>61.076</v>
      </c>
      <c r="G84" s="11"/>
      <c r="H84" s="10">
        <f>ROUND((G84*F84),2)</f>
        <v>0</v>
      </c>
      <c r="O84">
        <f>rekapitulace!H8</f>
        <v>21</v>
      </c>
      <c r="P84">
        <f>O84/100*H84</f>
        <v>0</v>
      </c>
    </row>
    <row r="85" ht="63.75">
      <c r="D85" s="12" t="s">
        <v>175</v>
      </c>
    </row>
    <row r="86" ht="229.5">
      <c r="D86" s="12" t="s">
        <v>176</v>
      </c>
    </row>
    <row r="87" spans="1:16" ht="38.25">
      <c r="A87" s="6">
        <v>25</v>
      </c>
      <c r="B87" s="6" t="s">
        <v>173</v>
      </c>
      <c r="C87" s="6" t="s">
        <v>34</v>
      </c>
      <c r="D87" s="6" t="s">
        <v>177</v>
      </c>
      <c r="E87" s="6" t="s">
        <v>96</v>
      </c>
      <c r="F87" s="8">
        <v>83.959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76.5">
      <c r="D88" s="12" t="s">
        <v>178</v>
      </c>
    </row>
    <row r="89" ht="229.5">
      <c r="D89" s="12" t="s">
        <v>176</v>
      </c>
    </row>
    <row r="90" spans="1:16" ht="25.5">
      <c r="A90" s="6">
        <v>26</v>
      </c>
      <c r="B90" s="6" t="s">
        <v>179</v>
      </c>
      <c r="C90" s="6" t="s">
        <v>44</v>
      </c>
      <c r="D90" s="6" t="s">
        <v>180</v>
      </c>
      <c r="E90" s="6" t="s">
        <v>125</v>
      </c>
      <c r="F90" s="8">
        <v>64.2</v>
      </c>
      <c r="G90" s="11"/>
      <c r="H90" s="10">
        <f>ROUND((G90*F90),2)</f>
        <v>0</v>
      </c>
      <c r="O90">
        <f>rekapitulace!H8</f>
        <v>21</v>
      </c>
      <c r="P90">
        <f>O90/100*H90</f>
        <v>0</v>
      </c>
    </row>
    <row r="91" ht="12.75">
      <c r="D91" s="12" t="s">
        <v>181</v>
      </c>
    </row>
    <row r="92" ht="25.5">
      <c r="D92" s="12" t="s">
        <v>182</v>
      </c>
    </row>
    <row r="93" spans="1:16" ht="25.5">
      <c r="A93" s="6">
        <v>27</v>
      </c>
      <c r="B93" s="6" t="s">
        <v>183</v>
      </c>
      <c r="C93" s="6" t="s">
        <v>44</v>
      </c>
      <c r="D93" s="6" t="s">
        <v>184</v>
      </c>
      <c r="E93" s="6" t="s">
        <v>125</v>
      </c>
      <c r="F93" s="8">
        <v>138.603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25.5">
      <c r="D94" s="12" t="s">
        <v>185</v>
      </c>
    </row>
    <row r="95" ht="38.25">
      <c r="D95" s="12" t="s">
        <v>186</v>
      </c>
    </row>
    <row r="96" spans="1:16" ht="25.5">
      <c r="A96" s="6">
        <v>28</v>
      </c>
      <c r="B96" s="6" t="s">
        <v>187</v>
      </c>
      <c r="C96" s="6" t="s">
        <v>44</v>
      </c>
      <c r="D96" s="6" t="s">
        <v>188</v>
      </c>
      <c r="E96" s="6" t="s">
        <v>125</v>
      </c>
      <c r="F96" s="8">
        <v>48.6</v>
      </c>
      <c r="G96" s="11"/>
      <c r="H96" s="10">
        <f>ROUND((G96*F96),2)</f>
        <v>0</v>
      </c>
      <c r="O96">
        <f>rekapitulace!H8</f>
        <v>21</v>
      </c>
      <c r="P96">
        <f>O96/100*H96</f>
        <v>0</v>
      </c>
    </row>
    <row r="97" ht="25.5">
      <c r="D97" s="12" t="s">
        <v>189</v>
      </c>
    </row>
    <row r="98" ht="38.25">
      <c r="D98" s="12" t="s">
        <v>190</v>
      </c>
    </row>
    <row r="99" spans="1:16" ht="25.5">
      <c r="A99" s="6">
        <v>29</v>
      </c>
      <c r="B99" s="6" t="s">
        <v>191</v>
      </c>
      <c r="C99" s="6" t="s">
        <v>44</v>
      </c>
      <c r="D99" s="6" t="s">
        <v>192</v>
      </c>
      <c r="E99" s="6" t="s">
        <v>125</v>
      </c>
      <c r="F99" s="8">
        <v>187.203</v>
      </c>
      <c r="G99" s="11"/>
      <c r="H99" s="10">
        <f>ROUND((G99*F99),2)</f>
        <v>0</v>
      </c>
      <c r="O99">
        <f>rekapitulace!H8</f>
        <v>21</v>
      </c>
      <c r="P99">
        <f>O99/100*H99</f>
        <v>0</v>
      </c>
    </row>
    <row r="100" ht="12.75">
      <c r="D100" s="12" t="s">
        <v>193</v>
      </c>
    </row>
    <row r="101" ht="25.5">
      <c r="D101" s="12" t="s">
        <v>194</v>
      </c>
    </row>
    <row r="102" spans="1:16" ht="12.75" customHeight="1">
      <c r="A102" s="13"/>
      <c r="B102" s="13"/>
      <c r="C102" s="13" t="s">
        <v>24</v>
      </c>
      <c r="D102" s="13" t="s">
        <v>122</v>
      </c>
      <c r="E102" s="13"/>
      <c r="F102" s="13"/>
      <c r="G102" s="13"/>
      <c r="H102" s="13">
        <f>SUM(H42:H101)</f>
        <v>0</v>
      </c>
      <c r="P102">
        <f>ROUND(SUM(P42:P101),2)</f>
        <v>0</v>
      </c>
    </row>
    <row r="104" spans="1:8" ht="12.75" customHeight="1">
      <c r="A104" s="7"/>
      <c r="B104" s="7"/>
      <c r="C104" s="7" t="s">
        <v>34</v>
      </c>
      <c r="D104" s="7" t="s">
        <v>195</v>
      </c>
      <c r="E104" s="7"/>
      <c r="F104" s="9"/>
      <c r="G104" s="7"/>
      <c r="H104" s="9"/>
    </row>
    <row r="105" spans="1:16" ht="38.25">
      <c r="A105" s="6">
        <v>30</v>
      </c>
      <c r="B105" s="6" t="s">
        <v>196</v>
      </c>
      <c r="C105" s="6" t="s">
        <v>44</v>
      </c>
      <c r="D105" s="6" t="s">
        <v>197</v>
      </c>
      <c r="E105" s="6" t="s">
        <v>198</v>
      </c>
      <c r="F105" s="8">
        <v>16.7</v>
      </c>
      <c r="G105" s="11"/>
      <c r="H105" s="10">
        <f>ROUND((G105*F105),2)</f>
        <v>0</v>
      </c>
      <c r="O105">
        <f>rekapitulace!H8</f>
        <v>21</v>
      </c>
      <c r="P105">
        <f>O105/100*H105</f>
        <v>0</v>
      </c>
    </row>
    <row r="106" ht="12.75">
      <c r="D106" s="12" t="s">
        <v>199</v>
      </c>
    </row>
    <row r="107" ht="165.75">
      <c r="D107" s="12" t="s">
        <v>200</v>
      </c>
    </row>
    <row r="108" spans="1:16" ht="25.5">
      <c r="A108" s="6">
        <v>31</v>
      </c>
      <c r="B108" s="6" t="s">
        <v>201</v>
      </c>
      <c r="C108" s="6" t="s">
        <v>44</v>
      </c>
      <c r="D108" s="6" t="s">
        <v>202</v>
      </c>
      <c r="E108" s="6" t="s">
        <v>96</v>
      </c>
      <c r="F108" s="8">
        <v>0.168</v>
      </c>
      <c r="G108" s="11"/>
      <c r="H108" s="10">
        <f>ROUND((G108*F108),2)</f>
        <v>0</v>
      </c>
      <c r="O108">
        <f>rekapitulace!H8</f>
        <v>21</v>
      </c>
      <c r="P108">
        <f>O108/100*H108</f>
        <v>0</v>
      </c>
    </row>
    <row r="109" ht="12.75">
      <c r="D109" s="12" t="s">
        <v>203</v>
      </c>
    </row>
    <row r="110" ht="51">
      <c r="D110" s="12" t="s">
        <v>204</v>
      </c>
    </row>
    <row r="111" spans="1:16" ht="25.5">
      <c r="A111" s="6">
        <v>32</v>
      </c>
      <c r="B111" s="6" t="s">
        <v>205</v>
      </c>
      <c r="C111" s="6" t="s">
        <v>44</v>
      </c>
      <c r="D111" s="6" t="s">
        <v>206</v>
      </c>
      <c r="E111" s="6" t="s">
        <v>125</v>
      </c>
      <c r="F111" s="8">
        <v>56.78</v>
      </c>
      <c r="G111" s="11"/>
      <c r="H111" s="10">
        <f>ROUND((G111*F111),2)</f>
        <v>0</v>
      </c>
      <c r="O111">
        <f>rekapitulace!H8</f>
        <v>21</v>
      </c>
      <c r="P111">
        <f>O111/100*H111</f>
        <v>0</v>
      </c>
    </row>
    <row r="112" ht="12.75">
      <c r="D112" s="12" t="s">
        <v>207</v>
      </c>
    </row>
    <row r="113" ht="51">
      <c r="D113" s="12" t="s">
        <v>208</v>
      </c>
    </row>
    <row r="114" spans="1:16" ht="38.25">
      <c r="A114" s="6">
        <v>33</v>
      </c>
      <c r="B114" s="6" t="s">
        <v>209</v>
      </c>
      <c r="C114" s="6" t="s">
        <v>44</v>
      </c>
      <c r="D114" s="6" t="s">
        <v>210</v>
      </c>
      <c r="E114" s="6" t="s">
        <v>96</v>
      </c>
      <c r="F114" s="8">
        <v>32.1</v>
      </c>
      <c r="G114" s="11"/>
      <c r="H114" s="10">
        <f>ROUND((G114*F114),2)</f>
        <v>0</v>
      </c>
      <c r="O114">
        <f>rekapitulace!H8</f>
        <v>21</v>
      </c>
      <c r="P114">
        <f>O114/100*H114</f>
        <v>0</v>
      </c>
    </row>
    <row r="115" ht="12.75">
      <c r="D115" s="12" t="s">
        <v>211</v>
      </c>
    </row>
    <row r="116" ht="38.25">
      <c r="D116" s="12" t="s">
        <v>212</v>
      </c>
    </row>
    <row r="117" spans="1:16" ht="38.25">
      <c r="A117" s="6">
        <v>34</v>
      </c>
      <c r="B117" s="6" t="s">
        <v>213</v>
      </c>
      <c r="C117" s="6" t="s">
        <v>44</v>
      </c>
      <c r="D117" s="6" t="s">
        <v>214</v>
      </c>
      <c r="E117" s="6" t="s">
        <v>96</v>
      </c>
      <c r="F117" s="8">
        <v>20.268</v>
      </c>
      <c r="G117" s="11"/>
      <c r="H117" s="10">
        <f>ROUND((G117*F117),2)</f>
        <v>0</v>
      </c>
      <c r="O117">
        <f>rekapitulace!H8</f>
        <v>21</v>
      </c>
      <c r="P117">
        <f>O117/100*H117</f>
        <v>0</v>
      </c>
    </row>
    <row r="118" ht="12.75">
      <c r="D118" s="12" t="s">
        <v>215</v>
      </c>
    </row>
    <row r="119" ht="409.5">
      <c r="D119" s="12" t="s">
        <v>216</v>
      </c>
    </row>
    <row r="120" spans="1:16" ht="25.5">
      <c r="A120" s="6">
        <v>35</v>
      </c>
      <c r="B120" s="6" t="s">
        <v>217</v>
      </c>
      <c r="C120" s="6" t="s">
        <v>44</v>
      </c>
      <c r="D120" s="6" t="s">
        <v>218</v>
      </c>
      <c r="E120" s="6" t="s">
        <v>103</v>
      </c>
      <c r="F120" s="8">
        <v>3.182</v>
      </c>
      <c r="G120" s="11"/>
      <c r="H120" s="10">
        <f>ROUND((G120*F120),2)</f>
        <v>0</v>
      </c>
      <c r="O120">
        <f>rekapitulace!H8</f>
        <v>21</v>
      </c>
      <c r="P120">
        <f>O120/100*H120</f>
        <v>0</v>
      </c>
    </row>
    <row r="121" ht="12.75">
      <c r="D121" s="12" t="s">
        <v>219</v>
      </c>
    </row>
    <row r="122" ht="255">
      <c r="D122" s="12" t="s">
        <v>220</v>
      </c>
    </row>
    <row r="123" spans="1:16" ht="38.25">
      <c r="A123" s="6">
        <v>36</v>
      </c>
      <c r="B123" s="6" t="s">
        <v>221</v>
      </c>
      <c r="C123" s="6" t="s">
        <v>44</v>
      </c>
      <c r="D123" s="6" t="s">
        <v>222</v>
      </c>
      <c r="E123" s="6" t="s">
        <v>103</v>
      </c>
      <c r="F123" s="8">
        <v>4.812</v>
      </c>
      <c r="G123" s="11"/>
      <c r="H123" s="10">
        <f>ROUND((G123*F123),2)</f>
        <v>0</v>
      </c>
      <c r="O123">
        <f>rekapitulace!H8</f>
        <v>21</v>
      </c>
      <c r="P123">
        <f>O123/100*H123</f>
        <v>0</v>
      </c>
    </row>
    <row r="124" ht="38.25">
      <c r="D124" s="12" t="s">
        <v>223</v>
      </c>
    </row>
    <row r="125" ht="38.25">
      <c r="D125" s="12" t="s">
        <v>224</v>
      </c>
    </row>
    <row r="126" spans="1:16" ht="25.5">
      <c r="A126" s="6">
        <v>37</v>
      </c>
      <c r="B126" s="6" t="s">
        <v>225</v>
      </c>
      <c r="C126" s="6" t="s">
        <v>44</v>
      </c>
      <c r="D126" s="6" t="s">
        <v>226</v>
      </c>
      <c r="E126" s="6" t="s">
        <v>125</v>
      </c>
      <c r="F126" s="8">
        <v>43.2</v>
      </c>
      <c r="G126" s="11"/>
      <c r="H126" s="10">
        <f>ROUND((G126*F126),2)</f>
        <v>0</v>
      </c>
      <c r="O126">
        <f>rekapitulace!H8</f>
        <v>21</v>
      </c>
      <c r="P126">
        <f>O126/100*H126</f>
        <v>0</v>
      </c>
    </row>
    <row r="127" ht="12.75">
      <c r="D127" s="12" t="s">
        <v>227</v>
      </c>
    </row>
    <row r="128" ht="12.75">
      <c r="D128" s="12" t="s">
        <v>228</v>
      </c>
    </row>
    <row r="129" spans="1:16" ht="38.25">
      <c r="A129" s="6">
        <v>38</v>
      </c>
      <c r="B129" s="6" t="s">
        <v>229</v>
      </c>
      <c r="C129" s="6" t="s">
        <v>44</v>
      </c>
      <c r="D129" s="6" t="s">
        <v>230</v>
      </c>
      <c r="E129" s="6" t="s">
        <v>198</v>
      </c>
      <c r="F129" s="8">
        <v>113.8</v>
      </c>
      <c r="G129" s="11"/>
      <c r="H129" s="10">
        <f>ROUND((G129*F129),2)</f>
        <v>0</v>
      </c>
      <c r="O129">
        <f>rekapitulace!H8</f>
        <v>21</v>
      </c>
      <c r="P129">
        <f>O129/100*H129</f>
        <v>0</v>
      </c>
    </row>
    <row r="130" ht="12.75">
      <c r="D130" s="12" t="s">
        <v>231</v>
      </c>
    </row>
    <row r="131" ht="51">
      <c r="D131" s="12" t="s">
        <v>232</v>
      </c>
    </row>
    <row r="132" spans="1:16" ht="38.25">
      <c r="A132" s="6">
        <v>39</v>
      </c>
      <c r="B132" s="6" t="s">
        <v>233</v>
      </c>
      <c r="C132" s="6" t="s">
        <v>44</v>
      </c>
      <c r="D132" s="6" t="s">
        <v>234</v>
      </c>
      <c r="E132" s="6" t="s">
        <v>198</v>
      </c>
      <c r="F132" s="8">
        <v>126.4</v>
      </c>
      <c r="G132" s="11"/>
      <c r="H132" s="10">
        <f>ROUND((G132*F132),2)</f>
        <v>0</v>
      </c>
      <c r="O132">
        <f>rekapitulace!H8</f>
        <v>21</v>
      </c>
      <c r="P132">
        <f>O132/100*H132</f>
        <v>0</v>
      </c>
    </row>
    <row r="133" ht="12.75">
      <c r="D133" s="12" t="s">
        <v>235</v>
      </c>
    </row>
    <row r="134" ht="63.75">
      <c r="D134" s="12" t="s">
        <v>236</v>
      </c>
    </row>
    <row r="135" spans="1:16" ht="38.25">
      <c r="A135" s="6">
        <v>40</v>
      </c>
      <c r="B135" s="6" t="s">
        <v>237</v>
      </c>
      <c r="C135" s="6" t="s">
        <v>44</v>
      </c>
      <c r="D135" s="6" t="s">
        <v>238</v>
      </c>
      <c r="E135" s="6" t="s">
        <v>198</v>
      </c>
      <c r="F135" s="8">
        <v>144</v>
      </c>
      <c r="G135" s="11"/>
      <c r="H135" s="10">
        <f>ROUND((G135*F135),2)</f>
        <v>0</v>
      </c>
      <c r="O135">
        <f>rekapitulace!H8</f>
        <v>21</v>
      </c>
      <c r="P135">
        <f>O135/100*H135</f>
        <v>0</v>
      </c>
    </row>
    <row r="136" ht="12.75">
      <c r="D136" s="12" t="s">
        <v>239</v>
      </c>
    </row>
    <row r="137" ht="191.25">
      <c r="D137" s="12" t="s">
        <v>240</v>
      </c>
    </row>
    <row r="138" spans="1:16" ht="51">
      <c r="A138" s="6">
        <v>41</v>
      </c>
      <c r="B138" s="6" t="s">
        <v>241</v>
      </c>
      <c r="C138" s="6" t="s">
        <v>44</v>
      </c>
      <c r="D138" s="6" t="s">
        <v>242</v>
      </c>
      <c r="E138" s="6" t="s">
        <v>198</v>
      </c>
      <c r="F138" s="8">
        <v>52.2</v>
      </c>
      <c r="G138" s="11"/>
      <c r="H138" s="10">
        <f>ROUND((G138*F138),2)</f>
        <v>0</v>
      </c>
      <c r="O138">
        <f>rekapitulace!H8</f>
        <v>21</v>
      </c>
      <c r="P138">
        <f>O138/100*H138</f>
        <v>0</v>
      </c>
    </row>
    <row r="139" ht="12.75">
      <c r="D139" s="12" t="s">
        <v>243</v>
      </c>
    </row>
    <row r="140" ht="191.25">
      <c r="D140" s="12" t="s">
        <v>240</v>
      </c>
    </row>
    <row r="141" spans="1:16" ht="25.5">
      <c r="A141" s="6">
        <v>42</v>
      </c>
      <c r="B141" s="6" t="s">
        <v>244</v>
      </c>
      <c r="C141" s="6" t="s">
        <v>24</v>
      </c>
      <c r="D141" s="6" t="s">
        <v>245</v>
      </c>
      <c r="E141" s="6" t="s">
        <v>96</v>
      </c>
      <c r="F141" s="8">
        <v>7.654</v>
      </c>
      <c r="G141" s="11"/>
      <c r="H141" s="10">
        <f>ROUND((G141*F141),2)</f>
        <v>0</v>
      </c>
      <c r="O141">
        <f>rekapitulace!H8</f>
        <v>21</v>
      </c>
      <c r="P141">
        <f>O141/100*H141</f>
        <v>0</v>
      </c>
    </row>
    <row r="142" ht="63.75">
      <c r="D142" s="12" t="s">
        <v>246</v>
      </c>
    </row>
    <row r="143" ht="357">
      <c r="D143" s="12" t="s">
        <v>247</v>
      </c>
    </row>
    <row r="144" spans="1:16" ht="51">
      <c r="A144" s="6">
        <v>43</v>
      </c>
      <c r="B144" s="6" t="s">
        <v>248</v>
      </c>
      <c r="C144" s="6" t="s">
        <v>44</v>
      </c>
      <c r="D144" s="6" t="s">
        <v>249</v>
      </c>
      <c r="E144" s="6" t="s">
        <v>96</v>
      </c>
      <c r="F144" s="8">
        <v>12.165</v>
      </c>
      <c r="G144" s="11"/>
      <c r="H144" s="10">
        <f>ROUND((G144*F144),2)</f>
        <v>0</v>
      </c>
      <c r="O144">
        <f>rekapitulace!H8</f>
        <v>21</v>
      </c>
      <c r="P144">
        <f>O144/100*H144</f>
        <v>0</v>
      </c>
    </row>
    <row r="145" ht="12.75">
      <c r="D145" s="12" t="s">
        <v>250</v>
      </c>
    </row>
    <row r="146" ht="357">
      <c r="D146" s="12" t="s">
        <v>247</v>
      </c>
    </row>
    <row r="147" spans="1:16" ht="12.75">
      <c r="A147" s="6">
        <v>44</v>
      </c>
      <c r="B147" s="6" t="s">
        <v>251</v>
      </c>
      <c r="C147" s="6" t="s">
        <v>44</v>
      </c>
      <c r="D147" s="6" t="s">
        <v>252</v>
      </c>
      <c r="E147" s="6" t="s">
        <v>103</v>
      </c>
      <c r="F147" s="8">
        <v>2.101</v>
      </c>
      <c r="G147" s="11"/>
      <c r="H147" s="10">
        <f>ROUND((G147*F147),2)</f>
        <v>0</v>
      </c>
      <c r="O147">
        <f>rekapitulace!H8</f>
        <v>21</v>
      </c>
      <c r="P147">
        <f>O147/100*H147</f>
        <v>0</v>
      </c>
    </row>
    <row r="148" ht="12.75">
      <c r="D148" s="12" t="s">
        <v>253</v>
      </c>
    </row>
    <row r="149" ht="267.75">
      <c r="D149" s="12" t="s">
        <v>254</v>
      </c>
    </row>
    <row r="150" spans="1:16" ht="25.5">
      <c r="A150" s="6">
        <v>45</v>
      </c>
      <c r="B150" s="6" t="s">
        <v>255</v>
      </c>
      <c r="C150" s="6" t="s">
        <v>256</v>
      </c>
      <c r="D150" s="6" t="s">
        <v>257</v>
      </c>
      <c r="E150" s="6" t="s">
        <v>125</v>
      </c>
      <c r="F150" s="8">
        <v>82.926</v>
      </c>
      <c r="G150" s="11"/>
      <c r="H150" s="10">
        <f>ROUND((G150*F150),2)</f>
        <v>0</v>
      </c>
      <c r="O150">
        <f>rekapitulace!H8</f>
        <v>21</v>
      </c>
      <c r="P150">
        <f>O150/100*H150</f>
        <v>0</v>
      </c>
    </row>
    <row r="151" ht="12.75">
      <c r="D151" s="12" t="s">
        <v>258</v>
      </c>
    </row>
    <row r="152" ht="102">
      <c r="D152" s="12" t="s">
        <v>259</v>
      </c>
    </row>
    <row r="153" spans="1:16" ht="25.5">
      <c r="A153" s="6">
        <v>46</v>
      </c>
      <c r="B153" s="6" t="s">
        <v>255</v>
      </c>
      <c r="C153" s="6" t="s">
        <v>260</v>
      </c>
      <c r="D153" s="6" t="s">
        <v>261</v>
      </c>
      <c r="E153" s="6" t="s">
        <v>125</v>
      </c>
      <c r="F153" s="8">
        <v>335.53</v>
      </c>
      <c r="G153" s="11"/>
      <c r="H153" s="10">
        <f>ROUND((G153*F153),2)</f>
        <v>0</v>
      </c>
      <c r="O153">
        <f>rekapitulace!H8</f>
        <v>21</v>
      </c>
      <c r="P153">
        <f>O153/100*H153</f>
        <v>0</v>
      </c>
    </row>
    <row r="154" ht="25.5">
      <c r="D154" s="12" t="s">
        <v>262</v>
      </c>
    </row>
    <row r="155" ht="102">
      <c r="D155" s="12" t="s">
        <v>263</v>
      </c>
    </row>
    <row r="156" spans="1:16" ht="38.25">
      <c r="A156" s="6">
        <v>47</v>
      </c>
      <c r="B156" s="6" t="s">
        <v>264</v>
      </c>
      <c r="C156" s="6" t="s">
        <v>44</v>
      </c>
      <c r="D156" s="6" t="s">
        <v>265</v>
      </c>
      <c r="E156" s="6" t="s">
        <v>125</v>
      </c>
      <c r="F156" s="8">
        <v>41.463</v>
      </c>
      <c r="G156" s="11"/>
      <c r="H156" s="10">
        <f>ROUND((G156*F156),2)</f>
        <v>0</v>
      </c>
      <c r="O156">
        <f>rekapitulace!H8</f>
        <v>21</v>
      </c>
      <c r="P156">
        <f>O156/100*H156</f>
        <v>0</v>
      </c>
    </row>
    <row r="157" ht="12.75">
      <c r="D157" s="12" t="s">
        <v>266</v>
      </c>
    </row>
    <row r="158" ht="102">
      <c r="D158" s="12" t="s">
        <v>267</v>
      </c>
    </row>
    <row r="159" spans="1:16" ht="12.75" customHeight="1">
      <c r="A159" s="13"/>
      <c r="B159" s="13"/>
      <c r="C159" s="13" t="s">
        <v>34</v>
      </c>
      <c r="D159" s="13" t="s">
        <v>195</v>
      </c>
      <c r="E159" s="13"/>
      <c r="F159" s="13"/>
      <c r="G159" s="13"/>
      <c r="H159" s="13">
        <f>SUM(H105:H158)</f>
        <v>0</v>
      </c>
      <c r="P159">
        <f>ROUND(SUM(P105:P158),2)</f>
        <v>0</v>
      </c>
    </row>
    <row r="161" spans="1:8" ht="12.75" customHeight="1">
      <c r="A161" s="7"/>
      <c r="B161" s="7"/>
      <c r="C161" s="7" t="s">
        <v>35</v>
      </c>
      <c r="D161" s="7" t="s">
        <v>268</v>
      </c>
      <c r="E161" s="7"/>
      <c r="F161" s="9"/>
      <c r="G161" s="7"/>
      <c r="H161" s="9"/>
    </row>
    <row r="162" spans="1:16" ht="25.5">
      <c r="A162" s="6">
        <v>48</v>
      </c>
      <c r="B162" s="6" t="s">
        <v>269</v>
      </c>
      <c r="C162" s="6" t="s">
        <v>44</v>
      </c>
      <c r="D162" s="6" t="s">
        <v>270</v>
      </c>
      <c r="E162" s="6" t="s">
        <v>69</v>
      </c>
      <c r="F162" s="8">
        <v>60</v>
      </c>
      <c r="G162" s="11"/>
      <c r="H162" s="10">
        <f>ROUND((G162*F162),2)</f>
        <v>0</v>
      </c>
      <c r="O162">
        <f>rekapitulace!H8</f>
        <v>21</v>
      </c>
      <c r="P162">
        <f>O162/100*H162</f>
        <v>0</v>
      </c>
    </row>
    <row r="163" ht="12.75">
      <c r="D163" s="12" t="s">
        <v>271</v>
      </c>
    </row>
    <row r="164" ht="25.5">
      <c r="D164" s="12" t="s">
        <v>272</v>
      </c>
    </row>
    <row r="165" spans="1:16" ht="38.25">
      <c r="A165" s="6">
        <v>49</v>
      </c>
      <c r="B165" s="6" t="s">
        <v>273</v>
      </c>
      <c r="C165" s="6" t="s">
        <v>44</v>
      </c>
      <c r="D165" s="6" t="s">
        <v>274</v>
      </c>
      <c r="E165" s="6" t="s">
        <v>96</v>
      </c>
      <c r="F165" s="8">
        <v>21.171</v>
      </c>
      <c r="G165" s="11"/>
      <c r="H165" s="10">
        <f>ROUND((G165*F165),2)</f>
        <v>0</v>
      </c>
      <c r="O165">
        <f>rekapitulace!H8</f>
        <v>21</v>
      </c>
      <c r="P165">
        <f>O165/100*H165</f>
        <v>0</v>
      </c>
    </row>
    <row r="166" ht="25.5">
      <c r="D166" s="12" t="s">
        <v>275</v>
      </c>
    </row>
    <row r="167" ht="369.75">
      <c r="D167" s="12" t="s">
        <v>276</v>
      </c>
    </row>
    <row r="168" spans="1:16" ht="12.75">
      <c r="A168" s="6">
        <v>50</v>
      </c>
      <c r="B168" s="6" t="s">
        <v>277</v>
      </c>
      <c r="C168" s="6" t="s">
        <v>44</v>
      </c>
      <c r="D168" s="6" t="s">
        <v>278</v>
      </c>
      <c r="E168" s="6" t="s">
        <v>103</v>
      </c>
      <c r="F168" s="8">
        <v>3.656</v>
      </c>
      <c r="G168" s="11"/>
      <c r="H168" s="10">
        <f>ROUND((G168*F168),2)</f>
        <v>0</v>
      </c>
      <c r="O168">
        <f>rekapitulace!H8</f>
        <v>21</v>
      </c>
      <c r="P168">
        <f>O168/100*H168</f>
        <v>0</v>
      </c>
    </row>
    <row r="169" ht="12.75">
      <c r="D169" s="12" t="s">
        <v>279</v>
      </c>
    </row>
    <row r="170" ht="242.25">
      <c r="D170" s="12" t="s">
        <v>280</v>
      </c>
    </row>
    <row r="171" spans="1:16" ht="51">
      <c r="A171" s="6">
        <v>51</v>
      </c>
      <c r="B171" s="6" t="s">
        <v>281</v>
      </c>
      <c r="C171" s="6" t="s">
        <v>44</v>
      </c>
      <c r="D171" s="6" t="s">
        <v>282</v>
      </c>
      <c r="E171" s="6" t="s">
        <v>96</v>
      </c>
      <c r="F171" s="8">
        <v>50.76</v>
      </c>
      <c r="G171" s="11"/>
      <c r="H171" s="10">
        <f>ROUND((G171*F171),2)</f>
        <v>0</v>
      </c>
      <c r="O171">
        <f>rekapitulace!H8</f>
        <v>21</v>
      </c>
      <c r="P171">
        <f>O171/100*H171</f>
        <v>0</v>
      </c>
    </row>
    <row r="172" ht="51">
      <c r="D172" s="12" t="s">
        <v>283</v>
      </c>
    </row>
    <row r="173" ht="357">
      <c r="D173" s="12" t="s">
        <v>284</v>
      </c>
    </row>
    <row r="174" spans="1:16" ht="12.75">
      <c r="A174" s="6">
        <v>52</v>
      </c>
      <c r="B174" s="6" t="s">
        <v>285</v>
      </c>
      <c r="C174" s="6" t="s">
        <v>44</v>
      </c>
      <c r="D174" s="6" t="s">
        <v>286</v>
      </c>
      <c r="E174" s="6" t="s">
        <v>103</v>
      </c>
      <c r="F174" s="8">
        <v>9.563</v>
      </c>
      <c r="G174" s="11"/>
      <c r="H174" s="10">
        <f>ROUND((G174*F174),2)</f>
        <v>0</v>
      </c>
      <c r="O174">
        <f>rekapitulace!H8</f>
        <v>21</v>
      </c>
      <c r="P174">
        <f>O174/100*H174</f>
        <v>0</v>
      </c>
    </row>
    <row r="175" ht="12.75">
      <c r="D175" s="12" t="s">
        <v>287</v>
      </c>
    </row>
    <row r="176" ht="267.75">
      <c r="D176" s="12" t="s">
        <v>254</v>
      </c>
    </row>
    <row r="177" spans="1:16" ht="38.25">
      <c r="A177" s="6">
        <v>53</v>
      </c>
      <c r="B177" s="6" t="s">
        <v>288</v>
      </c>
      <c r="C177" s="6" t="s">
        <v>44</v>
      </c>
      <c r="D177" s="6" t="s">
        <v>289</v>
      </c>
      <c r="E177" s="6" t="s">
        <v>96</v>
      </c>
      <c r="F177" s="8">
        <v>2</v>
      </c>
      <c r="G177" s="11"/>
      <c r="H177" s="10">
        <f>ROUND((G177*F177),2)</f>
        <v>0</v>
      </c>
      <c r="O177">
        <f>rekapitulace!H8</f>
        <v>21</v>
      </c>
      <c r="P177">
        <f>O177/100*H177</f>
        <v>0</v>
      </c>
    </row>
    <row r="178" ht="12.75">
      <c r="D178" s="12" t="s">
        <v>290</v>
      </c>
    </row>
    <row r="179" ht="204">
      <c r="D179" s="12" t="s">
        <v>291</v>
      </c>
    </row>
    <row r="180" spans="1:16" ht="12.75" customHeight="1">
      <c r="A180" s="13"/>
      <c r="B180" s="13"/>
      <c r="C180" s="13" t="s">
        <v>35</v>
      </c>
      <c r="D180" s="13" t="s">
        <v>268</v>
      </c>
      <c r="E180" s="13"/>
      <c r="F180" s="13"/>
      <c r="G180" s="13"/>
      <c r="H180" s="13">
        <f>SUM(H162:H179)</f>
        <v>0</v>
      </c>
      <c r="P180">
        <f>ROUND(SUM(P162:P179),2)</f>
        <v>0</v>
      </c>
    </row>
    <row r="182" spans="1:8" ht="12.75" customHeight="1">
      <c r="A182" s="7"/>
      <c r="B182" s="7"/>
      <c r="C182" s="7" t="s">
        <v>36</v>
      </c>
      <c r="D182" s="7" t="s">
        <v>292</v>
      </c>
      <c r="E182" s="7"/>
      <c r="F182" s="9"/>
      <c r="G182" s="7"/>
      <c r="H182" s="9"/>
    </row>
    <row r="183" spans="1:16" ht="51">
      <c r="A183" s="6">
        <v>54</v>
      </c>
      <c r="B183" s="6" t="s">
        <v>293</v>
      </c>
      <c r="C183" s="6" t="s">
        <v>44</v>
      </c>
      <c r="D183" s="6" t="s">
        <v>294</v>
      </c>
      <c r="E183" s="6" t="s">
        <v>96</v>
      </c>
      <c r="F183" s="8">
        <v>4.763</v>
      </c>
      <c r="G183" s="11"/>
      <c r="H183" s="10">
        <f>ROUND((G183*F183),2)</f>
        <v>0</v>
      </c>
      <c r="O183">
        <f>rekapitulace!H8</f>
        <v>21</v>
      </c>
      <c r="P183">
        <f>O183/100*H183</f>
        <v>0</v>
      </c>
    </row>
    <row r="184" ht="25.5">
      <c r="D184" s="12" t="s">
        <v>295</v>
      </c>
    </row>
    <row r="185" ht="357">
      <c r="D185" s="12" t="s">
        <v>284</v>
      </c>
    </row>
    <row r="186" spans="1:16" ht="25.5">
      <c r="A186" s="6">
        <v>55</v>
      </c>
      <c r="B186" s="6" t="s">
        <v>296</v>
      </c>
      <c r="C186" s="6" t="s">
        <v>44</v>
      </c>
      <c r="D186" s="6" t="s">
        <v>297</v>
      </c>
      <c r="E186" s="6" t="s">
        <v>103</v>
      </c>
      <c r="F186" s="8">
        <v>0.823</v>
      </c>
      <c r="G186" s="11"/>
      <c r="H186" s="10">
        <f>ROUND((G186*F186),2)</f>
        <v>0</v>
      </c>
      <c r="O186">
        <f>rekapitulace!H8</f>
        <v>21</v>
      </c>
      <c r="P186">
        <f>O186/100*H186</f>
        <v>0</v>
      </c>
    </row>
    <row r="187" ht="12.75">
      <c r="D187" s="12" t="s">
        <v>298</v>
      </c>
    </row>
    <row r="188" ht="267.75">
      <c r="D188" s="12" t="s">
        <v>254</v>
      </c>
    </row>
    <row r="189" spans="1:16" ht="51">
      <c r="A189" s="6">
        <v>56</v>
      </c>
      <c r="B189" s="6" t="s">
        <v>299</v>
      </c>
      <c r="C189" s="6" t="s">
        <v>44</v>
      </c>
      <c r="D189" s="6" t="s">
        <v>300</v>
      </c>
      <c r="E189" s="6" t="s">
        <v>96</v>
      </c>
      <c r="F189" s="8">
        <v>32.032</v>
      </c>
      <c r="G189" s="11"/>
      <c r="H189" s="10">
        <f>ROUND((G189*F189),2)</f>
        <v>0</v>
      </c>
      <c r="O189">
        <f>rekapitulace!H8</f>
        <v>21</v>
      </c>
      <c r="P189">
        <f>O189/100*H189</f>
        <v>0</v>
      </c>
    </row>
    <row r="190" ht="25.5">
      <c r="D190" s="12" t="s">
        <v>301</v>
      </c>
    </row>
    <row r="191" ht="357">
      <c r="D191" s="12" t="s">
        <v>284</v>
      </c>
    </row>
    <row r="192" spans="1:16" ht="25.5">
      <c r="A192" s="6">
        <v>57</v>
      </c>
      <c r="B192" s="6" t="s">
        <v>302</v>
      </c>
      <c r="C192" s="6" t="s">
        <v>44</v>
      </c>
      <c r="D192" s="6" t="s">
        <v>303</v>
      </c>
      <c r="E192" s="6" t="s">
        <v>103</v>
      </c>
      <c r="F192" s="8">
        <v>6.286</v>
      </c>
      <c r="G192" s="11"/>
      <c r="H192" s="10">
        <f>ROUND((G192*F192),2)</f>
        <v>0</v>
      </c>
      <c r="O192">
        <f>rekapitulace!H8</f>
        <v>21</v>
      </c>
      <c r="P192">
        <f>O192/100*H192</f>
        <v>0</v>
      </c>
    </row>
    <row r="193" ht="12.75">
      <c r="D193" s="12" t="s">
        <v>304</v>
      </c>
    </row>
    <row r="194" ht="267.75">
      <c r="D194" s="12" t="s">
        <v>305</v>
      </c>
    </row>
    <row r="195" spans="1:16" ht="51">
      <c r="A195" s="6">
        <v>58</v>
      </c>
      <c r="B195" s="6" t="s">
        <v>306</v>
      </c>
      <c r="C195" s="6" t="s">
        <v>44</v>
      </c>
      <c r="D195" s="6" t="s">
        <v>307</v>
      </c>
      <c r="E195" s="6" t="s">
        <v>96</v>
      </c>
      <c r="F195" s="8">
        <v>11.433</v>
      </c>
      <c r="G195" s="11"/>
      <c r="H195" s="10">
        <f>ROUND((G195*F195),2)</f>
        <v>0</v>
      </c>
      <c r="O195">
        <f>rekapitulace!H8</f>
        <v>21</v>
      </c>
      <c r="P195">
        <f>O195/100*H195</f>
        <v>0</v>
      </c>
    </row>
    <row r="196" ht="25.5">
      <c r="D196" s="12" t="s">
        <v>308</v>
      </c>
    </row>
    <row r="197" ht="357">
      <c r="D197" s="12" t="s">
        <v>284</v>
      </c>
    </row>
    <row r="198" spans="1:16" ht="25.5">
      <c r="A198" s="6">
        <v>59</v>
      </c>
      <c r="B198" s="6" t="s">
        <v>309</v>
      </c>
      <c r="C198" s="6" t="s">
        <v>44</v>
      </c>
      <c r="D198" s="6" t="s">
        <v>310</v>
      </c>
      <c r="E198" s="6" t="s">
        <v>103</v>
      </c>
      <c r="F198" s="8">
        <v>2.244</v>
      </c>
      <c r="G198" s="11"/>
      <c r="H198" s="10">
        <f>ROUND((G198*F198),2)</f>
        <v>0</v>
      </c>
      <c r="O198">
        <f>rekapitulace!H8</f>
        <v>21</v>
      </c>
      <c r="P198">
        <f>O198/100*H198</f>
        <v>0</v>
      </c>
    </row>
    <row r="199" ht="12.75">
      <c r="D199" s="12" t="s">
        <v>311</v>
      </c>
    </row>
    <row r="200" ht="267.75">
      <c r="D200" s="12" t="s">
        <v>305</v>
      </c>
    </row>
    <row r="201" spans="1:16" ht="51">
      <c r="A201" s="6">
        <v>60</v>
      </c>
      <c r="B201" s="6" t="s">
        <v>312</v>
      </c>
      <c r="C201" s="6" t="s">
        <v>44</v>
      </c>
      <c r="D201" s="6" t="s">
        <v>313</v>
      </c>
      <c r="E201" s="6" t="s">
        <v>103</v>
      </c>
      <c r="F201" s="8">
        <v>25.68</v>
      </c>
      <c r="G201" s="11"/>
      <c r="H201" s="10">
        <f>ROUND((G201*F201),2)</f>
        <v>0</v>
      </c>
      <c r="O201">
        <f>rekapitulace!H8</f>
        <v>21</v>
      </c>
      <c r="P201">
        <f>O201/100*H201</f>
        <v>0</v>
      </c>
    </row>
    <row r="202" ht="38.25">
      <c r="D202" s="12" t="s">
        <v>314</v>
      </c>
    </row>
    <row r="203" ht="306">
      <c r="D203" s="12" t="s">
        <v>315</v>
      </c>
    </row>
    <row r="204" spans="1:16" ht="25.5">
      <c r="A204" s="6">
        <v>61</v>
      </c>
      <c r="B204" s="6" t="s">
        <v>316</v>
      </c>
      <c r="C204" s="6" t="s">
        <v>44</v>
      </c>
      <c r="D204" s="6" t="s">
        <v>317</v>
      </c>
      <c r="E204" s="6" t="s">
        <v>198</v>
      </c>
      <c r="F204" s="8">
        <v>4.65</v>
      </c>
      <c r="G204" s="11"/>
      <c r="H204" s="10">
        <f>ROUND((G204*F204),2)</f>
        <v>0</v>
      </c>
      <c r="O204">
        <f>rekapitulace!H8</f>
        <v>21</v>
      </c>
      <c r="P204">
        <f>O204/100*H204</f>
        <v>0</v>
      </c>
    </row>
    <row r="205" ht="12.75">
      <c r="D205" s="12" t="s">
        <v>318</v>
      </c>
    </row>
    <row r="206" ht="51">
      <c r="D206" s="12" t="s">
        <v>319</v>
      </c>
    </row>
    <row r="207" spans="1:16" ht="51">
      <c r="A207" s="6">
        <v>62</v>
      </c>
      <c r="B207" s="6" t="s">
        <v>320</v>
      </c>
      <c r="C207" s="6" t="s">
        <v>44</v>
      </c>
      <c r="D207" s="6" t="s">
        <v>321</v>
      </c>
      <c r="E207" s="6" t="s">
        <v>69</v>
      </c>
      <c r="F207" s="8">
        <v>2</v>
      </c>
      <c r="G207" s="11"/>
      <c r="H207" s="10">
        <f>ROUND((G207*F207),2)</f>
        <v>0</v>
      </c>
      <c r="O207">
        <f>rekapitulace!H8</f>
        <v>21</v>
      </c>
      <c r="P207">
        <f>O207/100*H207</f>
        <v>0</v>
      </c>
    </row>
    <row r="208" ht="12.75">
      <c r="D208" s="12" t="s">
        <v>322</v>
      </c>
    </row>
    <row r="209" ht="229.5">
      <c r="D209" s="12" t="s">
        <v>323</v>
      </c>
    </row>
    <row r="210" spans="1:16" ht="25.5">
      <c r="A210" s="6">
        <v>63</v>
      </c>
      <c r="B210" s="6" t="s">
        <v>324</v>
      </c>
      <c r="C210" s="6" t="s">
        <v>44</v>
      </c>
      <c r="D210" s="6" t="s">
        <v>325</v>
      </c>
      <c r="E210" s="6" t="s">
        <v>96</v>
      </c>
      <c r="F210" s="8">
        <v>3.577</v>
      </c>
      <c r="G210" s="11"/>
      <c r="H210" s="10">
        <f>ROUND((G210*F210),2)</f>
        <v>0</v>
      </c>
      <c r="O210">
        <f>rekapitulace!H8</f>
        <v>21</v>
      </c>
      <c r="P210">
        <f>O210/100*H210</f>
        <v>0</v>
      </c>
    </row>
    <row r="211" ht="25.5">
      <c r="D211" s="12" t="s">
        <v>326</v>
      </c>
    </row>
    <row r="212" ht="357">
      <c r="D212" s="12" t="s">
        <v>284</v>
      </c>
    </row>
    <row r="213" spans="1:16" ht="25.5">
      <c r="A213" s="6">
        <v>64</v>
      </c>
      <c r="B213" s="6" t="s">
        <v>327</v>
      </c>
      <c r="C213" s="6" t="s">
        <v>44</v>
      </c>
      <c r="D213" s="6" t="s">
        <v>328</v>
      </c>
      <c r="E213" s="6" t="s">
        <v>96</v>
      </c>
      <c r="F213" s="8">
        <v>8.574</v>
      </c>
      <c r="G213" s="11"/>
      <c r="H213" s="10">
        <f>ROUND((G213*F213),2)</f>
        <v>0</v>
      </c>
      <c r="O213">
        <f>rekapitulace!H8</f>
        <v>21</v>
      </c>
      <c r="P213">
        <f>O213/100*H213</f>
        <v>0</v>
      </c>
    </row>
    <row r="214" ht="51">
      <c r="D214" s="12" t="s">
        <v>329</v>
      </c>
    </row>
    <row r="215" ht="357">
      <c r="D215" s="12" t="s">
        <v>284</v>
      </c>
    </row>
    <row r="216" spans="1:16" ht="25.5">
      <c r="A216" s="6">
        <v>65</v>
      </c>
      <c r="B216" s="6" t="s">
        <v>330</v>
      </c>
      <c r="C216" s="6" t="s">
        <v>44</v>
      </c>
      <c r="D216" s="6" t="s">
        <v>331</v>
      </c>
      <c r="E216" s="6" t="s">
        <v>96</v>
      </c>
      <c r="F216" s="8">
        <v>3.78</v>
      </c>
      <c r="G216" s="11"/>
      <c r="H216" s="10">
        <f>ROUND((G216*F216),2)</f>
        <v>0</v>
      </c>
      <c r="O216">
        <f>rekapitulace!H8</f>
        <v>21</v>
      </c>
      <c r="P216">
        <f>O216/100*H216</f>
        <v>0</v>
      </c>
    </row>
    <row r="217" ht="12.75">
      <c r="D217" s="12" t="s">
        <v>332</v>
      </c>
    </row>
    <row r="218" ht="38.25">
      <c r="D218" s="12" t="s">
        <v>212</v>
      </c>
    </row>
    <row r="219" spans="1:16" ht="25.5">
      <c r="A219" s="6">
        <v>66</v>
      </c>
      <c r="B219" s="6" t="s">
        <v>333</v>
      </c>
      <c r="C219" s="6" t="s">
        <v>44</v>
      </c>
      <c r="D219" s="6" t="s">
        <v>334</v>
      </c>
      <c r="E219" s="6" t="s">
        <v>96</v>
      </c>
      <c r="F219" s="8">
        <v>7.409</v>
      </c>
      <c r="G219" s="11"/>
      <c r="H219" s="10">
        <f>ROUND((G219*F219),2)</f>
        <v>0</v>
      </c>
      <c r="O219">
        <f>rekapitulace!H8</f>
        <v>21</v>
      </c>
      <c r="P219">
        <f>O219/100*H219</f>
        <v>0</v>
      </c>
    </row>
    <row r="220" ht="38.25">
      <c r="D220" s="12" t="s">
        <v>335</v>
      </c>
    </row>
    <row r="221" ht="38.25">
      <c r="D221" s="12" t="s">
        <v>212</v>
      </c>
    </row>
    <row r="222" spans="1:16" ht="25.5">
      <c r="A222" s="6">
        <v>67</v>
      </c>
      <c r="B222" s="6" t="s">
        <v>336</v>
      </c>
      <c r="C222" s="6" t="s">
        <v>44</v>
      </c>
      <c r="D222" s="6" t="s">
        <v>337</v>
      </c>
      <c r="E222" s="6" t="s">
        <v>96</v>
      </c>
      <c r="F222" s="8">
        <v>1.373</v>
      </c>
      <c r="G222" s="11"/>
      <c r="H222" s="10">
        <f>ROUND((G222*F222),2)</f>
        <v>0</v>
      </c>
      <c r="O222">
        <f>rekapitulace!H8</f>
        <v>21</v>
      </c>
      <c r="P222">
        <f>O222/100*H222</f>
        <v>0</v>
      </c>
    </row>
    <row r="223" ht="12.75">
      <c r="D223" s="12" t="s">
        <v>338</v>
      </c>
    </row>
    <row r="224" ht="25.5">
      <c r="D224" s="12" t="s">
        <v>339</v>
      </c>
    </row>
    <row r="225" spans="1:16" ht="25.5">
      <c r="A225" s="6">
        <v>68</v>
      </c>
      <c r="B225" s="6" t="s">
        <v>340</v>
      </c>
      <c r="C225" s="6" t="s">
        <v>44</v>
      </c>
      <c r="D225" s="6" t="s">
        <v>341</v>
      </c>
      <c r="E225" s="6" t="s">
        <v>96</v>
      </c>
      <c r="F225" s="8">
        <v>5.234</v>
      </c>
      <c r="G225" s="11"/>
      <c r="H225" s="10">
        <f>ROUND((G225*F225),2)</f>
        <v>0</v>
      </c>
      <c r="O225">
        <f>rekapitulace!H8</f>
        <v>21</v>
      </c>
      <c r="P225">
        <f>O225/100*H225</f>
        <v>0</v>
      </c>
    </row>
    <row r="226" ht="12.75">
      <c r="D226" s="12" t="s">
        <v>342</v>
      </c>
    </row>
    <row r="227" ht="38.25">
      <c r="D227" s="12" t="s">
        <v>212</v>
      </c>
    </row>
    <row r="228" spans="1:16" ht="25.5">
      <c r="A228" s="6">
        <v>69</v>
      </c>
      <c r="B228" s="6" t="s">
        <v>343</v>
      </c>
      <c r="C228" s="6" t="s">
        <v>44</v>
      </c>
      <c r="D228" s="6" t="s">
        <v>344</v>
      </c>
      <c r="E228" s="6" t="s">
        <v>96</v>
      </c>
      <c r="F228" s="8">
        <v>7.192</v>
      </c>
      <c r="G228" s="11"/>
      <c r="H228" s="10">
        <f>ROUND((G228*F228),2)</f>
        <v>0</v>
      </c>
      <c r="O228">
        <f>rekapitulace!H8</f>
        <v>21</v>
      </c>
      <c r="P228">
        <f>O228/100*H228</f>
        <v>0</v>
      </c>
    </row>
    <row r="229" ht="25.5">
      <c r="D229" s="12" t="s">
        <v>345</v>
      </c>
    </row>
    <row r="230" ht="102">
      <c r="D230" s="12" t="s">
        <v>346</v>
      </c>
    </row>
    <row r="231" spans="1:16" ht="38.25">
      <c r="A231" s="6">
        <v>70</v>
      </c>
      <c r="B231" s="6" t="s">
        <v>347</v>
      </c>
      <c r="C231" s="6" t="s">
        <v>44</v>
      </c>
      <c r="D231" s="6" t="s">
        <v>348</v>
      </c>
      <c r="E231" s="6" t="s">
        <v>96</v>
      </c>
      <c r="F231" s="8">
        <v>1.89</v>
      </c>
      <c r="G231" s="11"/>
      <c r="H231" s="10">
        <f>ROUND((G231*F231),2)</f>
        <v>0</v>
      </c>
      <c r="O231">
        <f>rekapitulace!H8</f>
        <v>21</v>
      </c>
      <c r="P231">
        <f>O231/100*H231</f>
        <v>0</v>
      </c>
    </row>
    <row r="232" ht="12.75">
      <c r="D232" s="12" t="s">
        <v>349</v>
      </c>
    </row>
    <row r="233" ht="102">
      <c r="D233" s="12" t="s">
        <v>350</v>
      </c>
    </row>
    <row r="234" spans="1:16" ht="12.75" customHeight="1">
      <c r="A234" s="13"/>
      <c r="B234" s="13"/>
      <c r="C234" s="13" t="s">
        <v>36</v>
      </c>
      <c r="D234" s="13" t="s">
        <v>292</v>
      </c>
      <c r="E234" s="13"/>
      <c r="F234" s="13"/>
      <c r="G234" s="13"/>
      <c r="H234" s="13">
        <f>SUM(H183:H233)</f>
        <v>0</v>
      </c>
      <c r="P234">
        <f>ROUND(SUM(P183:P233),2)</f>
        <v>0</v>
      </c>
    </row>
    <row r="236" spans="1:8" ht="12.75" customHeight="1">
      <c r="A236" s="7"/>
      <c r="B236" s="7"/>
      <c r="C236" s="7" t="s">
        <v>37</v>
      </c>
      <c r="D236" s="7" t="s">
        <v>351</v>
      </c>
      <c r="E236" s="7"/>
      <c r="F236" s="9"/>
      <c r="G236" s="7"/>
      <c r="H236" s="9"/>
    </row>
    <row r="237" spans="1:16" ht="25.5">
      <c r="A237" s="6">
        <v>71</v>
      </c>
      <c r="B237" s="6" t="s">
        <v>352</v>
      </c>
      <c r="C237" s="6" t="s">
        <v>24</v>
      </c>
      <c r="D237" s="6" t="s">
        <v>353</v>
      </c>
      <c r="E237" s="6" t="s">
        <v>96</v>
      </c>
      <c r="F237" s="8">
        <v>43.787</v>
      </c>
      <c r="G237" s="11"/>
      <c r="H237" s="10">
        <f>ROUND((G237*F237),2)</f>
        <v>0</v>
      </c>
      <c r="O237">
        <f>rekapitulace!H8</f>
        <v>21</v>
      </c>
      <c r="P237">
        <f>O237/100*H237</f>
        <v>0</v>
      </c>
    </row>
    <row r="238" ht="63.75">
      <c r="D238" s="12" t="s">
        <v>354</v>
      </c>
    </row>
    <row r="239" ht="51">
      <c r="D239" s="12" t="s">
        <v>355</v>
      </c>
    </row>
    <row r="240" spans="1:16" ht="25.5">
      <c r="A240" s="6">
        <v>72</v>
      </c>
      <c r="B240" s="6" t="s">
        <v>352</v>
      </c>
      <c r="C240" s="6" t="s">
        <v>34</v>
      </c>
      <c r="D240" s="6" t="s">
        <v>356</v>
      </c>
      <c r="E240" s="6" t="s">
        <v>96</v>
      </c>
      <c r="F240" s="8">
        <v>32.74</v>
      </c>
      <c r="G240" s="11"/>
      <c r="H240" s="10">
        <f>ROUND((G240*F240),2)</f>
        <v>0</v>
      </c>
      <c r="O240">
        <f>rekapitulace!H8</f>
        <v>21</v>
      </c>
      <c r="P240">
        <f>O240/100*H240</f>
        <v>0</v>
      </c>
    </row>
    <row r="241" ht="25.5">
      <c r="D241" s="12" t="s">
        <v>357</v>
      </c>
    </row>
    <row r="242" ht="51">
      <c r="D242" s="12" t="s">
        <v>355</v>
      </c>
    </row>
    <row r="243" spans="1:16" ht="25.5">
      <c r="A243" s="6">
        <v>73</v>
      </c>
      <c r="B243" s="6" t="s">
        <v>358</v>
      </c>
      <c r="C243" s="6" t="s">
        <v>44</v>
      </c>
      <c r="D243" s="6" t="s">
        <v>359</v>
      </c>
      <c r="E243" s="6" t="s">
        <v>96</v>
      </c>
      <c r="F243" s="8">
        <v>2.181</v>
      </c>
      <c r="G243" s="11"/>
      <c r="H243" s="10">
        <f>ROUND((G243*F243),2)</f>
        <v>0</v>
      </c>
      <c r="O243">
        <f>rekapitulace!H8</f>
        <v>21</v>
      </c>
      <c r="P243">
        <f>O243/100*H243</f>
        <v>0</v>
      </c>
    </row>
    <row r="244" ht="25.5">
      <c r="D244" s="12" t="s">
        <v>360</v>
      </c>
    </row>
    <row r="245" ht="102">
      <c r="D245" s="12" t="s">
        <v>361</v>
      </c>
    </row>
    <row r="246" spans="1:16" ht="25.5">
      <c r="A246" s="6">
        <v>74</v>
      </c>
      <c r="B246" s="6" t="s">
        <v>362</v>
      </c>
      <c r="C246" s="6" t="s">
        <v>44</v>
      </c>
      <c r="D246" s="6" t="s">
        <v>363</v>
      </c>
      <c r="E246" s="6" t="s">
        <v>125</v>
      </c>
      <c r="F246" s="8">
        <v>112.45</v>
      </c>
      <c r="G246" s="11"/>
      <c r="H246" s="10">
        <f>ROUND((G246*F246),2)</f>
        <v>0</v>
      </c>
      <c r="O246">
        <f>rekapitulace!H8</f>
        <v>21</v>
      </c>
      <c r="P246">
        <f>O246/100*H246</f>
        <v>0</v>
      </c>
    </row>
    <row r="247" ht="12.75">
      <c r="D247" s="12" t="s">
        <v>364</v>
      </c>
    </row>
    <row r="248" ht="51">
      <c r="D248" s="12" t="s">
        <v>365</v>
      </c>
    </row>
    <row r="249" spans="1:16" ht="25.5">
      <c r="A249" s="6">
        <v>75</v>
      </c>
      <c r="B249" s="6" t="s">
        <v>366</v>
      </c>
      <c r="C249" s="6" t="s">
        <v>44</v>
      </c>
      <c r="D249" s="6" t="s">
        <v>367</v>
      </c>
      <c r="E249" s="6" t="s">
        <v>125</v>
      </c>
      <c r="F249" s="8">
        <v>193.45</v>
      </c>
      <c r="G249" s="11"/>
      <c r="H249" s="10">
        <f>ROUND((G249*F249),2)</f>
        <v>0</v>
      </c>
      <c r="O249">
        <f>rekapitulace!H8</f>
        <v>21</v>
      </c>
      <c r="P249">
        <f>O249/100*H249</f>
        <v>0</v>
      </c>
    </row>
    <row r="250" ht="12.75">
      <c r="D250" s="12" t="s">
        <v>368</v>
      </c>
    </row>
    <row r="251" ht="51">
      <c r="D251" s="12" t="s">
        <v>365</v>
      </c>
    </row>
    <row r="252" spans="1:16" ht="25.5">
      <c r="A252" s="6">
        <v>76</v>
      </c>
      <c r="B252" s="6" t="s">
        <v>369</v>
      </c>
      <c r="C252" s="6" t="s">
        <v>44</v>
      </c>
      <c r="D252" s="6" t="s">
        <v>370</v>
      </c>
      <c r="E252" s="6" t="s">
        <v>125</v>
      </c>
      <c r="F252" s="8">
        <v>193.45</v>
      </c>
      <c r="G252" s="11"/>
      <c r="H252" s="10">
        <f>ROUND((G252*F252),2)</f>
        <v>0</v>
      </c>
      <c r="O252">
        <f>rekapitulace!H8</f>
        <v>21</v>
      </c>
      <c r="P252">
        <f>O252/100*H252</f>
        <v>0</v>
      </c>
    </row>
    <row r="253" ht="25.5">
      <c r="D253" s="12" t="s">
        <v>371</v>
      </c>
    </row>
    <row r="254" ht="140.25">
      <c r="D254" s="12" t="s">
        <v>372</v>
      </c>
    </row>
    <row r="255" spans="1:16" ht="25.5">
      <c r="A255" s="6">
        <v>77</v>
      </c>
      <c r="B255" s="6" t="s">
        <v>373</v>
      </c>
      <c r="C255" s="6" t="s">
        <v>44</v>
      </c>
      <c r="D255" s="6" t="s">
        <v>374</v>
      </c>
      <c r="E255" s="6" t="s">
        <v>125</v>
      </c>
      <c r="F255" s="8">
        <v>91.2</v>
      </c>
      <c r="G255" s="11"/>
      <c r="H255" s="10">
        <f>ROUND((G255*F255),2)</f>
        <v>0</v>
      </c>
      <c r="O255">
        <f>rekapitulace!H8</f>
        <v>21</v>
      </c>
      <c r="P255">
        <f>O255/100*H255</f>
        <v>0</v>
      </c>
    </row>
    <row r="256" ht="12.75">
      <c r="D256" s="12" t="s">
        <v>375</v>
      </c>
    </row>
    <row r="257" ht="140.25">
      <c r="D257" s="12" t="s">
        <v>372</v>
      </c>
    </row>
    <row r="258" spans="1:16" ht="12.75">
      <c r="A258" s="6">
        <v>78</v>
      </c>
      <c r="B258" s="6" t="s">
        <v>376</v>
      </c>
      <c r="C258" s="6" t="s">
        <v>44</v>
      </c>
      <c r="D258" s="6" t="s">
        <v>377</v>
      </c>
      <c r="E258" s="6" t="s">
        <v>125</v>
      </c>
      <c r="F258" s="8">
        <v>112.45</v>
      </c>
      <c r="G258" s="11"/>
      <c r="H258" s="10">
        <f>ROUND((G258*F258),2)</f>
        <v>0</v>
      </c>
      <c r="O258">
        <f>rekapitulace!H8</f>
        <v>21</v>
      </c>
      <c r="P258">
        <f>O258/100*H258</f>
        <v>0</v>
      </c>
    </row>
    <row r="259" ht="25.5">
      <c r="D259" s="12" t="s">
        <v>378</v>
      </c>
    </row>
    <row r="260" ht="140.25">
      <c r="D260" s="12" t="s">
        <v>372</v>
      </c>
    </row>
    <row r="261" spans="1:16" ht="38.25">
      <c r="A261" s="6">
        <v>79</v>
      </c>
      <c r="B261" s="6" t="s">
        <v>379</v>
      </c>
      <c r="C261" s="6" t="s">
        <v>44</v>
      </c>
      <c r="D261" s="6" t="s">
        <v>380</v>
      </c>
      <c r="E261" s="6" t="s">
        <v>125</v>
      </c>
      <c r="F261" s="8">
        <v>4</v>
      </c>
      <c r="G261" s="11"/>
      <c r="H261" s="10">
        <f>ROUND((G261*F261),2)</f>
        <v>0</v>
      </c>
      <c r="O261">
        <f>rekapitulace!H8</f>
        <v>21</v>
      </c>
      <c r="P261">
        <f>O261/100*H261</f>
        <v>0</v>
      </c>
    </row>
    <row r="262" ht="12.75">
      <c r="D262" s="12" t="s">
        <v>381</v>
      </c>
    </row>
    <row r="263" ht="140.25">
      <c r="D263" s="12" t="s">
        <v>382</v>
      </c>
    </row>
    <row r="264" spans="1:16" ht="38.25">
      <c r="A264" s="6">
        <v>80</v>
      </c>
      <c r="B264" s="6" t="s">
        <v>383</v>
      </c>
      <c r="C264" s="6" t="s">
        <v>44</v>
      </c>
      <c r="D264" s="6" t="s">
        <v>384</v>
      </c>
      <c r="E264" s="6" t="s">
        <v>125</v>
      </c>
      <c r="F264" s="8">
        <v>3.1</v>
      </c>
      <c r="G264" s="11"/>
      <c r="H264" s="10">
        <f>ROUND((G264*F264),2)</f>
        <v>0</v>
      </c>
      <c r="O264">
        <f>rekapitulace!H8</f>
        <v>21</v>
      </c>
      <c r="P264">
        <f>O264/100*H264</f>
        <v>0</v>
      </c>
    </row>
    <row r="265" ht="12.75">
      <c r="D265" s="12" t="s">
        <v>385</v>
      </c>
    </row>
    <row r="266" ht="140.25">
      <c r="D266" s="12" t="s">
        <v>382</v>
      </c>
    </row>
    <row r="267" spans="1:16" ht="38.25">
      <c r="A267" s="6">
        <v>81</v>
      </c>
      <c r="B267" s="6" t="s">
        <v>386</v>
      </c>
      <c r="C267" s="6" t="s">
        <v>44</v>
      </c>
      <c r="D267" s="6" t="s">
        <v>387</v>
      </c>
      <c r="E267" s="6" t="s">
        <v>96</v>
      </c>
      <c r="F267" s="8">
        <v>7.6</v>
      </c>
      <c r="G267" s="11"/>
      <c r="H267" s="10">
        <f>ROUND((G267*F267),2)</f>
        <v>0</v>
      </c>
      <c r="O267">
        <f>rekapitulace!H8</f>
        <v>21</v>
      </c>
      <c r="P267">
        <f>O267/100*H267</f>
        <v>0</v>
      </c>
    </row>
    <row r="268" ht="12.75">
      <c r="D268" s="12" t="s">
        <v>388</v>
      </c>
    </row>
    <row r="269" ht="140.25">
      <c r="D269" s="12" t="s">
        <v>389</v>
      </c>
    </row>
    <row r="270" spans="1:16" ht="25.5">
      <c r="A270" s="6">
        <v>82</v>
      </c>
      <c r="B270" s="6" t="s">
        <v>390</v>
      </c>
      <c r="C270" s="6" t="s">
        <v>44</v>
      </c>
      <c r="D270" s="6" t="s">
        <v>391</v>
      </c>
      <c r="E270" s="6" t="s">
        <v>198</v>
      </c>
      <c r="F270" s="8">
        <v>76.75</v>
      </c>
      <c r="G270" s="11"/>
      <c r="H270" s="10">
        <f>ROUND((G270*F270),2)</f>
        <v>0</v>
      </c>
      <c r="O270">
        <f>rekapitulace!H8</f>
        <v>21</v>
      </c>
      <c r="P270">
        <f>O270/100*H270</f>
        <v>0</v>
      </c>
    </row>
    <row r="271" ht="51">
      <c r="D271" s="12" t="s">
        <v>392</v>
      </c>
    </row>
    <row r="272" ht="38.25">
      <c r="D272" s="12" t="s">
        <v>393</v>
      </c>
    </row>
    <row r="273" spans="1:16" ht="12.75" customHeight="1">
      <c r="A273" s="13"/>
      <c r="B273" s="13"/>
      <c r="C273" s="13" t="s">
        <v>37</v>
      </c>
      <c r="D273" s="13" t="s">
        <v>351</v>
      </c>
      <c r="E273" s="13"/>
      <c r="F273" s="13"/>
      <c r="G273" s="13"/>
      <c r="H273" s="13">
        <f>SUM(H237:H272)</f>
        <v>0</v>
      </c>
      <c r="P273">
        <f>ROUND(SUM(P237:P272),2)</f>
        <v>0</v>
      </c>
    </row>
    <row r="275" spans="1:8" ht="12.75" customHeight="1">
      <c r="A275" s="7"/>
      <c r="B275" s="7"/>
      <c r="C275" s="7" t="s">
        <v>39</v>
      </c>
      <c r="D275" s="7" t="s">
        <v>394</v>
      </c>
      <c r="E275" s="7"/>
      <c r="F275" s="9"/>
      <c r="G275" s="7"/>
      <c r="H275" s="9"/>
    </row>
    <row r="276" spans="1:16" ht="25.5">
      <c r="A276" s="6">
        <v>83</v>
      </c>
      <c r="B276" s="6" t="s">
        <v>395</v>
      </c>
      <c r="C276" s="6" t="s">
        <v>44</v>
      </c>
      <c r="D276" s="6" t="s">
        <v>396</v>
      </c>
      <c r="E276" s="6" t="s">
        <v>125</v>
      </c>
      <c r="F276" s="8">
        <v>165.688</v>
      </c>
      <c r="G276" s="11"/>
      <c r="H276" s="10">
        <f>ROUND((G276*F276),2)</f>
        <v>0</v>
      </c>
      <c r="O276">
        <f>rekapitulace!H8</f>
        <v>21</v>
      </c>
      <c r="P276">
        <f>O276/100*H276</f>
        <v>0</v>
      </c>
    </row>
    <row r="277" ht="51">
      <c r="D277" s="12" t="s">
        <v>397</v>
      </c>
    </row>
    <row r="278" ht="204">
      <c r="D278" s="12" t="s">
        <v>398</v>
      </c>
    </row>
    <row r="279" spans="1:16" ht="25.5">
      <c r="A279" s="6">
        <v>84</v>
      </c>
      <c r="B279" s="6" t="s">
        <v>399</v>
      </c>
      <c r="C279" s="6" t="s">
        <v>44</v>
      </c>
      <c r="D279" s="6" t="s">
        <v>400</v>
      </c>
      <c r="E279" s="6" t="s">
        <v>125</v>
      </c>
      <c r="F279" s="8">
        <v>51.986</v>
      </c>
      <c r="G279" s="11"/>
      <c r="H279" s="10">
        <f>ROUND((G279*F279),2)</f>
        <v>0</v>
      </c>
      <c r="O279">
        <f>rekapitulace!H8</f>
        <v>21</v>
      </c>
      <c r="P279">
        <f>O279/100*H279</f>
        <v>0</v>
      </c>
    </row>
    <row r="280" ht="12.75">
      <c r="D280" s="12" t="s">
        <v>401</v>
      </c>
    </row>
    <row r="281" ht="38.25">
      <c r="D281" s="12" t="s">
        <v>402</v>
      </c>
    </row>
    <row r="282" spans="1:16" ht="38.25">
      <c r="A282" s="6">
        <v>85</v>
      </c>
      <c r="B282" s="6" t="s">
        <v>403</v>
      </c>
      <c r="C282" s="6" t="s">
        <v>44</v>
      </c>
      <c r="D282" s="6" t="s">
        <v>404</v>
      </c>
      <c r="E282" s="6" t="s">
        <v>125</v>
      </c>
      <c r="F282" s="8">
        <v>26.073</v>
      </c>
      <c r="G282" s="11"/>
      <c r="H282" s="10">
        <f>ROUND((G282*F282),2)</f>
        <v>0</v>
      </c>
      <c r="O282">
        <f>rekapitulace!H8</f>
        <v>21</v>
      </c>
      <c r="P282">
        <f>O282/100*H282</f>
        <v>0</v>
      </c>
    </row>
    <row r="283" ht="12.75">
      <c r="D283" s="12" t="s">
        <v>405</v>
      </c>
    </row>
    <row r="284" ht="38.25">
      <c r="D284" s="12" t="s">
        <v>402</v>
      </c>
    </row>
    <row r="285" spans="1:16" ht="25.5">
      <c r="A285" s="6">
        <v>86</v>
      </c>
      <c r="B285" s="6" t="s">
        <v>406</v>
      </c>
      <c r="C285" s="6" t="s">
        <v>44</v>
      </c>
      <c r="D285" s="6" t="s">
        <v>407</v>
      </c>
      <c r="E285" s="6" t="s">
        <v>125</v>
      </c>
      <c r="F285" s="8">
        <v>26.073</v>
      </c>
      <c r="G285" s="11"/>
      <c r="H285" s="10">
        <f>ROUND((G285*F285),2)</f>
        <v>0</v>
      </c>
      <c r="O285">
        <f>rekapitulace!H8</f>
        <v>21</v>
      </c>
      <c r="P285">
        <f>O285/100*H285</f>
        <v>0</v>
      </c>
    </row>
    <row r="286" ht="12.75">
      <c r="D286" s="12" t="s">
        <v>408</v>
      </c>
    </row>
    <row r="287" ht="38.25">
      <c r="D287" s="12" t="s">
        <v>402</v>
      </c>
    </row>
    <row r="288" spans="1:16" ht="38.25">
      <c r="A288" s="6">
        <v>87</v>
      </c>
      <c r="B288" s="6" t="s">
        <v>409</v>
      </c>
      <c r="C288" s="6" t="s">
        <v>44</v>
      </c>
      <c r="D288" s="6" t="s">
        <v>410</v>
      </c>
      <c r="E288" s="6" t="s">
        <v>125</v>
      </c>
      <c r="F288" s="8">
        <v>320.909</v>
      </c>
      <c r="G288" s="11"/>
      <c r="H288" s="10">
        <f>ROUND((G288*F288),2)</f>
        <v>0</v>
      </c>
      <c r="O288">
        <f>rekapitulace!H8</f>
        <v>21</v>
      </c>
      <c r="P288">
        <f>O288/100*H288</f>
        <v>0</v>
      </c>
    </row>
    <row r="289" ht="12.75">
      <c r="D289" s="12" t="s">
        <v>411</v>
      </c>
    </row>
    <row r="290" ht="191.25">
      <c r="D290" s="12" t="s">
        <v>412</v>
      </c>
    </row>
    <row r="291" spans="1:16" ht="38.25">
      <c r="A291" s="6">
        <v>88</v>
      </c>
      <c r="B291" s="6" t="s">
        <v>413</v>
      </c>
      <c r="C291" s="6" t="s">
        <v>44</v>
      </c>
      <c r="D291" s="6" t="s">
        <v>414</v>
      </c>
      <c r="E291" s="6" t="s">
        <v>103</v>
      </c>
      <c r="F291" s="8">
        <v>0.8</v>
      </c>
      <c r="G291" s="11"/>
      <c r="H291" s="10">
        <f>ROUND((G291*F291),2)</f>
        <v>0</v>
      </c>
      <c r="O291">
        <f>rekapitulace!H8</f>
        <v>21</v>
      </c>
      <c r="P291">
        <f>O291/100*H291</f>
        <v>0</v>
      </c>
    </row>
    <row r="292" ht="12.75">
      <c r="D292" s="12" t="s">
        <v>415</v>
      </c>
    </row>
    <row r="293" ht="51">
      <c r="D293" s="12" t="s">
        <v>416</v>
      </c>
    </row>
    <row r="294" spans="1:16" ht="25.5">
      <c r="A294" s="6">
        <v>89</v>
      </c>
      <c r="B294" s="6" t="s">
        <v>417</v>
      </c>
      <c r="C294" s="6" t="s">
        <v>44</v>
      </c>
      <c r="D294" s="6" t="s">
        <v>418</v>
      </c>
      <c r="E294" s="6" t="s">
        <v>125</v>
      </c>
      <c r="F294" s="8">
        <v>54.212</v>
      </c>
      <c r="G294" s="11"/>
      <c r="H294" s="10">
        <f>ROUND((G294*F294),2)</f>
        <v>0</v>
      </c>
      <c r="O294">
        <f>rekapitulace!H8</f>
        <v>21</v>
      </c>
      <c r="P294">
        <f>O294/100*H294</f>
        <v>0</v>
      </c>
    </row>
    <row r="295" ht="38.25">
      <c r="D295" s="12" t="s">
        <v>419</v>
      </c>
    </row>
    <row r="296" ht="38.25">
      <c r="D296" s="12" t="s">
        <v>420</v>
      </c>
    </row>
    <row r="297" spans="1:16" ht="25.5">
      <c r="A297" s="6">
        <v>90</v>
      </c>
      <c r="B297" s="6" t="s">
        <v>421</v>
      </c>
      <c r="C297" s="6" t="s">
        <v>44</v>
      </c>
      <c r="D297" s="6" t="s">
        <v>422</v>
      </c>
      <c r="E297" s="6" t="s">
        <v>125</v>
      </c>
      <c r="F297" s="8">
        <v>70.411</v>
      </c>
      <c r="G297" s="11"/>
      <c r="H297" s="10">
        <f>ROUND((G297*F297),2)</f>
        <v>0</v>
      </c>
      <c r="O297">
        <f>rekapitulace!H8</f>
        <v>21</v>
      </c>
      <c r="P297">
        <f>O297/100*H297</f>
        <v>0</v>
      </c>
    </row>
    <row r="298" ht="12.75">
      <c r="D298" s="12" t="s">
        <v>423</v>
      </c>
    </row>
    <row r="299" ht="38.25">
      <c r="D299" s="12" t="s">
        <v>420</v>
      </c>
    </row>
    <row r="300" spans="1:16" ht="12.75" customHeight="1">
      <c r="A300" s="13"/>
      <c r="B300" s="13"/>
      <c r="C300" s="13" t="s">
        <v>39</v>
      </c>
      <c r="D300" s="13" t="s">
        <v>394</v>
      </c>
      <c r="E300" s="13"/>
      <c r="F300" s="13"/>
      <c r="G300" s="13"/>
      <c r="H300" s="13">
        <f>SUM(H276:H299)</f>
        <v>0</v>
      </c>
      <c r="P300">
        <f>ROUND(SUM(P276:P299),2)</f>
        <v>0</v>
      </c>
    </row>
    <row r="302" spans="1:8" ht="12.75" customHeight="1">
      <c r="A302" s="7"/>
      <c r="B302" s="7"/>
      <c r="C302" s="7" t="s">
        <v>40</v>
      </c>
      <c r="D302" s="7" t="s">
        <v>424</v>
      </c>
      <c r="E302" s="7"/>
      <c r="F302" s="9"/>
      <c r="G302" s="7"/>
      <c r="H302" s="9"/>
    </row>
    <row r="303" spans="1:16" ht="25.5">
      <c r="A303" s="6">
        <v>91</v>
      </c>
      <c r="B303" s="6" t="s">
        <v>425</v>
      </c>
      <c r="C303" s="6" t="s">
        <v>44</v>
      </c>
      <c r="D303" s="6" t="s">
        <v>426</v>
      </c>
      <c r="E303" s="6" t="s">
        <v>198</v>
      </c>
      <c r="F303" s="8">
        <v>3.82</v>
      </c>
      <c r="G303" s="11"/>
      <c r="H303" s="10">
        <f>ROUND((G303*F303),2)</f>
        <v>0</v>
      </c>
      <c r="O303">
        <f>rekapitulace!H8</f>
        <v>21</v>
      </c>
      <c r="P303">
        <f>O303/100*H303</f>
        <v>0</v>
      </c>
    </row>
    <row r="304" ht="12.75">
      <c r="D304" s="12" t="s">
        <v>427</v>
      </c>
    </row>
    <row r="305" ht="255">
      <c r="D305" s="12" t="s">
        <v>428</v>
      </c>
    </row>
    <row r="306" spans="1:16" ht="25.5">
      <c r="A306" s="6">
        <v>92</v>
      </c>
      <c r="B306" s="6" t="s">
        <v>429</v>
      </c>
      <c r="C306" s="6" t="s">
        <v>44</v>
      </c>
      <c r="D306" s="6" t="s">
        <v>430</v>
      </c>
      <c r="E306" s="6" t="s">
        <v>198</v>
      </c>
      <c r="F306" s="8">
        <v>11.2</v>
      </c>
      <c r="G306" s="11"/>
      <c r="H306" s="10">
        <f>ROUND((G306*F306),2)</f>
        <v>0</v>
      </c>
      <c r="O306">
        <f>rekapitulace!H8</f>
        <v>21</v>
      </c>
      <c r="P306">
        <f>O306/100*H306</f>
        <v>0</v>
      </c>
    </row>
    <row r="307" ht="12.75">
      <c r="D307" s="12" t="s">
        <v>431</v>
      </c>
    </row>
    <row r="308" ht="242.25">
      <c r="D308" s="12" t="s">
        <v>432</v>
      </c>
    </row>
    <row r="309" spans="1:16" ht="25.5">
      <c r="A309" s="6">
        <v>93</v>
      </c>
      <c r="B309" s="6" t="s">
        <v>433</v>
      </c>
      <c r="C309" s="6" t="s">
        <v>44</v>
      </c>
      <c r="D309" s="6" t="s">
        <v>434</v>
      </c>
      <c r="E309" s="6" t="s">
        <v>198</v>
      </c>
      <c r="F309" s="8">
        <v>68</v>
      </c>
      <c r="G309" s="11"/>
      <c r="H309" s="10">
        <f>ROUND((G309*F309),2)</f>
        <v>0</v>
      </c>
      <c r="O309">
        <f>rekapitulace!H8</f>
        <v>21</v>
      </c>
      <c r="P309">
        <f>O309/100*H309</f>
        <v>0</v>
      </c>
    </row>
    <row r="310" ht="12.75">
      <c r="D310" s="12" t="s">
        <v>435</v>
      </c>
    </row>
    <row r="311" ht="242.25">
      <c r="D311" s="12" t="s">
        <v>436</v>
      </c>
    </row>
    <row r="312" spans="1:16" ht="25.5">
      <c r="A312" s="6">
        <v>94</v>
      </c>
      <c r="B312" s="6" t="s">
        <v>437</v>
      </c>
      <c r="C312" s="6" t="s">
        <v>44</v>
      </c>
      <c r="D312" s="6" t="s">
        <v>438</v>
      </c>
      <c r="E312" s="6" t="s">
        <v>69</v>
      </c>
      <c r="F312" s="8">
        <v>1</v>
      </c>
      <c r="G312" s="11"/>
      <c r="H312" s="10">
        <f>ROUND((G312*F312),2)</f>
        <v>0</v>
      </c>
      <c r="O312">
        <f>rekapitulace!H8</f>
        <v>21</v>
      </c>
      <c r="P312">
        <f>O312/100*H312</f>
        <v>0</v>
      </c>
    </row>
    <row r="313" ht="12.75">
      <c r="D313" s="12" t="s">
        <v>60</v>
      </c>
    </row>
    <row r="314" ht="153">
      <c r="D314" s="12" t="s">
        <v>439</v>
      </c>
    </row>
    <row r="315" spans="1:16" ht="25.5">
      <c r="A315" s="6">
        <v>95</v>
      </c>
      <c r="B315" s="6" t="s">
        <v>440</v>
      </c>
      <c r="C315" s="6" t="s">
        <v>44</v>
      </c>
      <c r="D315" s="6" t="s">
        <v>441</v>
      </c>
      <c r="E315" s="6" t="s">
        <v>198</v>
      </c>
      <c r="F315" s="8">
        <v>11.9</v>
      </c>
      <c r="G315" s="11"/>
      <c r="H315" s="10">
        <f>ROUND((G315*F315),2)</f>
        <v>0</v>
      </c>
      <c r="O315">
        <f>rekapitulace!H8</f>
        <v>21</v>
      </c>
      <c r="P315">
        <f>O315/100*H315</f>
        <v>0</v>
      </c>
    </row>
    <row r="316" ht="12.75">
      <c r="D316" s="12" t="s">
        <v>442</v>
      </c>
    </row>
    <row r="317" ht="38.25">
      <c r="D317" s="12" t="s">
        <v>443</v>
      </c>
    </row>
    <row r="318" spans="1:16" ht="12.75" customHeight="1">
      <c r="A318" s="13"/>
      <c r="B318" s="13"/>
      <c r="C318" s="13" t="s">
        <v>40</v>
      </c>
      <c r="D318" s="13" t="s">
        <v>424</v>
      </c>
      <c r="E318" s="13"/>
      <c r="F318" s="13"/>
      <c r="G318" s="13"/>
      <c r="H318" s="13">
        <f>SUM(H303:H317)</f>
        <v>0</v>
      </c>
      <c r="P318">
        <f>ROUND(SUM(P303:P317),2)</f>
        <v>0</v>
      </c>
    </row>
    <row r="320" spans="1:8" ht="12.75" customHeight="1">
      <c r="A320" s="7"/>
      <c r="B320" s="7"/>
      <c r="C320" s="7" t="s">
        <v>445</v>
      </c>
      <c r="D320" s="7" t="s">
        <v>444</v>
      </c>
      <c r="E320" s="7"/>
      <c r="F320" s="9"/>
      <c r="G320" s="7"/>
      <c r="H320" s="9"/>
    </row>
    <row r="321" spans="1:16" ht="38.25">
      <c r="A321" s="6">
        <v>96</v>
      </c>
      <c r="B321" s="6" t="s">
        <v>446</v>
      </c>
      <c r="C321" s="6" t="s">
        <v>44</v>
      </c>
      <c r="D321" s="6" t="s">
        <v>447</v>
      </c>
      <c r="E321" s="6" t="s">
        <v>198</v>
      </c>
      <c r="F321" s="8">
        <v>59.5</v>
      </c>
      <c r="G321" s="11"/>
      <c r="H321" s="10">
        <f>ROUND((G321*F321),2)</f>
        <v>0</v>
      </c>
      <c r="O321">
        <f>rekapitulace!H8</f>
        <v>21</v>
      </c>
      <c r="P321">
        <f>O321/100*H321</f>
        <v>0</v>
      </c>
    </row>
    <row r="322" ht="38.25">
      <c r="D322" s="12" t="s">
        <v>448</v>
      </c>
    </row>
    <row r="323" ht="63.75">
      <c r="D323" s="12" t="s">
        <v>449</v>
      </c>
    </row>
    <row r="324" spans="1:16" ht="12.75">
      <c r="A324" s="6">
        <v>97</v>
      </c>
      <c r="B324" s="6" t="s">
        <v>450</v>
      </c>
      <c r="C324" s="6" t="s">
        <v>44</v>
      </c>
      <c r="D324" s="6" t="s">
        <v>451</v>
      </c>
      <c r="E324" s="6" t="s">
        <v>69</v>
      </c>
      <c r="F324" s="8">
        <v>8</v>
      </c>
      <c r="G324" s="11"/>
      <c r="H324" s="10">
        <f>ROUND((G324*F324),2)</f>
        <v>0</v>
      </c>
      <c r="O324">
        <f>rekapitulace!H8</f>
        <v>21</v>
      </c>
      <c r="P324">
        <f>O324/100*H324</f>
        <v>0</v>
      </c>
    </row>
    <row r="325" ht="12.75">
      <c r="D325" s="12" t="s">
        <v>452</v>
      </c>
    </row>
    <row r="326" ht="51">
      <c r="D326" s="12" t="s">
        <v>453</v>
      </c>
    </row>
    <row r="327" spans="1:16" ht="25.5">
      <c r="A327" s="6">
        <v>98</v>
      </c>
      <c r="B327" s="6" t="s">
        <v>454</v>
      </c>
      <c r="C327" s="6" t="s">
        <v>44</v>
      </c>
      <c r="D327" s="6" t="s">
        <v>455</v>
      </c>
      <c r="E327" s="6" t="s">
        <v>69</v>
      </c>
      <c r="F327" s="8">
        <v>4</v>
      </c>
      <c r="G327" s="11"/>
      <c r="H327" s="10">
        <f>ROUND((G327*F327),2)</f>
        <v>0</v>
      </c>
      <c r="O327">
        <f>rekapitulace!H8</f>
        <v>21</v>
      </c>
      <c r="P327">
        <f>O327/100*H327</f>
        <v>0</v>
      </c>
    </row>
    <row r="328" ht="12.75">
      <c r="D328" s="12" t="s">
        <v>456</v>
      </c>
    </row>
    <row r="329" ht="38.25">
      <c r="D329" s="12" t="s">
        <v>457</v>
      </c>
    </row>
    <row r="330" spans="1:16" ht="12.75">
      <c r="A330" s="6">
        <v>99</v>
      </c>
      <c r="B330" s="6" t="s">
        <v>458</v>
      </c>
      <c r="C330" s="6" t="s">
        <v>44</v>
      </c>
      <c r="D330" s="6" t="s">
        <v>459</v>
      </c>
      <c r="E330" s="6" t="s">
        <v>69</v>
      </c>
      <c r="F330" s="8">
        <v>2</v>
      </c>
      <c r="G330" s="11"/>
      <c r="H330" s="10">
        <f>ROUND((G330*F330),2)</f>
        <v>0</v>
      </c>
      <c r="O330">
        <f>rekapitulace!H8</f>
        <v>21</v>
      </c>
      <c r="P330">
        <f>O330/100*H330</f>
        <v>0</v>
      </c>
    </row>
    <row r="331" ht="12.75">
      <c r="D331" s="12" t="s">
        <v>322</v>
      </c>
    </row>
    <row r="332" ht="25.5">
      <c r="D332" s="12" t="s">
        <v>460</v>
      </c>
    </row>
    <row r="333" spans="1:16" ht="38.25">
      <c r="A333" s="6">
        <v>100</v>
      </c>
      <c r="B333" s="6" t="s">
        <v>461</v>
      </c>
      <c r="C333" s="6" t="s">
        <v>44</v>
      </c>
      <c r="D333" s="6" t="s">
        <v>462</v>
      </c>
      <c r="E333" s="6" t="s">
        <v>69</v>
      </c>
      <c r="F333" s="8">
        <v>2</v>
      </c>
      <c r="G333" s="11"/>
      <c r="H333" s="10">
        <f>ROUND((G333*F333),2)</f>
        <v>0</v>
      </c>
      <c r="O333">
        <f>rekapitulace!H8</f>
        <v>21</v>
      </c>
      <c r="P333">
        <f>O333/100*H333</f>
        <v>0</v>
      </c>
    </row>
    <row r="334" ht="12.75">
      <c r="D334" s="12" t="s">
        <v>463</v>
      </c>
    </row>
    <row r="335" ht="25.5">
      <c r="D335" s="12" t="s">
        <v>464</v>
      </c>
    </row>
    <row r="336" spans="1:16" ht="38.25">
      <c r="A336" s="6">
        <v>101</v>
      </c>
      <c r="B336" s="6" t="s">
        <v>465</v>
      </c>
      <c r="C336" s="6" t="s">
        <v>44</v>
      </c>
      <c r="D336" s="6" t="s">
        <v>466</v>
      </c>
      <c r="E336" s="6" t="s">
        <v>69</v>
      </c>
      <c r="F336" s="8">
        <v>2</v>
      </c>
      <c r="G336" s="11"/>
      <c r="H336" s="10">
        <f>ROUND((G336*F336),2)</f>
        <v>0</v>
      </c>
      <c r="O336">
        <f>rekapitulace!H8</f>
        <v>21</v>
      </c>
      <c r="P336">
        <f>O336/100*H336</f>
        <v>0</v>
      </c>
    </row>
    <row r="337" ht="12.75">
      <c r="D337" s="12" t="s">
        <v>322</v>
      </c>
    </row>
    <row r="338" ht="25.5">
      <c r="D338" s="12" t="s">
        <v>467</v>
      </c>
    </row>
    <row r="339" spans="1:16" ht="25.5">
      <c r="A339" s="6">
        <v>102</v>
      </c>
      <c r="B339" s="6" t="s">
        <v>468</v>
      </c>
      <c r="C339" s="6" t="s">
        <v>44</v>
      </c>
      <c r="D339" s="6" t="s">
        <v>469</v>
      </c>
      <c r="E339" s="6" t="s">
        <v>198</v>
      </c>
      <c r="F339" s="8">
        <v>45.87</v>
      </c>
      <c r="G339" s="11"/>
      <c r="H339" s="10">
        <f>ROUND((G339*F339),2)</f>
        <v>0</v>
      </c>
      <c r="O339">
        <f>rekapitulace!H8</f>
        <v>21</v>
      </c>
      <c r="P339">
        <f>O339/100*H339</f>
        <v>0</v>
      </c>
    </row>
    <row r="340" ht="38.25">
      <c r="D340" s="12" t="s">
        <v>470</v>
      </c>
    </row>
    <row r="341" ht="51">
      <c r="D341" s="12" t="s">
        <v>471</v>
      </c>
    </row>
    <row r="342" spans="1:16" ht="25.5">
      <c r="A342" s="6">
        <v>103</v>
      </c>
      <c r="B342" s="6" t="s">
        <v>472</v>
      </c>
      <c r="C342" s="6" t="s">
        <v>44</v>
      </c>
      <c r="D342" s="6" t="s">
        <v>473</v>
      </c>
      <c r="E342" s="6" t="s">
        <v>198</v>
      </c>
      <c r="F342" s="8">
        <v>12.87</v>
      </c>
      <c r="G342" s="11"/>
      <c r="H342" s="10">
        <f>ROUND((G342*F342),2)</f>
        <v>0</v>
      </c>
      <c r="O342">
        <f>rekapitulace!H8</f>
        <v>21</v>
      </c>
      <c r="P342">
        <f>O342/100*H342</f>
        <v>0</v>
      </c>
    </row>
    <row r="343" ht="12.75">
      <c r="D343" s="12" t="s">
        <v>474</v>
      </c>
    </row>
    <row r="344" ht="51">
      <c r="D344" s="12" t="s">
        <v>471</v>
      </c>
    </row>
    <row r="345" spans="1:16" ht="25.5">
      <c r="A345" s="6">
        <v>104</v>
      </c>
      <c r="B345" s="6" t="s">
        <v>475</v>
      </c>
      <c r="C345" s="6" t="s">
        <v>44</v>
      </c>
      <c r="D345" s="6" t="s">
        <v>476</v>
      </c>
      <c r="E345" s="6" t="s">
        <v>198</v>
      </c>
      <c r="F345" s="8">
        <v>76.75</v>
      </c>
      <c r="G345" s="11"/>
      <c r="H345" s="10">
        <f>ROUND((G345*F345),2)</f>
        <v>0</v>
      </c>
      <c r="O345">
        <f>rekapitulace!H8</f>
        <v>21</v>
      </c>
      <c r="P345">
        <f>O345/100*H345</f>
        <v>0</v>
      </c>
    </row>
    <row r="346" ht="12.75">
      <c r="D346" s="12" t="s">
        <v>477</v>
      </c>
    </row>
    <row r="347" ht="12.75">
      <c r="D347" s="12" t="s">
        <v>478</v>
      </c>
    </row>
    <row r="348" spans="1:16" ht="25.5">
      <c r="A348" s="6">
        <v>105</v>
      </c>
      <c r="B348" s="6" t="s">
        <v>479</v>
      </c>
      <c r="C348" s="6" t="s">
        <v>44</v>
      </c>
      <c r="D348" s="6" t="s">
        <v>480</v>
      </c>
      <c r="E348" s="6" t="s">
        <v>125</v>
      </c>
      <c r="F348" s="8">
        <v>4.62</v>
      </c>
      <c r="G348" s="11"/>
      <c r="H348" s="10">
        <f>ROUND((G348*F348),2)</f>
        <v>0</v>
      </c>
      <c r="O348">
        <f>rekapitulace!H8</f>
        <v>21</v>
      </c>
      <c r="P348">
        <f>O348/100*H348</f>
        <v>0</v>
      </c>
    </row>
    <row r="349" ht="63.75">
      <c r="D349" s="12" t="s">
        <v>481</v>
      </c>
    </row>
    <row r="350" ht="25.5">
      <c r="D350" s="12" t="s">
        <v>482</v>
      </c>
    </row>
    <row r="351" spans="1:16" ht="51">
      <c r="A351" s="6">
        <v>106</v>
      </c>
      <c r="B351" s="6" t="s">
        <v>483</v>
      </c>
      <c r="C351" s="6" t="s">
        <v>44</v>
      </c>
      <c r="D351" s="6" t="s">
        <v>484</v>
      </c>
      <c r="E351" s="6" t="s">
        <v>198</v>
      </c>
      <c r="F351" s="8">
        <v>5.15</v>
      </c>
      <c r="G351" s="11"/>
      <c r="H351" s="10">
        <f>ROUND((G351*F351),2)</f>
        <v>0</v>
      </c>
      <c r="O351">
        <f>rekapitulace!H8</f>
        <v>21</v>
      </c>
      <c r="P351">
        <f>O351/100*H351</f>
        <v>0</v>
      </c>
    </row>
    <row r="352" ht="12.75">
      <c r="D352" s="12" t="s">
        <v>485</v>
      </c>
    </row>
    <row r="353" ht="255">
      <c r="D353" s="12" t="s">
        <v>486</v>
      </c>
    </row>
    <row r="354" spans="1:16" ht="51">
      <c r="A354" s="6">
        <v>107</v>
      </c>
      <c r="B354" s="6" t="s">
        <v>487</v>
      </c>
      <c r="C354" s="6" t="s">
        <v>44</v>
      </c>
      <c r="D354" s="6" t="s">
        <v>488</v>
      </c>
      <c r="E354" s="6" t="s">
        <v>198</v>
      </c>
      <c r="F354" s="8">
        <v>7.1</v>
      </c>
      <c r="G354" s="11"/>
      <c r="H354" s="10">
        <f>ROUND((G354*F354),2)</f>
        <v>0</v>
      </c>
      <c r="O354">
        <f>rekapitulace!H8</f>
        <v>21</v>
      </c>
      <c r="P354">
        <f>O354/100*H354</f>
        <v>0</v>
      </c>
    </row>
    <row r="355" ht="12.75">
      <c r="D355" s="12" t="s">
        <v>489</v>
      </c>
    </row>
    <row r="356" ht="255">
      <c r="D356" s="12" t="s">
        <v>486</v>
      </c>
    </row>
    <row r="357" spans="1:16" ht="63.75">
      <c r="A357" s="6">
        <v>108</v>
      </c>
      <c r="B357" s="6" t="s">
        <v>490</v>
      </c>
      <c r="C357" s="6" t="s">
        <v>44</v>
      </c>
      <c r="D357" s="6" t="s">
        <v>491</v>
      </c>
      <c r="E357" s="6" t="s">
        <v>59</v>
      </c>
      <c r="F357" s="8">
        <v>1</v>
      </c>
      <c r="G357" s="11"/>
      <c r="H357" s="10">
        <f>ROUND((G357*F357),2)</f>
        <v>0</v>
      </c>
      <c r="O357">
        <f>rekapitulace!H8</f>
        <v>21</v>
      </c>
      <c r="P357">
        <f>O357/100*H357</f>
        <v>0</v>
      </c>
    </row>
    <row r="358" ht="25.5">
      <c r="D358" s="12" t="s">
        <v>492</v>
      </c>
    </row>
    <row r="359" ht="409.5">
      <c r="D359" s="12" t="s">
        <v>493</v>
      </c>
    </row>
    <row r="360" spans="1:16" ht="51">
      <c r="A360" s="6">
        <v>109</v>
      </c>
      <c r="B360" s="6" t="s">
        <v>494</v>
      </c>
      <c r="C360" s="6" t="s">
        <v>44</v>
      </c>
      <c r="D360" s="6" t="s">
        <v>495</v>
      </c>
      <c r="E360" s="6" t="s">
        <v>69</v>
      </c>
      <c r="F360" s="8">
        <v>2</v>
      </c>
      <c r="G360" s="11"/>
      <c r="H360" s="10">
        <f>ROUND((G360*F360),2)</f>
        <v>0</v>
      </c>
      <c r="O360">
        <f>rekapitulace!H8</f>
        <v>21</v>
      </c>
      <c r="P360">
        <f>O360/100*H360</f>
        <v>0</v>
      </c>
    </row>
    <row r="361" ht="12.75">
      <c r="D361" s="12" t="s">
        <v>322</v>
      </c>
    </row>
    <row r="362" ht="38.25">
      <c r="D362" s="12" t="s">
        <v>496</v>
      </c>
    </row>
    <row r="363" spans="1:16" ht="63.75">
      <c r="A363" s="6">
        <v>110</v>
      </c>
      <c r="B363" s="6" t="s">
        <v>497</v>
      </c>
      <c r="C363" s="6" t="s">
        <v>44</v>
      </c>
      <c r="D363" s="6" t="s">
        <v>498</v>
      </c>
      <c r="E363" s="6" t="s">
        <v>59</v>
      </c>
      <c r="F363" s="8">
        <v>1</v>
      </c>
      <c r="G363" s="11"/>
      <c r="H363" s="10">
        <f>ROUND((G363*F363),2)</f>
        <v>0</v>
      </c>
      <c r="O363">
        <f>rekapitulace!H8</f>
        <v>21</v>
      </c>
      <c r="P363">
        <f>O363/100*H363</f>
        <v>0</v>
      </c>
    </row>
    <row r="364" ht="25.5">
      <c r="D364" s="12" t="s">
        <v>499</v>
      </c>
    </row>
    <row r="365" ht="344.25">
      <c r="D365" s="12" t="s">
        <v>500</v>
      </c>
    </row>
    <row r="366" spans="1:16" ht="51">
      <c r="A366" s="6">
        <v>111</v>
      </c>
      <c r="B366" s="6" t="s">
        <v>501</v>
      </c>
      <c r="C366" s="6" t="s">
        <v>44</v>
      </c>
      <c r="D366" s="6" t="s">
        <v>502</v>
      </c>
      <c r="E366" s="6" t="s">
        <v>69</v>
      </c>
      <c r="F366" s="8">
        <v>4</v>
      </c>
      <c r="G366" s="11"/>
      <c r="H366" s="10">
        <f>ROUND((G366*F366),2)</f>
        <v>0</v>
      </c>
      <c r="O366">
        <f>rekapitulace!H8</f>
        <v>21</v>
      </c>
      <c r="P366">
        <f>O366/100*H366</f>
        <v>0</v>
      </c>
    </row>
    <row r="367" ht="12.75">
      <c r="D367" s="12" t="s">
        <v>456</v>
      </c>
    </row>
    <row r="368" ht="255">
      <c r="D368" s="12" t="s">
        <v>503</v>
      </c>
    </row>
    <row r="369" spans="1:16" ht="25.5">
      <c r="A369" s="6">
        <v>112</v>
      </c>
      <c r="B369" s="6" t="s">
        <v>504</v>
      </c>
      <c r="C369" s="6" t="s">
        <v>44</v>
      </c>
      <c r="D369" s="6" t="s">
        <v>505</v>
      </c>
      <c r="E369" s="6" t="s">
        <v>125</v>
      </c>
      <c r="F369" s="8">
        <v>268.4</v>
      </c>
      <c r="G369" s="11"/>
      <c r="H369" s="10">
        <f>ROUND((G369*F369),2)</f>
        <v>0</v>
      </c>
      <c r="O369">
        <f>rekapitulace!H8</f>
        <v>21</v>
      </c>
      <c r="P369">
        <f>O369/100*H369</f>
        <v>0</v>
      </c>
    </row>
    <row r="370" ht="12.75">
      <c r="D370" s="12" t="s">
        <v>506</v>
      </c>
    </row>
    <row r="371" ht="12.75">
      <c r="D371" s="12" t="s">
        <v>507</v>
      </c>
    </row>
    <row r="372" spans="1:16" ht="165.75">
      <c r="A372" s="6">
        <v>113</v>
      </c>
      <c r="B372" s="6" t="s">
        <v>508</v>
      </c>
      <c r="C372" s="6" t="s">
        <v>256</v>
      </c>
      <c r="D372" s="6" t="s">
        <v>509</v>
      </c>
      <c r="E372" s="6" t="s">
        <v>125</v>
      </c>
      <c r="F372" s="8">
        <v>469.294</v>
      </c>
      <c r="G372" s="11"/>
      <c r="H372" s="10">
        <f>ROUND((G372*F372),2)</f>
        <v>0</v>
      </c>
      <c r="O372">
        <f>rekapitulace!H8</f>
        <v>21</v>
      </c>
      <c r="P372">
        <f>O372/100*H372</f>
        <v>0</v>
      </c>
    </row>
    <row r="373" ht="12.75">
      <c r="D373" s="12" t="s">
        <v>510</v>
      </c>
    </row>
    <row r="374" ht="25.5">
      <c r="D374" s="12" t="s">
        <v>511</v>
      </c>
    </row>
    <row r="375" spans="1:16" ht="51">
      <c r="A375" s="6">
        <v>114</v>
      </c>
      <c r="B375" s="6" t="s">
        <v>508</v>
      </c>
      <c r="C375" s="6" t="s">
        <v>260</v>
      </c>
      <c r="D375" s="6" t="s">
        <v>512</v>
      </c>
      <c r="E375" s="6" t="s">
        <v>125</v>
      </c>
      <c r="F375" s="8">
        <v>167.765</v>
      </c>
      <c r="G375" s="11"/>
      <c r="H375" s="10">
        <f>ROUND((G375*F375),2)</f>
        <v>0</v>
      </c>
      <c r="O375">
        <f>rekapitulace!H8</f>
        <v>21</v>
      </c>
      <c r="P375">
        <f>O375/100*H375</f>
        <v>0</v>
      </c>
    </row>
    <row r="376" ht="12.75">
      <c r="D376" s="12" t="s">
        <v>513</v>
      </c>
    </row>
    <row r="377" ht="25.5">
      <c r="D377" s="12" t="s">
        <v>511</v>
      </c>
    </row>
    <row r="378" spans="1:16" ht="38.25">
      <c r="A378" s="6">
        <v>115</v>
      </c>
      <c r="B378" s="6" t="s">
        <v>514</v>
      </c>
      <c r="C378" s="6" t="s">
        <v>44</v>
      </c>
      <c r="D378" s="6" t="s">
        <v>515</v>
      </c>
      <c r="E378" s="6" t="s">
        <v>96</v>
      </c>
      <c r="F378" s="8">
        <v>43.995</v>
      </c>
      <c r="G378" s="11"/>
      <c r="H378" s="10">
        <f>ROUND((G378*F378),2)</f>
        <v>0</v>
      </c>
      <c r="O378">
        <f>rekapitulace!H8</f>
        <v>21</v>
      </c>
      <c r="P378">
        <f>O378/100*H378</f>
        <v>0</v>
      </c>
    </row>
    <row r="379" ht="12.75">
      <c r="D379" s="12" t="s">
        <v>516</v>
      </c>
    </row>
    <row r="380" ht="102">
      <c r="D380" s="12" t="s">
        <v>517</v>
      </c>
    </row>
    <row r="381" spans="1:16" ht="25.5">
      <c r="A381" s="6">
        <v>116</v>
      </c>
      <c r="B381" s="6" t="s">
        <v>518</v>
      </c>
      <c r="C381" s="6" t="s">
        <v>44</v>
      </c>
      <c r="D381" s="6" t="s">
        <v>519</v>
      </c>
      <c r="E381" s="6" t="s">
        <v>96</v>
      </c>
      <c r="F381" s="8">
        <v>28.302</v>
      </c>
      <c r="G381" s="11"/>
      <c r="H381" s="10">
        <f>ROUND((G381*F381),2)</f>
        <v>0</v>
      </c>
      <c r="O381">
        <f>rekapitulace!H8</f>
        <v>21</v>
      </c>
      <c r="P381">
        <f>O381/100*H381</f>
        <v>0</v>
      </c>
    </row>
    <row r="382" ht="51">
      <c r="D382" s="12" t="s">
        <v>520</v>
      </c>
    </row>
    <row r="383" ht="102">
      <c r="D383" s="12" t="s">
        <v>517</v>
      </c>
    </row>
    <row r="384" spans="1:16" ht="38.25">
      <c r="A384" s="6">
        <v>117</v>
      </c>
      <c r="B384" s="6" t="s">
        <v>521</v>
      </c>
      <c r="C384" s="6" t="s">
        <v>44</v>
      </c>
      <c r="D384" s="6" t="s">
        <v>522</v>
      </c>
      <c r="E384" s="6" t="s">
        <v>96</v>
      </c>
      <c r="F384" s="8">
        <v>163.665</v>
      </c>
      <c r="G384" s="11"/>
      <c r="H384" s="10">
        <f>ROUND((G384*F384),2)</f>
        <v>0</v>
      </c>
      <c r="O384">
        <f>rekapitulace!H8</f>
        <v>21</v>
      </c>
      <c r="P384">
        <f>O384/100*H384</f>
        <v>0</v>
      </c>
    </row>
    <row r="385" ht="89.25">
      <c r="D385" s="12" t="s">
        <v>523</v>
      </c>
    </row>
    <row r="386" ht="102">
      <c r="D386" s="12" t="s">
        <v>517</v>
      </c>
    </row>
    <row r="387" spans="1:16" ht="25.5">
      <c r="A387" s="6">
        <v>118</v>
      </c>
      <c r="B387" s="6" t="s">
        <v>524</v>
      </c>
      <c r="C387" s="6" t="s">
        <v>44</v>
      </c>
      <c r="D387" s="6" t="s">
        <v>525</v>
      </c>
      <c r="E387" s="6" t="s">
        <v>103</v>
      </c>
      <c r="F387" s="8">
        <v>0.991</v>
      </c>
      <c r="G387" s="11"/>
      <c r="H387" s="10">
        <f>ROUND((G387*F387),2)</f>
        <v>0</v>
      </c>
      <c r="O387">
        <f>rekapitulace!H8</f>
        <v>21</v>
      </c>
      <c r="P387">
        <f>O387/100*H387</f>
        <v>0</v>
      </c>
    </row>
    <row r="388" ht="51">
      <c r="D388" s="12" t="s">
        <v>526</v>
      </c>
    </row>
    <row r="389" ht="102">
      <c r="D389" s="12" t="s">
        <v>527</v>
      </c>
    </row>
    <row r="390" spans="1:16" ht="38.25">
      <c r="A390" s="6">
        <v>119</v>
      </c>
      <c r="B390" s="6" t="s">
        <v>528</v>
      </c>
      <c r="C390" s="6" t="s">
        <v>44</v>
      </c>
      <c r="D390" s="6" t="s">
        <v>529</v>
      </c>
      <c r="E390" s="6" t="s">
        <v>125</v>
      </c>
      <c r="F390" s="8">
        <v>121.7</v>
      </c>
      <c r="G390" s="11"/>
      <c r="H390" s="10">
        <f>ROUND((G390*F390),2)</f>
        <v>0</v>
      </c>
      <c r="O390">
        <f>rekapitulace!H8</f>
        <v>21</v>
      </c>
      <c r="P390">
        <f>O390/100*H390</f>
        <v>0</v>
      </c>
    </row>
    <row r="391" ht="12.75">
      <c r="D391" s="12" t="s">
        <v>530</v>
      </c>
    </row>
    <row r="392" ht="76.5">
      <c r="D392" s="12" t="s">
        <v>531</v>
      </c>
    </row>
    <row r="393" spans="1:16" ht="12.75" customHeight="1">
      <c r="A393" s="13"/>
      <c r="B393" s="13"/>
      <c r="C393" s="13" t="s">
        <v>445</v>
      </c>
      <c r="D393" s="13" t="s">
        <v>444</v>
      </c>
      <c r="E393" s="13"/>
      <c r="F393" s="13"/>
      <c r="G393" s="13"/>
      <c r="H393" s="13">
        <f>SUM(H321:H392)</f>
        <v>0</v>
      </c>
      <c r="P393">
        <f>ROUND(SUM(P321:P392),2)</f>
        <v>0</v>
      </c>
    </row>
    <row r="395" spans="1:16" ht="12.75" customHeight="1">
      <c r="A395" s="13"/>
      <c r="B395" s="13"/>
      <c r="C395" s="13"/>
      <c r="D395" s="13" t="s">
        <v>85</v>
      </c>
      <c r="E395" s="13"/>
      <c r="F395" s="13"/>
      <c r="G395" s="13"/>
      <c r="H395" s="13">
        <f>+H39+H102+H159+H180+H234+H273+H300+H318+H393</f>
        <v>0</v>
      </c>
      <c r="P395">
        <f>+P39+P102+P159+P180+P234+P273+P300+P318+P393</f>
        <v>0</v>
      </c>
    </row>
    <row r="397" spans="1:8" ht="12.75" customHeight="1">
      <c r="A397" s="7" t="s">
        <v>86</v>
      </c>
      <c r="B397" s="7"/>
      <c r="C397" s="7"/>
      <c r="D397" s="7"/>
      <c r="E397" s="7"/>
      <c r="F397" s="7"/>
      <c r="G397" s="7"/>
      <c r="H397" s="7"/>
    </row>
    <row r="398" spans="1:8" ht="12.75" customHeight="1">
      <c r="A398" s="7"/>
      <c r="B398" s="7"/>
      <c r="C398" s="7"/>
      <c r="D398" s="7" t="s">
        <v>87</v>
      </c>
      <c r="E398" s="7"/>
      <c r="F398" s="7"/>
      <c r="G398" s="7"/>
      <c r="H398" s="7"/>
    </row>
    <row r="399" spans="1:16" ht="12.75" customHeight="1">
      <c r="A399" s="13"/>
      <c r="B399" s="13"/>
      <c r="C399" s="13"/>
      <c r="D399" s="13" t="s">
        <v>88</v>
      </c>
      <c r="E399" s="13"/>
      <c r="F399" s="13"/>
      <c r="G399" s="13"/>
      <c r="H399" s="13">
        <v>0</v>
      </c>
      <c r="P399">
        <v>0</v>
      </c>
    </row>
    <row r="400" spans="1:8" ht="12.75" customHeight="1">
      <c r="A400" s="13"/>
      <c r="B400" s="13"/>
      <c r="C400" s="13"/>
      <c r="D400" s="13" t="s">
        <v>89</v>
      </c>
      <c r="E400" s="13"/>
      <c r="F400" s="13"/>
      <c r="G400" s="13"/>
      <c r="H400" s="13"/>
    </row>
    <row r="401" spans="1:16" ht="12.75" customHeight="1">
      <c r="A401" s="13"/>
      <c r="B401" s="13"/>
      <c r="C401" s="13"/>
      <c r="D401" s="13" t="s">
        <v>90</v>
      </c>
      <c r="E401" s="13"/>
      <c r="F401" s="13"/>
      <c r="G401" s="13"/>
      <c r="H401" s="13">
        <v>0</v>
      </c>
      <c r="P401">
        <v>0</v>
      </c>
    </row>
    <row r="402" spans="1:16" ht="12.75" customHeight="1">
      <c r="A402" s="13"/>
      <c r="B402" s="13"/>
      <c r="C402" s="13"/>
      <c r="D402" s="13" t="s">
        <v>91</v>
      </c>
      <c r="E402" s="13"/>
      <c r="F402" s="13"/>
      <c r="G402" s="13"/>
      <c r="H402" s="13">
        <f>H399+H401</f>
        <v>0</v>
      </c>
      <c r="P402">
        <f>P399+P401</f>
        <v>0</v>
      </c>
    </row>
    <row r="404" spans="1:16" ht="12.75" customHeight="1">
      <c r="A404" s="13"/>
      <c r="B404" s="13"/>
      <c r="C404" s="13"/>
      <c r="D404" s="13" t="s">
        <v>91</v>
      </c>
      <c r="E404" s="13"/>
      <c r="F404" s="13"/>
      <c r="G404" s="13"/>
      <c r="H404" s="13">
        <f>H395+H402</f>
        <v>0</v>
      </c>
      <c r="P404">
        <f>P395+P402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2023-12-27T09:59:50Z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