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57" yWindow="574" windowWidth="15051" windowHeight="13663" activeTab="0"/>
  </bookViews>
  <sheets>
    <sheet name="Rekapitulace" sheetId="5" r:id="rId1"/>
    <sheet name="000" sheetId="2" r:id="rId2"/>
    <sheet name="101" sheetId="3" r:id="rId3"/>
    <sheet name="121" sheetId="4" r:id="rId4"/>
  </sheets>
  <definedNames/>
  <calcPr calcId="125725"/>
</workbook>
</file>

<file path=xl/sharedStrings.xml><?xml version="1.0" encoding="utf-8"?>
<sst xmlns="http://schemas.openxmlformats.org/spreadsheetml/2006/main" count="1335" uniqueCount="485">
  <si>
    <t>EstiCon</t>
  </si>
  <si>
    <t xml:space="preserve">Firma: </t>
  </si>
  <si>
    <t>Rekapitulace ceny</t>
  </si>
  <si>
    <t>Stavba: 32022024 - OPRAVA UL. DVORSKÁ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</si>
  <si>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</si>
  <si>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</si>
  <si>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</si>
  <si>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</si>
  <si>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</si>
  <si>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</si>
  <si>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</si>
  <si>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000</t>
  </si>
  <si>
    <t>VEDLEJŠÍ A OSTATNÍ NÁKLADY</t>
  </si>
  <si>
    <t>101</t>
  </si>
  <si>
    <t>KOMUNIKACE</t>
  </si>
  <si>
    <t>121</t>
  </si>
  <si>
    <t>CHODNÍKY</t>
  </si>
  <si>
    <t>Soupis prací objektu</t>
  </si>
  <si>
    <t>S</t>
  </si>
  <si>
    <t>Stavba:</t>
  </si>
  <si>
    <t>32022024</t>
  </si>
  <si>
    <t>OPRAVA UL. DVORSKÁ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</si>
  <si>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</si>
  <si>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</si>
  <si>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</si>
  <si>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</si>
  <si>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</si>
  <si>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</si>
  <si>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</si>
  <si>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</si>
  <si>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</si>
  <si>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</si>
  <si>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</si>
  <si>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</si>
  <si>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</si>
  <si>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</si>
  <si>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</si>
  <si>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</si>
  <si>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</si>
  <si>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</si>
  <si>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</si>
  <si>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</si>
  <si>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</si>
  <si>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OTSKP ~ 2023</t>
  </si>
  <si>
    <t>PP</t>
  </si>
  <si>
    <t>zajištění vstupů do nemovitostí   - stavební ,      zvýšené náklady na oplocení ,  zábrany a přesuny zábran</t>
  </si>
  <si>
    <t>VV</t>
  </si>
  <si>
    <t>1 = 1,000 [A]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</si>
  <si>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</si>
  <si>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</si>
  <si>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</si>
  <si>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</si>
  <si>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Dopravně inženýrská opatření v průběhu celé stavby (dle  TZ ), zahrnuje osazení, přesuny a odvoz provizorního dopravního    značení. Zahrnuje dočasné dopravní značení, semafory, dopravní zařízení (např citybloky, provizorní betonová a ocelová svodidla, ochranná zábradlí, světelné   výstražné zařízení atd.) oplocení a všechny související práce po dobu trvání stavby Součástí položky je i údržba a péče o dopravně inženýrská opatření v   průběhu celé stavby a zajištění a projednání DIO." údržba k zajištění bezpečného provozu komunikací po dobu stavby
Nejdříve bude realizováno dopravní opatření ( DIO ) :
   Realizace této stavby je uvažována za úplné  uzavírky .    
DIO – bude zhotoveno dodavatelem  stavby a bude odsouhlaseno DI Pčr  a před zahájením stavby bude zhotovitelem OD požádán o Stanovení přechodné úpravy provozu.
     Před zahájením stavby bude projednán režim výjezdu rezidentů (dotčených sousedů) na místní komunikaci .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</si>
  <si>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</si>
  <si>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</si>
  <si>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</si>
  <si>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zahrnuje veškeré náklady spojené s objednatelem požadovanými pracemi, 
- pro stanovení orientační investorské ceny určete jednotkovou cenu jako 1% odhadované ceny stavby</t>
  </si>
  <si>
    <t>02911</t>
  </si>
  <si>
    <t>OSTATNÍ POŽADAVKY - GEODETICKÉ ZAMĚŘENÍ</t>
  </si>
  <si>
    <t>Po skončení stavby, bude celá stavba zaměřena oprávněným geodetem a rozdělení úpravy ploch po jednotlivých površích a SO.    Geodetické zaměření zkutečného provedení stavby vložené na podkladu katastrální mapy,   Zaměření bude dodáno jeko celek a dále po jednotlivých SO , vždy v množství 4 kusy + 4* na CD</t>
  </si>
  <si>
    <t>zahrnuje veškeré náklady spojené s objednatelem požadovanými pracemi
- pro stanovení orientační investorské ceny určete jednotkovou cenu jako 1% odhadované ceny stavby</t>
  </si>
  <si>
    <t>02943</t>
  </si>
  <si>
    <t>A</t>
  </si>
  <si>
    <t>OSTATNÍ POŽADAVKY - VYPRACOVÁNÍ RDS  fáze I.</t>
  </si>
  <si>
    <t>Realizační dokumentace stavby (dále jen „RDS“)  V rozsahu dle Technických kvalitativních podmínek pro dokumentaci staveb pozemních komunikací (TKP-D). Součástí je předání dokumentace v tištěné podobě (2 paré) a předání 1 x v elektronické podobě (rozsah a uspořádání odpovídající podobě tištěné) v uzavřeném (PDF) a otevřeném formátu (DWG, XLS, DOC, apod.).
RDS bude vzhledem k absenci stupňů DSP a DPS rozdělena na 2 fáze 
1. fáze  RDS bude obsahovat :-Obchodní názvy navržených a odsouhlasených materiálů.-Aktuiální vyjádření oexistenci sítí vynesenou do situace a řezů, jako podklad pro vytyčení.-Rozpis rádiusů kamenných obrub-Zahuštění geobodů a bodů napojení rádiusů obrub-Výšky Z u rozhodujících geobodů
-V rámci zpracování RDS, bude proveden návrh definitivního Dopravního značení , projednáno s DI PČR  a požádáno OD MML o stanovení místní úpravy provozu, případně o souhlas s předčasným užíváním.</t>
  </si>
  <si>
    <t>zahrnuje veškeré náklady spojené s objednatelem požadovanými pracemi, 
- pro stanovení orientační investorské ceny určete jednotkovou cenu jako 3,0% odhadované ceny stavby</t>
  </si>
  <si>
    <t>B</t>
  </si>
  <si>
    <t>OSTATNÍ POŽADAVKY - VYPRACOVÁNÍ RDS  fáze II.</t>
  </si>
  <si>
    <t>Realizační dokumentace stavby (dále jen „RDS“)  V rozsahu dle Technických kvalitativních podmínek pro dokumentaci staveb pozemních komunikací (TKP-D). Součástí je předání dokumentace v tištěné podobě (2 paré) a předání 1 x v elektronické podobě (rozsah a uspořádání odpovídající podobě tištěné) v uzavřeném (PDF) a otevřeném formátu (DWG, XLS, DOC, apod.).
RDS bude vzhledem k absenci stupňů DSP a DPS rozdělena na 2 fáze 
2. fáze  RDS bude obsahovat :-Řešení skutečností po odkrytí konstrukcí-změny v PD 
-úpravu rozpočtů-Dokumentaci skutečného provedení pro archivaci Investora</t>
  </si>
  <si>
    <t>zahrnuje veškeré náklady spojené s objednatelem požadovanými pracemi
- pro stanovení orientační investorské ceny určete jednotkovou cenu jako 2,0% odhadované ceny stavby</t>
  </si>
  <si>
    <t>02950</t>
  </si>
  <si>
    <t>OSTATNÍ POŽADAVKY - POSUDKY, KONTROLY, REVIZNÍ ZPRÁVY</t>
  </si>
  <si>
    <t>Veškerý materiál, který zhotovitel hodlá zabudovat do stavby, bude před zahájením předložen Investorovi ke schválení a to včetně vzorků  a jejich certifikátů.
Investor nemusí předložený návrh přijmout a může požadovat materiál jiný . Pohledové materiály musejí být vyskládány do reprezentační plochy min 2,0m2 (ne přinesení 10 kostek) .
Rozbor AC z chodníků na PAU</t>
  </si>
  <si>
    <t>zahrnuje veškeré náklady spojené s objednatelem požadovanými pracemi</t>
  </si>
  <si>
    <t>02971</t>
  </si>
  <si>
    <t>OSTAT POŽADAVKY - GEOTECHNICKÝ MONITORING NA POVRCHU</t>
  </si>
  <si>
    <t>Technický  a vizuální monitoring budov v okolí stavby do 10,0m od kraje stavby.
Před započetím stavby bude , proveden průzkum 4 budov s ohledem na poruchy a trhliny na fasádě a provedena fotodokumentace fasád + terče na případné trhliny.
Průzkum bude proveden před započetím stavby a po jejím dokončení, bude provedeno vyhodnocení.
Majitelé budov se k oběma dokladům připodepíší a projeví k nim jasné stanovisko.</t>
  </si>
  <si>
    <t>zahrnuje veškeré náklady spojené s objednatelem požadovanými pracemiCena bude stanovena pro  soubor 4 budov, v případě vyššího, nebo nižšího počtu budov bude poměrově upravena !!!O počtu požadovaných budov rozhodne TDS spolu s investorem před započetím prací.</t>
  </si>
  <si>
    <t>03170</t>
  </si>
  <si>
    <t>ZAŘÍZENÍ STAVENIŠTĚ - KOMUNIKACE A ZPEV PLOCHY</t>
  </si>
  <si>
    <t>Kompletní zařízení staveniště pro celou stavby a ODSTRANĚNÍ do 1 týdne po ukončení stavby . Položka zahrnuje např. náklady spojené se staveništními komunikacemi, oplocením  staveniště, vstupem a vjezdem na zařízení staveniště, staveništní přípojky vody, kanalizace, elektrické energie, zajištění dodávky elektrické energie,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doprava, ).  POPLATKY A NÁKLADY SPOJENÉ SE ZÁBOREM VEŘEJNÉHO PROSTRANSTVÍ A ZABEZPEČENÍ PRACOVIŠTĚ.  Poplatky a náklady za spotřebované energie, plyn a vodu atd. v době výstavby až do předání díla.  Zajištění údržby veřejných komunikací a komunikací pro pěší v průběhu celé stavby ZAJIŠTĚNÍ ČISTOTY OKOLNÍCH KOMUNIKACÍ BĚHEM STAVBY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</si>
  <si>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</si>
  <si>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</si>
  <si>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</si>
  <si>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Ochrana a vytyčení stávajících IS  a to včetně veškerých poplatků            
Náklady na ztížené výkopy  - RUČNÍ    !  !  ! a manipulace v ochranných pásmech těchto sítí   ( VO, CETIN, ČEZ, SČVaK, Inogi)     
pol dále obsahuje zajištění souhlasu se stavbou  jednotlivých správců ke kolaudaci     
 Zhotovitel se bude řídit podmínkami správců sítí uvedenými v příloze E.</t>
  </si>
  <si>
    <t>zahrnuje objednatelem povolené náklady na požadovaná zařízení zhotovitele</t>
  </si>
  <si>
    <t>015140</t>
  </si>
  <si>
    <t>POPLATKY ZA LIKVIDACI ODPADŮ NEKONTAMINOVANÝCH - 17 01 01  BETON Z DEMOLIC OBJEKTŮ, ZÁKLADŮ TV</t>
  </si>
  <si>
    <t>T</t>
  </si>
  <si>
    <t>Poplatek za recyklaci, nebo skládku z pol 113534 +113358 + 96687+96688
hmotnost 2,5t/m3</t>
  </si>
  <si>
    <t>2,5*(3+44+2+3) = 130,000 [A]</t>
  </si>
  <si>
    <t>1. Položka obsahuje:
 – veškeré poplatky provozovateli skládky, recyklační linky nebo jiného zařízení na zpracování nebo likvidaci odpadů související s převzetím, uložením, zpracováním nebo likvidací odpadu</t>
  </si>
  <si>
    <t>015150</t>
  </si>
  <si>
    <t>POPLATKY ZA LIKVIDACI ODPADŮ NEKONTAMINOVANÝCH - 17 05 08  ŠTĚRK Z KOLEJIŠTĚ (ODPAD PO RECYKLACI)</t>
  </si>
  <si>
    <t>poplatek za skládku , nebo recyklaci z pol 132838 + 123838
hmotnost 2,1t/m3</t>
  </si>
  <si>
    <t>2,1*(722+213,2) = 1963,920 [A]</t>
  </si>
  <si>
    <t>1</t>
  </si>
  <si>
    <t>Zemní práce</t>
  </si>
  <si>
    <t>113176</t>
  </si>
  <si>
    <t>ODSTRAN KRYTU ZPEVNĚNÝCH PLOCH Z DLAŽEB KOSTEK, ODVOZ DO 12KM</t>
  </si>
  <si>
    <t>M3</t>
  </si>
  <si>
    <t>Nejdříve bude provedeno odstranění kamenné DL drobné  v ploše 1106,0m2  ( 110,6m3) . Dlažba bude vyčištěna (přes síto) a bude odvezena na deponii investora do 12km , dle pokynu TDS .</t>
  </si>
  <si>
    <t>(1106)*0,1 = 110,600 [A]</t>
  </si>
  <si>
    <t>Položka zahrnuje veškerou manipulaci s vybouranou sutí a s vybouranými hmotami vč. uložení na skládku.</t>
  </si>
  <si>
    <t>113358</t>
  </si>
  <si>
    <t>ODSTRAN PODKLADU ZPEVNĚNÝCH PLOCH Z BETONU, ODVOZ DO 20KM</t>
  </si>
  <si>
    <t>Dále budou odstraněny konstrukční vrstvy komunikace (min 0,5m za obrubu) z betonu (po opravách) v tl 440mm a ploše 100,0m2 (44,0m3) s odvozem na řízenou skládku, nebo k recyklaci .
Poplatek v pol 015140</t>
  </si>
  <si>
    <t>(100*0,44) = 44,000 [A]</t>
  </si>
  <si>
    <t>113534</t>
  </si>
  <si>
    <t>ODSTRANĚNÍ CHODNÍKOVÝCH KAMENNÝCH OBRUBNÍKŮ, ODVOZ DO 5KM</t>
  </si>
  <si>
    <t>M</t>
  </si>
  <si>
    <t>Dále budou  odstraněny stávající silniční kamenné  obruby  (120/250/1000) v počtu 82,0m s odvozem na deponii investora, nebo k recyklaci  (4,0m3)  a to vč podkl betonu( 3,0m3) .
poplatek za recyklaci betonu v pol 015140</t>
  </si>
  <si>
    <t>82 = 82,000 [A]</t>
  </si>
  <si>
    <t>123838</t>
  </si>
  <si>
    <t>ODKOP PRO SPOD STAVBU SILNIC A ŽELEZNIC TŘ. II, ODVOZ DO 20KM</t>
  </si>
  <si>
    <t>Dále budou odstraněny konstrukční vrstvy komunikace (min 0,5m za obrubu) v tl 440mm a ploše 1300,0m2  ( 572,0m3) s odvozem na řízenou skládku, nebo k recyklaci .
Bude dotěžena Sanace v tl. 300mm a ploše 500,0m2 s odvozem na řízenou skládku, nebo k recyklaci
poplatek za skládku, nebo recyklaci v pol 015150</t>
  </si>
  <si>
    <t>(1300*0,44)+(500*0,3) = 722,000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</si>
  <si>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těžení po vrstvách, pásech a po jiných nutných částech (figurách)
- ruční vykopávky, odstranění kořenů a napadávek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</t>
  </si>
  <si>
    <t>125736</t>
  </si>
  <si>
    <t>VYKOPÁVKY ZE ZEMNÍKŮ A SKLÁDEK TŘ. I, ODVOZ DO 12KM</t>
  </si>
  <si>
    <t>Dlážděná plocha z kamenné kostky štípané drobné - světlá žula
     Vyčištěná dlažba bude naložena na deponii investora do 12km a přivezena do stavby.</t>
  </si>
  <si>
    <t>(410*0,1) = 41,000 [A]</t>
  </si>
  <si>
    <t>položka zahrnuje:
- vodorovná a svislá doprava, přemístění, přeložení, manipulace s výkopkem
- kompletní provedení vykopávky nezapažené i zapažené</t>
  </si>
  <si>
    <t>132838</t>
  </si>
  <si>
    <t>HLOUBENÍ RÝH ŠÍŘ DO 2M PAŽ I NEPAŽ TŘ. II, ODVOZ DO 20KM</t>
  </si>
  <si>
    <t>Ochrana VO , sdělovacích kabelů , NN a VN
          Všechny sítě které jdou pod komunikací budou o ve spolupráci s správci jednotlivých sítí obnaženy a ochráněny do půlených cráničet DN 110 , ke které bude přiložena přílož  HD/LD PE DN110 se zavíčkováním a zaměřením – v hl. 1,2m .
        Výkop pro trasu, bude proveden výkopem rýhy (před úpravou pláně SO101) , délky 180,0m , šířky 0,6m  s hloubkou O 0,7m  .   ( 180*0,6*0,7=75,6m3 - ŠD ) s odvozem na řízenou skládku, nebo k recyklaci. 
Odvodnění  v komunikaci a drenáže -        Bude proveden výkop rýh a jam  v konstrukci a zemině (7*0,5+25*0,6*0,8=15,5m3) s odvozem na řízenou skládku, nebo k recyklaci  .
Bude proveden výkop rýh a jam  v konstrukci a zemině (5*1,0+25*1,0*2,0=55,0m3) s odvozem na řízenou skládku, nebo k recyklaci  
Podélné drenáže - Bude proveden výkop rýh v konstrukci a zemině (190*0,3*0,3=17,1m3) s odvozem na řízenou skládku, nebo k recyklaci  .
Příčné drenáže - Bude proveden výkop rýh v konstrukci ,zemině a částečně ve skále (24*1,0*3,0=72,0m3) s odvozem na řízenou skládku, nebo k recyklaci  (konstrukce 50,0m3 
poplatek v pol 015150</t>
  </si>
  <si>
    <t>(180*0,6*0,7)+(7*0,5+25*0,6*0,8)+(5*1+25*1*2)+(190*0,3*0,3)+50 = 213,200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</si>
  <si>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</t>
  </si>
  <si>
    <t>132938</t>
  </si>
  <si>
    <t>HLOUBENÍ RÝH ŠÍŘ DO 2M PAŽ I NEPAŽ TŘ. III, ODVOZ DO 20KM</t>
  </si>
  <si>
    <t>Příčné drenáže - Bude proveden výkop rýh v konstrukci ,zemině a částečně ve skále (24*1,0*3,0=72,0m3) s odvozem na řízenou skládku, nebo k recyklaci  (konstrukce 50,0m3 , skála 22,0m3)  
Stavba se vyskytuje v místě Granitové vyvřeliny s vrchní vrstvou z eluvia (žulový písek) . Vzhledem k charakteru stavby se nepředpokládá střílení , maximálně  použití hydraulického kladiva, nebo skalní frézy.</t>
  </si>
  <si>
    <t>22 = 22,000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</si>
  <si>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</t>
  </si>
  <si>
    <t>17680</t>
  </si>
  <si>
    <t>VÝPLNĚ Z NAKUPOVANÝCH MATERIÁLŮ  - ŠP</t>
  </si>
  <si>
    <t>Ochrana VO , sdělovacích kabelů , NN a VN -  do lože z ŠP tl. 200 (21,6m3)
Propoje UV ,  budou provedeny  z PVC) s uložením a obsypem z ŠP  (25*0,6*0,2)
 Propoje Š ,  budou provedeny  z DN400 (25,0m) s uložením a obsypem z ŠP  (ŠP 5,0m3</t>
  </si>
  <si>
    <t>21,6+(25*0,6*0,2)+5 = 29,600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</si>
  <si>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</t>
  </si>
  <si>
    <t>2</t>
  </si>
  <si>
    <t>VÝPLNĚ Z NAKUPOVANÝCH MATERIÁLŮ - ŠD</t>
  </si>
  <si>
    <t>Ochrana VO , sdělovacích kabelů , NN a VN - Na ŠP bude  výkop, až po pláň zhutněn z nakupovaného materiálu ŠDA fr 0/32 ( výkop 75,6 - ŠP 21,6m3  je  ŠDA 0/32  = 54,0m3) , po vrstvách max 200mm.
Propoje UV ,  budou provedeny  z PVC  obsypem z ŠP  a zbylá část výkopu bude hutněna po max 200mm z nakupované ŠD (ŠD=12,5m3).
Propoje Š ,  budou provedeny  z DN400 (25,0m) s uložením a obsypem z ŠP  a zbylá část výkopu bude hutněna po max 200mm z nakupované ŠD ( ŠD= 45,0m3).</t>
  </si>
  <si>
    <t>54+12,5+45 = 111,500 [A]</t>
  </si>
  <si>
    <t>18010</t>
  </si>
  <si>
    <t>VŠEOBECNÉ ÚPRAVY ZASTAVĚNÉHO ÚZEMÍ</t>
  </si>
  <si>
    <t>M2</t>
  </si>
  <si>
    <t>Úprava za obrubou 
- zeleň  za obrubou bude v rámci SO101  upraven terén v předpokládané ploše 250,0m2 a  sadovnicky upraven . Celá plocha  bude oseta travním semenem .
    Plocha 250,0m2 , bude urovnána  bez zhutnění z nakoupené ornice ( předpoklad 25,0m3 - samost pol )  .Poté bude plocha vertikutátorována s rozrovnáním, zkypřením a uvláčením ( sadovnické obdělání půdy ). Po 20 denní pauze bude plocha  ošetřena Herbicidním přípravkem , který se nechá 10 dní působit. Dále bude provedeno opětovné sadovnické obdělání plochy ornice .
A dále  provedeno osetí travním semenem . Po ujmutí trávy bude trávník 1x posečen a ošetřen selektivním chemickým přípravkem proti dvouděložním plevelům. Dle vzrůstu trávy bude poté provedeno  2 sečení .
Následná péče : zajistí investor
Péči je nutno zajistit k založeným  trávníkovým plochám a to minimálně 2 – 3 seče ročně a aplikaci hnojiva a selektivního herbicidu – na dvouděložné plevele ( chemické odplevelení) 1 x ročně.</t>
  </si>
  <si>
    <t>250 = 250,000 [A]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</si>
  <si>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</si>
  <si>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</si>
  <si>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I</t>
  </si>
  <si>
    <t>Po odkopu konstrukce bude upravena zemní pláň v ploše 1400,0m2  , provedeny zkoušky zemní pláně a v případě, že nebudou uspokojivé, bude dotěžena Sanace   a opětovně  upravena zemní parapláň v ploše 500,0m2, 
Ochrana VO , sdělovacích kabelů , NN a VN -     Upravena zemní pláň ( 108,0m2)</t>
  </si>
  <si>
    <t>1400+500+108 = 2008,000 [A]</t>
  </si>
  <si>
    <t>položka zahrnuje úpravu pláně včetně vyrovnání výškových rozdílů. Míru zhutnění určuje projekt.</t>
  </si>
  <si>
    <t>18230</t>
  </si>
  <si>
    <t>NÁKUP A DOVOZ ORNICE S ULOŽENÍM</t>
  </si>
  <si>
    <t>Plocha 250,0m2 , bude urovnána  bez zhutnění z nakoupené ornice ( předpoklad 25,0m3)</t>
  </si>
  <si>
    <t>25 = 25,000 [A]</t>
  </si>
  <si>
    <t>Základy</t>
  </si>
  <si>
    <t>21152</t>
  </si>
  <si>
    <t>SANAČNÍ ŽEBRA Z KAMENIVA DRCENÉHO</t>
  </si>
  <si>
    <t>Podélné drenáže -  s obsypem z DK fr 11/22 (17,0m3) . 
Příčné drenáže - obsypem z DK fr 11/22 (72,0m3) . Výkop bude hutněn po max 200mm.</t>
  </si>
  <si>
    <t>17+72 = 89,000 [A]</t>
  </si>
  <si>
    <t>položka zahrnuje dodávku předepsaného kameniva, mimostaveništní a vnitrostaveništní dopravu a jeho uložení není-li v zadávací dokumentaci uvedeno jinak, jedná se o nakupovaný materiál</t>
  </si>
  <si>
    <t>21461C</t>
  </si>
  <si>
    <t>SEPARAČNÍ GEOTEXTILIE DO 300G/M2</t>
  </si>
  <si>
    <t>upravena zemní parapláň která bude ochráněna netkanou geotextilií (300g/m) v ploše 500,0m2.</t>
  </si>
  <si>
    <t>500 = 500,000 [A]</t>
  </si>
  <si>
    <t>Položka zahrnuje:
- dodávku předepsané geotextilie
- nutné přesahy</t>
  </si>
  <si>
    <t>21461F</t>
  </si>
  <si>
    <t>SEPARAČNÍ GEOTEXTILIE DO 600G/M2</t>
  </si>
  <si>
    <t>Ochrana PE folie</t>
  </si>
  <si>
    <t>90 = 90,000 [A]</t>
  </si>
  <si>
    <t>239325</t>
  </si>
  <si>
    <t>PODZEMNÍ STĚNY ZE ŽELEZOBETONU DO C30/37</t>
  </si>
  <si>
    <t>Konstrukční vrstvy z  ŽB
   Druhá  konstrukční vrstva v místě autobusového zálivu  z Železobetonu C30/37 XF4 v tl. 200mm  (114*0,20=22,8m3).
         Jmenovité krytí výztuže je 50mm , min 40mm. V kraji desky budou zhotoveny nad drenáží otvory po cca 3,0m velikosti 0,2*1,0m, které budou vyplněny DK fr 11/22 (pro odvod vody, která proteče spárou v dlažbě).</t>
  </si>
  <si>
    <t>(114*0,2) = 22,800 [A]</t>
  </si>
  <si>
    <t>- objem betonu pro přebetonování a nadbetonování, který se nepřičítá ke stanovenému objemu výplně podzemních stěn
- odbourání a odstranění znehodnocené části výplně a úprava hlavy podzemní stěny před výstavbou další konstrukční části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</t>
  </si>
  <si>
    <t>272366</t>
  </si>
  <si>
    <t>VÝZTUŽ ZÁKLADŮ Z KARI SÍTÍ</t>
  </si>
  <si>
    <t>Konstrukční vrstvy z  ŽB - výztuží z 2* KARI sítí 8*100*100m ( 46 sítí 2*3m + distanční a spoj mat, celkem 3,02t).</t>
  </si>
  <si>
    <t>3,02 = 3,020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</si>
  <si>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</t>
  </si>
  <si>
    <t>4</t>
  </si>
  <si>
    <t>Vodorovné konstrukce</t>
  </si>
  <si>
    <t>451311</t>
  </si>
  <si>
    <t>PODKL A VÝPLŇ VRSTVY Z PROST BET DO C8/10</t>
  </si>
  <si>
    <t>Sanační vrstvy komunikace z ŠCM – o sanaci rozhodne Investor po provedení zk. únosnosti pláně
       Po odkopech a upravě zemní parapláně , bude položena konstrukční vrstva ze štěrkodrtě ŠDA fr 32/63   , která bude prolita cementovou maltou C8/10 Dmax8 S3 v mn 0,1m3/m2 (500*0,1=50,0m3) . Technologický postup provádění - SANACE ( zlepšení aktivní zony )  vrstvou ze štěrku částečně vyplněného cementovou maltou , dle ČSN 73 6127-1</t>
  </si>
  <si>
    <t>500*0,1 = 50,000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</si>
  <si>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</t>
  </si>
  <si>
    <t>45131A</t>
  </si>
  <si>
    <t>PODKLADNÍ A VÝPLŇOVÉ VRSTVY Z PROSTÉHO BETONU C20/25</t>
  </si>
  <si>
    <t>Odvodnění  v komunikaci a drenáže - místo původních  UV , bude sanováno po pláň z betonu C20/025n XF3 S2 (2,0m3) .
     Okolí UV (nových), bude DŮKLADNĚ  obetonováno z bet C20/025n XF3 S2 (2,0m3).  
     Okolí Š (nových), bude DŮKLADNĚ  obetonováno z bet C20/025n XF3 S2 (5,0m3).</t>
  </si>
  <si>
    <t>2+2+5 = 9,000 [A]</t>
  </si>
  <si>
    <t>- dodání  čerstvého  betonu  (betonové  směsi)  požadované  kvality,  jeho  uložení  do požadovaného tvaru při jakékoliv hustotě výztuže, konzistenci čerstvého betonu a způsobu hutnění, ošetření a ochranu betonu,</t>
  </si>
  <si>
    <t>451523</t>
  </si>
  <si>
    <t>VÝPLŇ VRSTVY Z KAMENIVA DRCENÉHO, INDEX ZHUTNĚNÍ ID DO 0,9 ,  DK fr 32/63</t>
  </si>
  <si>
    <t>Sanační vrstvy komunikace z ŠCM – o sanaci rozhodne Investor po provedení zk. únosnosti pláně
       Po odkopech a upravě zemní parapláně , bude položena konstrukční vrstva ze štěrkodrtě ŠDA fr 32/63 v  300mm  (500*0,3=150,0m3)
Sanační vrstvy komunikace z DK - kaverny – o sanaci rozhodne Investor 
       Po odkopech a upravě zemní parapláně , bude sanovány  předpokládané kaverny z DK fr 32/63 v množství 200,0m3  se zhutněním po vrstvách max 200mm.</t>
  </si>
  <si>
    <t>(500*0,3)+200 = 350,000 [A]</t>
  </si>
  <si>
    <t>položka zahrnuje dodávku předepsaného kameniva, mimostaveništní a vnitrostaveništní dopravu a jeho uložení</t>
  </si>
  <si>
    <t>46251</t>
  </si>
  <si>
    <t>ZÁHOZ Z LOMOVÉHO KAMENE</t>
  </si>
  <si>
    <t>Kamenný zához : 
Za místy přelivu do terénu (2 kusy) bude proveden kamenný zához vz DK fr 63/125 v tl 0,3m a ploše 2* 6,0m2 (12,0m2) .</t>
  </si>
  <si>
    <t>12*0,3 = 3,600 [A]</t>
  </si>
  <si>
    <t>položka zahrnuje:
- dodávku a zához lomového kamene předepsané frakce včetně mimostaveništní a vnitrostaveništní dopravy , jedná se o nakupovaný materiál</t>
  </si>
  <si>
    <t>46321</t>
  </si>
  <si>
    <t>ROVNANINA Z LOMOVÉHO KAMENE</t>
  </si>
  <si>
    <t>Příčné drenáže -  Čelo výkopu bude zhotoveno z rovnaniny z lomového kamene (LK) s vyklínováním líce o velikosti kamenů cca 0,5/0,5/0,5m v ploše (tl 0,5m)  24,0 m2  (12,0m3) .</t>
  </si>
  <si>
    <t>(24*0,5) = 12,000 [A]</t>
  </si>
  <si>
    <t>položka zahrnuje:
- dodávku a vyrovnání lomového kamene předepsané frakce do předepsaného tvaru včetně mimostaveništní a vnitrostaveništní dopravy</t>
  </si>
  <si>
    <t>5</t>
  </si>
  <si>
    <t>Komunikace</t>
  </si>
  <si>
    <t>562101</t>
  </si>
  <si>
    <t>VOZOVKOVÉ VRSTVY Z MATERIÁLŮ STABIL CEMENTEM TŘ I</t>
  </si>
  <si>
    <t>Konstrukční vrstvy z SC C8/10
      Na ŠD bude položena druhá  konstrukční vrstva v místě AC  z SC C8/10  v tl 140mm  (640*0,14=89,6m3)  a pod dlažbou drobnou (DL-100)  položena druhá konstrukční vrstva z SC C8/10  v tl 210mm  (460*0,21=96,6m3) . Po vyzrání bude SC C nařezána na čtverce po 3,0m = 450,0m do hl 60mm .</t>
  </si>
  <si>
    <t>(640*0,14)+(460*0,21) = 186,200 [A]</t>
  </si>
  <si>
    <t>- dodání směsi v požadované kvalitě
- uložení směsi dle předepsaného technologického předpisu a zhutnění vrstvy v předepsané tloušťce
- zřízení vrstvy bez rozlišení šířky, pokládání vrstvy po etapách, včetně pracovních spar a spojů</t>
  </si>
  <si>
    <t>56330</t>
  </si>
  <si>
    <t>VOZOVKOVÉ VRSTVY ZE ŠTĚRKODRTI</t>
  </si>
  <si>
    <t>Konstrukční vrstvy z ŠD
       Po odkopech a úpravě zemní pláně , bude  v zálivu položena první konstrukční vrstva ze štěrkodrtě ŠDA fr 0/63 v tl 250mm  (170*0,25=42,5m3)  a pod dlažbou drobnou (DL-100)  položena první konstrukční vrstva ze štěrkodrtě ŠDA fr 0/63 v tl 200mm  (480*0,20=96,0m3) a pod asfaltovým krytem (AC) položena první konstrukční vrstva ze štěrkodrtě ŠDA fr 0/63 v tl 250mm  (770*0,25=192,5m3).</t>
  </si>
  <si>
    <t>(170*0,25)+(480*0,2)+(770*0,25) = 331,000 [A]</t>
  </si>
  <si>
    <t>- dodání kameniva předepsané kvality a zrnitosti
- rozprostření a zhutnění vrstvy v předepsané tloušťce
- zřízení vrstvy bez rozlišení šířky, pokládání vrstvy po etapách</t>
  </si>
  <si>
    <t>572121</t>
  </si>
  <si>
    <t>INFILTRAČNÍ POSTŘIK ASFALTOVÝ DO 1,0KG/M2</t>
  </si>
  <si>
    <t>proveden postřik infiltrační asfaltový PI-A 1,0kg/m (562,0m2) a</t>
  </si>
  <si>
    <t>562 = 562,000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</si>
  <si>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</si>
  <si>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</si>
  <si>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</si>
  <si>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Na ACP bude a proveden postřik spojovací PS-E 0,5kg/m (562,0m2)  , Na ACL , bude proveden  postřik spojovací PS-E 0,5kg/m (562,0m2</t>
  </si>
  <si>
    <t>562+562 = 1124,000 [A]</t>
  </si>
  <si>
    <t>574B04</t>
  </si>
  <si>
    <t>ASFALTOVÝ BETON PRO OBRUSNÉ VRSTVY MODIFIK ACO 11+, 11S</t>
  </si>
  <si>
    <t>položen asfaltový beton obrusný  ACO 11S PMB 45/80-55 v tl 40mm ( 562*0,04= 22,48m3) .</t>
  </si>
  <si>
    <t>562*0,04 = 22,480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</si>
  <si>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</t>
  </si>
  <si>
    <t>574D08</t>
  </si>
  <si>
    <t>ASFALTOVÝ BETON PRO LOŽNÍ VRSTVY MODIFIK ACL 22+, 22S</t>
  </si>
  <si>
    <t>položen  asfaltový beton ložný ACL 16S  PMB 25/55-60 v tl 60mm  (562*0,06=33,72m3).</t>
  </si>
  <si>
    <t>562*0,06 = 33,720 [A]</t>
  </si>
  <si>
    <t>574F06</t>
  </si>
  <si>
    <t>ASFALTOVÝ BETON PRO PODKLADNÍ VRSTVY MODIFIK ACP 16+, 16S</t>
  </si>
  <si>
    <t>asfaltový beton podkladní ACP 16S PMB 25/55-60  v tl 50mm ( 562*0,05=28,1m3) .</t>
  </si>
  <si>
    <t>562*0,05 = 28,100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</si>
  <si>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</t>
  </si>
  <si>
    <t>577A2</t>
  </si>
  <si>
    <t>VÝSPRAVA TRHLIN ASFALTOVOU ZÁLIVKOU MODIFIK</t>
  </si>
  <si>
    <t>Napojovací a podélná spára ACO bude ošetřena proříznutím a modifikovanou zálivkou (50,0m).</t>
  </si>
  <si>
    <t>50 = 50,000 [A]</t>
  </si>
  <si>
    <t>- vyfrézování drážky šířky do 20mm hloubky do 40mm
- vyčištění
- nátěr
- výplň předepsanou zálivkovou hmotou</t>
  </si>
  <si>
    <t>58211</t>
  </si>
  <si>
    <t>DLÁŽDĚNÉ KRYTY Z VELKÝCH KOSTEK DO LOŽE Z KAMENIVA</t>
  </si>
  <si>
    <t>Dlážděná plocha autobusového zálivu z kamenné kostky štípané velké - světlá žula
       Do obrub na ŽB desku,  bude osazena Dlažba velká 16/16 nová – žula (DL-160) v ploše 94,0m2.   
-specifikace ploch  z kamenné kostky velké štípané  (autobusový záliv)
Bude použitá kostka dvelká štípaná  světlá  160mm (160/160/160) z materiálu světlá žula tzv. „Liberecká“   .  
- spára  mezi kostkami ploch  z kamenné kostky štípané,  bude zvětšená na min 10mm , max 25mm  ( ideálně 20-25mm)
    Skladba kostek bude řádková .</t>
  </si>
  <si>
    <t>94 = 94,000 [A]</t>
  </si>
  <si>
    <t>dodání dlažebního materiálu v požadované kvalitě, dodání materiálu pro předepsané  lože v tloušťce předepsané dokumentací a pro předepsanou výplň spar
- uložení dlažby dle předepsaného technologického předpisu včetně předepsané podkladní vrstvy a předepsané výplně spar</t>
  </si>
  <si>
    <t>587202</t>
  </si>
  <si>
    <t>PŘEDLÁŽDĚNÍ KRYTU Z DROBNÝCH KOSTEK</t>
  </si>
  <si>
    <t>Dlážděná plocha z kamenné kostky štípané drobné - světlá žula
     Do obrub na SC C,  bude osazena Dlažba drobná 10/10 původní – žula  (DL-100)  v ploše 410,0m2.   
     Dlažba drobná  bude položena do DK fr 4/8 v tl 40mm. 
     Vyčištěná dlažba bude naložena na deponii investora do 12km a přivezena do stavby - samostatná pol
      Spárování dlažby,bude provedeno DK fr 0/4 . 
Skladba kostek bude oblouková.</t>
  </si>
  <si>
    <t>410 = 410,000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</si>
  <si>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</t>
  </si>
  <si>
    <t>6</t>
  </si>
  <si>
    <t>Úpravy povrchů, podlahy, výplně otvorů</t>
  </si>
  <si>
    <t>62845</t>
  </si>
  <si>
    <t>SPÁROVÁNÍ STÁVAJÍCÍCH DLAŽEB CEMENT MALTOU</t>
  </si>
  <si>
    <t>Dlážděná plocha autobusového zálivu z kamenné kostky štípané velké - světlá žula 
Spárování dlažby,bude provedeno čerstvým potěrovým betonem ( pískovým ) třídy odpovídající M25  XF4 S2, který bude košťaty důkladně vpraven do spár a po cca 1 hodině za pomocí košťat očištěn a 2* omyt z kostek. 
      V žádném případě nebude provedeno spárování  podkladním betonem na konci směny.</t>
  </si>
  <si>
    <t>položka zahrnuje:
dodávku veškerého materiálu potřebného pro předepsanou úpravu v předepsané kvalitě vyčištění spar (vyškrábání), vypláchnutí spar vodou, očištění povrchu spárování</t>
  </si>
  <si>
    <t>7</t>
  </si>
  <si>
    <t>Přidružená stavební výroba</t>
  </si>
  <si>
    <t>702212</t>
  </si>
  <si>
    <t>KABELOVÁ CHRÁNIČKA ZEMNÍ DN PŘES 100 DO 200 MM</t>
  </si>
  <si>
    <t>Ochrana VO , sdělovacích kabelů , NN a VN - do lože z ŠP  , bude položena  chránička  1* HD/LD PE 110 v  délce 180,0m  -   Bude použita bezhalogenová ohebná  -  dvouplášťová (HDPE/LDPE – DN 110/91) korugovaná chránička určená pro mechanickou ochranu všech druhů energetických a telekomunikačních vedení. 
       Chráničky jsou vyráběny dle ČSN EN 61 386-24. V každém svitku je zaveden zatahovací drát nebo provázek a nasazena spojka. V případě použití těsnicího kroužku (bude použit)  je stupeň krytí IP 67. 
     Při mechanickém zhutňování vrstev nad chráničkou je třeba dbát na to, aby nebyly překročeny hodnoty dovoleného zatížení chráničky (450 N/20 cm).
       Rezervní HD/LD PE chráničky  budou na koncích zavíčkovány (20ks) . Pro budoucí jednoduché nalezení, budou víčka HDPE geodeticky zaměřeno a opatřeno železnou deskou min 200*200*5mm.</t>
  </si>
  <si>
    <t>180 = 180,000 [A]</t>
  </si>
  <si>
    <t>1. Položka obsahuje:
 – přípravu podkladu pro osazení
- víčka a ocel pro zaměření
- zaměření v pol zaměření</t>
  </si>
  <si>
    <t>702233</t>
  </si>
  <si>
    <t>KABELOVÁ CHRÁNIČKA ZEMNÍ DĚLENÁ DN PŘES 200 MM</t>
  </si>
  <si>
    <t>Ochrana VO , sdělovacích kabelů , NN a VN -       Stávající kabely budou vloženy do dělené chráničky   1* HDPE DN 110 v  délce 180,0m  -   Bude použita  bezhalogenová  neohebná chránička dělená  určená pro mechanickou ochranu všech druhů energetických a telekomunikačních vedení (např KOPOHALF 110). 
          Chráničky jsou bez spojek (překrytí spodních a horních dílů o cca 30cm) ,  stupeň krytí IP 30.</t>
  </si>
  <si>
    <t>1. Položka obsahuje:
 – přípravu podkladu pro osazení</t>
  </si>
  <si>
    <t>702312</t>
  </si>
  <si>
    <t>ZAKRYTÍ KABELŮ VÝSTRAŽNOU FÓLIÍ ŠÍŘKY PŘES 20 DO 40 CM</t>
  </si>
  <si>
    <t>Ochrana VO , sdělovacích kabelů , NN a VN - Cca 100mm pod pláň bude položena výstražná folie (180,0m) šíře 400mm</t>
  </si>
  <si>
    <t>1. Položka obsahuje:
 – dodávku a montáž fólie</t>
  </si>
  <si>
    <t>702333</t>
  </si>
  <si>
    <t>ZAKRYTÍ KABELŮ PLASTOVOU DESKOU/PÁSEM ŠÍŘKY PŘES 40 CM</t>
  </si>
  <si>
    <t>Ochrana VO , sdělovacích kabelů , NN a VN - Na ŠP budou položeny krycí plastové desky  (180,0m )</t>
  </si>
  <si>
    <t>1. Položka obsahuje:
 – dodávku a montáž desky</t>
  </si>
  <si>
    <t>711637</t>
  </si>
  <si>
    <t>IZOLACE  PROTI VOL STÉK VODĚ Z PE FOLIÍ</t>
  </si>
  <si>
    <t>Příčné drenáže  -      Do výkopu pro drenáž na dno a stěnu, bude položena PE folie  min tl 1mm v ploše 90,0m2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</si>
  <si>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</t>
  </si>
  <si>
    <t>742P17</t>
  </si>
  <si>
    <t>VYHLEDÁNÍ STÁVAJÍCÍHO KABELU (MĚŘENÍ, SONDA)</t>
  </si>
  <si>
    <t>KUS</t>
  </si>
  <si>
    <t>Před zahájením stavby bude provedeno vytyčení sítí a v kolizních místech provedeno 18 kusů ručně  kopaných sond k ověření polohy – pozor RUČNĚ</t>
  </si>
  <si>
    <t>18 = 18,000 [A]</t>
  </si>
  <si>
    <t>1. Položka obsahuje:
 – vyhledání stávajícího kabelu vn/nn v obvodu žel. stanice, na trati vč. výkopu sondy a</t>
  </si>
  <si>
    <t>764574</t>
  </si>
  <si>
    <t>ODPAD TROUBY Z PLAST HMOT DN DO 150MM</t>
  </si>
  <si>
    <t>Propoje UV ,  budou provedeny  z PVC DN150 (25,0m) s uložením a obsypem z ŠP</t>
  </si>
  <si>
    <t>- Položka zahrnuje veškerý materiál, výrobky a polotovary, včetně mimostaveništní a vnitrostaveništní dopravy (rovněž přesuny), včetně naložení a složení,případně s uložením.</t>
  </si>
  <si>
    <t>8</t>
  </si>
  <si>
    <t>Potrubí</t>
  </si>
  <si>
    <t>87446</t>
  </si>
  <si>
    <t>POTRUBÍ Z TRUB PLASTOVÝCH ODPADNÍCH DN DO 400MM</t>
  </si>
  <si>
    <t>Propoje Š ,  budou provedeny  z DN400 (25,0m) s uložením a obsypem z ŠP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</si>
  <si>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položky platí pro práce prováděné v prostoru zapaženém i nezapaženém a i v kolektorech, chráničkách
- položky zahrnují i práce spojené s nutnými obtoky, převáděním a čerpáním vody</t>
  </si>
  <si>
    <t>875342</t>
  </si>
  <si>
    <t>POTRUBÍ DREN Z TRUB PLAST DN DO 200MM DĚROVANÝCH</t>
  </si>
  <si>
    <t>Do výkopu pro drenáž bude položena PE drenáž DN160 s částečnou perforací 220° délky 190,0m a zaústěním do UV
Příčné drenáže -  na dno drenáž DN200 s částečnou perforací 220° délky 24,0m a zaústěním do svaho ( LK)</t>
  </si>
  <si>
    <t>190+24 = 214,000 [A]</t>
  </si>
  <si>
    <t>položky pro zhotovení potrubí platí bez ohledu na sklon
zahrnuje:
- dodání veškerého trubního a pomocného materiálu  (trouby,  trubky,  tvarovky,  spojovací a těsnící  materiál a pod.), podpěrných, závěsných a upevňovacích prvků, včetně potřebných úprav</t>
  </si>
  <si>
    <t>894146</t>
  </si>
  <si>
    <t>ŠACHTY KANALIZAČNÍ Z BETON DÍLCŮ NA POTRUBÍ DN DO 400MM</t>
  </si>
  <si>
    <t>Nové 5,0ks Š, budou z betonových dílců odolných proti CHRL, vč poklopu. Poklop Š, bude pro zatížení D400.</t>
  </si>
  <si>
    <t>5 = 5,000 [A]</t>
  </si>
  <si>
    <t>položka zahrnuje:
- poklopy s rámem, mříže s rámem, stupadla, žebříky, stropy z bet. dílců a pod.
- předepsané betonové skruže, prefabrikované nebo monolitické betonové dno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veškerá zařízení pro zajištění stability v každém okamžiku
- předepsané podkladní konstrukce</t>
  </si>
  <si>
    <t>89712</t>
  </si>
  <si>
    <t>VPUSŤ KANALIZAČNÍ ULIČNÍ KOMPLETNÍ Z BETONOVÝCH DÍLCŮ</t>
  </si>
  <si>
    <t>Nové 7,0ks UV, budou z betonových dílců odolných proti CHRL, vč mříže a koše . Mříž UV bude pro zatížení D400</t>
  </si>
  <si>
    <t>7 = 7,000 [A]</t>
  </si>
  <si>
    <t>položka zahrnuje:
- dodávku a osazení předepsaných dílů včetně mříže
- výplň, těsnění  a tmelení spar a spojů,</t>
  </si>
  <si>
    <t>89921</t>
  </si>
  <si>
    <t>VÝŠKOVÁ ÚPRAVA POKLOPŮ</t>
  </si>
  <si>
    <t>Uliční znaky – před položením DL   a ACO budou dorovnány uliční znaky  ( 8+4  Š ) budou  osazeny na vyrovnávací prstýnky s vymazávkou z pytlované směsi - vysokopevnostní maltou, odolné proti CHRL  .  např. ERGELIT – SBM nebo obdobná od jiného výrobce.   NE z podkladního betonu.</t>
  </si>
  <si>
    <t>8+4 = 12,000 [A]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</si>
  <si>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</si>
  <si>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</si>
  <si>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</si>
  <si>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Uliční znaky – před položením DL  a ACO budou dorovnány uliční znaky  ( UV3*,) budou  osazeny na vyrovnávací prstýnky s vymazávkou z pytlované směsi - vysokopevnostní maltou, odolné proti CHRL  .  např. ERGELIT – SBM nebo obdobná od jiného výrobce.   NE z podkladního betonu.</t>
  </si>
  <si>
    <t>3+4 = 7,000 [A]</t>
  </si>
  <si>
    <t>89923</t>
  </si>
  <si>
    <t>VÝŠKOVÁ ÚPRAVA KRYCÍCH HRNCŮ</t>
  </si>
  <si>
    <t>Uliční znaky – před položením DL a ACO  budou dorovnány uliční znaky  ( 6+7 šoup. *) budou  osazeny na vyrovnávací prstýnky s vymazávkou z pytlované směsi - vysokopevnostní maltou, odolné proti CHRL  .  např. ERGELIT – SBM nebo obdobná od jiného výrobce.   NE z podkladního betonu.</t>
  </si>
  <si>
    <t>6+7 = 13,000 [A]</t>
  </si>
  <si>
    <t>9</t>
  </si>
  <si>
    <t>Ostatní konstrukce a práce</t>
  </si>
  <si>
    <t>914113</t>
  </si>
  <si>
    <t>DOPRAVNÍ ZNAČKY ZÁKLADNÍ VELIKOSTI OCELOVÉ NEREFLEXNÍ - DEMONTÁŽ</t>
  </si>
  <si>
    <t>stávající vyměněné za nové s přesunem    - 1*P 4, 1*E 2b, 1*IJ 4c</t>
  </si>
  <si>
    <t>1+1+1 = 3,000 [A]</t>
  </si>
  <si>
    <t>Položka zahrnuje odstranění, demontáž a odklizení materiálu s odvozem na předepsané místo</t>
  </si>
  <si>
    <t>914131</t>
  </si>
  <si>
    <t>DOPRAVNÍ ZNAČKY ZÁKLADNÍ VELIKOSTI OCELOVÉ FÓLIE TŘ 2 - DODÁVKA A MONTÁŽ</t>
  </si>
  <si>
    <t>SDZ   –   nové   - 4* IP6 , 2*E 2b. 
               stávající vyměněné za nové s přesunem    - 1*P 4, 1*E 2b, 1*IJ 4c
               rušené   - nejsou
Dopravní značky jsou navrženy a budou umístěny v souladu s platnými „Zásadami pro osazování dopravních značek na pozemních komunikacích“ (TP 65-značky II.vydání) schválených Ministerstvem dopravy ČR v r. 2002. Dopravní značky budou provedeny z folie třídy 2. Značky ani jejich nosné konstrukce nesmějí zasahovat do průjezdného profilu komunikace</t>
  </si>
  <si>
    <t>4+2+1+1+1 = 9,000 [A]</t>
  </si>
  <si>
    <t>položka zahrnuje:
- dodávku a montáž značek v požadovaném provedení</t>
  </si>
  <si>
    <t>915111</t>
  </si>
  <si>
    <t>VODOROVNÉ DOPRAVNÍ ZNAČENÍ BARVOU HLADKÉ - DODÁVKA A POKLÁDKA</t>
  </si>
  <si>
    <t>VDZ   –      Nové             -  V1a   (0,125)   , V5 (0,5) a  V7a  (0,5)     = 40,0m2
Bude provedeno v barvě a po 3 měsících v plastu
Dopravní značení je navrženo a bude provedeno v souladu s platnými „Zásadami pro osazování dopravních značek na pozemních komunikacích“ (TP 133)značek schválených Ministerstvem dopravy ČR v r. 2001.</t>
  </si>
  <si>
    <t>40 = 40,000 [A]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</si>
  <si>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</si>
  <si>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</si>
  <si>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</si>
  <si>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917424</t>
  </si>
  <si>
    <t>CHODNÍKOVÉ OBRUBY Z KAMENNÝCH OBRUBNÍKŮ ŠÍŘ 100MM</t>
  </si>
  <si>
    <t>Kamenné  obruby   
V kraji autobusového zálivu, budou na ŠD vrstvy  osazeny kamenné obruby 100/250/1000 v množství 58,0m . 
Obruby 100  budou s navýšením nad DL ,   0mm .
- specifikace obrub kamenných 100/250/1000
        Budou použity nové kamenné obruby 100/250/1000mm  řezané.  Obě horní hrany budou zkoseny ( 10/10mm)  ,  horní a pohledová strana bude zdrsněna  ( např. opalováním, pískováním, pemrlováním) musí splňovat nařízení vlády NV 163/2002 Sb a TN TZÚS 12.03.04-06.          
Materiál světlá  žula  tzv. „Liberecká“  
Obruby  budou osazeny do betonu C20/25n XF3 S1 tl. min 100mm a do výšek dle výkresové části. 
Spára  mezi obrubami bude min 5mm , max 10mm.</t>
  </si>
  <si>
    <t>58 = 58,000 [A]</t>
  </si>
  <si>
    <t>Položka zahrnuje:
dodání a pokládku kamenných obrubníků o rozměrech předepsaných zadávací dokumentací
betonové lože i boční betonovou opěrku.</t>
  </si>
  <si>
    <t>CHODNÍKOVÉ OBRUBY Z KAMENNÝCH OBRUBNÍKŮ ŠÍŘ 150MM</t>
  </si>
  <si>
    <t>Kamenné  obruby   
   V levém kraji u AC, budou na SC C  vrstvu osazeny kamenné obruby 150/250/1000 v množství 72,0m .
Obruby 150  budou s navýšením nad AC a DL , 120mm a 0mm v místě přelivu.
- specifikace obrub silničních kamenných 150/250/1000
        Budou použity nové kamenné obruby 150/250/1000mm  řezané. Jedna horní hrana bude zkosená ( 10/10mm)  ,  horní a pohledová strana bude zdrsněna  ( např. opalováním, pískováním, pemrlováním) musí splňovat nařízení vlády NV 163/2002 Sb a TN TZÚS 12.03.04-06.          
Materiál světlá  žula  tzv. „Liberecká“  
Oblouky nebudou řezány na stavbě (skládány z přímých částí), ale budou od výrobce mít rádiusy .
Obruby  budou osazeny do betonu C20/25n XF3 S1 tl. min 100mm a do výšek dle výkresové části. 
Spára  mezi obrubami bude min 5mm , max 10mm.</t>
  </si>
  <si>
    <t>72 = 72,000 [A]</t>
  </si>
  <si>
    <t>C</t>
  </si>
  <si>
    <t>CHODNÍKOVÉ OBRUBY Z KAMENNÝCH OBRUBNÍKŮ ŠÍŘ 150MM - oblouky</t>
  </si>
  <si>
    <t>V levém kraji u AC, budou na SC C  vrstvu osazeny kamenné obruby 150/250/1000 v množství  6,0m ( pozor oblouky nebudou skládané z rovných obrub, ale z rádiusů  =6,0m)
Obruby 150  budou s navýšením nad AC a DL , 120mm a 0mm v místě přelivu.
- specifikace obrub silničních kamenných 150/250/1000
        Budou použity nové kamenné obruby 150/250/1000mm  řezané. Jedna horní hrana bude zkosená ( 10/10mm)  ,  horní a pohledová strana bude zdrsněna  ( např. opalováním, pískováním, pemrlováním) musí splňovat nařízení vlády NV 163/2002 Sb a TN TZÚS 12.03.04-06.          
Materiál světlá  žula  tzv. „Liberecká“  
Oblouky nebudou řezány na stavbě (skládány z přímých částí), ale budou od výrobce mít rádiusy .
Obruby  budou osazeny do betonu C20/25n XF3 S1 tl. min 100mm a do výšek dle výkresové části. 
Spára  mezi obrubami bude min 5mm , max 10mm.</t>
  </si>
  <si>
    <t>6 = 6,000 [A]</t>
  </si>
  <si>
    <t>919112</t>
  </si>
  <si>
    <t>ŘEZÁNÍ ASFALTOVÉHO KRYTU VOZOVEK TL DO 100MM</t>
  </si>
  <si>
    <t>Stávající AC  bude v napojení zaříznut 50,0m, dobourán a ošetřen spojovacím můstkem.</t>
  </si>
  <si>
    <t>položka zahrnuje řezání vozovkové vrstvy v předepsané tloušťce, včetně spotřeby vody</t>
  </si>
  <si>
    <t>919122</t>
  </si>
  <si>
    <t>ŘEZÁNÍ BETONOVÉHO KRYTU VOZOVEK TL DO 100MM</t>
  </si>
  <si>
    <t>Konstrukční vrstvy z SC C8/10
 Po vyzrání bude SC C nařezána na čtverce po 3,0m = 450,0m do hl 60mm .
Konstrukční vrstvy z  ŽB-    Po vyzrání bude deska nařezána po 3,0m = 70,0m do hl 60mm .</t>
  </si>
  <si>
    <t>450+70 = 520,000 [A]</t>
  </si>
  <si>
    <t>93808</t>
  </si>
  <si>
    <t>OČIŠTĚNÍ VOZOVEK ZAMETENÍM</t>
  </si>
  <si>
    <t>Po provedení konstrukčních vrstev a obrub , bude  SC C očištěn zametením a omytím (1000,0m2)</t>
  </si>
  <si>
    <t>1000 = 1000,000 [A]</t>
  </si>
  <si>
    <t>položka zahrnuje očištění předepsaným způsobem včetně odklizení vzniklého odpadu</t>
  </si>
  <si>
    <t>93811</t>
  </si>
  <si>
    <t>OČIŠTĚNÍ ASFALTOVÝCH VOZOVEK UMYTÍM VODOU</t>
  </si>
  <si>
    <t>96687</t>
  </si>
  <si>
    <t>VYBOURÁNÍ ULIČNÍCH VPUSTÍ KOMPLETNÍCH</t>
  </si>
  <si>
    <t>Odvodnění  v komunikaci a drenáže
V stávající komunikaci jsou uliční vpusti (UV 1 a ž UV 7) které jsou napojeny na stávající  jednotnou komunikaci. 
        Stávajících 7,0 kusů UV,  budou vybourány s odvozem na řízenou skládku , nebo k recyklaci (beton 2,0m3) 
poplatek za rec v pol 015140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</si>
  <si>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</t>
  </si>
  <si>
    <t>96688</t>
  </si>
  <si>
    <t>VYBOURÁNÍ KANALIZAČ ŠACHET KOMPLETNÍCH</t>
  </si>
  <si>
    <t>Na stávající DK budou vybourány šachty (5,0kusů) s odvozem na řízenou skládku , nebo k recyklaci (beton 3,0m3).       
popl v pol 015140</t>
  </si>
  <si>
    <t>015130</t>
  </si>
  <si>
    <t>POPLATKY ZA LIKVIDACI ODPADŮ NEKONTAMINOVANÝCH - 17 03 02  VYBOURANÝ ASFALTOVÝ BETON BEZ DEHTU</t>
  </si>
  <si>
    <t>popl z pol   113728 8
hmotnost 2,45t/m3</t>
  </si>
  <si>
    <t>2,45*(26,4) = 64,680 [A]</t>
  </si>
  <si>
    <t>poplatek za recyklaci nebo skládku z pol 966118+113188+113534
hmotnost 2,5t/m3</t>
  </si>
  <si>
    <t>2,5*(2+7+4+2+4) = 47,500 [A]</t>
  </si>
  <si>
    <t>poplatek z pol 132838
hmotnost 2,1t/m3</t>
  </si>
  <si>
    <t>2,1*(14) = 29,400 [A]</t>
  </si>
  <si>
    <t>113188</t>
  </si>
  <si>
    <t>ODSTRANĚNÍ KRYTU ZPEVNĚNÝCH PLOCH Z DLAŽDIC, ODVOZ DO 20KM</t>
  </si>
  <si>
    <t>Zemní práce 
      Nejdříve bude provedeno odstranění betonové DL  v ploše 70,0m2  ( 7,0m3) s odvozem na řízenou skládku, nebo k recyklaci .
POPL V POL   015140</t>
  </si>
  <si>
    <t>70*0,1 = 7,000 [A]</t>
  </si>
  <si>
    <t>113514</t>
  </si>
  <si>
    <t>ODSTRANĚNÍ ZÁHONOVÝCH OBRUBNÍKŮ, ODVOZ DO 5KM</t>
  </si>
  <si>
    <t>Dále budou  odstraněny stávající zahradní betonové  obruby  (50/250/1000) v počtu 50,0m s odvozem na řízenou skládku, nebo k recyklaci  ( 2,0m3), 
poplatek za likvidaci v pol 015140</t>
  </si>
  <si>
    <t>113524</t>
  </si>
  <si>
    <t>ODSTRANĚNÍ CHODNÍKOVÝCH A SILNIČNÍCH OBRUBNÍKŮ BETONOVÝCH, ODVOZ DO 5KM</t>
  </si>
  <si>
    <t>Dále budou  odstraněny stávající silniční betonové  obruby  (150/250/1000) v počtu 58,0m s odvozem na řízenou skládku, nebo k recyklaci  ( 4,0m3) 
popl v pol 015140</t>
  </si>
  <si>
    <t>Odstraněny stávající silniční kamenné  obruby  (300/250/1000) v počtu 132,0m s odvozem na deponii investora, nebo k recyklaci  (5,0m3)  a to vč podkl betonu( 4,0m3).
poplatek za beton v pol 015140</t>
  </si>
  <si>
    <t>132 = 132,000 [A]</t>
  </si>
  <si>
    <t>113728</t>
  </si>
  <si>
    <t>FRÉZOVÁNÍ ZPEVNĚNÝCH PLOCH ASFALTOVÝCH, ODVOZ DO 20KM</t>
  </si>
  <si>
    <t>Budou odstraněny Asfaltové betony z chodníků v ploše 330,0m2 a tl 0,08m (26,4m3) a podkladní betony v tl. 0,2m (330*0,2=66,0m3) s odvozem na řízenou skládku, nebo k recyklaci . 
poplatek za skládku nebo recyklaci uveden v pol 015130</t>
  </si>
  <si>
    <t>330*0,08 = 26,400 [A]</t>
  </si>
  <si>
    <t>Dále bude  proveden odkop pod DL (předpoklad ŠD) v různé tl  do 20mm  a ploše 70,0m2 (14,0m3) s odvozem na řízenou skládku, nebo k recyklaci
poplatek v pol 015150</t>
  </si>
  <si>
    <t>70*0,2 = 14,000 [A]</t>
  </si>
  <si>
    <t>Po odkopu konstrukce bude upravena zemní pláň v ploše 400,0m2  .</t>
  </si>
  <si>
    <t>400 = 400,000 [A]</t>
  </si>
  <si>
    <t>3</t>
  </si>
  <si>
    <t>Svislé konstrukce</t>
  </si>
  <si>
    <t>348175</t>
  </si>
  <si>
    <t>ZÁBRADLÍ Z DÍLCŮ KOVOVÝCH ŽÁROVĚ STŘÍKANÉ KOVEM S NÁTĚREM</t>
  </si>
  <si>
    <t>Zábradlí u schodů
    K schodům bude zřízeno 2-madlové zábradlí délky 2*1,5m  vč patek z C20/25.   
PKO žárové Zn + 2* epox nátěr  v RAL určené RDS.</t>
  </si>
  <si>
    <t>2*1,5 = 3,000 [A]</t>
  </si>
  <si>
    <t>- dodání  materiálu  v požadované kvalitě a výroba konstrukce (včetně  pomůcek,  přípravků a prostředků pro výrobu) bez ohledu na náročnost a její hmotnost,
- osazení kotvení nebo přímo částí konstrukce do podpůrné konstrukce nebo do zeminy,
- veškeré druhy protikorozní ochrany a nátěry konstrukcí,</t>
  </si>
  <si>
    <t>43419</t>
  </si>
  <si>
    <t>SCHODIŠŤOVÉ STUPNĚ, Z DÍLCŮ KAMENNÝCH</t>
  </si>
  <si>
    <t>bude osazeno  6 kamenných schodů  (nutné pro dodržení podélného sklonu) o rozměru 0,16*0,4*2,0m . 
      Schody budou osazeny do betonu C20/25n XF3 min tl. 100mm s patkou a do výšek dle výkresové části.</t>
  </si>
  <si>
    <t>6*(0,16*0,4*2) = 0,768 [A]</t>
  </si>
  <si>
    <t>Položka zahrnuje veškerý materiál, výrobky a polotovary, včetně mimostaveništní a vnitrostaveništní dopravy (rovněž přesuny), včetně naložení a složení, případně s uložením.
- položka zahrnuje podkladní beton</t>
  </si>
  <si>
    <t>Konstrukční vrstvy z ŠD
       Po odkopech a úpravě zemní pláně , bude položena první konstrukční vrstva ze štěrkodrtě ŠDB fr 0/32 v  250mm  (400*0,25=100,0m3)  a v místě vjezdů ze štěrkodrtě ŠDA fr 0/63 v tl. 250mm .</t>
  </si>
  <si>
    <t>(400*0,25) = 100,000 [A]</t>
  </si>
  <si>
    <t>582311</t>
  </si>
  <si>
    <t>DLÁŽDĚNÉ KRYTY Z MOZAIK KOSTEK JEDNOBAREVNÝCH DO LOŽE Z KAMENIVA</t>
  </si>
  <si>
    <t>Dlážděná plocha z kamenné kostky štípané – mozaika - světlá žula 
Po provedení konstrukčních vrstev a obrub , bude  na ŠD , do obrub osazena Dlažba mozaiková štípaná  světlá  60/60/60mm (žulová světlá) v ploše 300,0m2 . 
- specifikace dlažby Mozaikové
    Dlažba Mozaiková 6/6 nová žulová světlá  (Materiál světlá  žula „ Liberecká“) . Dlažba mozaiková bude položena do DK fr 4/8 v tl 40mm .
Skladba kostek bude oblouková. 
Spára  mezi kostkami ploch  z kamenné kostky ,  bude min 5mm , max 10mm s výplní spar z 0/4 .</t>
  </si>
  <si>
    <t>300 = 300,000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</si>
  <si>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</t>
  </si>
  <si>
    <t>582312</t>
  </si>
  <si>
    <t>DLÁŽDĚNÉ KRYTY Z MOZAIK KOSTEK VÍCEBAREVNÝCH DO LOŽE Z KAMENIVA - ŘEZANO ŠTÍPANÉ</t>
  </si>
  <si>
    <t>Dlážděná plocha AZ z kamenné kostky řezano/štípané – mozaika - světlá žula 
Po provedení konstrukčních vrstev a obrub , bude  na ŠD , do obrub osazena Dlažba mozaiková řezano/štípaná  světlá  60/60/60mm (žulová světlá – pochozí plocha štípaná ) v ploše 31,5m2 . 
Kontrastní pás AZ z kamenné kostky řezano/štípané – mozaika – tmavý syenit
Po provedení konstrukčních vrstev a obrub , bude  na ŠD , za obrubu osazena Dlažba mozaiková řezano/štípaná  tmavá  60/60/60mm (syenit tmavý – pochozí plocha štípaná ) v ploše 5,5m2 (5 řádků = 300mm)  .
-specifikace ploch  z kamenné kostky Mozaikové  řezano/štípané 
Bude použitá kostka Mozaiková  řezano/štípaná  světlá  60/60/60mm z materiálu světlá žula tzv. „Liberecká“  a ze syenitu 
Pochozí plocha bude  štípaná .   Dlažba mozaiková bude položena do lože z DK fr 4/8 v tl 40mm s výplní spar  z DK fr 0/4 (spáry minimální) . 
Skladba kostek bude řádková – pokládka na sraz</t>
  </si>
  <si>
    <t>31,5+5,5 = 37,000 [A]</t>
  </si>
  <si>
    <t>58241</t>
  </si>
  <si>
    <t>DLÁŽDĚNÉ KRYTY Z KAMEN DESEK DO LOŽE Z KAMENIVA - SYENIT HMATNÝ KONTRAST</t>
  </si>
  <si>
    <t>Bezbariérové prvky  - Hmatný kontrast  z kamenných desek – tmavý syenit
Po provedení konstrukčních vrstev a obrub , bude  na ŠD osazen do bet dlažby Hmatný kontrast z  kamenné rovinné dlažby (tmavý Syenit) o rozměrech 100/250/400 mm v ploše 17,0m2 . 
-SPECIFIKACE BEZBARIÉROVÉ PRVKY V PLOŠE CHODNÍKU 
Hmatný kontrast reliéfní dlažby bude zhotoven z  kamenné rovinné dlažby (tmavý Syenit) o rozměrech 100/250/400mm  (alt.100/250/250) – Ideálně – lom Šluknov 
Pochozí plocha bude řezaná a  bude zdrsněna  (pískováním) splňuje nařízení vlády NV 163/2002 Sb a TN TZÚS 12.03.04-06.
Dlažba kamenná, bude položena do lože z DK fr 4/8 v tl 20mm s výplní spar z DK fr.0/4  . 
Spára šíře min 4mm , max 6mm.</t>
  </si>
  <si>
    <t>17 = 17,000 [A]</t>
  </si>
  <si>
    <t>- dodání dlažebního materiálu v požadované kvalitě, dodání materiálu pro předepsané  lože v tloušťce předepsané dokumentací a pro předepsanou výplň spar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</t>
  </si>
  <si>
    <t>DLÁŽDĚNÉ KRYTY Z KAMEN DESEK DO LOŽE Z KAMENIVA - SYENIT RELIÉFNÍ</t>
  </si>
  <si>
    <t>Bezbariérové prvky  - Signální a varovné pásy  z kamenných desek – tmavý syenit 
Do hmatného kontrastu bude osazena  kamenná Reliéfní dlažba   (tmavý Syenit) o rozměrech 100/400/400mm) v ploše 27,0m2 .
-SPECIFIKACE BEZBARIÉROVÉ PRVKY V PLOŠE CHODNÍKU 
Reliéfní dlažba , bude osazena do hmatného kontrastu kamenná o rozměrech 100/400/400mm  - alt.100/200/200mm , (tmavý Syenit) – Ideálně – lom Šluknov 
      Pochozí plocha bude řezaná a  bude zdrsněna  (pískováním) splňuje nařízení vlády NV 163/2002 Sb a TN TZÚS 12.03.04-06.
Dlažba kamenná, bude položena do lože z DK fr 4/8 v tl 20mm s výplní spar z DK fr.0/4  . 
Spára šíře min 4mm , max 6mm.</t>
  </si>
  <si>
    <t>27 = 27,000 [A]</t>
  </si>
  <si>
    <t>75C531</t>
  </si>
  <si>
    <t>SVĚTELNÉ SIGNALIZAČNÍ ZAŘÍZENÍ - DEMONTÁŽ, POSUN, MONTÁŽ</t>
  </si>
  <si>
    <t>Stožáry SSZ  – U PPCH se nachází stávající 3 stožáry SSZ . Projektant doporučuje jejich posun.  Bude řešeno v RDS</t>
  </si>
  <si>
    <t>3 = 3,000 [A]</t>
  </si>
  <si>
    <t>91691</t>
  </si>
  <si>
    <t>ZVÝRAZŇUJÍCÍ SLOUPKY KOVOVÉ</t>
  </si>
  <si>
    <t>Zahrazovací (zvýrazňující) sloupky – 3 kusy
    Do  ŠD vrstvy  budou vyhloubeny jámy pro základy (3*0,3*0,3=0,27m3) do kterých bude osazen kotevní rošt (dle výkresu , osazení zároveň s dlažbou !!)  . Kotevní rošt bude osazen do betonu C20/25 XF3 (3*0,3*0,3=0,27m3) .   
  Po dokončení dlažeb bude na kotevní rošt namontován samotný zahrazovací sloupek (3,0kusů).
  Prostřední může být zhotoven atipický  užší a výšky  2,5m pro osazení SDZ IP 6.</t>
  </si>
  <si>
    <t>položka zahrnuje dodání zařízení v předepsaném provedení včetně jeho osazení</t>
  </si>
  <si>
    <t>91725</t>
  </si>
  <si>
    <t>NÁSTUPIŠTNÍ OBRUBNÍKY KAMENNÉ</t>
  </si>
  <si>
    <t>Obruby kamenné
    Na ŠD a SC C vrstvy  budou osazeny   kasselské zastávkové kamenné  obruby v množství 20,0m . 
Kasselské s navýšením nad DL 160mm – podmínka DPML . 
- specifikace obrub silničních   autobusové zastávky 
V AZ  budou použity nové kamenné zastávkové obruby 400/290/1000mm  řezané v délce 20,0m 
( dle vzoru :  18*HK400/290/1000-P , 1*HK 400/290-H25/1000-PP, 1*HK 400/H25-290/1000-PL) , na které budou navazovat silniční kamenné obruby 250/250/1000 a 150/250/1000.     
Materiál světlá  žula  tzv. „Liberecká“  
Obruby  budou osazeny do betonu C20/25n XF3 S1 tl. min 200mm a do výšek dle výkresové části. 
Spára  mezi obrubami bude min 5mm , max 10mm.</t>
  </si>
  <si>
    <t>20 = 20,000 [A]</t>
  </si>
  <si>
    <t>Položka zahrnuje:
dodání a pokládku betonových obrubníků o rozměrech předepsaných zadávací dokumentací , betonové lože i boční betonovou opěrku.</t>
  </si>
  <si>
    <t>E</t>
  </si>
  <si>
    <t>CHODNÍKOVÉ OBRUBY Z KAMENNÝCH OBRUBNÍKŮ ŠÍŘ 80MM - OBLOUKY</t>
  </si>
  <si>
    <t>Obruby kamenné
Za chodníkem,  budou na ŠD vrstvy  osazeny kamenné obruby 80/250/1000 v množství 56,0m ( 30+26m - pozor oblouky nebudou skládané z rovných obrub, ale z rádiusů).  
Obruby   80  budou s navýšením nad AC  20mm a nad DL 70mm  (vodící linie VL 1).
- specifikace obrub kamenných záhonových 80/250/1000
        Budou použity nové kamenné obruby 80/250/1000mm  řezané.  Obě horní hrany budou zkoseny ( 10/10mm)  ,  horní a pohledová strana bude zdrsněna  (pískováním) splňuje nařízení vlády NV 163/2002 Sb a TN TZÚS 12.03.04-06.          
Materiál světlá  žula  tzv. „Liberecká“ světlá 
Oblouky nebudou řezány na stavbě (skládány z přímých částí), ale budou od výrobce mít rádiusy .
Obruby  budou osazeny do betonu C20/25n XF3 S1 tl. min 100mm a do výšek dle výkresové části. 
Spára  mezi obrubami bude min 5mm , max 10mm.</t>
  </si>
  <si>
    <t>26 = 26,000 [A]</t>
  </si>
  <si>
    <t>Položka zahrnuje:
dodání a pokládku kamenných obrubníků o rozměrech předepsaných zadávací dokumentací , betonové lože i boční betonovou opěrku.</t>
  </si>
  <si>
    <t>F</t>
  </si>
  <si>
    <t>CHODNÍKOVÉ OBRUBY Z KAMENNÝCH OBRUBNÍKŮ ŠÍŘ 80MM - ROVNÉ</t>
  </si>
  <si>
    <t>30 = 30,000 [A]</t>
  </si>
  <si>
    <t>917426</t>
  </si>
  <si>
    <t>CHODNÍKOVÉ OBRUBY Z KAMENNÝCH OBRUBNÍKŮ ŠÍŘ 250MM - ROVNÉ</t>
  </si>
  <si>
    <t>Obruby kamenné
    Na ŠD a SC C vrstvy  budou osazeny kamenné obruby 250/250/1000 v množství 166,0m ( 126+40m - pozor oblouky nebudou skládané z rovných obrub, ale z rádiusů). 
Obruby 250  budou s navýšením nad AC 120mm a 20mm .
- specifikace obrub silničních kamenných 250/250/1000
        Budou použity nové kamenné obruby 250/250/1000mm  řezané. Jedna horní hrana bude zkosená ( 10/10mm)  ,  horní a pohledová strana bude zdrsněna  ( např. opalováním, pískováním, pemrlováním) musí splňovat nařízení vlády NV 163/2002 Sb a TN TZÚS 12.03.04-06.          
Materiál světlá  žula  tzv. „Liberecká“  
Oblouky nebudou řezány na stavbě (skládány z přímých částí), ale budou od výrobce mít rádiusy .
Obruby  budou osazeny do betonu C20/25n XF3 S1 tl. min 100mm a do výšek dle výkresové části. 
Spára  mezi obrubami bude min 5mm , max 10mm.</t>
  </si>
  <si>
    <t>126 = 126,000 [A]</t>
  </si>
  <si>
    <t>CHODNÍKOVÉ OBRUBY Z KAMENNÝCH OBRUBNÍKŮ ŠÍŘ 250MM - OBLOUKY</t>
  </si>
  <si>
    <t>93753</t>
  </si>
  <si>
    <t>MOBILIÁŘ - KOVOVÉ KOŠE NA ODPADKY</t>
  </si>
  <si>
    <t>Odpadkové koše – na autobusové zastávce  bude  osazen koš  - mobiliář.  Koše budou vzor Liberec   , podrobněji v RDS.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</si>
  <si>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</si>
  <si>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93767</t>
  </si>
  <si>
    <t>MOBILIÁŘ - PŘÍSTŘEŠKY PRO ZASTÁVKY VEŘEJNÉ DOPRAVY</t>
  </si>
  <si>
    <t>Čekárna – na autobusové zastávce  bude  osazena  čekárna, vzhledem k tomu, že se přístřešky VDO nepovolují , jedná se tedy o mobiliář.  
Bude použita čekárna  vzor Liberec  . 
Součástí položky jsou i nutné zemní práce , základ z betonu C20/25 v mn 1,8m3 a i jeho obklad v spodní části z žuly . Vzorová čekárna je k vidění v ul. Klášterní , tato bude stejná .</t>
  </si>
  <si>
    <t>MOBILIÁŘ - PŘÍSTŘEŠKY PRO ZASTÁVKY VEŘEJNÉ DOPRAVY  - DEMONT</t>
  </si>
  <si>
    <t>Demontáž a likvidace stávajícího přístřešku VDO</t>
  </si>
  <si>
    <t>Položka zahrnuje:
- poplatek za likvidaci</t>
  </si>
  <si>
    <t>966118</t>
  </si>
  <si>
    <t>BOURÁNÍ KONSTRUKCÍ Z BETON DÍLCŮ S ODVOZEM DO 20KM</t>
  </si>
  <si>
    <t>Kamenné  schody 
    Stávající schodiště budou odstraněny (6 stupňů s odvozem k recyklaci nebo skládce – 2,0m3 bet) 
poplatek v pol 015140</t>
  </si>
  <si>
    <t>2 = 2,000 [A]</t>
  </si>
  <si>
    <t>položka zahrnuje:
- rozbourání konstrukce bez ohledu na použitou technologii
- veškeré pomocné konstrukce (lešení a pod.)
- veškerou manipulaci s vybouranou sutí a hmotami včetně uložení na skládku. N</t>
  </si>
</sst>
</file>

<file path=xl/styles.xml><?xml version="1.0" encoding="utf-8"?>
<styleSheet xmlns="http://schemas.openxmlformats.org/spreadsheetml/2006/main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7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5" fillId="3" borderId="18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6" fillId="2" borderId="0" xfId="21" applyFont="1" applyFill="1" applyAlignment="1">
      <alignment horizontal="left" vertical="center" wrapText="1"/>
      <protection/>
    </xf>
    <xf numFmtId="0" fontId="0" fillId="2" borderId="0" xfId="0" applyFon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9550" cy="2095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2095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B24" sqref="B24"/>
    </sheetView>
  </sheetViews>
  <sheetFormatPr defaultColWidth="9.140625" defaultRowHeight="15"/>
  <cols>
    <col min="1" max="2" width="30.57421875" style="0" customWidth="1"/>
    <col min="3" max="5" width="18.2812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7" t="s">
        <v>2</v>
      </c>
      <c r="C2" s="3"/>
      <c r="D2" s="3"/>
      <c r="E2" s="3"/>
    </row>
    <row r="3" spans="1:5" ht="15">
      <c r="A3" s="3"/>
      <c r="B3" s="48"/>
      <c r="C3" s="3"/>
      <c r="D3" s="3"/>
      <c r="E3" s="3"/>
    </row>
    <row r="4" spans="1:5" ht="15">
      <c r="A4" s="3"/>
      <c r="B4" s="55" t="s">
        <v>3</v>
      </c>
      <c r="C4" s="56"/>
      <c r="D4" s="56"/>
      <c r="E4" s="56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4</v>
      </c>
      <c r="C6" s="5">
        <f>SUM(C10:C12)</f>
        <v>0</v>
      </c>
      <c r="D6" s="3"/>
      <c r="E6" s="3"/>
    </row>
    <row r="7" spans="1:5" ht="15">
      <c r="A7" s="3"/>
      <c r="B7" s="4" t="s">
        <v>5</v>
      </c>
      <c r="C7" s="5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15">
      <c r="A10" s="7" t="s">
        <v>11</v>
      </c>
      <c r="B10" s="7" t="s">
        <v>12</v>
      </c>
      <c r="C10" s="8">
        <f>'000'!I3</f>
        <v>0</v>
      </c>
      <c r="D10" s="8">
        <f>SUMIFS('000'!O:O,'000'!A:A,"P")</f>
        <v>0</v>
      </c>
      <c r="E10" s="8">
        <f>C10+D10</f>
        <v>0</v>
      </c>
    </row>
    <row r="11" spans="1:5" ht="15">
      <c r="A11" s="7" t="s">
        <v>13</v>
      </c>
      <c r="B11" s="7" t="s">
        <v>14</v>
      </c>
      <c r="C11" s="8">
        <f>'101'!I3</f>
        <v>0</v>
      </c>
      <c r="D11" s="8">
        <f>SUMIFS('101'!O:O,'101'!A:A,"P")</f>
        <v>0</v>
      </c>
      <c r="E11" s="8">
        <f>C11+D11</f>
        <v>0</v>
      </c>
    </row>
    <row r="12" spans="1:5" ht="15">
      <c r="A12" s="7" t="s">
        <v>15</v>
      </c>
      <c r="B12" s="7" t="s">
        <v>16</v>
      </c>
      <c r="C12" s="8">
        <f>'121'!I3</f>
        <v>0</v>
      </c>
      <c r="D12" s="8">
        <f>SUMIFS('121'!O:O,'121'!A:A,"P")</f>
        <v>0</v>
      </c>
      <c r="E12" s="8">
        <f>C12+D12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B1">
      <selection activeCell="E3" sqref="E3"/>
    </sheetView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0" max="10" width="14.57421875" style="0" bestFit="1" customWidth="1"/>
    <col min="15" max="16" width="9.281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15">
      <c r="A2" s="1"/>
      <c r="B2" s="13"/>
      <c r="C2" s="14"/>
      <c r="D2" s="14"/>
      <c r="E2" s="15" t="s">
        <v>17</v>
      </c>
      <c r="F2" s="14"/>
      <c r="G2" s="14"/>
      <c r="H2" s="14"/>
      <c r="I2" s="14"/>
      <c r="J2" s="16"/>
    </row>
    <row r="3" spans="1:16" ht="15">
      <c r="A3" s="3" t="s">
        <v>18</v>
      </c>
      <c r="B3" s="17" t="s">
        <v>19</v>
      </c>
      <c r="C3" s="49" t="s">
        <v>20</v>
      </c>
      <c r="D3" s="50"/>
      <c r="E3" s="18" t="s">
        <v>21</v>
      </c>
      <c r="F3" s="14"/>
      <c r="G3" s="14"/>
      <c r="H3" s="19" t="s">
        <v>11</v>
      </c>
      <c r="I3" s="20">
        <f>SUMIFS(I8:I48,A8:A48,"SD")</f>
        <v>0</v>
      </c>
      <c r="J3" s="16"/>
      <c r="O3">
        <v>0</v>
      </c>
      <c r="P3">
        <v>2</v>
      </c>
    </row>
    <row r="4" spans="1:16" ht="15">
      <c r="A4" s="3" t="s">
        <v>22</v>
      </c>
      <c r="B4" s="17" t="s">
        <v>23</v>
      </c>
      <c r="C4" s="49" t="s">
        <v>11</v>
      </c>
      <c r="D4" s="50"/>
      <c r="E4" s="18" t="s">
        <v>12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1" t="s">
        <v>24</v>
      </c>
      <c r="B5" s="52" t="s">
        <v>25</v>
      </c>
      <c r="C5" s="53" t="s">
        <v>26</v>
      </c>
      <c r="D5" s="53" t="s">
        <v>27</v>
      </c>
      <c r="E5" s="53" t="s">
        <v>28</v>
      </c>
      <c r="F5" s="53" t="s">
        <v>29</v>
      </c>
      <c r="G5" s="53" t="s">
        <v>30</v>
      </c>
      <c r="H5" s="53" t="s">
        <v>31</v>
      </c>
      <c r="I5" s="53"/>
      <c r="J5" s="54" t="s">
        <v>32</v>
      </c>
      <c r="O5">
        <v>0.21</v>
      </c>
    </row>
    <row r="6" spans="1:10" ht="15">
      <c r="A6" s="51"/>
      <c r="B6" s="52"/>
      <c r="C6" s="53"/>
      <c r="D6" s="53"/>
      <c r="E6" s="53"/>
      <c r="F6" s="53"/>
      <c r="G6" s="53"/>
      <c r="H6" s="6" t="s">
        <v>33</v>
      </c>
      <c r="I6" s="6" t="s">
        <v>34</v>
      </c>
      <c r="J6" s="54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35</v>
      </c>
      <c r="B8" s="26"/>
      <c r="C8" s="27" t="s">
        <v>36</v>
      </c>
      <c r="D8" s="28"/>
      <c r="E8" s="25" t="s">
        <v>37</v>
      </c>
      <c r="F8" s="28"/>
      <c r="G8" s="28"/>
      <c r="H8" s="28"/>
      <c r="I8" s="29">
        <f>SUMIFS(I9:I48,A9:A48,"P")</f>
        <v>0</v>
      </c>
      <c r="J8" s="30"/>
    </row>
    <row r="9" spans="1:16" ht="15">
      <c r="A9" s="31" t="s">
        <v>38</v>
      </c>
      <c r="B9" s="31">
        <v>1</v>
      </c>
      <c r="C9" s="32" t="s">
        <v>39</v>
      </c>
      <c r="D9" s="31" t="s">
        <v>40</v>
      </c>
      <c r="E9" s="33" t="s">
        <v>41</v>
      </c>
      <c r="F9" s="34" t="s">
        <v>42</v>
      </c>
      <c r="G9" s="35">
        <v>1</v>
      </c>
      <c r="H9" s="36">
        <v>0</v>
      </c>
      <c r="I9" s="37">
        <f>ROUND(G9*H9,P4)</f>
        <v>0</v>
      </c>
      <c r="J9" s="34" t="s">
        <v>43</v>
      </c>
      <c r="O9" s="38">
        <f>I9*0.21</f>
        <v>0</v>
      </c>
      <c r="P9">
        <v>3</v>
      </c>
    </row>
    <row r="10" spans="1:10" ht="29.15">
      <c r="A10" s="31" t="s">
        <v>44</v>
      </c>
      <c r="B10" s="39"/>
      <c r="C10" s="40"/>
      <c r="D10" s="40"/>
      <c r="E10" s="33" t="s">
        <v>45</v>
      </c>
      <c r="F10" s="40"/>
      <c r="G10" s="40"/>
      <c r="H10" s="40"/>
      <c r="I10" s="40"/>
      <c r="J10" s="41"/>
    </row>
    <row r="11" spans="1:10" ht="15">
      <c r="A11" s="31" t="s">
        <v>46</v>
      </c>
      <c r="B11" s="39"/>
      <c r="C11" s="40"/>
      <c r="D11" s="40"/>
      <c r="E11" s="42" t="s">
        <v>47</v>
      </c>
      <c r="F11" s="40"/>
      <c r="G11" s="40"/>
      <c r="H11" s="40"/>
      <c r="I11" s="40"/>
      <c r="J11" s="41"/>
    </row>
    <row r="12" spans="1:10" ht="29.15">
      <c r="A12" s="31" t="s">
        <v>48</v>
      </c>
      <c r="B12" s="39"/>
      <c r="C12" s="40"/>
      <c r="D12" s="40"/>
      <c r="E12" s="33" t="s">
        <v>49</v>
      </c>
      <c r="F12" s="40"/>
      <c r="G12" s="40"/>
      <c r="H12" s="40"/>
      <c r="I12" s="40"/>
      <c r="J12" s="41"/>
    </row>
    <row r="13" spans="1:16" ht="15">
      <c r="A13" s="31" t="s">
        <v>38</v>
      </c>
      <c r="B13" s="31">
        <v>2</v>
      </c>
      <c r="C13" s="32" t="s">
        <v>50</v>
      </c>
      <c r="D13" s="31" t="s">
        <v>40</v>
      </c>
      <c r="E13" s="33" t="s">
        <v>51</v>
      </c>
      <c r="F13" s="34" t="s">
        <v>42</v>
      </c>
      <c r="G13" s="35">
        <v>1</v>
      </c>
      <c r="H13" s="36">
        <v>0</v>
      </c>
      <c r="I13" s="37">
        <f>ROUND(G13*H13,P4)</f>
        <v>0</v>
      </c>
      <c r="J13" s="34" t="s">
        <v>43</v>
      </c>
      <c r="O13" s="38">
        <f>I13*0.21</f>
        <v>0</v>
      </c>
      <c r="P13">
        <v>3</v>
      </c>
    </row>
    <row r="14" spans="1:10" ht="247.75">
      <c r="A14" s="31" t="s">
        <v>44</v>
      </c>
      <c r="B14" s="39"/>
      <c r="C14" s="40"/>
      <c r="D14" s="40"/>
      <c r="E14" s="33" t="s">
        <v>52</v>
      </c>
      <c r="F14" s="40"/>
      <c r="G14" s="40"/>
      <c r="H14" s="40"/>
      <c r="I14" s="40"/>
      <c r="J14" s="41"/>
    </row>
    <row r="15" spans="1:10" ht="15">
      <c r="A15" s="31" t="s">
        <v>46</v>
      </c>
      <c r="B15" s="39"/>
      <c r="C15" s="40"/>
      <c r="D15" s="40"/>
      <c r="E15" s="42" t="s">
        <v>47</v>
      </c>
      <c r="F15" s="40"/>
      <c r="G15" s="40"/>
      <c r="H15" s="40"/>
      <c r="I15" s="40"/>
      <c r="J15" s="41"/>
    </row>
    <row r="16" spans="1:10" ht="29.15">
      <c r="A16" s="31" t="s">
        <v>48</v>
      </c>
      <c r="B16" s="39"/>
      <c r="C16" s="40"/>
      <c r="D16" s="40"/>
      <c r="E16" s="33" t="s">
        <v>49</v>
      </c>
      <c r="F16" s="40"/>
      <c r="G16" s="40"/>
      <c r="H16" s="40"/>
      <c r="I16" s="40"/>
      <c r="J16" s="41"/>
    </row>
    <row r="17" spans="1:16" ht="15">
      <c r="A17" s="31" t="s">
        <v>38</v>
      </c>
      <c r="B17" s="31">
        <v>3</v>
      </c>
      <c r="C17" s="32" t="s">
        <v>53</v>
      </c>
      <c r="D17" s="31" t="s">
        <v>40</v>
      </c>
      <c r="E17" s="33" t="s">
        <v>54</v>
      </c>
      <c r="F17" s="34" t="s">
        <v>42</v>
      </c>
      <c r="G17" s="35">
        <v>1</v>
      </c>
      <c r="H17" s="36">
        <v>0</v>
      </c>
      <c r="I17" s="37">
        <f>ROUND(G17*H17,P4)</f>
        <v>0</v>
      </c>
      <c r="J17" s="34" t="s">
        <v>43</v>
      </c>
      <c r="O17" s="38">
        <f>I17*0.21</f>
        <v>0</v>
      </c>
      <c r="P17">
        <v>3</v>
      </c>
    </row>
    <row r="18" spans="1:10" ht="58.3">
      <c r="A18" s="31" t="s">
        <v>44</v>
      </c>
      <c r="B18" s="39"/>
      <c r="C18" s="40"/>
      <c r="D18" s="40"/>
      <c r="E18" s="33" t="s">
        <v>55</v>
      </c>
      <c r="F18" s="40"/>
      <c r="G18" s="40"/>
      <c r="H18" s="40"/>
      <c r="I18" s="40"/>
      <c r="J18" s="41"/>
    </row>
    <row r="19" spans="1:10" ht="15">
      <c r="A19" s="31" t="s">
        <v>46</v>
      </c>
      <c r="B19" s="39"/>
      <c r="C19" s="40"/>
      <c r="D19" s="40"/>
      <c r="E19" s="42" t="s">
        <v>47</v>
      </c>
      <c r="F19" s="40"/>
      <c r="G19" s="40"/>
      <c r="H19" s="40"/>
      <c r="I19" s="40"/>
      <c r="J19" s="41"/>
    </row>
    <row r="20" spans="1:10" ht="58.3">
      <c r="A20" s="31" t="s">
        <v>48</v>
      </c>
      <c r="B20" s="39"/>
      <c r="C20" s="40"/>
      <c r="D20" s="40"/>
      <c r="E20" s="33" t="s">
        <v>56</v>
      </c>
      <c r="F20" s="40"/>
      <c r="G20" s="40"/>
      <c r="H20" s="40"/>
      <c r="I20" s="40"/>
      <c r="J20" s="41"/>
    </row>
    <row r="21" spans="1:16" ht="15">
      <c r="A21" s="31" t="s">
        <v>38</v>
      </c>
      <c r="B21" s="31">
        <v>4</v>
      </c>
      <c r="C21" s="32" t="s">
        <v>57</v>
      </c>
      <c r="D21" s="31" t="s">
        <v>40</v>
      </c>
      <c r="E21" s="33" t="s">
        <v>58</v>
      </c>
      <c r="F21" s="34" t="s">
        <v>42</v>
      </c>
      <c r="G21" s="35">
        <v>1</v>
      </c>
      <c r="H21" s="36">
        <v>0</v>
      </c>
      <c r="I21" s="37">
        <f>ROUND(G21*H21,P4)</f>
        <v>0</v>
      </c>
      <c r="J21" s="34" t="s">
        <v>43</v>
      </c>
      <c r="O21" s="38">
        <f>I21*0.21</f>
        <v>0</v>
      </c>
      <c r="P21">
        <v>3</v>
      </c>
    </row>
    <row r="22" spans="1:10" ht="72.9">
      <c r="A22" s="31" t="s">
        <v>44</v>
      </c>
      <c r="B22" s="39"/>
      <c r="C22" s="40"/>
      <c r="D22" s="40"/>
      <c r="E22" s="33" t="s">
        <v>59</v>
      </c>
      <c r="F22" s="40"/>
      <c r="G22" s="40"/>
      <c r="H22" s="40"/>
      <c r="I22" s="40"/>
      <c r="J22" s="41"/>
    </row>
    <row r="23" spans="1:10" ht="15">
      <c r="A23" s="31" t="s">
        <v>46</v>
      </c>
      <c r="B23" s="39"/>
      <c r="C23" s="40"/>
      <c r="D23" s="40"/>
      <c r="E23" s="42" t="s">
        <v>47</v>
      </c>
      <c r="F23" s="40"/>
      <c r="G23" s="40"/>
      <c r="H23" s="40"/>
      <c r="I23" s="40"/>
      <c r="J23" s="41"/>
    </row>
    <row r="24" spans="1:10" ht="58.3">
      <c r="A24" s="31" t="s">
        <v>48</v>
      </c>
      <c r="B24" s="39"/>
      <c r="C24" s="40"/>
      <c r="D24" s="40"/>
      <c r="E24" s="33" t="s">
        <v>60</v>
      </c>
      <c r="F24" s="40"/>
      <c r="G24" s="40"/>
      <c r="H24" s="40"/>
      <c r="I24" s="40"/>
      <c r="J24" s="41"/>
    </row>
    <row r="25" spans="1:16" ht="15">
      <c r="A25" s="31" t="s">
        <v>38</v>
      </c>
      <c r="B25" s="31">
        <v>5</v>
      </c>
      <c r="C25" s="32" t="s">
        <v>61</v>
      </c>
      <c r="D25" s="31" t="s">
        <v>62</v>
      </c>
      <c r="E25" s="33" t="s">
        <v>63</v>
      </c>
      <c r="F25" s="34" t="s">
        <v>42</v>
      </c>
      <c r="G25" s="35">
        <v>1</v>
      </c>
      <c r="H25" s="36">
        <v>0</v>
      </c>
      <c r="I25" s="37">
        <f>ROUND(G25*H25,P4)</f>
        <v>0</v>
      </c>
      <c r="J25" s="34" t="s">
        <v>43</v>
      </c>
      <c r="O25" s="38">
        <f>I25*0.21</f>
        <v>0</v>
      </c>
      <c r="P25">
        <v>3</v>
      </c>
    </row>
    <row r="26" spans="1:10" ht="262.3">
      <c r="A26" s="31" t="s">
        <v>44</v>
      </c>
      <c r="B26" s="39"/>
      <c r="C26" s="40"/>
      <c r="D26" s="40"/>
      <c r="E26" s="33" t="s">
        <v>64</v>
      </c>
      <c r="F26" s="40"/>
      <c r="G26" s="40"/>
      <c r="H26" s="40"/>
      <c r="I26" s="40"/>
      <c r="J26" s="41"/>
    </row>
    <row r="27" spans="1:10" ht="15">
      <c r="A27" s="31" t="s">
        <v>46</v>
      </c>
      <c r="B27" s="39"/>
      <c r="C27" s="40"/>
      <c r="D27" s="40"/>
      <c r="E27" s="42" t="s">
        <v>47</v>
      </c>
      <c r="F27" s="40"/>
      <c r="G27" s="40"/>
      <c r="H27" s="40"/>
      <c r="I27" s="40"/>
      <c r="J27" s="41"/>
    </row>
    <row r="28" spans="1:10" ht="58.3">
      <c r="A28" s="31" t="s">
        <v>48</v>
      </c>
      <c r="B28" s="39"/>
      <c r="C28" s="40"/>
      <c r="D28" s="40"/>
      <c r="E28" s="33" t="s">
        <v>65</v>
      </c>
      <c r="F28" s="40"/>
      <c r="G28" s="40"/>
      <c r="H28" s="40"/>
      <c r="I28" s="40"/>
      <c r="J28" s="41"/>
    </row>
    <row r="29" spans="1:16" ht="15">
      <c r="A29" s="31" t="s">
        <v>38</v>
      </c>
      <c r="B29" s="31">
        <v>6</v>
      </c>
      <c r="C29" s="32" t="s">
        <v>61</v>
      </c>
      <c r="D29" s="31" t="s">
        <v>66</v>
      </c>
      <c r="E29" s="33" t="s">
        <v>67</v>
      </c>
      <c r="F29" s="34" t="s">
        <v>42</v>
      </c>
      <c r="G29" s="35">
        <v>1</v>
      </c>
      <c r="H29" s="36">
        <v>0</v>
      </c>
      <c r="I29" s="37">
        <f>ROUND(G29*H29,P4)</f>
        <v>0</v>
      </c>
      <c r="J29" s="34" t="s">
        <v>43</v>
      </c>
      <c r="O29" s="38">
        <f>I29*0.21</f>
        <v>0</v>
      </c>
      <c r="P29">
        <v>3</v>
      </c>
    </row>
    <row r="30" spans="1:10" ht="189.45">
      <c r="A30" s="31" t="s">
        <v>44</v>
      </c>
      <c r="B30" s="39"/>
      <c r="C30" s="40"/>
      <c r="D30" s="40"/>
      <c r="E30" s="33" t="s">
        <v>68</v>
      </c>
      <c r="F30" s="40"/>
      <c r="G30" s="40"/>
      <c r="H30" s="40"/>
      <c r="I30" s="40"/>
      <c r="J30" s="41"/>
    </row>
    <row r="31" spans="1:10" ht="15">
      <c r="A31" s="31" t="s">
        <v>46</v>
      </c>
      <c r="B31" s="39"/>
      <c r="C31" s="40"/>
      <c r="D31" s="40"/>
      <c r="E31" s="42" t="s">
        <v>47</v>
      </c>
      <c r="F31" s="40"/>
      <c r="G31" s="40"/>
      <c r="H31" s="40"/>
      <c r="I31" s="40"/>
      <c r="J31" s="41"/>
    </row>
    <row r="32" spans="1:10" ht="58.3">
      <c r="A32" s="31" t="s">
        <v>48</v>
      </c>
      <c r="B32" s="39"/>
      <c r="C32" s="40"/>
      <c r="D32" s="40"/>
      <c r="E32" s="33" t="s">
        <v>69</v>
      </c>
      <c r="F32" s="40"/>
      <c r="G32" s="40"/>
      <c r="H32" s="40"/>
      <c r="I32" s="40"/>
      <c r="J32" s="41"/>
    </row>
    <row r="33" spans="1:16" ht="15">
      <c r="A33" s="31" t="s">
        <v>38</v>
      </c>
      <c r="B33" s="31">
        <v>7</v>
      </c>
      <c r="C33" s="32" t="s">
        <v>70</v>
      </c>
      <c r="D33" s="31" t="s">
        <v>40</v>
      </c>
      <c r="E33" s="33" t="s">
        <v>71</v>
      </c>
      <c r="F33" s="34" t="s">
        <v>42</v>
      </c>
      <c r="G33" s="35">
        <v>1</v>
      </c>
      <c r="H33" s="36">
        <v>0</v>
      </c>
      <c r="I33" s="37">
        <f>ROUND(G33*H33,P4)</f>
        <v>0</v>
      </c>
      <c r="J33" s="34" t="s">
        <v>43</v>
      </c>
      <c r="O33" s="38">
        <f>I33*0.21</f>
        <v>0</v>
      </c>
      <c r="P33">
        <v>3</v>
      </c>
    </row>
    <row r="34" spans="1:10" ht="116.6">
      <c r="A34" s="31" t="s">
        <v>44</v>
      </c>
      <c r="B34" s="39"/>
      <c r="C34" s="40"/>
      <c r="D34" s="40"/>
      <c r="E34" s="33" t="s">
        <v>72</v>
      </c>
      <c r="F34" s="40"/>
      <c r="G34" s="40"/>
      <c r="H34" s="40"/>
      <c r="I34" s="40"/>
      <c r="J34" s="41"/>
    </row>
    <row r="35" spans="1:10" ht="15">
      <c r="A35" s="31" t="s">
        <v>46</v>
      </c>
      <c r="B35" s="39"/>
      <c r="C35" s="40"/>
      <c r="D35" s="40"/>
      <c r="E35" s="42" t="s">
        <v>47</v>
      </c>
      <c r="F35" s="40"/>
      <c r="G35" s="40"/>
      <c r="H35" s="40"/>
      <c r="I35" s="40"/>
      <c r="J35" s="41"/>
    </row>
    <row r="36" spans="1:10" ht="29.15">
      <c r="A36" s="31" t="s">
        <v>48</v>
      </c>
      <c r="B36" s="39"/>
      <c r="C36" s="40"/>
      <c r="D36" s="40"/>
      <c r="E36" s="33" t="s">
        <v>73</v>
      </c>
      <c r="F36" s="40"/>
      <c r="G36" s="40"/>
      <c r="H36" s="40"/>
      <c r="I36" s="40"/>
      <c r="J36" s="41"/>
    </row>
    <row r="37" spans="1:16" ht="15">
      <c r="A37" s="31" t="s">
        <v>38</v>
      </c>
      <c r="B37" s="31">
        <v>8</v>
      </c>
      <c r="C37" s="32" t="s">
        <v>74</v>
      </c>
      <c r="D37" s="31" t="s">
        <v>40</v>
      </c>
      <c r="E37" s="33" t="s">
        <v>75</v>
      </c>
      <c r="F37" s="34" t="s">
        <v>42</v>
      </c>
      <c r="G37" s="35">
        <v>1</v>
      </c>
      <c r="H37" s="36">
        <v>0</v>
      </c>
      <c r="I37" s="37">
        <f>ROUND(G37*H37,P4)</f>
        <v>0</v>
      </c>
      <c r="J37" s="34" t="s">
        <v>43</v>
      </c>
      <c r="O37" s="38">
        <f>I37*0.21</f>
        <v>0</v>
      </c>
      <c r="P37">
        <v>3</v>
      </c>
    </row>
    <row r="38" spans="1:10" ht="131.15">
      <c r="A38" s="31" t="s">
        <v>44</v>
      </c>
      <c r="B38" s="39"/>
      <c r="C38" s="40"/>
      <c r="D38" s="40"/>
      <c r="E38" s="33" t="s">
        <v>76</v>
      </c>
      <c r="F38" s="40"/>
      <c r="G38" s="40"/>
      <c r="H38" s="40"/>
      <c r="I38" s="40"/>
      <c r="J38" s="41"/>
    </row>
    <row r="39" spans="1:10" ht="15">
      <c r="A39" s="31" t="s">
        <v>46</v>
      </c>
      <c r="B39" s="39"/>
      <c r="C39" s="40"/>
      <c r="D39" s="40"/>
      <c r="E39" s="42" t="s">
        <v>47</v>
      </c>
      <c r="F39" s="40"/>
      <c r="G39" s="40"/>
      <c r="H39" s="40"/>
      <c r="I39" s="40"/>
      <c r="J39" s="41"/>
    </row>
    <row r="40" spans="1:10" ht="72.9">
      <c r="A40" s="31" t="s">
        <v>48</v>
      </c>
      <c r="B40" s="39"/>
      <c r="C40" s="40"/>
      <c r="D40" s="40"/>
      <c r="E40" s="33" t="s">
        <v>77</v>
      </c>
      <c r="F40" s="40"/>
      <c r="G40" s="40"/>
      <c r="H40" s="40"/>
      <c r="I40" s="40"/>
      <c r="J40" s="41"/>
    </row>
    <row r="41" spans="1:16" ht="15">
      <c r="A41" s="31" t="s">
        <v>38</v>
      </c>
      <c r="B41" s="31">
        <v>9</v>
      </c>
      <c r="C41" s="32" t="s">
        <v>78</v>
      </c>
      <c r="D41" s="31" t="s">
        <v>40</v>
      </c>
      <c r="E41" s="33" t="s">
        <v>79</v>
      </c>
      <c r="F41" s="34" t="s">
        <v>42</v>
      </c>
      <c r="G41" s="35">
        <v>1</v>
      </c>
      <c r="H41" s="36">
        <v>0</v>
      </c>
      <c r="I41" s="37">
        <f>ROUND(G41*H41,P4)</f>
        <v>0</v>
      </c>
      <c r="J41" s="34" t="s">
        <v>43</v>
      </c>
      <c r="O41" s="38">
        <f>I41*0.21</f>
        <v>0</v>
      </c>
      <c r="P41">
        <v>3</v>
      </c>
    </row>
    <row r="42" spans="1:10" ht="204">
      <c r="A42" s="31" t="s">
        <v>44</v>
      </c>
      <c r="B42" s="39"/>
      <c r="C42" s="40"/>
      <c r="D42" s="40"/>
      <c r="E42" s="33" t="s">
        <v>80</v>
      </c>
      <c r="F42" s="40"/>
      <c r="G42" s="40"/>
      <c r="H42" s="40"/>
      <c r="I42" s="40"/>
      <c r="J42" s="41"/>
    </row>
    <row r="43" spans="1:10" ht="15">
      <c r="A43" s="31" t="s">
        <v>46</v>
      </c>
      <c r="B43" s="39"/>
      <c r="C43" s="40"/>
      <c r="D43" s="40"/>
      <c r="E43" s="42" t="s">
        <v>47</v>
      </c>
      <c r="F43" s="40"/>
      <c r="G43" s="40"/>
      <c r="H43" s="40"/>
      <c r="I43" s="40"/>
      <c r="J43" s="41"/>
    </row>
    <row r="44" spans="1:10" ht="29.15">
      <c r="A44" s="31" t="s">
        <v>48</v>
      </c>
      <c r="B44" s="39"/>
      <c r="C44" s="40"/>
      <c r="D44" s="40"/>
      <c r="E44" s="33" t="s">
        <v>81</v>
      </c>
      <c r="F44" s="40"/>
      <c r="G44" s="40"/>
      <c r="H44" s="40"/>
      <c r="I44" s="40"/>
      <c r="J44" s="41"/>
    </row>
    <row r="45" spans="1:16" ht="15">
      <c r="A45" s="31" t="s">
        <v>38</v>
      </c>
      <c r="B45" s="31">
        <v>10</v>
      </c>
      <c r="C45" s="32" t="s">
        <v>82</v>
      </c>
      <c r="D45" s="31" t="s">
        <v>40</v>
      </c>
      <c r="E45" s="33" t="s">
        <v>83</v>
      </c>
      <c r="F45" s="34" t="s">
        <v>42</v>
      </c>
      <c r="G45" s="35">
        <v>1</v>
      </c>
      <c r="H45" s="36">
        <v>0</v>
      </c>
      <c r="I45" s="37">
        <f>ROUND(G45*H45,P4)</f>
        <v>0</v>
      </c>
      <c r="J45" s="34" t="s">
        <v>43</v>
      </c>
      <c r="O45" s="38">
        <f>I45*0.21</f>
        <v>0</v>
      </c>
      <c r="P45">
        <v>3</v>
      </c>
    </row>
    <row r="46" spans="1:10" ht="87.45">
      <c r="A46" s="31" t="s">
        <v>44</v>
      </c>
      <c r="B46" s="39"/>
      <c r="C46" s="40"/>
      <c r="D46" s="40"/>
      <c r="E46" s="33" t="s">
        <v>84</v>
      </c>
      <c r="F46" s="40"/>
      <c r="G46" s="40"/>
      <c r="H46" s="40"/>
      <c r="I46" s="40"/>
      <c r="J46" s="41"/>
    </row>
    <row r="47" spans="1:10" ht="15">
      <c r="A47" s="31" t="s">
        <v>46</v>
      </c>
      <c r="B47" s="39"/>
      <c r="C47" s="40"/>
      <c r="D47" s="40"/>
      <c r="E47" s="42" t="s">
        <v>47</v>
      </c>
      <c r="F47" s="40"/>
      <c r="G47" s="40"/>
      <c r="H47" s="40"/>
      <c r="I47" s="40"/>
      <c r="J47" s="41"/>
    </row>
    <row r="48" spans="1:10" ht="29.15">
      <c r="A48" s="31" t="s">
        <v>48</v>
      </c>
      <c r="B48" s="43"/>
      <c r="C48" s="44"/>
      <c r="D48" s="44"/>
      <c r="E48" s="33" t="s">
        <v>85</v>
      </c>
      <c r="F48" s="44"/>
      <c r="G48" s="44"/>
      <c r="H48" s="44"/>
      <c r="I48" s="44"/>
      <c r="J48" s="45"/>
    </row>
  </sheetData>
  <sheetProtection algorithmName="SHA-512" hashValue="TsRxT109UaE412nxVy4Evs+MPOtQHtMDX4a38eeLop91FlsUCW1hxJbx4hOeeCARleynlqFH5cZsz6z4F4JZGg==" saltValue="CTQ0q/5+gzelME60laYZySaNzqchKR0waLn0QpCMSmRtM7aemPNMIkRjw42E0BHBBYHWPBL7oJKEijVg4x791w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0" max="10" width="14.57421875" style="0" bestFit="1" customWidth="1"/>
    <col min="15" max="16" width="9.281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15">
      <c r="A2" s="1"/>
      <c r="B2" s="13"/>
      <c r="C2" s="14"/>
      <c r="D2" s="14"/>
      <c r="E2" s="15" t="s">
        <v>17</v>
      </c>
      <c r="F2" s="14"/>
      <c r="G2" s="14"/>
      <c r="H2" s="14"/>
      <c r="I2" s="14"/>
      <c r="J2" s="16"/>
    </row>
    <row r="3" spans="1:16" ht="15">
      <c r="A3" s="3" t="s">
        <v>18</v>
      </c>
      <c r="B3" s="17" t="s">
        <v>19</v>
      </c>
      <c r="C3" s="49" t="s">
        <v>20</v>
      </c>
      <c r="D3" s="50"/>
      <c r="E3" s="18" t="s">
        <v>21</v>
      </c>
      <c r="F3" s="14"/>
      <c r="G3" s="14"/>
      <c r="H3" s="19" t="s">
        <v>13</v>
      </c>
      <c r="I3" s="20">
        <f>SUMIFS(I8:I264,A8:A264,"SD")</f>
        <v>0</v>
      </c>
      <c r="J3" s="16"/>
      <c r="O3">
        <v>0</v>
      </c>
      <c r="P3">
        <v>2</v>
      </c>
    </row>
    <row r="4" spans="1:16" ht="15">
      <c r="A4" s="3" t="s">
        <v>22</v>
      </c>
      <c r="B4" s="17" t="s">
        <v>23</v>
      </c>
      <c r="C4" s="49" t="s">
        <v>13</v>
      </c>
      <c r="D4" s="50"/>
      <c r="E4" s="18" t="s">
        <v>14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1" t="s">
        <v>24</v>
      </c>
      <c r="B5" s="52" t="s">
        <v>25</v>
      </c>
      <c r="C5" s="53" t="s">
        <v>26</v>
      </c>
      <c r="D5" s="53" t="s">
        <v>27</v>
      </c>
      <c r="E5" s="53" t="s">
        <v>28</v>
      </c>
      <c r="F5" s="53" t="s">
        <v>29</v>
      </c>
      <c r="G5" s="53" t="s">
        <v>30</v>
      </c>
      <c r="H5" s="53" t="s">
        <v>31</v>
      </c>
      <c r="I5" s="53"/>
      <c r="J5" s="54" t="s">
        <v>32</v>
      </c>
      <c r="O5">
        <v>0.21</v>
      </c>
    </row>
    <row r="6" spans="1:10" ht="15">
      <c r="A6" s="51"/>
      <c r="B6" s="52"/>
      <c r="C6" s="53"/>
      <c r="D6" s="53"/>
      <c r="E6" s="53"/>
      <c r="F6" s="53"/>
      <c r="G6" s="53"/>
      <c r="H6" s="6" t="s">
        <v>33</v>
      </c>
      <c r="I6" s="6" t="s">
        <v>34</v>
      </c>
      <c r="J6" s="54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35</v>
      </c>
      <c r="B8" s="26"/>
      <c r="C8" s="27" t="s">
        <v>36</v>
      </c>
      <c r="D8" s="28"/>
      <c r="E8" s="25" t="s">
        <v>37</v>
      </c>
      <c r="F8" s="28"/>
      <c r="G8" s="28"/>
      <c r="H8" s="28"/>
      <c r="I8" s="29">
        <f>SUMIFS(I9:I16,A9:A16,"P")</f>
        <v>0</v>
      </c>
      <c r="J8" s="30"/>
    </row>
    <row r="9" spans="1:16" ht="29.15">
      <c r="A9" s="31" t="s">
        <v>38</v>
      </c>
      <c r="B9" s="31">
        <v>1</v>
      </c>
      <c r="C9" s="32" t="s">
        <v>86</v>
      </c>
      <c r="D9" s="31" t="s">
        <v>40</v>
      </c>
      <c r="E9" s="33" t="s">
        <v>87</v>
      </c>
      <c r="F9" s="34" t="s">
        <v>88</v>
      </c>
      <c r="G9" s="35">
        <v>130</v>
      </c>
      <c r="H9" s="36">
        <v>0</v>
      </c>
      <c r="I9" s="37">
        <f>ROUND(G9*H9,P4)</f>
        <v>0</v>
      </c>
      <c r="J9" s="34" t="s">
        <v>43</v>
      </c>
      <c r="O9" s="38">
        <f>I9*0.21</f>
        <v>0</v>
      </c>
      <c r="P9">
        <v>3</v>
      </c>
    </row>
    <row r="10" spans="1:10" ht="43.75">
      <c r="A10" s="31" t="s">
        <v>44</v>
      </c>
      <c r="B10" s="39"/>
      <c r="C10" s="40"/>
      <c r="D10" s="40"/>
      <c r="E10" s="33" t="s">
        <v>89</v>
      </c>
      <c r="F10" s="40"/>
      <c r="G10" s="40"/>
      <c r="H10" s="40"/>
      <c r="I10" s="40"/>
      <c r="J10" s="41"/>
    </row>
    <row r="11" spans="1:10" ht="15">
      <c r="A11" s="31" t="s">
        <v>46</v>
      </c>
      <c r="B11" s="39"/>
      <c r="C11" s="40"/>
      <c r="D11" s="40"/>
      <c r="E11" s="42" t="s">
        <v>90</v>
      </c>
      <c r="F11" s="40"/>
      <c r="G11" s="40"/>
      <c r="H11" s="40"/>
      <c r="I11" s="40"/>
      <c r="J11" s="41"/>
    </row>
    <row r="12" spans="1:10" ht="58.3">
      <c r="A12" s="31" t="s">
        <v>48</v>
      </c>
      <c r="B12" s="39"/>
      <c r="C12" s="40"/>
      <c r="D12" s="40"/>
      <c r="E12" s="33" t="s">
        <v>91</v>
      </c>
      <c r="F12" s="40"/>
      <c r="G12" s="40"/>
      <c r="H12" s="40"/>
      <c r="I12" s="40"/>
      <c r="J12" s="41"/>
    </row>
    <row r="13" spans="1:16" ht="29.15">
      <c r="A13" s="31" t="s">
        <v>38</v>
      </c>
      <c r="B13" s="31">
        <v>2</v>
      </c>
      <c r="C13" s="32" t="s">
        <v>92</v>
      </c>
      <c r="D13" s="31" t="s">
        <v>40</v>
      </c>
      <c r="E13" s="33" t="s">
        <v>93</v>
      </c>
      <c r="F13" s="34" t="s">
        <v>88</v>
      </c>
      <c r="G13" s="35">
        <v>1963.92</v>
      </c>
      <c r="H13" s="36">
        <v>0</v>
      </c>
      <c r="I13" s="37">
        <f>ROUND(G13*H13,P4)</f>
        <v>0</v>
      </c>
      <c r="J13" s="34" t="s">
        <v>43</v>
      </c>
      <c r="O13" s="38">
        <f>I13*0.21</f>
        <v>0</v>
      </c>
      <c r="P13">
        <v>3</v>
      </c>
    </row>
    <row r="14" spans="1:10" ht="43.75">
      <c r="A14" s="31" t="s">
        <v>44</v>
      </c>
      <c r="B14" s="39"/>
      <c r="C14" s="40"/>
      <c r="D14" s="40"/>
      <c r="E14" s="33" t="s">
        <v>94</v>
      </c>
      <c r="F14" s="40"/>
      <c r="G14" s="40"/>
      <c r="H14" s="40"/>
      <c r="I14" s="40"/>
      <c r="J14" s="41"/>
    </row>
    <row r="15" spans="1:10" ht="15">
      <c r="A15" s="31" t="s">
        <v>46</v>
      </c>
      <c r="B15" s="39"/>
      <c r="C15" s="40"/>
      <c r="D15" s="40"/>
      <c r="E15" s="42" t="s">
        <v>95</v>
      </c>
      <c r="F15" s="40"/>
      <c r="G15" s="40"/>
      <c r="H15" s="40"/>
      <c r="I15" s="40"/>
      <c r="J15" s="41"/>
    </row>
    <row r="16" spans="1:10" ht="58.3">
      <c r="A16" s="31" t="s">
        <v>48</v>
      </c>
      <c r="B16" s="39"/>
      <c r="C16" s="40"/>
      <c r="D16" s="40"/>
      <c r="E16" s="33" t="s">
        <v>91</v>
      </c>
      <c r="F16" s="40"/>
      <c r="G16" s="40"/>
      <c r="H16" s="40"/>
      <c r="I16" s="40"/>
      <c r="J16" s="41"/>
    </row>
    <row r="17" spans="1:10" ht="15">
      <c r="A17" s="25" t="s">
        <v>35</v>
      </c>
      <c r="B17" s="26"/>
      <c r="C17" s="27" t="s">
        <v>96</v>
      </c>
      <c r="D17" s="28"/>
      <c r="E17" s="25" t="s">
        <v>97</v>
      </c>
      <c r="F17" s="28"/>
      <c r="G17" s="28"/>
      <c r="H17" s="28"/>
      <c r="I17" s="29">
        <f>SUMIFS(I18:I65,A18:A65,"P")</f>
        <v>0</v>
      </c>
      <c r="J17" s="30"/>
    </row>
    <row r="18" spans="1:16" ht="29.15">
      <c r="A18" s="31" t="s">
        <v>38</v>
      </c>
      <c r="B18" s="31">
        <v>3</v>
      </c>
      <c r="C18" s="32" t="s">
        <v>98</v>
      </c>
      <c r="D18" s="31" t="s">
        <v>40</v>
      </c>
      <c r="E18" s="33" t="s">
        <v>99</v>
      </c>
      <c r="F18" s="34" t="s">
        <v>100</v>
      </c>
      <c r="G18" s="35">
        <v>110.6</v>
      </c>
      <c r="H18" s="36">
        <v>0</v>
      </c>
      <c r="I18" s="37">
        <f>ROUND(G18*H18,P4)</f>
        <v>0</v>
      </c>
      <c r="J18" s="34" t="s">
        <v>43</v>
      </c>
      <c r="O18" s="38">
        <f>I18*0.21</f>
        <v>0</v>
      </c>
      <c r="P18">
        <v>3</v>
      </c>
    </row>
    <row r="19" spans="1:10" ht="43.75">
      <c r="A19" s="31" t="s">
        <v>44</v>
      </c>
      <c r="B19" s="39"/>
      <c r="C19" s="40"/>
      <c r="D19" s="40"/>
      <c r="E19" s="33" t="s">
        <v>101</v>
      </c>
      <c r="F19" s="40"/>
      <c r="G19" s="40"/>
      <c r="H19" s="40"/>
      <c r="I19" s="40"/>
      <c r="J19" s="41"/>
    </row>
    <row r="20" spans="1:10" ht="15">
      <c r="A20" s="31" t="s">
        <v>46</v>
      </c>
      <c r="B20" s="39"/>
      <c r="C20" s="40"/>
      <c r="D20" s="40"/>
      <c r="E20" s="42" t="s">
        <v>102</v>
      </c>
      <c r="F20" s="40"/>
      <c r="G20" s="40"/>
      <c r="H20" s="40"/>
      <c r="I20" s="40"/>
      <c r="J20" s="41"/>
    </row>
    <row r="21" spans="1:10" ht="29.15">
      <c r="A21" s="31" t="s">
        <v>48</v>
      </c>
      <c r="B21" s="39"/>
      <c r="C21" s="40"/>
      <c r="D21" s="40"/>
      <c r="E21" s="33" t="s">
        <v>103</v>
      </c>
      <c r="F21" s="40"/>
      <c r="G21" s="40"/>
      <c r="H21" s="40"/>
      <c r="I21" s="40"/>
      <c r="J21" s="41"/>
    </row>
    <row r="22" spans="1:16" ht="15">
      <c r="A22" s="31" t="s">
        <v>38</v>
      </c>
      <c r="B22" s="31">
        <v>4</v>
      </c>
      <c r="C22" s="32" t="s">
        <v>104</v>
      </c>
      <c r="D22" s="31" t="s">
        <v>40</v>
      </c>
      <c r="E22" s="33" t="s">
        <v>105</v>
      </c>
      <c r="F22" s="34" t="s">
        <v>100</v>
      </c>
      <c r="G22" s="35">
        <v>44</v>
      </c>
      <c r="H22" s="36">
        <v>0</v>
      </c>
      <c r="I22" s="37">
        <f>ROUND(G22*H22,P4)</f>
        <v>0</v>
      </c>
      <c r="J22" s="34" t="s">
        <v>43</v>
      </c>
      <c r="O22" s="38">
        <f>I22*0.21</f>
        <v>0</v>
      </c>
      <c r="P22">
        <v>3</v>
      </c>
    </row>
    <row r="23" spans="1:10" ht="72.9">
      <c r="A23" s="31" t="s">
        <v>44</v>
      </c>
      <c r="B23" s="39"/>
      <c r="C23" s="40"/>
      <c r="D23" s="40"/>
      <c r="E23" s="33" t="s">
        <v>106</v>
      </c>
      <c r="F23" s="40"/>
      <c r="G23" s="40"/>
      <c r="H23" s="40"/>
      <c r="I23" s="40"/>
      <c r="J23" s="41"/>
    </row>
    <row r="24" spans="1:10" ht="15">
      <c r="A24" s="31" t="s">
        <v>46</v>
      </c>
      <c r="B24" s="39"/>
      <c r="C24" s="40"/>
      <c r="D24" s="40"/>
      <c r="E24" s="42" t="s">
        <v>107</v>
      </c>
      <c r="F24" s="40"/>
      <c r="G24" s="40"/>
      <c r="H24" s="40"/>
      <c r="I24" s="40"/>
      <c r="J24" s="41"/>
    </row>
    <row r="25" spans="1:10" ht="29.15">
      <c r="A25" s="31" t="s">
        <v>48</v>
      </c>
      <c r="B25" s="39"/>
      <c r="C25" s="40"/>
      <c r="D25" s="40"/>
      <c r="E25" s="33" t="s">
        <v>103</v>
      </c>
      <c r="F25" s="40"/>
      <c r="G25" s="40"/>
      <c r="H25" s="40"/>
      <c r="I25" s="40"/>
      <c r="J25" s="41"/>
    </row>
    <row r="26" spans="1:16" ht="29.15">
      <c r="A26" s="31" t="s">
        <v>38</v>
      </c>
      <c r="B26" s="31">
        <v>5</v>
      </c>
      <c r="C26" s="32" t="s">
        <v>108</v>
      </c>
      <c r="D26" s="31" t="s">
        <v>40</v>
      </c>
      <c r="E26" s="33" t="s">
        <v>109</v>
      </c>
      <c r="F26" s="34" t="s">
        <v>110</v>
      </c>
      <c r="G26" s="35">
        <v>82</v>
      </c>
      <c r="H26" s="36">
        <v>0</v>
      </c>
      <c r="I26" s="37">
        <f>ROUND(G26*H26,P4)</f>
        <v>0</v>
      </c>
      <c r="J26" s="34" t="s">
        <v>43</v>
      </c>
      <c r="O26" s="38">
        <f>I26*0.21</f>
        <v>0</v>
      </c>
      <c r="P26">
        <v>3</v>
      </c>
    </row>
    <row r="27" spans="1:10" ht="72.9">
      <c r="A27" s="31" t="s">
        <v>44</v>
      </c>
      <c r="B27" s="39"/>
      <c r="C27" s="40"/>
      <c r="D27" s="40"/>
      <c r="E27" s="33" t="s">
        <v>111</v>
      </c>
      <c r="F27" s="40"/>
      <c r="G27" s="40"/>
      <c r="H27" s="40"/>
      <c r="I27" s="40"/>
      <c r="J27" s="41"/>
    </row>
    <row r="28" spans="1:10" ht="15">
      <c r="A28" s="31" t="s">
        <v>46</v>
      </c>
      <c r="B28" s="39"/>
      <c r="C28" s="40"/>
      <c r="D28" s="40"/>
      <c r="E28" s="42" t="s">
        <v>112</v>
      </c>
      <c r="F28" s="40"/>
      <c r="G28" s="40"/>
      <c r="H28" s="40"/>
      <c r="I28" s="40"/>
      <c r="J28" s="41"/>
    </row>
    <row r="29" spans="1:10" ht="29.15">
      <c r="A29" s="31" t="s">
        <v>48</v>
      </c>
      <c r="B29" s="39"/>
      <c r="C29" s="40"/>
      <c r="D29" s="40"/>
      <c r="E29" s="33" t="s">
        <v>103</v>
      </c>
      <c r="F29" s="40"/>
      <c r="G29" s="40"/>
      <c r="H29" s="40"/>
      <c r="I29" s="40"/>
      <c r="J29" s="41"/>
    </row>
    <row r="30" spans="1:16" ht="15">
      <c r="A30" s="31" t="s">
        <v>38</v>
      </c>
      <c r="B30" s="31">
        <v>6</v>
      </c>
      <c r="C30" s="32" t="s">
        <v>113</v>
      </c>
      <c r="D30" s="31" t="s">
        <v>40</v>
      </c>
      <c r="E30" s="33" t="s">
        <v>114</v>
      </c>
      <c r="F30" s="34" t="s">
        <v>100</v>
      </c>
      <c r="G30" s="35">
        <v>722</v>
      </c>
      <c r="H30" s="36">
        <v>0</v>
      </c>
      <c r="I30" s="37">
        <f>ROUND(G30*H30,P4)</f>
        <v>0</v>
      </c>
      <c r="J30" s="34" t="s">
        <v>43</v>
      </c>
      <c r="O30" s="38">
        <f>I30*0.21</f>
        <v>0</v>
      </c>
      <c r="P30">
        <v>3</v>
      </c>
    </row>
    <row r="31" spans="1:10" ht="116.6">
      <c r="A31" s="31" t="s">
        <v>44</v>
      </c>
      <c r="B31" s="39"/>
      <c r="C31" s="40"/>
      <c r="D31" s="40"/>
      <c r="E31" s="33" t="s">
        <v>115</v>
      </c>
      <c r="F31" s="40"/>
      <c r="G31" s="40"/>
      <c r="H31" s="40"/>
      <c r="I31" s="40"/>
      <c r="J31" s="41"/>
    </row>
    <row r="32" spans="1:10" ht="15">
      <c r="A32" s="31" t="s">
        <v>46</v>
      </c>
      <c r="B32" s="39"/>
      <c r="C32" s="40"/>
      <c r="D32" s="40"/>
      <c r="E32" s="42" t="s">
        <v>116</v>
      </c>
      <c r="F32" s="40"/>
      <c r="G32" s="40"/>
      <c r="H32" s="40"/>
      <c r="I32" s="40"/>
      <c r="J32" s="41"/>
    </row>
    <row r="33" spans="1:10" ht="233.15">
      <c r="A33" s="31" t="s">
        <v>48</v>
      </c>
      <c r="B33" s="39"/>
      <c r="C33" s="40"/>
      <c r="D33" s="40"/>
      <c r="E33" s="33" t="s">
        <v>117</v>
      </c>
      <c r="F33" s="40"/>
      <c r="G33" s="40"/>
      <c r="H33" s="40"/>
      <c r="I33" s="40"/>
      <c r="J33" s="41"/>
    </row>
    <row r="34" spans="1:16" ht="15">
      <c r="A34" s="31" t="s">
        <v>38</v>
      </c>
      <c r="B34" s="31">
        <v>7</v>
      </c>
      <c r="C34" s="32" t="s">
        <v>118</v>
      </c>
      <c r="D34" s="31" t="s">
        <v>40</v>
      </c>
      <c r="E34" s="33" t="s">
        <v>119</v>
      </c>
      <c r="F34" s="34" t="s">
        <v>100</v>
      </c>
      <c r="G34" s="35">
        <v>41</v>
      </c>
      <c r="H34" s="36">
        <v>0</v>
      </c>
      <c r="I34" s="37">
        <f>ROUND(G34*H34,P4)</f>
        <v>0</v>
      </c>
      <c r="J34" s="34" t="s">
        <v>43</v>
      </c>
      <c r="O34" s="38">
        <f>I34*0.21</f>
        <v>0</v>
      </c>
      <c r="P34">
        <v>3</v>
      </c>
    </row>
    <row r="35" spans="1:10" ht="43.75">
      <c r="A35" s="31" t="s">
        <v>44</v>
      </c>
      <c r="B35" s="39"/>
      <c r="C35" s="40"/>
      <c r="D35" s="40"/>
      <c r="E35" s="33" t="s">
        <v>120</v>
      </c>
      <c r="F35" s="40"/>
      <c r="G35" s="40"/>
      <c r="H35" s="40"/>
      <c r="I35" s="40"/>
      <c r="J35" s="41"/>
    </row>
    <row r="36" spans="1:10" ht="15">
      <c r="A36" s="31" t="s">
        <v>46</v>
      </c>
      <c r="B36" s="39"/>
      <c r="C36" s="40"/>
      <c r="D36" s="40"/>
      <c r="E36" s="42" t="s">
        <v>121</v>
      </c>
      <c r="F36" s="40"/>
      <c r="G36" s="40"/>
      <c r="H36" s="40"/>
      <c r="I36" s="40"/>
      <c r="J36" s="41"/>
    </row>
    <row r="37" spans="1:10" ht="58.3">
      <c r="A37" s="31" t="s">
        <v>48</v>
      </c>
      <c r="B37" s="39"/>
      <c r="C37" s="40"/>
      <c r="D37" s="40"/>
      <c r="E37" s="33" t="s">
        <v>122</v>
      </c>
      <c r="F37" s="40"/>
      <c r="G37" s="40"/>
      <c r="H37" s="40"/>
      <c r="I37" s="40"/>
      <c r="J37" s="41"/>
    </row>
    <row r="38" spans="1:16" ht="15">
      <c r="A38" s="31" t="s">
        <v>38</v>
      </c>
      <c r="B38" s="31">
        <v>8</v>
      </c>
      <c r="C38" s="32" t="s">
        <v>123</v>
      </c>
      <c r="D38" s="31" t="s">
        <v>40</v>
      </c>
      <c r="E38" s="33" t="s">
        <v>124</v>
      </c>
      <c r="F38" s="34" t="s">
        <v>100</v>
      </c>
      <c r="G38" s="35">
        <v>213.2</v>
      </c>
      <c r="H38" s="36">
        <v>0</v>
      </c>
      <c r="I38" s="37">
        <f>ROUND(G38*H38,P4)</f>
        <v>0</v>
      </c>
      <c r="J38" s="34" t="s">
        <v>43</v>
      </c>
      <c r="O38" s="38">
        <f>I38*0.21</f>
        <v>0</v>
      </c>
      <c r="P38">
        <v>3</v>
      </c>
    </row>
    <row r="39" spans="1:10" ht="393.45">
      <c r="A39" s="31" t="s">
        <v>44</v>
      </c>
      <c r="B39" s="39"/>
      <c r="C39" s="40"/>
      <c r="D39" s="40"/>
      <c r="E39" s="33" t="s">
        <v>125</v>
      </c>
      <c r="F39" s="40"/>
      <c r="G39" s="40"/>
      <c r="H39" s="40"/>
      <c r="I39" s="40"/>
      <c r="J39" s="41"/>
    </row>
    <row r="40" spans="1:10" ht="29.15">
      <c r="A40" s="31" t="s">
        <v>46</v>
      </c>
      <c r="B40" s="39"/>
      <c r="C40" s="40"/>
      <c r="D40" s="40"/>
      <c r="E40" s="42" t="s">
        <v>126</v>
      </c>
      <c r="F40" s="40"/>
      <c r="G40" s="40"/>
      <c r="H40" s="40"/>
      <c r="I40" s="40"/>
      <c r="J40" s="41"/>
    </row>
    <row r="41" spans="1:10" ht="87.45">
      <c r="A41" s="31" t="s">
        <v>48</v>
      </c>
      <c r="B41" s="39"/>
      <c r="C41" s="40"/>
      <c r="D41" s="40"/>
      <c r="E41" s="33" t="s">
        <v>127</v>
      </c>
      <c r="F41" s="40"/>
      <c r="G41" s="40"/>
      <c r="H41" s="40"/>
      <c r="I41" s="40"/>
      <c r="J41" s="41"/>
    </row>
    <row r="42" spans="1:16" ht="15">
      <c r="A42" s="31" t="s">
        <v>38</v>
      </c>
      <c r="B42" s="31">
        <v>9</v>
      </c>
      <c r="C42" s="32" t="s">
        <v>128</v>
      </c>
      <c r="D42" s="31" t="s">
        <v>40</v>
      </c>
      <c r="E42" s="33" t="s">
        <v>129</v>
      </c>
      <c r="F42" s="34" t="s">
        <v>100</v>
      </c>
      <c r="G42" s="35">
        <v>22</v>
      </c>
      <c r="H42" s="36">
        <v>0</v>
      </c>
      <c r="I42" s="37">
        <f>ROUND(G42*H42,P4)</f>
        <v>0</v>
      </c>
      <c r="J42" s="34" t="s">
        <v>43</v>
      </c>
      <c r="O42" s="38">
        <f>I42*0.21</f>
        <v>0</v>
      </c>
      <c r="P42">
        <v>3</v>
      </c>
    </row>
    <row r="43" spans="1:10" ht="102">
      <c r="A43" s="31" t="s">
        <v>44</v>
      </c>
      <c r="B43" s="39"/>
      <c r="C43" s="40"/>
      <c r="D43" s="40"/>
      <c r="E43" s="33" t="s">
        <v>130</v>
      </c>
      <c r="F43" s="40"/>
      <c r="G43" s="40"/>
      <c r="H43" s="40"/>
      <c r="I43" s="40"/>
      <c r="J43" s="41"/>
    </row>
    <row r="44" spans="1:10" ht="15">
      <c r="A44" s="31" t="s">
        <v>46</v>
      </c>
      <c r="B44" s="39"/>
      <c r="C44" s="40"/>
      <c r="D44" s="40"/>
      <c r="E44" s="42" t="s">
        <v>131</v>
      </c>
      <c r="F44" s="40"/>
      <c r="G44" s="40"/>
      <c r="H44" s="40"/>
      <c r="I44" s="40"/>
      <c r="J44" s="41"/>
    </row>
    <row r="45" spans="1:10" ht="116.6">
      <c r="A45" s="31" t="s">
        <v>48</v>
      </c>
      <c r="B45" s="39"/>
      <c r="C45" s="40"/>
      <c r="D45" s="40"/>
      <c r="E45" s="33" t="s">
        <v>132</v>
      </c>
      <c r="F45" s="40"/>
      <c r="G45" s="40"/>
      <c r="H45" s="40"/>
      <c r="I45" s="40"/>
      <c r="J45" s="41"/>
    </row>
    <row r="46" spans="1:16" ht="15">
      <c r="A46" s="31" t="s">
        <v>38</v>
      </c>
      <c r="B46" s="31">
        <v>10</v>
      </c>
      <c r="C46" s="32" t="s">
        <v>133</v>
      </c>
      <c r="D46" s="31" t="s">
        <v>96</v>
      </c>
      <c r="E46" s="33" t="s">
        <v>134</v>
      </c>
      <c r="F46" s="34" t="s">
        <v>100</v>
      </c>
      <c r="G46" s="35">
        <v>29.6</v>
      </c>
      <c r="H46" s="36">
        <v>0</v>
      </c>
      <c r="I46" s="37">
        <f>ROUND(G46*H46,P4)</f>
        <v>0</v>
      </c>
      <c r="J46" s="34" t="s">
        <v>43</v>
      </c>
      <c r="O46" s="38">
        <f>I46*0.21</f>
        <v>0</v>
      </c>
      <c r="P46">
        <v>3</v>
      </c>
    </row>
    <row r="47" spans="1:10" ht="87.45">
      <c r="A47" s="31" t="s">
        <v>44</v>
      </c>
      <c r="B47" s="39"/>
      <c r="C47" s="40"/>
      <c r="D47" s="40"/>
      <c r="E47" s="33" t="s">
        <v>135</v>
      </c>
      <c r="F47" s="40"/>
      <c r="G47" s="40"/>
      <c r="H47" s="40"/>
      <c r="I47" s="40"/>
      <c r="J47" s="41"/>
    </row>
    <row r="48" spans="1:10" ht="15">
      <c r="A48" s="31" t="s">
        <v>46</v>
      </c>
      <c r="B48" s="39"/>
      <c r="C48" s="40"/>
      <c r="D48" s="40"/>
      <c r="E48" s="42" t="s">
        <v>136</v>
      </c>
      <c r="F48" s="40"/>
      <c r="G48" s="40"/>
      <c r="H48" s="40"/>
      <c r="I48" s="40"/>
      <c r="J48" s="41"/>
    </row>
    <row r="49" spans="1:10" ht="102">
      <c r="A49" s="31" t="s">
        <v>48</v>
      </c>
      <c r="B49" s="39"/>
      <c r="C49" s="40"/>
      <c r="D49" s="40"/>
      <c r="E49" s="33" t="s">
        <v>137</v>
      </c>
      <c r="F49" s="40"/>
      <c r="G49" s="40"/>
      <c r="H49" s="40"/>
      <c r="I49" s="40"/>
      <c r="J49" s="41"/>
    </row>
    <row r="50" spans="1:16" ht="15">
      <c r="A50" s="31" t="s">
        <v>38</v>
      </c>
      <c r="B50" s="31">
        <v>11</v>
      </c>
      <c r="C50" s="32" t="s">
        <v>133</v>
      </c>
      <c r="D50" s="31" t="s">
        <v>138</v>
      </c>
      <c r="E50" s="33" t="s">
        <v>139</v>
      </c>
      <c r="F50" s="34" t="s">
        <v>100</v>
      </c>
      <c r="G50" s="35">
        <v>111.5</v>
      </c>
      <c r="H50" s="36">
        <v>0</v>
      </c>
      <c r="I50" s="37">
        <f>ROUND(G50*H50,P4)</f>
        <v>0</v>
      </c>
      <c r="J50" s="34" t="s">
        <v>43</v>
      </c>
      <c r="O50" s="38">
        <f>I50*0.21</f>
        <v>0</v>
      </c>
      <c r="P50">
        <v>3</v>
      </c>
    </row>
    <row r="51" spans="1:10" ht="116.6">
      <c r="A51" s="31" t="s">
        <v>44</v>
      </c>
      <c r="B51" s="39"/>
      <c r="C51" s="40"/>
      <c r="D51" s="40"/>
      <c r="E51" s="33" t="s">
        <v>140</v>
      </c>
      <c r="F51" s="40"/>
      <c r="G51" s="40"/>
      <c r="H51" s="40"/>
      <c r="I51" s="40"/>
      <c r="J51" s="41"/>
    </row>
    <row r="52" spans="1:10" ht="15">
      <c r="A52" s="31" t="s">
        <v>46</v>
      </c>
      <c r="B52" s="39"/>
      <c r="C52" s="40"/>
      <c r="D52" s="40"/>
      <c r="E52" s="42" t="s">
        <v>141</v>
      </c>
      <c r="F52" s="40"/>
      <c r="G52" s="40"/>
      <c r="H52" s="40"/>
      <c r="I52" s="40"/>
      <c r="J52" s="41"/>
    </row>
    <row r="53" spans="1:10" ht="102">
      <c r="A53" s="31" t="s">
        <v>48</v>
      </c>
      <c r="B53" s="39"/>
      <c r="C53" s="40"/>
      <c r="D53" s="40"/>
      <c r="E53" s="33" t="s">
        <v>137</v>
      </c>
      <c r="F53" s="40"/>
      <c r="G53" s="40"/>
      <c r="H53" s="40"/>
      <c r="I53" s="40"/>
      <c r="J53" s="41"/>
    </row>
    <row r="54" spans="1:16" ht="15">
      <c r="A54" s="31" t="s">
        <v>38</v>
      </c>
      <c r="B54" s="31">
        <v>12</v>
      </c>
      <c r="C54" s="32" t="s">
        <v>142</v>
      </c>
      <c r="D54" s="31" t="s">
        <v>40</v>
      </c>
      <c r="E54" s="33" t="s">
        <v>143</v>
      </c>
      <c r="F54" s="34" t="s">
        <v>144</v>
      </c>
      <c r="G54" s="35">
        <v>250</v>
      </c>
      <c r="H54" s="36">
        <v>0</v>
      </c>
      <c r="I54" s="37">
        <f>ROUND(G54*H54,P4)</f>
        <v>0</v>
      </c>
      <c r="J54" s="34" t="s">
        <v>43</v>
      </c>
      <c r="O54" s="38">
        <f>I54*0.21</f>
        <v>0</v>
      </c>
      <c r="P54">
        <v>3</v>
      </c>
    </row>
    <row r="55" spans="1:10" ht="291.45">
      <c r="A55" s="31" t="s">
        <v>44</v>
      </c>
      <c r="B55" s="39"/>
      <c r="C55" s="40"/>
      <c r="D55" s="40"/>
      <c r="E55" s="33" t="s">
        <v>145</v>
      </c>
      <c r="F55" s="40"/>
      <c r="G55" s="40"/>
      <c r="H55" s="40"/>
      <c r="I55" s="40"/>
      <c r="J55" s="41"/>
    </row>
    <row r="56" spans="1:10" ht="15">
      <c r="A56" s="31" t="s">
        <v>46</v>
      </c>
      <c r="B56" s="39"/>
      <c r="C56" s="40"/>
      <c r="D56" s="40"/>
      <c r="E56" s="42" t="s">
        <v>146</v>
      </c>
      <c r="F56" s="40"/>
      <c r="G56" s="40"/>
      <c r="H56" s="40"/>
      <c r="I56" s="40"/>
      <c r="J56" s="41"/>
    </row>
    <row r="57" spans="1:10" ht="43.75">
      <c r="A57" s="31" t="s">
        <v>48</v>
      </c>
      <c r="B57" s="39"/>
      <c r="C57" s="40"/>
      <c r="D57" s="40"/>
      <c r="E57" s="33" t="s">
        <v>147</v>
      </c>
      <c r="F57" s="40"/>
      <c r="G57" s="40"/>
      <c r="H57" s="40"/>
      <c r="I57" s="40"/>
      <c r="J57" s="41"/>
    </row>
    <row r="58" spans="1:16" ht="15">
      <c r="A58" s="31" t="s">
        <v>38</v>
      </c>
      <c r="B58" s="31">
        <v>13</v>
      </c>
      <c r="C58" s="32" t="s">
        <v>148</v>
      </c>
      <c r="D58" s="31" t="s">
        <v>40</v>
      </c>
      <c r="E58" s="33" t="s">
        <v>149</v>
      </c>
      <c r="F58" s="34" t="s">
        <v>144</v>
      </c>
      <c r="G58" s="35">
        <v>2008</v>
      </c>
      <c r="H58" s="36">
        <v>0</v>
      </c>
      <c r="I58" s="37">
        <f>ROUND(G58*H58,P4)</f>
        <v>0</v>
      </c>
      <c r="J58" s="34" t="s">
        <v>43</v>
      </c>
      <c r="O58" s="38">
        <f>I58*0.21</f>
        <v>0</v>
      </c>
      <c r="P58">
        <v>3</v>
      </c>
    </row>
    <row r="59" spans="1:10" ht="102">
      <c r="A59" s="31" t="s">
        <v>44</v>
      </c>
      <c r="B59" s="39"/>
      <c r="C59" s="40"/>
      <c r="D59" s="40"/>
      <c r="E59" s="33" t="s">
        <v>150</v>
      </c>
      <c r="F59" s="40"/>
      <c r="G59" s="40"/>
      <c r="H59" s="40"/>
      <c r="I59" s="40"/>
      <c r="J59" s="41"/>
    </row>
    <row r="60" spans="1:10" ht="15">
      <c r="A60" s="31" t="s">
        <v>46</v>
      </c>
      <c r="B60" s="39"/>
      <c r="C60" s="40"/>
      <c r="D60" s="40"/>
      <c r="E60" s="42" t="s">
        <v>151</v>
      </c>
      <c r="F60" s="40"/>
      <c r="G60" s="40"/>
      <c r="H60" s="40"/>
      <c r="I60" s="40"/>
      <c r="J60" s="41"/>
    </row>
    <row r="61" spans="1:10" ht="29.15">
      <c r="A61" s="31" t="s">
        <v>48</v>
      </c>
      <c r="B61" s="39"/>
      <c r="C61" s="40"/>
      <c r="D61" s="40"/>
      <c r="E61" s="33" t="s">
        <v>152</v>
      </c>
      <c r="F61" s="40"/>
      <c r="G61" s="40"/>
      <c r="H61" s="40"/>
      <c r="I61" s="40"/>
      <c r="J61" s="41"/>
    </row>
    <row r="62" spans="1:16" ht="15">
      <c r="A62" s="31" t="s">
        <v>38</v>
      </c>
      <c r="B62" s="31">
        <v>14</v>
      </c>
      <c r="C62" s="32" t="s">
        <v>153</v>
      </c>
      <c r="D62" s="31" t="s">
        <v>62</v>
      </c>
      <c r="E62" s="33" t="s">
        <v>154</v>
      </c>
      <c r="F62" s="34" t="s">
        <v>100</v>
      </c>
      <c r="G62" s="35">
        <v>25</v>
      </c>
      <c r="H62" s="36">
        <v>0</v>
      </c>
      <c r="I62" s="37">
        <f>ROUND(G62*H62,P4)</f>
        <v>0</v>
      </c>
      <c r="J62" s="34" t="s">
        <v>43</v>
      </c>
      <c r="O62" s="38">
        <f>I62*0.21</f>
        <v>0</v>
      </c>
      <c r="P62">
        <v>3</v>
      </c>
    </row>
    <row r="63" spans="1:10" ht="29.15">
      <c r="A63" s="31" t="s">
        <v>44</v>
      </c>
      <c r="B63" s="39"/>
      <c r="C63" s="40"/>
      <c r="D63" s="40"/>
      <c r="E63" s="33" t="s">
        <v>155</v>
      </c>
      <c r="F63" s="40"/>
      <c r="G63" s="40"/>
      <c r="H63" s="40"/>
      <c r="I63" s="40"/>
      <c r="J63" s="41"/>
    </row>
    <row r="64" spans="1:10" ht="15">
      <c r="A64" s="31" t="s">
        <v>46</v>
      </c>
      <c r="B64" s="39"/>
      <c r="C64" s="40"/>
      <c r="D64" s="40"/>
      <c r="E64" s="42" t="s">
        <v>156</v>
      </c>
      <c r="F64" s="40"/>
      <c r="G64" s="40"/>
      <c r="H64" s="40"/>
      <c r="I64" s="40"/>
      <c r="J64" s="41"/>
    </row>
    <row r="65" spans="1:10" ht="15">
      <c r="A65" s="31" t="s">
        <v>48</v>
      </c>
      <c r="B65" s="39"/>
      <c r="C65" s="40"/>
      <c r="D65" s="40"/>
      <c r="E65" s="46"/>
      <c r="F65" s="40"/>
      <c r="G65" s="40"/>
      <c r="H65" s="40"/>
      <c r="I65" s="40"/>
      <c r="J65" s="41"/>
    </row>
    <row r="66" spans="1:10" ht="15">
      <c r="A66" s="25" t="s">
        <v>35</v>
      </c>
      <c r="B66" s="26"/>
      <c r="C66" s="27" t="s">
        <v>138</v>
      </c>
      <c r="D66" s="28"/>
      <c r="E66" s="25" t="s">
        <v>157</v>
      </c>
      <c r="F66" s="28"/>
      <c r="G66" s="28"/>
      <c r="H66" s="28"/>
      <c r="I66" s="29">
        <f>SUMIFS(I67:I86,A67:A86,"P")</f>
        <v>0</v>
      </c>
      <c r="J66" s="30"/>
    </row>
    <row r="67" spans="1:16" ht="15">
      <c r="A67" s="31" t="s">
        <v>38</v>
      </c>
      <c r="B67" s="31">
        <v>15</v>
      </c>
      <c r="C67" s="32" t="s">
        <v>158</v>
      </c>
      <c r="D67" s="31" t="s">
        <v>40</v>
      </c>
      <c r="E67" s="33" t="s">
        <v>159</v>
      </c>
      <c r="F67" s="34" t="s">
        <v>100</v>
      </c>
      <c r="G67" s="35">
        <v>89</v>
      </c>
      <c r="H67" s="36">
        <v>0</v>
      </c>
      <c r="I67" s="37">
        <f>ROUND(G67*H67,P4)</f>
        <v>0</v>
      </c>
      <c r="J67" s="34" t="s">
        <v>43</v>
      </c>
      <c r="O67" s="38">
        <f>I67*0.21</f>
        <v>0</v>
      </c>
      <c r="P67">
        <v>3</v>
      </c>
    </row>
    <row r="68" spans="1:10" ht="43.75">
      <c r="A68" s="31" t="s">
        <v>44</v>
      </c>
      <c r="B68" s="39"/>
      <c r="C68" s="40"/>
      <c r="D68" s="40"/>
      <c r="E68" s="33" t="s">
        <v>160</v>
      </c>
      <c r="F68" s="40"/>
      <c r="G68" s="40"/>
      <c r="H68" s="40"/>
      <c r="I68" s="40"/>
      <c r="J68" s="41"/>
    </row>
    <row r="69" spans="1:10" ht="15">
      <c r="A69" s="31" t="s">
        <v>46</v>
      </c>
      <c r="B69" s="39"/>
      <c r="C69" s="40"/>
      <c r="D69" s="40"/>
      <c r="E69" s="42" t="s">
        <v>161</v>
      </c>
      <c r="F69" s="40"/>
      <c r="G69" s="40"/>
      <c r="H69" s="40"/>
      <c r="I69" s="40"/>
      <c r="J69" s="41"/>
    </row>
    <row r="70" spans="1:10" ht="43.75">
      <c r="A70" s="31" t="s">
        <v>48</v>
      </c>
      <c r="B70" s="39"/>
      <c r="C70" s="40"/>
      <c r="D70" s="40"/>
      <c r="E70" s="33" t="s">
        <v>162</v>
      </c>
      <c r="F70" s="40"/>
      <c r="G70" s="40"/>
      <c r="H70" s="40"/>
      <c r="I70" s="40"/>
      <c r="J70" s="41"/>
    </row>
    <row r="71" spans="1:16" ht="15">
      <c r="A71" s="31" t="s">
        <v>38</v>
      </c>
      <c r="B71" s="31">
        <v>16</v>
      </c>
      <c r="C71" s="32" t="s">
        <v>163</v>
      </c>
      <c r="D71" s="31" t="s">
        <v>40</v>
      </c>
      <c r="E71" s="33" t="s">
        <v>164</v>
      </c>
      <c r="F71" s="34" t="s">
        <v>144</v>
      </c>
      <c r="G71" s="35">
        <v>500</v>
      </c>
      <c r="H71" s="36">
        <v>0</v>
      </c>
      <c r="I71" s="37">
        <f>ROUND(G71*H71,P4)</f>
        <v>0</v>
      </c>
      <c r="J71" s="34" t="s">
        <v>43</v>
      </c>
      <c r="O71" s="38">
        <f>I71*0.21</f>
        <v>0</v>
      </c>
      <c r="P71">
        <v>3</v>
      </c>
    </row>
    <row r="72" spans="1:10" ht="29.15">
      <c r="A72" s="31" t="s">
        <v>44</v>
      </c>
      <c r="B72" s="39"/>
      <c r="C72" s="40"/>
      <c r="D72" s="40"/>
      <c r="E72" s="33" t="s">
        <v>165</v>
      </c>
      <c r="F72" s="40"/>
      <c r="G72" s="40"/>
      <c r="H72" s="40"/>
      <c r="I72" s="40"/>
      <c r="J72" s="41"/>
    </row>
    <row r="73" spans="1:10" ht="15">
      <c r="A73" s="31" t="s">
        <v>46</v>
      </c>
      <c r="B73" s="39"/>
      <c r="C73" s="40"/>
      <c r="D73" s="40"/>
      <c r="E73" s="42" t="s">
        <v>166</v>
      </c>
      <c r="F73" s="40"/>
      <c r="G73" s="40"/>
      <c r="H73" s="40"/>
      <c r="I73" s="40"/>
      <c r="J73" s="41"/>
    </row>
    <row r="74" spans="1:10" ht="43.75">
      <c r="A74" s="31" t="s">
        <v>48</v>
      </c>
      <c r="B74" s="39"/>
      <c r="C74" s="40"/>
      <c r="D74" s="40"/>
      <c r="E74" s="33" t="s">
        <v>167</v>
      </c>
      <c r="F74" s="40"/>
      <c r="G74" s="40"/>
      <c r="H74" s="40"/>
      <c r="I74" s="40"/>
      <c r="J74" s="41"/>
    </row>
    <row r="75" spans="1:16" ht="15">
      <c r="A75" s="31" t="s">
        <v>38</v>
      </c>
      <c r="B75" s="31">
        <v>17</v>
      </c>
      <c r="C75" s="32" t="s">
        <v>168</v>
      </c>
      <c r="D75" s="31" t="s">
        <v>40</v>
      </c>
      <c r="E75" s="33" t="s">
        <v>169</v>
      </c>
      <c r="F75" s="34" t="s">
        <v>144</v>
      </c>
      <c r="G75" s="35">
        <v>90</v>
      </c>
      <c r="H75" s="36">
        <v>0</v>
      </c>
      <c r="I75" s="37">
        <f>ROUND(G75*H75,P4)</f>
        <v>0</v>
      </c>
      <c r="J75" s="34" t="s">
        <v>43</v>
      </c>
      <c r="O75" s="38">
        <f>I75*0.21</f>
        <v>0</v>
      </c>
      <c r="P75">
        <v>3</v>
      </c>
    </row>
    <row r="76" spans="1:10" ht="15">
      <c r="A76" s="31" t="s">
        <v>44</v>
      </c>
      <c r="B76" s="39"/>
      <c r="C76" s="40"/>
      <c r="D76" s="40"/>
      <c r="E76" s="33" t="s">
        <v>170</v>
      </c>
      <c r="F76" s="40"/>
      <c r="G76" s="40"/>
      <c r="H76" s="40"/>
      <c r="I76" s="40"/>
      <c r="J76" s="41"/>
    </row>
    <row r="77" spans="1:10" ht="15">
      <c r="A77" s="31" t="s">
        <v>46</v>
      </c>
      <c r="B77" s="39"/>
      <c r="C77" s="40"/>
      <c r="D77" s="40"/>
      <c r="E77" s="42" t="s">
        <v>171</v>
      </c>
      <c r="F77" s="40"/>
      <c r="G77" s="40"/>
      <c r="H77" s="40"/>
      <c r="I77" s="40"/>
      <c r="J77" s="41"/>
    </row>
    <row r="78" spans="1:10" ht="43.75">
      <c r="A78" s="31" t="s">
        <v>48</v>
      </c>
      <c r="B78" s="39"/>
      <c r="C78" s="40"/>
      <c r="D78" s="40"/>
      <c r="E78" s="33" t="s">
        <v>167</v>
      </c>
      <c r="F78" s="40"/>
      <c r="G78" s="40"/>
      <c r="H78" s="40"/>
      <c r="I78" s="40"/>
      <c r="J78" s="41"/>
    </row>
    <row r="79" spans="1:16" ht="15">
      <c r="A79" s="31" t="s">
        <v>38</v>
      </c>
      <c r="B79" s="31">
        <v>18</v>
      </c>
      <c r="C79" s="32" t="s">
        <v>172</v>
      </c>
      <c r="D79" s="31" t="s">
        <v>40</v>
      </c>
      <c r="E79" s="33" t="s">
        <v>173</v>
      </c>
      <c r="F79" s="34" t="s">
        <v>100</v>
      </c>
      <c r="G79" s="35">
        <v>22.8</v>
      </c>
      <c r="H79" s="36">
        <v>0</v>
      </c>
      <c r="I79" s="37">
        <f>ROUND(G79*H79,P4)</f>
        <v>0</v>
      </c>
      <c r="J79" s="34" t="s">
        <v>43</v>
      </c>
      <c r="O79" s="38">
        <f>I79*0.21</f>
        <v>0</v>
      </c>
      <c r="P79">
        <v>3</v>
      </c>
    </row>
    <row r="80" spans="1:10" ht="102">
      <c r="A80" s="31" t="s">
        <v>44</v>
      </c>
      <c r="B80" s="39"/>
      <c r="C80" s="40"/>
      <c r="D80" s="40"/>
      <c r="E80" s="33" t="s">
        <v>174</v>
      </c>
      <c r="F80" s="40"/>
      <c r="G80" s="40"/>
      <c r="H80" s="40"/>
      <c r="I80" s="40"/>
      <c r="J80" s="41"/>
    </row>
    <row r="81" spans="1:10" ht="15">
      <c r="A81" s="31" t="s">
        <v>46</v>
      </c>
      <c r="B81" s="39"/>
      <c r="C81" s="40"/>
      <c r="D81" s="40"/>
      <c r="E81" s="42" t="s">
        <v>175</v>
      </c>
      <c r="F81" s="40"/>
      <c r="G81" s="40"/>
      <c r="H81" s="40"/>
      <c r="I81" s="40"/>
      <c r="J81" s="41"/>
    </row>
    <row r="82" spans="1:10" ht="262.3">
      <c r="A82" s="31" t="s">
        <v>48</v>
      </c>
      <c r="B82" s="39"/>
      <c r="C82" s="40"/>
      <c r="D82" s="40"/>
      <c r="E82" s="33" t="s">
        <v>176</v>
      </c>
      <c r="F82" s="40"/>
      <c r="G82" s="40"/>
      <c r="H82" s="40"/>
      <c r="I82" s="40"/>
      <c r="J82" s="41"/>
    </row>
    <row r="83" spans="1:16" ht="15">
      <c r="A83" s="31" t="s">
        <v>38</v>
      </c>
      <c r="B83" s="31">
        <v>19</v>
      </c>
      <c r="C83" s="32" t="s">
        <v>177</v>
      </c>
      <c r="D83" s="31" t="s">
        <v>40</v>
      </c>
      <c r="E83" s="33" t="s">
        <v>178</v>
      </c>
      <c r="F83" s="34" t="s">
        <v>88</v>
      </c>
      <c r="G83" s="35">
        <v>3.02</v>
      </c>
      <c r="H83" s="36">
        <v>0</v>
      </c>
      <c r="I83" s="37">
        <f>ROUND(G83*H83,P4)</f>
        <v>0</v>
      </c>
      <c r="J83" s="34" t="s">
        <v>43</v>
      </c>
      <c r="O83" s="38">
        <f>I83*0.21</f>
        <v>0</v>
      </c>
      <c r="P83">
        <v>3</v>
      </c>
    </row>
    <row r="84" spans="1:10" ht="29.15">
      <c r="A84" s="31" t="s">
        <v>44</v>
      </c>
      <c r="B84" s="39"/>
      <c r="C84" s="40"/>
      <c r="D84" s="40"/>
      <c r="E84" s="33" t="s">
        <v>179</v>
      </c>
      <c r="F84" s="40"/>
      <c r="G84" s="40"/>
      <c r="H84" s="40"/>
      <c r="I84" s="40"/>
      <c r="J84" s="41"/>
    </row>
    <row r="85" spans="1:10" ht="15">
      <c r="A85" s="31" t="s">
        <v>46</v>
      </c>
      <c r="B85" s="39"/>
      <c r="C85" s="40"/>
      <c r="D85" s="40"/>
      <c r="E85" s="42" t="s">
        <v>180</v>
      </c>
      <c r="F85" s="40"/>
      <c r="G85" s="40"/>
      <c r="H85" s="40"/>
      <c r="I85" s="40"/>
      <c r="J85" s="41"/>
    </row>
    <row r="86" spans="1:10" ht="102">
      <c r="A86" s="31" t="s">
        <v>48</v>
      </c>
      <c r="B86" s="39"/>
      <c r="C86" s="40"/>
      <c r="D86" s="40"/>
      <c r="E86" s="33" t="s">
        <v>181</v>
      </c>
      <c r="F86" s="40"/>
      <c r="G86" s="40"/>
      <c r="H86" s="40"/>
      <c r="I86" s="40"/>
      <c r="J86" s="41"/>
    </row>
    <row r="87" spans="1:10" ht="15">
      <c r="A87" s="25" t="s">
        <v>35</v>
      </c>
      <c r="B87" s="26"/>
      <c r="C87" s="27" t="s">
        <v>182</v>
      </c>
      <c r="D87" s="28"/>
      <c r="E87" s="25" t="s">
        <v>183</v>
      </c>
      <c r="F87" s="28"/>
      <c r="G87" s="28"/>
      <c r="H87" s="28"/>
      <c r="I87" s="29">
        <f>SUMIFS(I88:I107,A88:A107,"P")</f>
        <v>0</v>
      </c>
      <c r="J87" s="30"/>
    </row>
    <row r="88" spans="1:16" ht="15">
      <c r="A88" s="31" t="s">
        <v>38</v>
      </c>
      <c r="B88" s="31">
        <v>20</v>
      </c>
      <c r="C88" s="32" t="s">
        <v>184</v>
      </c>
      <c r="D88" s="31" t="s">
        <v>40</v>
      </c>
      <c r="E88" s="33" t="s">
        <v>185</v>
      </c>
      <c r="F88" s="34" t="s">
        <v>100</v>
      </c>
      <c r="G88" s="35">
        <v>50</v>
      </c>
      <c r="H88" s="36">
        <v>0</v>
      </c>
      <c r="I88" s="37">
        <f>ROUND(G88*H88,P4)</f>
        <v>0</v>
      </c>
      <c r="J88" s="34" t="s">
        <v>43</v>
      </c>
      <c r="O88" s="38">
        <f>I88*0.21</f>
        <v>0</v>
      </c>
      <c r="P88">
        <v>3</v>
      </c>
    </row>
    <row r="89" spans="1:10" ht="116.6">
      <c r="A89" s="31" t="s">
        <v>44</v>
      </c>
      <c r="B89" s="39"/>
      <c r="C89" s="40"/>
      <c r="D89" s="40"/>
      <c r="E89" s="33" t="s">
        <v>186</v>
      </c>
      <c r="F89" s="40"/>
      <c r="G89" s="40"/>
      <c r="H89" s="40"/>
      <c r="I89" s="40"/>
      <c r="J89" s="41"/>
    </row>
    <row r="90" spans="1:10" ht="15">
      <c r="A90" s="31" t="s">
        <v>46</v>
      </c>
      <c r="B90" s="39"/>
      <c r="C90" s="40"/>
      <c r="D90" s="40"/>
      <c r="E90" s="42" t="s">
        <v>187</v>
      </c>
      <c r="F90" s="40"/>
      <c r="G90" s="40"/>
      <c r="H90" s="40"/>
      <c r="I90" s="40"/>
      <c r="J90" s="41"/>
    </row>
    <row r="91" spans="1:10" ht="87.45">
      <c r="A91" s="31" t="s">
        <v>48</v>
      </c>
      <c r="B91" s="39"/>
      <c r="C91" s="40"/>
      <c r="D91" s="40"/>
      <c r="E91" s="33" t="s">
        <v>188</v>
      </c>
      <c r="F91" s="40"/>
      <c r="G91" s="40"/>
      <c r="H91" s="40"/>
      <c r="I91" s="40"/>
      <c r="J91" s="41"/>
    </row>
    <row r="92" spans="1:16" ht="15">
      <c r="A92" s="31" t="s">
        <v>38</v>
      </c>
      <c r="B92" s="31">
        <v>21</v>
      </c>
      <c r="C92" s="32" t="s">
        <v>189</v>
      </c>
      <c r="D92" s="31" t="s">
        <v>40</v>
      </c>
      <c r="E92" s="33" t="s">
        <v>190</v>
      </c>
      <c r="F92" s="34" t="s">
        <v>100</v>
      </c>
      <c r="G92" s="35">
        <v>9</v>
      </c>
      <c r="H92" s="36">
        <v>0</v>
      </c>
      <c r="I92" s="37">
        <f>ROUND(G92*H92,P4)</f>
        <v>0</v>
      </c>
      <c r="J92" s="34" t="s">
        <v>43</v>
      </c>
      <c r="O92" s="38">
        <f>I92*0.21</f>
        <v>0</v>
      </c>
      <c r="P92">
        <v>3</v>
      </c>
    </row>
    <row r="93" spans="1:10" ht="87.45">
      <c r="A93" s="31" t="s">
        <v>44</v>
      </c>
      <c r="B93" s="39"/>
      <c r="C93" s="40"/>
      <c r="D93" s="40"/>
      <c r="E93" s="33" t="s">
        <v>191</v>
      </c>
      <c r="F93" s="40"/>
      <c r="G93" s="40"/>
      <c r="H93" s="40"/>
      <c r="I93" s="40"/>
      <c r="J93" s="41"/>
    </row>
    <row r="94" spans="1:10" ht="15">
      <c r="A94" s="31" t="s">
        <v>46</v>
      </c>
      <c r="B94" s="39"/>
      <c r="C94" s="40"/>
      <c r="D94" s="40"/>
      <c r="E94" s="42" t="s">
        <v>192</v>
      </c>
      <c r="F94" s="40"/>
      <c r="G94" s="40"/>
      <c r="H94" s="40"/>
      <c r="I94" s="40"/>
      <c r="J94" s="41"/>
    </row>
    <row r="95" spans="1:10" ht="58.3">
      <c r="A95" s="31" t="s">
        <v>48</v>
      </c>
      <c r="B95" s="39"/>
      <c r="C95" s="40"/>
      <c r="D95" s="40"/>
      <c r="E95" s="33" t="s">
        <v>193</v>
      </c>
      <c r="F95" s="40"/>
      <c r="G95" s="40"/>
      <c r="H95" s="40"/>
      <c r="I95" s="40"/>
      <c r="J95" s="41"/>
    </row>
    <row r="96" spans="1:16" ht="29.15">
      <c r="A96" s="31" t="s">
        <v>38</v>
      </c>
      <c r="B96" s="31">
        <v>22</v>
      </c>
      <c r="C96" s="32" t="s">
        <v>194</v>
      </c>
      <c r="D96" s="31" t="s">
        <v>40</v>
      </c>
      <c r="E96" s="33" t="s">
        <v>195</v>
      </c>
      <c r="F96" s="34" t="s">
        <v>100</v>
      </c>
      <c r="G96" s="35">
        <v>350</v>
      </c>
      <c r="H96" s="36">
        <v>0</v>
      </c>
      <c r="I96" s="37">
        <f>ROUND(G96*H96,P4)</f>
        <v>0</v>
      </c>
      <c r="J96" s="34" t="s">
        <v>43</v>
      </c>
      <c r="O96" s="38">
        <f>I96*0.21</f>
        <v>0</v>
      </c>
      <c r="P96">
        <v>3</v>
      </c>
    </row>
    <row r="97" spans="1:10" ht="131.15">
      <c r="A97" s="31" t="s">
        <v>44</v>
      </c>
      <c r="B97" s="39"/>
      <c r="C97" s="40"/>
      <c r="D97" s="40"/>
      <c r="E97" s="33" t="s">
        <v>196</v>
      </c>
      <c r="F97" s="40"/>
      <c r="G97" s="40"/>
      <c r="H97" s="40"/>
      <c r="I97" s="40"/>
      <c r="J97" s="41"/>
    </row>
    <row r="98" spans="1:10" ht="15">
      <c r="A98" s="31" t="s">
        <v>46</v>
      </c>
      <c r="B98" s="39"/>
      <c r="C98" s="40"/>
      <c r="D98" s="40"/>
      <c r="E98" s="42" t="s">
        <v>197</v>
      </c>
      <c r="F98" s="40"/>
      <c r="G98" s="40"/>
      <c r="H98" s="40"/>
      <c r="I98" s="40"/>
      <c r="J98" s="41"/>
    </row>
    <row r="99" spans="1:10" ht="29.15">
      <c r="A99" s="31" t="s">
        <v>48</v>
      </c>
      <c r="B99" s="39"/>
      <c r="C99" s="40"/>
      <c r="D99" s="40"/>
      <c r="E99" s="33" t="s">
        <v>198</v>
      </c>
      <c r="F99" s="40"/>
      <c r="G99" s="40"/>
      <c r="H99" s="40"/>
      <c r="I99" s="40"/>
      <c r="J99" s="41"/>
    </row>
    <row r="100" spans="1:16" ht="15">
      <c r="A100" s="31" t="s">
        <v>38</v>
      </c>
      <c r="B100" s="31">
        <v>23</v>
      </c>
      <c r="C100" s="32" t="s">
        <v>199</v>
      </c>
      <c r="D100" s="31" t="s">
        <v>40</v>
      </c>
      <c r="E100" s="33" t="s">
        <v>200</v>
      </c>
      <c r="F100" s="34" t="s">
        <v>100</v>
      </c>
      <c r="G100" s="35">
        <v>3.6</v>
      </c>
      <c r="H100" s="36">
        <v>0</v>
      </c>
      <c r="I100" s="37">
        <f>ROUND(G100*H100,P4)</f>
        <v>0</v>
      </c>
      <c r="J100" s="34" t="s">
        <v>43</v>
      </c>
      <c r="O100" s="38">
        <f>I100*0.21</f>
        <v>0</v>
      </c>
      <c r="P100">
        <v>3</v>
      </c>
    </row>
    <row r="101" spans="1:10" ht="43.75">
      <c r="A101" s="31" t="s">
        <v>44</v>
      </c>
      <c r="B101" s="39"/>
      <c r="C101" s="40"/>
      <c r="D101" s="40"/>
      <c r="E101" s="33" t="s">
        <v>201</v>
      </c>
      <c r="F101" s="40"/>
      <c r="G101" s="40"/>
      <c r="H101" s="40"/>
      <c r="I101" s="40"/>
      <c r="J101" s="41"/>
    </row>
    <row r="102" spans="1:10" ht="15">
      <c r="A102" s="31" t="s">
        <v>46</v>
      </c>
      <c r="B102" s="39"/>
      <c r="C102" s="40"/>
      <c r="D102" s="40"/>
      <c r="E102" s="42" t="s">
        <v>202</v>
      </c>
      <c r="F102" s="40"/>
      <c r="G102" s="40"/>
      <c r="H102" s="40"/>
      <c r="I102" s="40"/>
      <c r="J102" s="41"/>
    </row>
    <row r="103" spans="1:10" ht="58.3">
      <c r="A103" s="31" t="s">
        <v>48</v>
      </c>
      <c r="B103" s="39"/>
      <c r="C103" s="40"/>
      <c r="D103" s="40"/>
      <c r="E103" s="33" t="s">
        <v>203</v>
      </c>
      <c r="F103" s="40"/>
      <c r="G103" s="40"/>
      <c r="H103" s="40"/>
      <c r="I103" s="40"/>
      <c r="J103" s="41"/>
    </row>
    <row r="104" spans="1:16" ht="15">
      <c r="A104" s="31" t="s">
        <v>38</v>
      </c>
      <c r="B104" s="31">
        <v>24</v>
      </c>
      <c r="C104" s="32" t="s">
        <v>204</v>
      </c>
      <c r="D104" s="31" t="s">
        <v>40</v>
      </c>
      <c r="E104" s="33" t="s">
        <v>205</v>
      </c>
      <c r="F104" s="34" t="s">
        <v>100</v>
      </c>
      <c r="G104" s="35">
        <v>12</v>
      </c>
      <c r="H104" s="36">
        <v>0</v>
      </c>
      <c r="I104" s="37">
        <f>ROUND(G104*H104,P4)</f>
        <v>0</v>
      </c>
      <c r="J104" s="34" t="s">
        <v>43</v>
      </c>
      <c r="O104" s="38">
        <f>I104*0.21</f>
        <v>0</v>
      </c>
      <c r="P104">
        <v>3</v>
      </c>
    </row>
    <row r="105" spans="1:10" ht="43.75">
      <c r="A105" s="31" t="s">
        <v>44</v>
      </c>
      <c r="B105" s="39"/>
      <c r="C105" s="40"/>
      <c r="D105" s="40"/>
      <c r="E105" s="33" t="s">
        <v>206</v>
      </c>
      <c r="F105" s="40"/>
      <c r="G105" s="40"/>
      <c r="H105" s="40"/>
      <c r="I105" s="40"/>
      <c r="J105" s="41"/>
    </row>
    <row r="106" spans="1:10" ht="15">
      <c r="A106" s="31" t="s">
        <v>46</v>
      </c>
      <c r="B106" s="39"/>
      <c r="C106" s="40"/>
      <c r="D106" s="40"/>
      <c r="E106" s="42" t="s">
        <v>207</v>
      </c>
      <c r="F106" s="40"/>
      <c r="G106" s="40"/>
      <c r="H106" s="40"/>
      <c r="I106" s="40"/>
      <c r="J106" s="41"/>
    </row>
    <row r="107" spans="1:10" ht="58.3">
      <c r="A107" s="31" t="s">
        <v>48</v>
      </c>
      <c r="B107" s="39"/>
      <c r="C107" s="40"/>
      <c r="D107" s="40"/>
      <c r="E107" s="33" t="s">
        <v>208</v>
      </c>
      <c r="F107" s="40"/>
      <c r="G107" s="40"/>
      <c r="H107" s="40"/>
      <c r="I107" s="40"/>
      <c r="J107" s="41"/>
    </row>
    <row r="108" spans="1:10" ht="15">
      <c r="A108" s="25" t="s">
        <v>35</v>
      </c>
      <c r="B108" s="26"/>
      <c r="C108" s="27" t="s">
        <v>209</v>
      </c>
      <c r="D108" s="28"/>
      <c r="E108" s="25" t="s">
        <v>210</v>
      </c>
      <c r="F108" s="28"/>
      <c r="G108" s="28"/>
      <c r="H108" s="28"/>
      <c r="I108" s="29">
        <f>SUMIFS(I109:I148,A109:A148,"P")</f>
        <v>0</v>
      </c>
      <c r="J108" s="30"/>
    </row>
    <row r="109" spans="1:16" ht="15">
      <c r="A109" s="31" t="s">
        <v>38</v>
      </c>
      <c r="B109" s="31">
        <v>25</v>
      </c>
      <c r="C109" s="32" t="s">
        <v>211</v>
      </c>
      <c r="D109" s="31" t="s">
        <v>40</v>
      </c>
      <c r="E109" s="33" t="s">
        <v>212</v>
      </c>
      <c r="F109" s="34" t="s">
        <v>100</v>
      </c>
      <c r="G109" s="35">
        <v>186.2</v>
      </c>
      <c r="H109" s="36">
        <v>0</v>
      </c>
      <c r="I109" s="37">
        <f>ROUND(G109*H109,P4)</f>
        <v>0</v>
      </c>
      <c r="J109" s="34" t="s">
        <v>43</v>
      </c>
      <c r="O109" s="38">
        <f>I109*0.21</f>
        <v>0</v>
      </c>
      <c r="P109">
        <v>3</v>
      </c>
    </row>
    <row r="110" spans="1:10" ht="87.45">
      <c r="A110" s="31" t="s">
        <v>44</v>
      </c>
      <c r="B110" s="39"/>
      <c r="C110" s="40"/>
      <c r="D110" s="40"/>
      <c r="E110" s="33" t="s">
        <v>213</v>
      </c>
      <c r="F110" s="40"/>
      <c r="G110" s="40"/>
      <c r="H110" s="40"/>
      <c r="I110" s="40"/>
      <c r="J110" s="41"/>
    </row>
    <row r="111" spans="1:10" ht="15">
      <c r="A111" s="31" t="s">
        <v>46</v>
      </c>
      <c r="B111" s="39"/>
      <c r="C111" s="40"/>
      <c r="D111" s="40"/>
      <c r="E111" s="42" t="s">
        <v>214</v>
      </c>
      <c r="F111" s="40"/>
      <c r="G111" s="40"/>
      <c r="H111" s="40"/>
      <c r="I111" s="40"/>
      <c r="J111" s="41"/>
    </row>
    <row r="112" spans="1:10" ht="72.9">
      <c r="A112" s="31" t="s">
        <v>48</v>
      </c>
      <c r="B112" s="39"/>
      <c r="C112" s="40"/>
      <c r="D112" s="40"/>
      <c r="E112" s="33" t="s">
        <v>215</v>
      </c>
      <c r="F112" s="40"/>
      <c r="G112" s="40"/>
      <c r="H112" s="40"/>
      <c r="I112" s="40"/>
      <c r="J112" s="41"/>
    </row>
    <row r="113" spans="1:16" ht="15">
      <c r="A113" s="31" t="s">
        <v>38</v>
      </c>
      <c r="B113" s="31">
        <v>26</v>
      </c>
      <c r="C113" s="32" t="s">
        <v>216</v>
      </c>
      <c r="D113" s="31" t="s">
        <v>40</v>
      </c>
      <c r="E113" s="33" t="s">
        <v>217</v>
      </c>
      <c r="F113" s="34" t="s">
        <v>100</v>
      </c>
      <c r="G113" s="35">
        <v>331</v>
      </c>
      <c r="H113" s="36">
        <v>0</v>
      </c>
      <c r="I113" s="37">
        <f>ROUND(G113*H113,P4)</f>
        <v>0</v>
      </c>
      <c r="J113" s="34" t="s">
        <v>43</v>
      </c>
      <c r="O113" s="38">
        <f>I113*0.21</f>
        <v>0</v>
      </c>
      <c r="P113">
        <v>3</v>
      </c>
    </row>
    <row r="114" spans="1:10" ht="116.6">
      <c r="A114" s="31" t="s">
        <v>44</v>
      </c>
      <c r="B114" s="39"/>
      <c r="C114" s="40"/>
      <c r="D114" s="40"/>
      <c r="E114" s="33" t="s">
        <v>218</v>
      </c>
      <c r="F114" s="40"/>
      <c r="G114" s="40"/>
      <c r="H114" s="40"/>
      <c r="I114" s="40"/>
      <c r="J114" s="41"/>
    </row>
    <row r="115" spans="1:10" ht="15">
      <c r="A115" s="31" t="s">
        <v>46</v>
      </c>
      <c r="B115" s="39"/>
      <c r="C115" s="40"/>
      <c r="D115" s="40"/>
      <c r="E115" s="42" t="s">
        <v>219</v>
      </c>
      <c r="F115" s="40"/>
      <c r="G115" s="40"/>
      <c r="H115" s="40"/>
      <c r="I115" s="40"/>
      <c r="J115" s="41"/>
    </row>
    <row r="116" spans="1:10" ht="43.75">
      <c r="A116" s="31" t="s">
        <v>48</v>
      </c>
      <c r="B116" s="39"/>
      <c r="C116" s="40"/>
      <c r="D116" s="40"/>
      <c r="E116" s="33" t="s">
        <v>220</v>
      </c>
      <c r="F116" s="40"/>
      <c r="G116" s="40"/>
      <c r="H116" s="40"/>
      <c r="I116" s="40"/>
      <c r="J116" s="41"/>
    </row>
    <row r="117" spans="1:16" ht="15">
      <c r="A117" s="31" t="s">
        <v>38</v>
      </c>
      <c r="B117" s="31">
        <v>27</v>
      </c>
      <c r="C117" s="32" t="s">
        <v>221</v>
      </c>
      <c r="D117" s="31" t="s">
        <v>40</v>
      </c>
      <c r="E117" s="33" t="s">
        <v>222</v>
      </c>
      <c r="F117" s="34" t="s">
        <v>144</v>
      </c>
      <c r="G117" s="35">
        <v>562</v>
      </c>
      <c r="H117" s="36">
        <v>0</v>
      </c>
      <c r="I117" s="37">
        <f>ROUND(G117*H117,P4)</f>
        <v>0</v>
      </c>
      <c r="J117" s="34" t="s">
        <v>43</v>
      </c>
      <c r="O117" s="38">
        <f>I117*0.21</f>
        <v>0</v>
      </c>
      <c r="P117">
        <v>3</v>
      </c>
    </row>
    <row r="118" spans="1:10" ht="15">
      <c r="A118" s="31" t="s">
        <v>44</v>
      </c>
      <c r="B118" s="39"/>
      <c r="C118" s="40"/>
      <c r="D118" s="40"/>
      <c r="E118" s="33" t="s">
        <v>223</v>
      </c>
      <c r="F118" s="40"/>
      <c r="G118" s="40"/>
      <c r="H118" s="40"/>
      <c r="I118" s="40"/>
      <c r="J118" s="41"/>
    </row>
    <row r="119" spans="1:10" ht="15">
      <c r="A119" s="31" t="s">
        <v>46</v>
      </c>
      <c r="B119" s="39"/>
      <c r="C119" s="40"/>
      <c r="D119" s="40"/>
      <c r="E119" s="42" t="s">
        <v>224</v>
      </c>
      <c r="F119" s="40"/>
      <c r="G119" s="40"/>
      <c r="H119" s="40"/>
      <c r="I119" s="40"/>
      <c r="J119" s="41"/>
    </row>
    <row r="120" spans="1:10" ht="72.9">
      <c r="A120" s="31" t="s">
        <v>48</v>
      </c>
      <c r="B120" s="39"/>
      <c r="C120" s="40"/>
      <c r="D120" s="40"/>
      <c r="E120" s="33" t="s">
        <v>225</v>
      </c>
      <c r="F120" s="40"/>
      <c r="G120" s="40"/>
      <c r="H120" s="40"/>
      <c r="I120" s="40"/>
      <c r="J120" s="41"/>
    </row>
    <row r="121" spans="1:16" ht="15">
      <c r="A121" s="31" t="s">
        <v>38</v>
      </c>
      <c r="B121" s="31">
        <v>28</v>
      </c>
      <c r="C121" s="32" t="s">
        <v>226</v>
      </c>
      <c r="D121" s="31" t="s">
        <v>40</v>
      </c>
      <c r="E121" s="33" t="s">
        <v>227</v>
      </c>
      <c r="F121" s="34" t="s">
        <v>144</v>
      </c>
      <c r="G121" s="35">
        <v>1124</v>
      </c>
      <c r="H121" s="36">
        <v>0</v>
      </c>
      <c r="I121" s="37">
        <f>ROUND(G121*H121,P4)</f>
        <v>0</v>
      </c>
      <c r="J121" s="34" t="s">
        <v>43</v>
      </c>
      <c r="O121" s="38">
        <f>I121*0.21</f>
        <v>0</v>
      </c>
      <c r="P121">
        <v>3</v>
      </c>
    </row>
    <row r="122" spans="1:10" ht="29.15">
      <c r="A122" s="31" t="s">
        <v>44</v>
      </c>
      <c r="B122" s="39"/>
      <c r="C122" s="40"/>
      <c r="D122" s="40"/>
      <c r="E122" s="33" t="s">
        <v>228</v>
      </c>
      <c r="F122" s="40"/>
      <c r="G122" s="40"/>
      <c r="H122" s="40"/>
      <c r="I122" s="40"/>
      <c r="J122" s="41"/>
    </row>
    <row r="123" spans="1:10" ht="15">
      <c r="A123" s="31" t="s">
        <v>46</v>
      </c>
      <c r="B123" s="39"/>
      <c r="C123" s="40"/>
      <c r="D123" s="40"/>
      <c r="E123" s="42" t="s">
        <v>229</v>
      </c>
      <c r="F123" s="40"/>
      <c r="G123" s="40"/>
      <c r="H123" s="40"/>
      <c r="I123" s="40"/>
      <c r="J123" s="41"/>
    </row>
    <row r="124" spans="1:10" ht="72.9">
      <c r="A124" s="31" t="s">
        <v>48</v>
      </c>
      <c r="B124" s="39"/>
      <c r="C124" s="40"/>
      <c r="D124" s="40"/>
      <c r="E124" s="33" t="s">
        <v>225</v>
      </c>
      <c r="F124" s="40"/>
      <c r="G124" s="40"/>
      <c r="H124" s="40"/>
      <c r="I124" s="40"/>
      <c r="J124" s="41"/>
    </row>
    <row r="125" spans="1:16" ht="15">
      <c r="A125" s="31" t="s">
        <v>38</v>
      </c>
      <c r="B125" s="31">
        <v>29</v>
      </c>
      <c r="C125" s="32" t="s">
        <v>230</v>
      </c>
      <c r="D125" s="31" t="s">
        <v>40</v>
      </c>
      <c r="E125" s="33" t="s">
        <v>231</v>
      </c>
      <c r="F125" s="34" t="s">
        <v>100</v>
      </c>
      <c r="G125" s="35">
        <v>22.48</v>
      </c>
      <c r="H125" s="36">
        <v>0</v>
      </c>
      <c r="I125" s="37">
        <f>ROUND(G125*H125,P4)</f>
        <v>0</v>
      </c>
      <c r="J125" s="34" t="s">
        <v>43</v>
      </c>
      <c r="O125" s="38">
        <f>I125*0.21</f>
        <v>0</v>
      </c>
      <c r="P125">
        <v>3</v>
      </c>
    </row>
    <row r="126" spans="1:10" ht="29.15">
      <c r="A126" s="31" t="s">
        <v>44</v>
      </c>
      <c r="B126" s="39"/>
      <c r="C126" s="40"/>
      <c r="D126" s="40"/>
      <c r="E126" s="33" t="s">
        <v>232</v>
      </c>
      <c r="F126" s="40"/>
      <c r="G126" s="40"/>
      <c r="H126" s="40"/>
      <c r="I126" s="40"/>
      <c r="J126" s="41"/>
    </row>
    <row r="127" spans="1:10" ht="15">
      <c r="A127" s="31" t="s">
        <v>46</v>
      </c>
      <c r="B127" s="39"/>
      <c r="C127" s="40"/>
      <c r="D127" s="40"/>
      <c r="E127" s="42" t="s">
        <v>233</v>
      </c>
      <c r="F127" s="40"/>
      <c r="G127" s="40"/>
      <c r="H127" s="40"/>
      <c r="I127" s="40"/>
      <c r="J127" s="41"/>
    </row>
    <row r="128" spans="1:10" ht="116.6">
      <c r="A128" s="31" t="s">
        <v>48</v>
      </c>
      <c r="B128" s="39"/>
      <c r="C128" s="40"/>
      <c r="D128" s="40"/>
      <c r="E128" s="33" t="s">
        <v>234</v>
      </c>
      <c r="F128" s="40"/>
      <c r="G128" s="40"/>
      <c r="H128" s="40"/>
      <c r="I128" s="40"/>
      <c r="J128" s="41"/>
    </row>
    <row r="129" spans="1:16" ht="15">
      <c r="A129" s="31" t="s">
        <v>38</v>
      </c>
      <c r="B129" s="31">
        <v>30</v>
      </c>
      <c r="C129" s="32" t="s">
        <v>235</v>
      </c>
      <c r="D129" s="31" t="s">
        <v>40</v>
      </c>
      <c r="E129" s="33" t="s">
        <v>236</v>
      </c>
      <c r="F129" s="34" t="s">
        <v>100</v>
      </c>
      <c r="G129" s="35">
        <v>33.72</v>
      </c>
      <c r="H129" s="36">
        <v>0</v>
      </c>
      <c r="I129" s="37">
        <f>ROUND(G129*H129,P4)</f>
        <v>0</v>
      </c>
      <c r="J129" s="34" t="s">
        <v>43</v>
      </c>
      <c r="O129" s="38">
        <f>I129*0.21</f>
        <v>0</v>
      </c>
      <c r="P129">
        <v>3</v>
      </c>
    </row>
    <row r="130" spans="1:10" ht="29.15">
      <c r="A130" s="31" t="s">
        <v>44</v>
      </c>
      <c r="B130" s="39"/>
      <c r="C130" s="40"/>
      <c r="D130" s="40"/>
      <c r="E130" s="33" t="s">
        <v>237</v>
      </c>
      <c r="F130" s="40"/>
      <c r="G130" s="40"/>
      <c r="H130" s="40"/>
      <c r="I130" s="40"/>
      <c r="J130" s="41"/>
    </row>
    <row r="131" spans="1:10" ht="15">
      <c r="A131" s="31" t="s">
        <v>46</v>
      </c>
      <c r="B131" s="39"/>
      <c r="C131" s="40"/>
      <c r="D131" s="40"/>
      <c r="E131" s="42" t="s">
        <v>238</v>
      </c>
      <c r="F131" s="40"/>
      <c r="G131" s="40"/>
      <c r="H131" s="40"/>
      <c r="I131" s="40"/>
      <c r="J131" s="41"/>
    </row>
    <row r="132" spans="1:10" ht="116.6">
      <c r="A132" s="31" t="s">
        <v>48</v>
      </c>
      <c r="B132" s="39"/>
      <c r="C132" s="40"/>
      <c r="D132" s="40"/>
      <c r="E132" s="33" t="s">
        <v>234</v>
      </c>
      <c r="F132" s="40"/>
      <c r="G132" s="40"/>
      <c r="H132" s="40"/>
      <c r="I132" s="40"/>
      <c r="J132" s="41"/>
    </row>
    <row r="133" spans="1:16" ht="15">
      <c r="A133" s="31" t="s">
        <v>38</v>
      </c>
      <c r="B133" s="31">
        <v>31</v>
      </c>
      <c r="C133" s="32" t="s">
        <v>239</v>
      </c>
      <c r="D133" s="31" t="s">
        <v>40</v>
      </c>
      <c r="E133" s="33" t="s">
        <v>240</v>
      </c>
      <c r="F133" s="34" t="s">
        <v>100</v>
      </c>
      <c r="G133" s="35">
        <v>28.1</v>
      </c>
      <c r="H133" s="36">
        <v>0</v>
      </c>
      <c r="I133" s="37">
        <f>ROUND(G133*H133,P4)</f>
        <v>0</v>
      </c>
      <c r="J133" s="34" t="s">
        <v>43</v>
      </c>
      <c r="O133" s="38">
        <f>I133*0.21</f>
        <v>0</v>
      </c>
      <c r="P133">
        <v>3</v>
      </c>
    </row>
    <row r="134" spans="1:10" ht="29.15">
      <c r="A134" s="31" t="s">
        <v>44</v>
      </c>
      <c r="B134" s="39"/>
      <c r="C134" s="40"/>
      <c r="D134" s="40"/>
      <c r="E134" s="33" t="s">
        <v>241</v>
      </c>
      <c r="F134" s="40"/>
      <c r="G134" s="40"/>
      <c r="H134" s="40"/>
      <c r="I134" s="40"/>
      <c r="J134" s="41"/>
    </row>
    <row r="135" spans="1:10" ht="15">
      <c r="A135" s="31" t="s">
        <v>46</v>
      </c>
      <c r="B135" s="39"/>
      <c r="C135" s="40"/>
      <c r="D135" s="40"/>
      <c r="E135" s="42" t="s">
        <v>242</v>
      </c>
      <c r="F135" s="40"/>
      <c r="G135" s="40"/>
      <c r="H135" s="40"/>
      <c r="I135" s="40"/>
      <c r="J135" s="41"/>
    </row>
    <row r="136" spans="1:10" ht="87.45">
      <c r="A136" s="31" t="s">
        <v>48</v>
      </c>
      <c r="B136" s="39"/>
      <c r="C136" s="40"/>
      <c r="D136" s="40"/>
      <c r="E136" s="33" t="s">
        <v>243</v>
      </c>
      <c r="F136" s="40"/>
      <c r="G136" s="40"/>
      <c r="H136" s="40"/>
      <c r="I136" s="40"/>
      <c r="J136" s="41"/>
    </row>
    <row r="137" spans="1:16" ht="15">
      <c r="A137" s="31" t="s">
        <v>38</v>
      </c>
      <c r="B137" s="31">
        <v>32</v>
      </c>
      <c r="C137" s="32" t="s">
        <v>244</v>
      </c>
      <c r="D137" s="31" t="s">
        <v>40</v>
      </c>
      <c r="E137" s="33" t="s">
        <v>245</v>
      </c>
      <c r="F137" s="34" t="s">
        <v>110</v>
      </c>
      <c r="G137" s="35">
        <v>50</v>
      </c>
      <c r="H137" s="36">
        <v>0</v>
      </c>
      <c r="I137" s="37">
        <f>ROUND(G137*H137,P4)</f>
        <v>0</v>
      </c>
      <c r="J137" s="34" t="s">
        <v>43</v>
      </c>
      <c r="O137" s="38">
        <f>I137*0.21</f>
        <v>0</v>
      </c>
      <c r="P137">
        <v>3</v>
      </c>
    </row>
    <row r="138" spans="1:10" ht="29.15">
      <c r="A138" s="31" t="s">
        <v>44</v>
      </c>
      <c r="B138" s="39"/>
      <c r="C138" s="40"/>
      <c r="D138" s="40"/>
      <c r="E138" s="33" t="s">
        <v>246</v>
      </c>
      <c r="F138" s="40"/>
      <c r="G138" s="40"/>
      <c r="H138" s="40"/>
      <c r="I138" s="40"/>
      <c r="J138" s="41"/>
    </row>
    <row r="139" spans="1:10" ht="15">
      <c r="A139" s="31" t="s">
        <v>46</v>
      </c>
      <c r="B139" s="39"/>
      <c r="C139" s="40"/>
      <c r="D139" s="40"/>
      <c r="E139" s="42" t="s">
        <v>247</v>
      </c>
      <c r="F139" s="40"/>
      <c r="G139" s="40"/>
      <c r="H139" s="40"/>
      <c r="I139" s="40"/>
      <c r="J139" s="41"/>
    </row>
    <row r="140" spans="1:10" ht="58.3">
      <c r="A140" s="31" t="s">
        <v>48</v>
      </c>
      <c r="B140" s="39"/>
      <c r="C140" s="40"/>
      <c r="D140" s="40"/>
      <c r="E140" s="33" t="s">
        <v>248</v>
      </c>
      <c r="F140" s="40"/>
      <c r="G140" s="40"/>
      <c r="H140" s="40"/>
      <c r="I140" s="40"/>
      <c r="J140" s="41"/>
    </row>
    <row r="141" spans="1:16" ht="15">
      <c r="A141" s="31" t="s">
        <v>38</v>
      </c>
      <c r="B141" s="31">
        <v>33</v>
      </c>
      <c r="C141" s="32" t="s">
        <v>249</v>
      </c>
      <c r="D141" s="31" t="s">
        <v>40</v>
      </c>
      <c r="E141" s="33" t="s">
        <v>250</v>
      </c>
      <c r="F141" s="34" t="s">
        <v>144</v>
      </c>
      <c r="G141" s="35">
        <v>94</v>
      </c>
      <c r="H141" s="36">
        <v>0</v>
      </c>
      <c r="I141" s="37">
        <f>ROUND(G141*H141,P4)</f>
        <v>0</v>
      </c>
      <c r="J141" s="34" t="s">
        <v>43</v>
      </c>
      <c r="O141" s="38">
        <f>I141*0.21</f>
        <v>0</v>
      </c>
      <c r="P141">
        <v>3</v>
      </c>
    </row>
    <row r="142" spans="1:10" ht="189.45">
      <c r="A142" s="31" t="s">
        <v>44</v>
      </c>
      <c r="B142" s="39"/>
      <c r="C142" s="40"/>
      <c r="D142" s="40"/>
      <c r="E142" s="33" t="s">
        <v>251</v>
      </c>
      <c r="F142" s="40"/>
      <c r="G142" s="40"/>
      <c r="H142" s="40"/>
      <c r="I142" s="40"/>
      <c r="J142" s="41"/>
    </row>
    <row r="143" spans="1:10" ht="15">
      <c r="A143" s="31" t="s">
        <v>46</v>
      </c>
      <c r="B143" s="39"/>
      <c r="C143" s="40"/>
      <c r="D143" s="40"/>
      <c r="E143" s="42" t="s">
        <v>252</v>
      </c>
      <c r="F143" s="40"/>
      <c r="G143" s="40"/>
      <c r="H143" s="40"/>
      <c r="I143" s="40"/>
      <c r="J143" s="41"/>
    </row>
    <row r="144" spans="1:10" ht="72.9">
      <c r="A144" s="31" t="s">
        <v>48</v>
      </c>
      <c r="B144" s="39"/>
      <c r="C144" s="40"/>
      <c r="D144" s="40"/>
      <c r="E144" s="33" t="s">
        <v>253</v>
      </c>
      <c r="F144" s="40"/>
      <c r="G144" s="40"/>
      <c r="H144" s="40"/>
      <c r="I144" s="40"/>
      <c r="J144" s="41"/>
    </row>
    <row r="145" spans="1:16" ht="15">
      <c r="A145" s="31" t="s">
        <v>38</v>
      </c>
      <c r="B145" s="31">
        <v>34</v>
      </c>
      <c r="C145" s="32" t="s">
        <v>254</v>
      </c>
      <c r="D145" s="31" t="s">
        <v>40</v>
      </c>
      <c r="E145" s="33" t="s">
        <v>255</v>
      </c>
      <c r="F145" s="34" t="s">
        <v>144</v>
      </c>
      <c r="G145" s="35">
        <v>410</v>
      </c>
      <c r="H145" s="36">
        <v>0</v>
      </c>
      <c r="I145" s="37">
        <f>ROUND(G145*H145,P4)</f>
        <v>0</v>
      </c>
      <c r="J145" s="34" t="s">
        <v>43</v>
      </c>
      <c r="O145" s="38">
        <f>I145*0.21</f>
        <v>0</v>
      </c>
      <c r="P145">
        <v>3</v>
      </c>
    </row>
    <row r="146" spans="1:10" ht="131.15">
      <c r="A146" s="31" t="s">
        <v>44</v>
      </c>
      <c r="B146" s="39"/>
      <c r="C146" s="40"/>
      <c r="D146" s="40"/>
      <c r="E146" s="33" t="s">
        <v>256</v>
      </c>
      <c r="F146" s="40"/>
      <c r="G146" s="40"/>
      <c r="H146" s="40"/>
      <c r="I146" s="40"/>
      <c r="J146" s="41"/>
    </row>
    <row r="147" spans="1:10" ht="15">
      <c r="A147" s="31" t="s">
        <v>46</v>
      </c>
      <c r="B147" s="39"/>
      <c r="C147" s="40"/>
      <c r="D147" s="40"/>
      <c r="E147" s="42" t="s">
        <v>257</v>
      </c>
      <c r="F147" s="40"/>
      <c r="G147" s="40"/>
      <c r="H147" s="40"/>
      <c r="I147" s="40"/>
      <c r="J147" s="41"/>
    </row>
    <row r="148" spans="1:10" ht="102">
      <c r="A148" s="31" t="s">
        <v>48</v>
      </c>
      <c r="B148" s="39"/>
      <c r="C148" s="40"/>
      <c r="D148" s="40"/>
      <c r="E148" s="33" t="s">
        <v>258</v>
      </c>
      <c r="F148" s="40"/>
      <c r="G148" s="40"/>
      <c r="H148" s="40"/>
      <c r="I148" s="40"/>
      <c r="J148" s="41"/>
    </row>
    <row r="149" spans="1:10" ht="15">
      <c r="A149" s="25" t="s">
        <v>35</v>
      </c>
      <c r="B149" s="26"/>
      <c r="C149" s="27" t="s">
        <v>259</v>
      </c>
      <c r="D149" s="28"/>
      <c r="E149" s="25" t="s">
        <v>260</v>
      </c>
      <c r="F149" s="28"/>
      <c r="G149" s="28"/>
      <c r="H149" s="28"/>
      <c r="I149" s="29">
        <f>SUMIFS(I150:I153,A150:A153,"P")</f>
        <v>0</v>
      </c>
      <c r="J149" s="30"/>
    </row>
    <row r="150" spans="1:16" ht="15">
      <c r="A150" s="31" t="s">
        <v>38</v>
      </c>
      <c r="B150" s="31">
        <v>35</v>
      </c>
      <c r="C150" s="32" t="s">
        <v>261</v>
      </c>
      <c r="D150" s="31" t="s">
        <v>40</v>
      </c>
      <c r="E150" s="33" t="s">
        <v>262</v>
      </c>
      <c r="F150" s="34" t="s">
        <v>144</v>
      </c>
      <c r="G150" s="35">
        <v>94</v>
      </c>
      <c r="H150" s="36">
        <v>0</v>
      </c>
      <c r="I150" s="37">
        <f>ROUND(G150*H150,P4)</f>
        <v>0</v>
      </c>
      <c r="J150" s="34" t="s">
        <v>43</v>
      </c>
      <c r="O150" s="38">
        <f>I150*0.21</f>
        <v>0</v>
      </c>
      <c r="P150">
        <v>3</v>
      </c>
    </row>
    <row r="151" spans="1:10" ht="116.6">
      <c r="A151" s="31" t="s">
        <v>44</v>
      </c>
      <c r="B151" s="39"/>
      <c r="C151" s="40"/>
      <c r="D151" s="40"/>
      <c r="E151" s="33" t="s">
        <v>263</v>
      </c>
      <c r="F151" s="40"/>
      <c r="G151" s="40"/>
      <c r="H151" s="40"/>
      <c r="I151" s="40"/>
      <c r="J151" s="41"/>
    </row>
    <row r="152" spans="1:10" ht="15">
      <c r="A152" s="31" t="s">
        <v>46</v>
      </c>
      <c r="B152" s="39"/>
      <c r="C152" s="40"/>
      <c r="D152" s="40"/>
      <c r="E152" s="42" t="s">
        <v>252</v>
      </c>
      <c r="F152" s="40"/>
      <c r="G152" s="40"/>
      <c r="H152" s="40"/>
      <c r="I152" s="40"/>
      <c r="J152" s="41"/>
    </row>
    <row r="153" spans="1:10" ht="58.3">
      <c r="A153" s="31" t="s">
        <v>48</v>
      </c>
      <c r="B153" s="39"/>
      <c r="C153" s="40"/>
      <c r="D153" s="40"/>
      <c r="E153" s="33" t="s">
        <v>264</v>
      </c>
      <c r="F153" s="40"/>
      <c r="G153" s="40"/>
      <c r="H153" s="40"/>
      <c r="I153" s="40"/>
      <c r="J153" s="41"/>
    </row>
    <row r="154" spans="1:10" ht="15">
      <c r="A154" s="25" t="s">
        <v>35</v>
      </c>
      <c r="B154" s="26"/>
      <c r="C154" s="27" t="s">
        <v>265</v>
      </c>
      <c r="D154" s="28"/>
      <c r="E154" s="25" t="s">
        <v>266</v>
      </c>
      <c r="F154" s="28"/>
      <c r="G154" s="28"/>
      <c r="H154" s="28"/>
      <c r="I154" s="29">
        <f>SUMIFS(I155:I182,A155:A182,"P")</f>
        <v>0</v>
      </c>
      <c r="J154" s="30"/>
    </row>
    <row r="155" spans="1:16" ht="15">
      <c r="A155" s="31" t="s">
        <v>38</v>
      </c>
      <c r="B155" s="31">
        <v>36</v>
      </c>
      <c r="C155" s="32" t="s">
        <v>267</v>
      </c>
      <c r="D155" s="31" t="s">
        <v>40</v>
      </c>
      <c r="E155" s="33" t="s">
        <v>268</v>
      </c>
      <c r="F155" s="34" t="s">
        <v>110</v>
      </c>
      <c r="G155" s="35">
        <v>180</v>
      </c>
      <c r="H155" s="36">
        <v>0</v>
      </c>
      <c r="I155" s="37">
        <f>ROUND(G155*H155,P4)</f>
        <v>0</v>
      </c>
      <c r="J155" s="34" t="s">
        <v>43</v>
      </c>
      <c r="O155" s="38">
        <f>I155*0.21</f>
        <v>0</v>
      </c>
      <c r="P155">
        <v>3</v>
      </c>
    </row>
    <row r="156" spans="1:10" ht="204">
      <c r="A156" s="31" t="s">
        <v>44</v>
      </c>
      <c r="B156" s="39"/>
      <c r="C156" s="40"/>
      <c r="D156" s="40"/>
      <c r="E156" s="33" t="s">
        <v>269</v>
      </c>
      <c r="F156" s="40"/>
      <c r="G156" s="40"/>
      <c r="H156" s="40"/>
      <c r="I156" s="40"/>
      <c r="J156" s="41"/>
    </row>
    <row r="157" spans="1:10" ht="15">
      <c r="A157" s="31" t="s">
        <v>46</v>
      </c>
      <c r="B157" s="39"/>
      <c r="C157" s="40"/>
      <c r="D157" s="40"/>
      <c r="E157" s="42" t="s">
        <v>270</v>
      </c>
      <c r="F157" s="40"/>
      <c r="G157" s="40"/>
      <c r="H157" s="40"/>
      <c r="I157" s="40"/>
      <c r="J157" s="41"/>
    </row>
    <row r="158" spans="1:10" ht="58.3">
      <c r="A158" s="31" t="s">
        <v>48</v>
      </c>
      <c r="B158" s="39"/>
      <c r="C158" s="40"/>
      <c r="D158" s="40"/>
      <c r="E158" s="33" t="s">
        <v>271</v>
      </c>
      <c r="F158" s="40"/>
      <c r="G158" s="40"/>
      <c r="H158" s="40"/>
      <c r="I158" s="40"/>
      <c r="J158" s="41"/>
    </row>
    <row r="159" spans="1:16" ht="15">
      <c r="A159" s="31" t="s">
        <v>38</v>
      </c>
      <c r="B159" s="31">
        <v>37</v>
      </c>
      <c r="C159" s="32" t="s">
        <v>272</v>
      </c>
      <c r="D159" s="31" t="s">
        <v>40</v>
      </c>
      <c r="E159" s="33" t="s">
        <v>273</v>
      </c>
      <c r="F159" s="34" t="s">
        <v>110</v>
      </c>
      <c r="G159" s="35">
        <v>180</v>
      </c>
      <c r="H159" s="36">
        <v>0</v>
      </c>
      <c r="I159" s="37">
        <f>ROUND(G159*H159,P4)</f>
        <v>0</v>
      </c>
      <c r="J159" s="34" t="s">
        <v>43</v>
      </c>
      <c r="O159" s="38">
        <f>I159*0.21</f>
        <v>0</v>
      </c>
      <c r="P159">
        <v>3</v>
      </c>
    </row>
    <row r="160" spans="1:10" ht="102">
      <c r="A160" s="31" t="s">
        <v>44</v>
      </c>
      <c r="B160" s="39"/>
      <c r="C160" s="40"/>
      <c r="D160" s="40"/>
      <c r="E160" s="33" t="s">
        <v>274</v>
      </c>
      <c r="F160" s="40"/>
      <c r="G160" s="40"/>
      <c r="H160" s="40"/>
      <c r="I160" s="40"/>
      <c r="J160" s="41"/>
    </row>
    <row r="161" spans="1:10" ht="15">
      <c r="A161" s="31" t="s">
        <v>46</v>
      </c>
      <c r="B161" s="39"/>
      <c r="C161" s="40"/>
      <c r="D161" s="40"/>
      <c r="E161" s="42" t="s">
        <v>270</v>
      </c>
      <c r="F161" s="40"/>
      <c r="G161" s="40"/>
      <c r="H161" s="40"/>
      <c r="I161" s="40"/>
      <c r="J161" s="41"/>
    </row>
    <row r="162" spans="1:10" ht="29.15">
      <c r="A162" s="31" t="s">
        <v>48</v>
      </c>
      <c r="B162" s="39"/>
      <c r="C162" s="40"/>
      <c r="D162" s="40"/>
      <c r="E162" s="33" t="s">
        <v>275</v>
      </c>
      <c r="F162" s="40"/>
      <c r="G162" s="40"/>
      <c r="H162" s="40"/>
      <c r="I162" s="40"/>
      <c r="J162" s="41"/>
    </row>
    <row r="163" spans="1:16" ht="15">
      <c r="A163" s="31" t="s">
        <v>38</v>
      </c>
      <c r="B163" s="31">
        <v>38</v>
      </c>
      <c r="C163" s="32" t="s">
        <v>276</v>
      </c>
      <c r="D163" s="31" t="s">
        <v>40</v>
      </c>
      <c r="E163" s="33" t="s">
        <v>277</v>
      </c>
      <c r="F163" s="34" t="s">
        <v>110</v>
      </c>
      <c r="G163" s="35">
        <v>180</v>
      </c>
      <c r="H163" s="36">
        <v>0</v>
      </c>
      <c r="I163" s="37">
        <f>ROUND(G163*H163,P4)</f>
        <v>0</v>
      </c>
      <c r="J163" s="34" t="s">
        <v>43</v>
      </c>
      <c r="O163" s="38">
        <f>I163*0.21</f>
        <v>0</v>
      </c>
      <c r="P163">
        <v>3</v>
      </c>
    </row>
    <row r="164" spans="1:10" ht="29.15">
      <c r="A164" s="31" t="s">
        <v>44</v>
      </c>
      <c r="B164" s="39"/>
      <c r="C164" s="40"/>
      <c r="D164" s="40"/>
      <c r="E164" s="33" t="s">
        <v>278</v>
      </c>
      <c r="F164" s="40"/>
      <c r="G164" s="40"/>
      <c r="H164" s="40"/>
      <c r="I164" s="40"/>
      <c r="J164" s="41"/>
    </row>
    <row r="165" spans="1:10" ht="15">
      <c r="A165" s="31" t="s">
        <v>46</v>
      </c>
      <c r="B165" s="39"/>
      <c r="C165" s="40"/>
      <c r="D165" s="40"/>
      <c r="E165" s="42" t="s">
        <v>270</v>
      </c>
      <c r="F165" s="40"/>
      <c r="G165" s="40"/>
      <c r="H165" s="40"/>
      <c r="I165" s="40"/>
      <c r="J165" s="41"/>
    </row>
    <row r="166" spans="1:10" ht="29.15">
      <c r="A166" s="31" t="s">
        <v>48</v>
      </c>
      <c r="B166" s="39"/>
      <c r="C166" s="40"/>
      <c r="D166" s="40"/>
      <c r="E166" s="33" t="s">
        <v>279</v>
      </c>
      <c r="F166" s="40"/>
      <c r="G166" s="40"/>
      <c r="H166" s="40"/>
      <c r="I166" s="40"/>
      <c r="J166" s="41"/>
    </row>
    <row r="167" spans="1:16" ht="15">
      <c r="A167" s="31" t="s">
        <v>38</v>
      </c>
      <c r="B167" s="31">
        <v>39</v>
      </c>
      <c r="C167" s="32" t="s">
        <v>280</v>
      </c>
      <c r="D167" s="31" t="s">
        <v>40</v>
      </c>
      <c r="E167" s="33" t="s">
        <v>281</v>
      </c>
      <c r="F167" s="34" t="s">
        <v>110</v>
      </c>
      <c r="G167" s="35">
        <v>180</v>
      </c>
      <c r="H167" s="36">
        <v>0</v>
      </c>
      <c r="I167" s="37">
        <f>ROUND(G167*H167,P4)</f>
        <v>0</v>
      </c>
      <c r="J167" s="34" t="s">
        <v>43</v>
      </c>
      <c r="O167" s="38">
        <f>I167*0.21</f>
        <v>0</v>
      </c>
      <c r="P167">
        <v>3</v>
      </c>
    </row>
    <row r="168" spans="1:10" ht="29.15">
      <c r="A168" s="31" t="s">
        <v>44</v>
      </c>
      <c r="B168" s="39"/>
      <c r="C168" s="40"/>
      <c r="D168" s="40"/>
      <c r="E168" s="33" t="s">
        <v>282</v>
      </c>
      <c r="F168" s="40"/>
      <c r="G168" s="40"/>
      <c r="H168" s="40"/>
      <c r="I168" s="40"/>
      <c r="J168" s="41"/>
    </row>
    <row r="169" spans="1:10" ht="15">
      <c r="A169" s="31" t="s">
        <v>46</v>
      </c>
      <c r="B169" s="39"/>
      <c r="C169" s="40"/>
      <c r="D169" s="40"/>
      <c r="E169" s="42" t="s">
        <v>270</v>
      </c>
      <c r="F169" s="40"/>
      <c r="G169" s="40"/>
      <c r="H169" s="40"/>
      <c r="I169" s="40"/>
      <c r="J169" s="41"/>
    </row>
    <row r="170" spans="1:10" ht="29.15">
      <c r="A170" s="31" t="s">
        <v>48</v>
      </c>
      <c r="B170" s="39"/>
      <c r="C170" s="40"/>
      <c r="D170" s="40"/>
      <c r="E170" s="33" t="s">
        <v>283</v>
      </c>
      <c r="F170" s="40"/>
      <c r="G170" s="40"/>
      <c r="H170" s="40"/>
      <c r="I170" s="40"/>
      <c r="J170" s="41"/>
    </row>
    <row r="171" spans="1:16" ht="15">
      <c r="A171" s="31" t="s">
        <v>38</v>
      </c>
      <c r="B171" s="31">
        <v>40</v>
      </c>
      <c r="C171" s="32" t="s">
        <v>284</v>
      </c>
      <c r="D171" s="31" t="s">
        <v>62</v>
      </c>
      <c r="E171" s="33" t="s">
        <v>285</v>
      </c>
      <c r="F171" s="34" t="s">
        <v>144</v>
      </c>
      <c r="G171" s="35">
        <v>90</v>
      </c>
      <c r="H171" s="36">
        <v>0</v>
      </c>
      <c r="I171" s="37">
        <f>ROUND(G171*H171,P4)</f>
        <v>0</v>
      </c>
      <c r="J171" s="34" t="s">
        <v>43</v>
      </c>
      <c r="O171" s="38">
        <f>I171*0.21</f>
        <v>0</v>
      </c>
      <c r="P171">
        <v>3</v>
      </c>
    </row>
    <row r="172" spans="1:10" ht="29.15">
      <c r="A172" s="31" t="s">
        <v>44</v>
      </c>
      <c r="B172" s="39"/>
      <c r="C172" s="40"/>
      <c r="D172" s="40"/>
      <c r="E172" s="33" t="s">
        <v>286</v>
      </c>
      <c r="F172" s="40"/>
      <c r="G172" s="40"/>
      <c r="H172" s="40"/>
      <c r="I172" s="40"/>
      <c r="J172" s="41"/>
    </row>
    <row r="173" spans="1:10" ht="15">
      <c r="A173" s="31" t="s">
        <v>46</v>
      </c>
      <c r="B173" s="39"/>
      <c r="C173" s="40"/>
      <c r="D173" s="40"/>
      <c r="E173" s="42" t="s">
        <v>171</v>
      </c>
      <c r="F173" s="40"/>
      <c r="G173" s="40"/>
      <c r="H173" s="40"/>
      <c r="I173" s="40"/>
      <c r="J173" s="41"/>
    </row>
    <row r="174" spans="1:10" ht="160.3">
      <c r="A174" s="31" t="s">
        <v>48</v>
      </c>
      <c r="B174" s="39"/>
      <c r="C174" s="40"/>
      <c r="D174" s="40"/>
      <c r="E174" s="33" t="s">
        <v>287</v>
      </c>
      <c r="F174" s="40"/>
      <c r="G174" s="40"/>
      <c r="H174" s="40"/>
      <c r="I174" s="40"/>
      <c r="J174" s="41"/>
    </row>
    <row r="175" spans="1:16" ht="15">
      <c r="A175" s="31" t="s">
        <v>38</v>
      </c>
      <c r="B175" s="31">
        <v>41</v>
      </c>
      <c r="C175" s="32" t="s">
        <v>288</v>
      </c>
      <c r="D175" s="31" t="s">
        <v>40</v>
      </c>
      <c r="E175" s="33" t="s">
        <v>289</v>
      </c>
      <c r="F175" s="34" t="s">
        <v>290</v>
      </c>
      <c r="G175" s="35">
        <v>18</v>
      </c>
      <c r="H175" s="36">
        <v>0</v>
      </c>
      <c r="I175" s="37">
        <f>ROUND(G175*H175,P4)</f>
        <v>0</v>
      </c>
      <c r="J175" s="34" t="s">
        <v>43</v>
      </c>
      <c r="O175" s="38">
        <f>I175*0.21</f>
        <v>0</v>
      </c>
      <c r="P175">
        <v>3</v>
      </c>
    </row>
    <row r="176" spans="1:10" ht="43.75">
      <c r="A176" s="31" t="s">
        <v>44</v>
      </c>
      <c r="B176" s="39"/>
      <c r="C176" s="40"/>
      <c r="D176" s="40"/>
      <c r="E176" s="33" t="s">
        <v>291</v>
      </c>
      <c r="F176" s="40"/>
      <c r="G176" s="40"/>
      <c r="H176" s="40"/>
      <c r="I176" s="40"/>
      <c r="J176" s="41"/>
    </row>
    <row r="177" spans="1:10" ht="15">
      <c r="A177" s="31" t="s">
        <v>46</v>
      </c>
      <c r="B177" s="39"/>
      <c r="C177" s="40"/>
      <c r="D177" s="40"/>
      <c r="E177" s="42" t="s">
        <v>292</v>
      </c>
      <c r="F177" s="40"/>
      <c r="G177" s="40"/>
      <c r="H177" s="40"/>
      <c r="I177" s="40"/>
      <c r="J177" s="41"/>
    </row>
    <row r="178" spans="1:10" ht="43.75">
      <c r="A178" s="31" t="s">
        <v>48</v>
      </c>
      <c r="B178" s="39"/>
      <c r="C178" s="40"/>
      <c r="D178" s="40"/>
      <c r="E178" s="33" t="s">
        <v>293</v>
      </c>
      <c r="F178" s="40"/>
      <c r="G178" s="40"/>
      <c r="H178" s="40"/>
      <c r="I178" s="40"/>
      <c r="J178" s="41"/>
    </row>
    <row r="179" spans="1:16" ht="15">
      <c r="A179" s="31" t="s">
        <v>38</v>
      </c>
      <c r="B179" s="31">
        <v>42</v>
      </c>
      <c r="C179" s="32" t="s">
        <v>294</v>
      </c>
      <c r="D179" s="31" t="s">
        <v>40</v>
      </c>
      <c r="E179" s="33" t="s">
        <v>295</v>
      </c>
      <c r="F179" s="34" t="s">
        <v>110</v>
      </c>
      <c r="G179" s="35">
        <v>25</v>
      </c>
      <c r="H179" s="36">
        <v>0</v>
      </c>
      <c r="I179" s="37">
        <f>ROUND(G179*H179,P4)</f>
        <v>0</v>
      </c>
      <c r="J179" s="34" t="s">
        <v>43</v>
      </c>
      <c r="O179" s="38">
        <f>I179*0.21</f>
        <v>0</v>
      </c>
      <c r="P179">
        <v>3</v>
      </c>
    </row>
    <row r="180" spans="1:10" ht="29.15">
      <c r="A180" s="31" t="s">
        <v>44</v>
      </c>
      <c r="B180" s="39"/>
      <c r="C180" s="40"/>
      <c r="D180" s="40"/>
      <c r="E180" s="33" t="s">
        <v>296</v>
      </c>
      <c r="F180" s="40"/>
      <c r="G180" s="40"/>
      <c r="H180" s="40"/>
      <c r="I180" s="40"/>
      <c r="J180" s="41"/>
    </row>
    <row r="181" spans="1:10" ht="15">
      <c r="A181" s="31" t="s">
        <v>46</v>
      </c>
      <c r="B181" s="39"/>
      <c r="C181" s="40"/>
      <c r="D181" s="40"/>
      <c r="E181" s="42" t="s">
        <v>156</v>
      </c>
      <c r="F181" s="40"/>
      <c r="G181" s="40"/>
      <c r="H181" s="40"/>
      <c r="I181" s="40"/>
      <c r="J181" s="41"/>
    </row>
    <row r="182" spans="1:10" ht="43.75">
      <c r="A182" s="31" t="s">
        <v>48</v>
      </c>
      <c r="B182" s="39"/>
      <c r="C182" s="40"/>
      <c r="D182" s="40"/>
      <c r="E182" s="33" t="s">
        <v>297</v>
      </c>
      <c r="F182" s="40"/>
      <c r="G182" s="40"/>
      <c r="H182" s="40"/>
      <c r="I182" s="40"/>
      <c r="J182" s="41"/>
    </row>
    <row r="183" spans="1:10" ht="15">
      <c r="A183" s="25" t="s">
        <v>35</v>
      </c>
      <c r="B183" s="26"/>
      <c r="C183" s="27" t="s">
        <v>298</v>
      </c>
      <c r="D183" s="28"/>
      <c r="E183" s="25" t="s">
        <v>299</v>
      </c>
      <c r="F183" s="28"/>
      <c r="G183" s="28"/>
      <c r="H183" s="28"/>
      <c r="I183" s="29">
        <f>SUMIFS(I184:I211,A184:A211,"P")</f>
        <v>0</v>
      </c>
      <c r="J183" s="30"/>
    </row>
    <row r="184" spans="1:16" ht="15">
      <c r="A184" s="31" t="s">
        <v>38</v>
      </c>
      <c r="B184" s="31">
        <v>43</v>
      </c>
      <c r="C184" s="32" t="s">
        <v>300</v>
      </c>
      <c r="D184" s="31" t="s">
        <v>40</v>
      </c>
      <c r="E184" s="33" t="s">
        <v>301</v>
      </c>
      <c r="F184" s="34" t="s">
        <v>110</v>
      </c>
      <c r="G184" s="35">
        <v>25</v>
      </c>
      <c r="H184" s="36">
        <v>0</v>
      </c>
      <c r="I184" s="37">
        <f>ROUND(G184*H184,P4)</f>
        <v>0</v>
      </c>
      <c r="J184" s="34" t="s">
        <v>43</v>
      </c>
      <c r="O184" s="38">
        <f>I184*0.21</f>
        <v>0</v>
      </c>
      <c r="P184">
        <v>3</v>
      </c>
    </row>
    <row r="185" spans="1:10" ht="29.15">
      <c r="A185" s="31" t="s">
        <v>44</v>
      </c>
      <c r="B185" s="39"/>
      <c r="C185" s="40"/>
      <c r="D185" s="40"/>
      <c r="E185" s="33" t="s">
        <v>302</v>
      </c>
      <c r="F185" s="40"/>
      <c r="G185" s="40"/>
      <c r="H185" s="40"/>
      <c r="I185" s="40"/>
      <c r="J185" s="41"/>
    </row>
    <row r="186" spans="1:10" ht="15">
      <c r="A186" s="31" t="s">
        <v>46</v>
      </c>
      <c r="B186" s="39"/>
      <c r="C186" s="40"/>
      <c r="D186" s="40"/>
      <c r="E186" s="42" t="s">
        <v>156</v>
      </c>
      <c r="F186" s="40"/>
      <c r="G186" s="40"/>
      <c r="H186" s="40"/>
      <c r="I186" s="40"/>
      <c r="J186" s="41"/>
    </row>
    <row r="187" spans="1:10" ht="262.3">
      <c r="A187" s="31" t="s">
        <v>48</v>
      </c>
      <c r="B187" s="39"/>
      <c r="C187" s="40"/>
      <c r="D187" s="40"/>
      <c r="E187" s="33" t="s">
        <v>303</v>
      </c>
      <c r="F187" s="40"/>
      <c r="G187" s="40"/>
      <c r="H187" s="40"/>
      <c r="I187" s="40"/>
      <c r="J187" s="41"/>
    </row>
    <row r="188" spans="1:16" ht="15">
      <c r="A188" s="31" t="s">
        <v>38</v>
      </c>
      <c r="B188" s="31">
        <v>44</v>
      </c>
      <c r="C188" s="32" t="s">
        <v>304</v>
      </c>
      <c r="D188" s="31" t="s">
        <v>40</v>
      </c>
      <c r="E188" s="33" t="s">
        <v>305</v>
      </c>
      <c r="F188" s="34" t="s">
        <v>110</v>
      </c>
      <c r="G188" s="35">
        <v>214</v>
      </c>
      <c r="H188" s="36">
        <v>0</v>
      </c>
      <c r="I188" s="37">
        <f>ROUND(G188*H188,P4)</f>
        <v>0</v>
      </c>
      <c r="J188" s="34" t="s">
        <v>43</v>
      </c>
      <c r="O188" s="38">
        <f>I188*0.21</f>
        <v>0</v>
      </c>
      <c r="P188">
        <v>3</v>
      </c>
    </row>
    <row r="189" spans="1:10" ht="72.9">
      <c r="A189" s="31" t="s">
        <v>44</v>
      </c>
      <c r="B189" s="39"/>
      <c r="C189" s="40"/>
      <c r="D189" s="40"/>
      <c r="E189" s="33" t="s">
        <v>306</v>
      </c>
      <c r="F189" s="40"/>
      <c r="G189" s="40"/>
      <c r="H189" s="40"/>
      <c r="I189" s="40"/>
      <c r="J189" s="41"/>
    </row>
    <row r="190" spans="1:10" ht="15">
      <c r="A190" s="31" t="s">
        <v>46</v>
      </c>
      <c r="B190" s="39"/>
      <c r="C190" s="40"/>
      <c r="D190" s="40"/>
      <c r="E190" s="42" t="s">
        <v>307</v>
      </c>
      <c r="F190" s="40"/>
      <c r="G190" s="40"/>
      <c r="H190" s="40"/>
      <c r="I190" s="40"/>
      <c r="J190" s="41"/>
    </row>
    <row r="191" spans="1:10" ht="72.9">
      <c r="A191" s="31" t="s">
        <v>48</v>
      </c>
      <c r="B191" s="39"/>
      <c r="C191" s="40"/>
      <c r="D191" s="40"/>
      <c r="E191" s="33" t="s">
        <v>308</v>
      </c>
      <c r="F191" s="40"/>
      <c r="G191" s="40"/>
      <c r="H191" s="40"/>
      <c r="I191" s="40"/>
      <c r="J191" s="41"/>
    </row>
    <row r="192" spans="1:16" ht="15">
      <c r="A192" s="31" t="s">
        <v>38</v>
      </c>
      <c r="B192" s="31">
        <v>45</v>
      </c>
      <c r="C192" s="32" t="s">
        <v>309</v>
      </c>
      <c r="D192" s="31" t="s">
        <v>40</v>
      </c>
      <c r="E192" s="33" t="s">
        <v>310</v>
      </c>
      <c r="F192" s="34" t="s">
        <v>290</v>
      </c>
      <c r="G192" s="35">
        <v>5</v>
      </c>
      <c r="H192" s="36">
        <v>0</v>
      </c>
      <c r="I192" s="37">
        <f>ROUND(G192*H192,P4)</f>
        <v>0</v>
      </c>
      <c r="J192" s="34" t="s">
        <v>43</v>
      </c>
      <c r="O192" s="38">
        <f>I192*0.21</f>
        <v>0</v>
      </c>
      <c r="P192">
        <v>3</v>
      </c>
    </row>
    <row r="193" spans="1:10" ht="29.15">
      <c r="A193" s="31" t="s">
        <v>44</v>
      </c>
      <c r="B193" s="39"/>
      <c r="C193" s="40"/>
      <c r="D193" s="40"/>
      <c r="E193" s="33" t="s">
        <v>311</v>
      </c>
      <c r="F193" s="40"/>
      <c r="G193" s="40"/>
      <c r="H193" s="40"/>
      <c r="I193" s="40"/>
      <c r="J193" s="41"/>
    </row>
    <row r="194" spans="1:10" ht="15">
      <c r="A194" s="31" t="s">
        <v>46</v>
      </c>
      <c r="B194" s="39"/>
      <c r="C194" s="40"/>
      <c r="D194" s="40"/>
      <c r="E194" s="42" t="s">
        <v>312</v>
      </c>
      <c r="F194" s="40"/>
      <c r="G194" s="40"/>
      <c r="H194" s="40"/>
      <c r="I194" s="40"/>
      <c r="J194" s="41"/>
    </row>
    <row r="195" spans="1:10" ht="276.9">
      <c r="A195" s="31" t="s">
        <v>48</v>
      </c>
      <c r="B195" s="39"/>
      <c r="C195" s="40"/>
      <c r="D195" s="40"/>
      <c r="E195" s="33" t="s">
        <v>313</v>
      </c>
      <c r="F195" s="40"/>
      <c r="G195" s="40"/>
      <c r="H195" s="40"/>
      <c r="I195" s="40"/>
      <c r="J195" s="41"/>
    </row>
    <row r="196" spans="1:16" ht="15">
      <c r="A196" s="31" t="s">
        <v>38</v>
      </c>
      <c r="B196" s="31">
        <v>46</v>
      </c>
      <c r="C196" s="32" t="s">
        <v>314</v>
      </c>
      <c r="D196" s="31" t="s">
        <v>40</v>
      </c>
      <c r="E196" s="33" t="s">
        <v>315</v>
      </c>
      <c r="F196" s="34" t="s">
        <v>290</v>
      </c>
      <c r="G196" s="35">
        <v>7</v>
      </c>
      <c r="H196" s="36">
        <v>0</v>
      </c>
      <c r="I196" s="37">
        <f>ROUND(G196*H196,P4)</f>
        <v>0</v>
      </c>
      <c r="J196" s="34" t="s">
        <v>43</v>
      </c>
      <c r="O196" s="38">
        <f>I196*0.21</f>
        <v>0</v>
      </c>
      <c r="P196">
        <v>3</v>
      </c>
    </row>
    <row r="197" spans="1:10" ht="29.15">
      <c r="A197" s="31" t="s">
        <v>44</v>
      </c>
      <c r="B197" s="39"/>
      <c r="C197" s="40"/>
      <c r="D197" s="40"/>
      <c r="E197" s="33" t="s">
        <v>316</v>
      </c>
      <c r="F197" s="40"/>
      <c r="G197" s="40"/>
      <c r="H197" s="40"/>
      <c r="I197" s="40"/>
      <c r="J197" s="41"/>
    </row>
    <row r="198" spans="1:10" ht="15">
      <c r="A198" s="31" t="s">
        <v>46</v>
      </c>
      <c r="B198" s="39"/>
      <c r="C198" s="40"/>
      <c r="D198" s="40"/>
      <c r="E198" s="42" t="s">
        <v>317</v>
      </c>
      <c r="F198" s="40"/>
      <c r="G198" s="40"/>
      <c r="H198" s="40"/>
      <c r="I198" s="40"/>
      <c r="J198" s="41"/>
    </row>
    <row r="199" spans="1:10" ht="43.75">
      <c r="A199" s="31" t="s">
        <v>48</v>
      </c>
      <c r="B199" s="39"/>
      <c r="C199" s="40"/>
      <c r="D199" s="40"/>
      <c r="E199" s="33" t="s">
        <v>318</v>
      </c>
      <c r="F199" s="40"/>
      <c r="G199" s="40"/>
      <c r="H199" s="40"/>
      <c r="I199" s="40"/>
      <c r="J199" s="41"/>
    </row>
    <row r="200" spans="1:16" ht="15">
      <c r="A200" s="31" t="s">
        <v>38</v>
      </c>
      <c r="B200" s="31">
        <v>47</v>
      </c>
      <c r="C200" s="32" t="s">
        <v>319</v>
      </c>
      <c r="D200" s="31" t="s">
        <v>40</v>
      </c>
      <c r="E200" s="33" t="s">
        <v>320</v>
      </c>
      <c r="F200" s="34" t="s">
        <v>290</v>
      </c>
      <c r="G200" s="35">
        <v>12</v>
      </c>
      <c r="H200" s="36">
        <v>0</v>
      </c>
      <c r="I200" s="37">
        <f>ROUND(G200*H200,P4)</f>
        <v>0</v>
      </c>
      <c r="J200" s="34" t="s">
        <v>43</v>
      </c>
      <c r="O200" s="38">
        <f>I200*0.21</f>
        <v>0</v>
      </c>
      <c r="P200">
        <v>3</v>
      </c>
    </row>
    <row r="201" spans="1:10" ht="72.9">
      <c r="A201" s="31" t="s">
        <v>44</v>
      </c>
      <c r="B201" s="39"/>
      <c r="C201" s="40"/>
      <c r="D201" s="40"/>
      <c r="E201" s="33" t="s">
        <v>321</v>
      </c>
      <c r="F201" s="40"/>
      <c r="G201" s="40"/>
      <c r="H201" s="40"/>
      <c r="I201" s="40"/>
      <c r="J201" s="41"/>
    </row>
    <row r="202" spans="1:10" ht="15">
      <c r="A202" s="31" t="s">
        <v>46</v>
      </c>
      <c r="B202" s="39"/>
      <c r="C202" s="40"/>
      <c r="D202" s="40"/>
      <c r="E202" s="42" t="s">
        <v>322</v>
      </c>
      <c r="F202" s="40"/>
      <c r="G202" s="40"/>
      <c r="H202" s="40"/>
      <c r="I202" s="40"/>
      <c r="J202" s="41"/>
    </row>
    <row r="203" spans="1:10" ht="43.75">
      <c r="A203" s="31" t="s">
        <v>48</v>
      </c>
      <c r="B203" s="39"/>
      <c r="C203" s="40"/>
      <c r="D203" s="40"/>
      <c r="E203" s="33" t="s">
        <v>323</v>
      </c>
      <c r="F203" s="40"/>
      <c r="G203" s="40"/>
      <c r="H203" s="40"/>
      <c r="I203" s="40"/>
      <c r="J203" s="41"/>
    </row>
    <row r="204" spans="1:16" ht="15">
      <c r="A204" s="31" t="s">
        <v>38</v>
      </c>
      <c r="B204" s="31">
        <v>48</v>
      </c>
      <c r="C204" s="32" t="s">
        <v>324</v>
      </c>
      <c r="D204" s="31" t="s">
        <v>40</v>
      </c>
      <c r="E204" s="33" t="s">
        <v>325</v>
      </c>
      <c r="F204" s="34" t="s">
        <v>290</v>
      </c>
      <c r="G204" s="35">
        <v>7</v>
      </c>
      <c r="H204" s="36">
        <v>0</v>
      </c>
      <c r="I204" s="37">
        <f>ROUND(G204*H204,P4)</f>
        <v>0</v>
      </c>
      <c r="J204" s="34" t="s">
        <v>43</v>
      </c>
      <c r="O204" s="38">
        <f>I204*0.21</f>
        <v>0</v>
      </c>
      <c r="P204">
        <v>3</v>
      </c>
    </row>
    <row r="205" spans="1:10" ht="72.9">
      <c r="A205" s="31" t="s">
        <v>44</v>
      </c>
      <c r="B205" s="39"/>
      <c r="C205" s="40"/>
      <c r="D205" s="40"/>
      <c r="E205" s="33" t="s">
        <v>326</v>
      </c>
      <c r="F205" s="40"/>
      <c r="G205" s="40"/>
      <c r="H205" s="40"/>
      <c r="I205" s="40"/>
      <c r="J205" s="41"/>
    </row>
    <row r="206" spans="1:10" ht="15">
      <c r="A206" s="31" t="s">
        <v>46</v>
      </c>
      <c r="B206" s="39"/>
      <c r="C206" s="40"/>
      <c r="D206" s="40"/>
      <c r="E206" s="42" t="s">
        <v>327</v>
      </c>
      <c r="F206" s="40"/>
      <c r="G206" s="40"/>
      <c r="H206" s="40"/>
      <c r="I206" s="40"/>
      <c r="J206" s="41"/>
    </row>
    <row r="207" spans="1:10" ht="43.75">
      <c r="A207" s="31" t="s">
        <v>48</v>
      </c>
      <c r="B207" s="39"/>
      <c r="C207" s="40"/>
      <c r="D207" s="40"/>
      <c r="E207" s="33" t="s">
        <v>323</v>
      </c>
      <c r="F207" s="40"/>
      <c r="G207" s="40"/>
      <c r="H207" s="40"/>
      <c r="I207" s="40"/>
      <c r="J207" s="41"/>
    </row>
    <row r="208" spans="1:16" ht="15">
      <c r="A208" s="31" t="s">
        <v>38</v>
      </c>
      <c r="B208" s="31">
        <v>49</v>
      </c>
      <c r="C208" s="32" t="s">
        <v>328</v>
      </c>
      <c r="D208" s="31" t="s">
        <v>40</v>
      </c>
      <c r="E208" s="33" t="s">
        <v>329</v>
      </c>
      <c r="F208" s="34" t="s">
        <v>290</v>
      </c>
      <c r="G208" s="35">
        <v>13</v>
      </c>
      <c r="H208" s="36">
        <v>0</v>
      </c>
      <c r="I208" s="37">
        <f>ROUND(G208*H208,P4)</f>
        <v>0</v>
      </c>
      <c r="J208" s="34" t="s">
        <v>43</v>
      </c>
      <c r="O208" s="38">
        <f>I208*0.21</f>
        <v>0</v>
      </c>
      <c r="P208">
        <v>3</v>
      </c>
    </row>
    <row r="209" spans="1:10" ht="72.9">
      <c r="A209" s="31" t="s">
        <v>44</v>
      </c>
      <c r="B209" s="39"/>
      <c r="C209" s="40"/>
      <c r="D209" s="40"/>
      <c r="E209" s="33" t="s">
        <v>330</v>
      </c>
      <c r="F209" s="40"/>
      <c r="G209" s="40"/>
      <c r="H209" s="40"/>
      <c r="I209" s="40"/>
      <c r="J209" s="41"/>
    </row>
    <row r="210" spans="1:10" ht="15">
      <c r="A210" s="31" t="s">
        <v>46</v>
      </c>
      <c r="B210" s="39"/>
      <c r="C210" s="40"/>
      <c r="D210" s="40"/>
      <c r="E210" s="42" t="s">
        <v>331</v>
      </c>
      <c r="F210" s="40"/>
      <c r="G210" s="40"/>
      <c r="H210" s="40"/>
      <c r="I210" s="40"/>
      <c r="J210" s="41"/>
    </row>
    <row r="211" spans="1:10" ht="43.75">
      <c r="A211" s="31" t="s">
        <v>48</v>
      </c>
      <c r="B211" s="39"/>
      <c r="C211" s="40"/>
      <c r="D211" s="40"/>
      <c r="E211" s="33" t="s">
        <v>323</v>
      </c>
      <c r="F211" s="40"/>
      <c r="G211" s="40"/>
      <c r="H211" s="40"/>
      <c r="I211" s="40"/>
      <c r="J211" s="41"/>
    </row>
    <row r="212" spans="1:10" ht="15">
      <c r="A212" s="25" t="s">
        <v>35</v>
      </c>
      <c r="B212" s="26"/>
      <c r="C212" s="27" t="s">
        <v>332</v>
      </c>
      <c r="D212" s="28"/>
      <c r="E212" s="25" t="s">
        <v>333</v>
      </c>
      <c r="F212" s="28"/>
      <c r="G212" s="28"/>
      <c r="H212" s="28"/>
      <c r="I212" s="29">
        <f>SUMIFS(I213:I264,A213:A264,"P")</f>
        <v>0</v>
      </c>
      <c r="J212" s="30"/>
    </row>
    <row r="213" spans="1:16" ht="29.15">
      <c r="A213" s="31" t="s">
        <v>38</v>
      </c>
      <c r="B213" s="31">
        <v>50</v>
      </c>
      <c r="C213" s="32" t="s">
        <v>334</v>
      </c>
      <c r="D213" s="31" t="s">
        <v>40</v>
      </c>
      <c r="E213" s="33" t="s">
        <v>335</v>
      </c>
      <c r="F213" s="34" t="s">
        <v>290</v>
      </c>
      <c r="G213" s="35">
        <v>3</v>
      </c>
      <c r="H213" s="36">
        <v>0</v>
      </c>
      <c r="I213" s="37">
        <f>ROUND(G213*H213,P4)</f>
        <v>0</v>
      </c>
      <c r="J213" s="34" t="s">
        <v>43</v>
      </c>
      <c r="O213" s="38">
        <f>I213*0.21</f>
        <v>0</v>
      </c>
      <c r="P213">
        <v>3</v>
      </c>
    </row>
    <row r="214" spans="1:10" ht="15">
      <c r="A214" s="31" t="s">
        <v>44</v>
      </c>
      <c r="B214" s="39"/>
      <c r="C214" s="40"/>
      <c r="D214" s="40"/>
      <c r="E214" s="33" t="s">
        <v>336</v>
      </c>
      <c r="F214" s="40"/>
      <c r="G214" s="40"/>
      <c r="H214" s="40"/>
      <c r="I214" s="40"/>
      <c r="J214" s="41"/>
    </row>
    <row r="215" spans="1:10" ht="15">
      <c r="A215" s="31" t="s">
        <v>46</v>
      </c>
      <c r="B215" s="39"/>
      <c r="C215" s="40"/>
      <c r="D215" s="40"/>
      <c r="E215" s="42" t="s">
        <v>337</v>
      </c>
      <c r="F215" s="40"/>
      <c r="G215" s="40"/>
      <c r="H215" s="40"/>
      <c r="I215" s="40"/>
      <c r="J215" s="41"/>
    </row>
    <row r="216" spans="1:10" ht="29.15">
      <c r="A216" s="31" t="s">
        <v>48</v>
      </c>
      <c r="B216" s="39"/>
      <c r="C216" s="40"/>
      <c r="D216" s="40"/>
      <c r="E216" s="33" t="s">
        <v>338</v>
      </c>
      <c r="F216" s="40"/>
      <c r="G216" s="40"/>
      <c r="H216" s="40"/>
      <c r="I216" s="40"/>
      <c r="J216" s="41"/>
    </row>
    <row r="217" spans="1:16" ht="29.15">
      <c r="A217" s="31" t="s">
        <v>38</v>
      </c>
      <c r="B217" s="31">
        <v>51</v>
      </c>
      <c r="C217" s="32" t="s">
        <v>339</v>
      </c>
      <c r="D217" s="31" t="s">
        <v>40</v>
      </c>
      <c r="E217" s="33" t="s">
        <v>340</v>
      </c>
      <c r="F217" s="34" t="s">
        <v>290</v>
      </c>
      <c r="G217" s="35">
        <v>9</v>
      </c>
      <c r="H217" s="36">
        <v>0</v>
      </c>
      <c r="I217" s="37">
        <f>ROUND(G217*H217,P4)</f>
        <v>0</v>
      </c>
      <c r="J217" s="34" t="s">
        <v>43</v>
      </c>
      <c r="O217" s="38">
        <f>I217*0.21</f>
        <v>0</v>
      </c>
      <c r="P217">
        <v>3</v>
      </c>
    </row>
    <row r="218" spans="1:10" ht="174.9">
      <c r="A218" s="31" t="s">
        <v>44</v>
      </c>
      <c r="B218" s="39"/>
      <c r="C218" s="40"/>
      <c r="D218" s="40"/>
      <c r="E218" s="33" t="s">
        <v>341</v>
      </c>
      <c r="F218" s="40"/>
      <c r="G218" s="40"/>
      <c r="H218" s="40"/>
      <c r="I218" s="40"/>
      <c r="J218" s="41"/>
    </row>
    <row r="219" spans="1:10" ht="15">
      <c r="A219" s="31" t="s">
        <v>46</v>
      </c>
      <c r="B219" s="39"/>
      <c r="C219" s="40"/>
      <c r="D219" s="40"/>
      <c r="E219" s="42" t="s">
        <v>342</v>
      </c>
      <c r="F219" s="40"/>
      <c r="G219" s="40"/>
      <c r="H219" s="40"/>
      <c r="I219" s="40"/>
      <c r="J219" s="41"/>
    </row>
    <row r="220" spans="1:10" ht="29.15">
      <c r="A220" s="31" t="s">
        <v>48</v>
      </c>
      <c r="B220" s="39"/>
      <c r="C220" s="40"/>
      <c r="D220" s="40"/>
      <c r="E220" s="33" t="s">
        <v>343</v>
      </c>
      <c r="F220" s="40"/>
      <c r="G220" s="40"/>
      <c r="H220" s="40"/>
      <c r="I220" s="40"/>
      <c r="J220" s="41"/>
    </row>
    <row r="221" spans="1:16" ht="29.15">
      <c r="A221" s="31" t="s">
        <v>38</v>
      </c>
      <c r="B221" s="31">
        <v>52</v>
      </c>
      <c r="C221" s="32" t="s">
        <v>344</v>
      </c>
      <c r="D221" s="31" t="s">
        <v>40</v>
      </c>
      <c r="E221" s="33" t="s">
        <v>345</v>
      </c>
      <c r="F221" s="34" t="s">
        <v>144</v>
      </c>
      <c r="G221" s="35">
        <v>40</v>
      </c>
      <c r="H221" s="36">
        <v>0</v>
      </c>
      <c r="I221" s="37">
        <f>ROUND(G221*H221,P4)</f>
        <v>0</v>
      </c>
      <c r="J221" s="34" t="s">
        <v>43</v>
      </c>
      <c r="O221" s="38">
        <f>I221*0.21</f>
        <v>0</v>
      </c>
      <c r="P221">
        <v>3</v>
      </c>
    </row>
    <row r="222" spans="1:10" ht="102">
      <c r="A222" s="31" t="s">
        <v>44</v>
      </c>
      <c r="B222" s="39"/>
      <c r="C222" s="40"/>
      <c r="D222" s="40"/>
      <c r="E222" s="33" t="s">
        <v>346</v>
      </c>
      <c r="F222" s="40"/>
      <c r="G222" s="40"/>
      <c r="H222" s="40"/>
      <c r="I222" s="40"/>
      <c r="J222" s="41"/>
    </row>
    <row r="223" spans="1:10" ht="15">
      <c r="A223" s="31" t="s">
        <v>46</v>
      </c>
      <c r="B223" s="39"/>
      <c r="C223" s="40"/>
      <c r="D223" s="40"/>
      <c r="E223" s="42" t="s">
        <v>347</v>
      </c>
      <c r="F223" s="40"/>
      <c r="G223" s="40"/>
      <c r="H223" s="40"/>
      <c r="I223" s="40"/>
      <c r="J223" s="41"/>
    </row>
    <row r="224" spans="1:10" ht="58.3">
      <c r="A224" s="31" t="s">
        <v>48</v>
      </c>
      <c r="B224" s="39"/>
      <c r="C224" s="40"/>
      <c r="D224" s="40"/>
      <c r="E224" s="33" t="s">
        <v>348</v>
      </c>
      <c r="F224" s="40"/>
      <c r="G224" s="40"/>
      <c r="H224" s="40"/>
      <c r="I224" s="40"/>
      <c r="J224" s="41"/>
    </row>
    <row r="225" spans="1:16" ht="29.15">
      <c r="A225" s="31" t="s">
        <v>38</v>
      </c>
      <c r="B225" s="31">
        <v>53</v>
      </c>
      <c r="C225" s="32" t="s">
        <v>349</v>
      </c>
      <c r="D225" s="31" t="s">
        <v>40</v>
      </c>
      <c r="E225" s="33" t="s">
        <v>350</v>
      </c>
      <c r="F225" s="34" t="s">
        <v>144</v>
      </c>
      <c r="G225" s="35">
        <v>40</v>
      </c>
      <c r="H225" s="36">
        <v>0</v>
      </c>
      <c r="I225" s="37">
        <f>ROUND(G225*H225,P4)</f>
        <v>0</v>
      </c>
      <c r="J225" s="34" t="s">
        <v>43</v>
      </c>
      <c r="O225" s="38">
        <f>I225*0.21</f>
        <v>0</v>
      </c>
      <c r="P225">
        <v>3</v>
      </c>
    </row>
    <row r="226" spans="1:10" ht="102">
      <c r="A226" s="31" t="s">
        <v>44</v>
      </c>
      <c r="B226" s="39"/>
      <c r="C226" s="40"/>
      <c r="D226" s="40"/>
      <c r="E226" s="33" t="s">
        <v>346</v>
      </c>
      <c r="F226" s="40"/>
      <c r="G226" s="40"/>
      <c r="H226" s="40"/>
      <c r="I226" s="40"/>
      <c r="J226" s="41"/>
    </row>
    <row r="227" spans="1:10" ht="15">
      <c r="A227" s="31" t="s">
        <v>46</v>
      </c>
      <c r="B227" s="39"/>
      <c r="C227" s="40"/>
      <c r="D227" s="40"/>
      <c r="E227" s="42" t="s">
        <v>347</v>
      </c>
      <c r="F227" s="40"/>
      <c r="G227" s="40"/>
      <c r="H227" s="40"/>
      <c r="I227" s="40"/>
      <c r="J227" s="41"/>
    </row>
    <row r="228" spans="1:10" ht="58.3">
      <c r="A228" s="31" t="s">
        <v>48</v>
      </c>
      <c r="B228" s="39"/>
      <c r="C228" s="40"/>
      <c r="D228" s="40"/>
      <c r="E228" s="33" t="s">
        <v>348</v>
      </c>
      <c r="F228" s="40"/>
      <c r="G228" s="40"/>
      <c r="H228" s="40"/>
      <c r="I228" s="40"/>
      <c r="J228" s="41"/>
    </row>
    <row r="229" spans="1:16" ht="15">
      <c r="A229" s="31" t="s">
        <v>38</v>
      </c>
      <c r="B229" s="31">
        <v>54</v>
      </c>
      <c r="C229" s="32" t="s">
        <v>351</v>
      </c>
      <c r="D229" s="31" t="s">
        <v>62</v>
      </c>
      <c r="E229" s="33" t="s">
        <v>352</v>
      </c>
      <c r="F229" s="34" t="s">
        <v>110</v>
      </c>
      <c r="G229" s="35">
        <v>58</v>
      </c>
      <c r="H229" s="36">
        <v>0</v>
      </c>
      <c r="I229" s="37">
        <f>ROUND(G229*H229,P4)</f>
        <v>0</v>
      </c>
      <c r="J229" s="34" t="s">
        <v>43</v>
      </c>
      <c r="O229" s="38">
        <f>I229*0.21</f>
        <v>0</v>
      </c>
      <c r="P229">
        <v>3</v>
      </c>
    </row>
    <row r="230" spans="1:10" ht="204">
      <c r="A230" s="31" t="s">
        <v>44</v>
      </c>
      <c r="B230" s="39"/>
      <c r="C230" s="40"/>
      <c r="D230" s="40"/>
      <c r="E230" s="33" t="s">
        <v>353</v>
      </c>
      <c r="F230" s="40"/>
      <c r="G230" s="40"/>
      <c r="H230" s="40"/>
      <c r="I230" s="40"/>
      <c r="J230" s="41"/>
    </row>
    <row r="231" spans="1:10" ht="15">
      <c r="A231" s="31" t="s">
        <v>46</v>
      </c>
      <c r="B231" s="39"/>
      <c r="C231" s="40"/>
      <c r="D231" s="40"/>
      <c r="E231" s="42" t="s">
        <v>354</v>
      </c>
      <c r="F231" s="40"/>
      <c r="G231" s="40"/>
      <c r="H231" s="40"/>
      <c r="I231" s="40"/>
      <c r="J231" s="41"/>
    </row>
    <row r="232" spans="1:10" ht="58.3">
      <c r="A232" s="31" t="s">
        <v>48</v>
      </c>
      <c r="B232" s="39"/>
      <c r="C232" s="40"/>
      <c r="D232" s="40"/>
      <c r="E232" s="33" t="s">
        <v>355</v>
      </c>
      <c r="F232" s="40"/>
      <c r="G232" s="40"/>
      <c r="H232" s="40"/>
      <c r="I232" s="40"/>
      <c r="J232" s="41"/>
    </row>
    <row r="233" spans="1:16" ht="15">
      <c r="A233" s="31" t="s">
        <v>38</v>
      </c>
      <c r="B233" s="31">
        <v>55</v>
      </c>
      <c r="C233" s="32" t="s">
        <v>351</v>
      </c>
      <c r="D233" s="31" t="s">
        <v>66</v>
      </c>
      <c r="E233" s="33" t="s">
        <v>356</v>
      </c>
      <c r="F233" s="34" t="s">
        <v>110</v>
      </c>
      <c r="G233" s="35">
        <v>72</v>
      </c>
      <c r="H233" s="36">
        <v>0</v>
      </c>
      <c r="I233" s="37">
        <f>ROUND(G233*H233,P4)</f>
        <v>0</v>
      </c>
      <c r="J233" s="34" t="s">
        <v>43</v>
      </c>
      <c r="O233" s="38">
        <f>I233*0.21</f>
        <v>0</v>
      </c>
      <c r="P233">
        <v>3</v>
      </c>
    </row>
    <row r="234" spans="1:10" ht="247.75">
      <c r="A234" s="31" t="s">
        <v>44</v>
      </c>
      <c r="B234" s="39"/>
      <c r="C234" s="40"/>
      <c r="D234" s="40"/>
      <c r="E234" s="33" t="s">
        <v>357</v>
      </c>
      <c r="F234" s="40"/>
      <c r="G234" s="40"/>
      <c r="H234" s="40"/>
      <c r="I234" s="40"/>
      <c r="J234" s="41"/>
    </row>
    <row r="235" spans="1:10" ht="15">
      <c r="A235" s="31" t="s">
        <v>46</v>
      </c>
      <c r="B235" s="39"/>
      <c r="C235" s="40"/>
      <c r="D235" s="40"/>
      <c r="E235" s="42" t="s">
        <v>358</v>
      </c>
      <c r="F235" s="40"/>
      <c r="G235" s="40"/>
      <c r="H235" s="40"/>
      <c r="I235" s="40"/>
      <c r="J235" s="41"/>
    </row>
    <row r="236" spans="1:10" ht="58.3">
      <c r="A236" s="31" t="s">
        <v>48</v>
      </c>
      <c r="B236" s="39"/>
      <c r="C236" s="40"/>
      <c r="D236" s="40"/>
      <c r="E236" s="33" t="s">
        <v>355</v>
      </c>
      <c r="F236" s="40"/>
      <c r="G236" s="40"/>
      <c r="H236" s="40"/>
      <c r="I236" s="40"/>
      <c r="J236" s="41"/>
    </row>
    <row r="237" spans="1:16" ht="29.15">
      <c r="A237" s="31" t="s">
        <v>38</v>
      </c>
      <c r="B237" s="31">
        <v>56</v>
      </c>
      <c r="C237" s="32" t="s">
        <v>351</v>
      </c>
      <c r="D237" s="31" t="s">
        <v>359</v>
      </c>
      <c r="E237" s="33" t="s">
        <v>360</v>
      </c>
      <c r="F237" s="34" t="s">
        <v>110</v>
      </c>
      <c r="G237" s="35">
        <v>6</v>
      </c>
      <c r="H237" s="36">
        <v>0</v>
      </c>
      <c r="I237" s="37">
        <f>ROUND(G237*H237,P4)</f>
        <v>0</v>
      </c>
      <c r="J237" s="34" t="s">
        <v>43</v>
      </c>
      <c r="O237" s="38">
        <f>I237*0.21</f>
        <v>0</v>
      </c>
      <c r="P237">
        <v>3</v>
      </c>
    </row>
    <row r="238" spans="1:10" ht="262.3">
      <c r="A238" s="31" t="s">
        <v>44</v>
      </c>
      <c r="B238" s="39"/>
      <c r="C238" s="40"/>
      <c r="D238" s="40"/>
      <c r="E238" s="33" t="s">
        <v>361</v>
      </c>
      <c r="F238" s="40"/>
      <c r="G238" s="40"/>
      <c r="H238" s="40"/>
      <c r="I238" s="40"/>
      <c r="J238" s="41"/>
    </row>
    <row r="239" spans="1:10" ht="15">
      <c r="A239" s="31" t="s">
        <v>46</v>
      </c>
      <c r="B239" s="39"/>
      <c r="C239" s="40"/>
      <c r="D239" s="40"/>
      <c r="E239" s="42" t="s">
        <v>362</v>
      </c>
      <c r="F239" s="40"/>
      <c r="G239" s="40"/>
      <c r="H239" s="40"/>
      <c r="I239" s="40"/>
      <c r="J239" s="41"/>
    </row>
    <row r="240" spans="1:10" ht="58.3">
      <c r="A240" s="31" t="s">
        <v>48</v>
      </c>
      <c r="B240" s="39"/>
      <c r="C240" s="40"/>
      <c r="D240" s="40"/>
      <c r="E240" s="33" t="s">
        <v>355</v>
      </c>
      <c r="F240" s="40"/>
      <c r="G240" s="40"/>
      <c r="H240" s="40"/>
      <c r="I240" s="40"/>
      <c r="J240" s="41"/>
    </row>
    <row r="241" spans="1:16" ht="15">
      <c r="A241" s="31" t="s">
        <v>38</v>
      </c>
      <c r="B241" s="31">
        <v>57</v>
      </c>
      <c r="C241" s="32" t="s">
        <v>363</v>
      </c>
      <c r="D241" s="31" t="s">
        <v>40</v>
      </c>
      <c r="E241" s="33" t="s">
        <v>364</v>
      </c>
      <c r="F241" s="34" t="s">
        <v>110</v>
      </c>
      <c r="G241" s="35">
        <v>50</v>
      </c>
      <c r="H241" s="36">
        <v>0</v>
      </c>
      <c r="I241" s="37">
        <f>ROUND(G241*H241,P4)</f>
        <v>0</v>
      </c>
      <c r="J241" s="34" t="s">
        <v>43</v>
      </c>
      <c r="O241" s="38">
        <f>I241*0.21</f>
        <v>0</v>
      </c>
      <c r="P241">
        <v>3</v>
      </c>
    </row>
    <row r="242" spans="1:10" ht="29.15">
      <c r="A242" s="31" t="s">
        <v>44</v>
      </c>
      <c r="B242" s="39"/>
      <c r="C242" s="40"/>
      <c r="D242" s="40"/>
      <c r="E242" s="33" t="s">
        <v>365</v>
      </c>
      <c r="F242" s="40"/>
      <c r="G242" s="40"/>
      <c r="H242" s="40"/>
      <c r="I242" s="40"/>
      <c r="J242" s="41"/>
    </row>
    <row r="243" spans="1:10" ht="15">
      <c r="A243" s="31" t="s">
        <v>46</v>
      </c>
      <c r="B243" s="39"/>
      <c r="C243" s="40"/>
      <c r="D243" s="40"/>
      <c r="E243" s="42" t="s">
        <v>247</v>
      </c>
      <c r="F243" s="40"/>
      <c r="G243" s="40"/>
      <c r="H243" s="40"/>
      <c r="I243" s="40"/>
      <c r="J243" s="41"/>
    </row>
    <row r="244" spans="1:10" ht="29.15">
      <c r="A244" s="31" t="s">
        <v>48</v>
      </c>
      <c r="B244" s="39"/>
      <c r="C244" s="40"/>
      <c r="D244" s="40"/>
      <c r="E244" s="33" t="s">
        <v>366</v>
      </c>
      <c r="F244" s="40"/>
      <c r="G244" s="40"/>
      <c r="H244" s="40"/>
      <c r="I244" s="40"/>
      <c r="J244" s="41"/>
    </row>
    <row r="245" spans="1:16" ht="15">
      <c r="A245" s="31" t="s">
        <v>38</v>
      </c>
      <c r="B245" s="31">
        <v>58</v>
      </c>
      <c r="C245" s="32" t="s">
        <v>367</v>
      </c>
      <c r="D245" s="31" t="s">
        <v>40</v>
      </c>
      <c r="E245" s="33" t="s">
        <v>368</v>
      </c>
      <c r="F245" s="34" t="s">
        <v>110</v>
      </c>
      <c r="G245" s="35">
        <v>520</v>
      </c>
      <c r="H245" s="36">
        <v>0</v>
      </c>
      <c r="I245" s="37">
        <f>ROUND(G245*H245,P4)</f>
        <v>0</v>
      </c>
      <c r="J245" s="34" t="s">
        <v>43</v>
      </c>
      <c r="O245" s="38">
        <f>I245*0.21</f>
        <v>0</v>
      </c>
      <c r="P245">
        <v>3</v>
      </c>
    </row>
    <row r="246" spans="1:10" ht="87.45">
      <c r="A246" s="31" t="s">
        <v>44</v>
      </c>
      <c r="B246" s="39"/>
      <c r="C246" s="40"/>
      <c r="D246" s="40"/>
      <c r="E246" s="33" t="s">
        <v>369</v>
      </c>
      <c r="F246" s="40"/>
      <c r="G246" s="40"/>
      <c r="H246" s="40"/>
      <c r="I246" s="40"/>
      <c r="J246" s="41"/>
    </row>
    <row r="247" spans="1:10" ht="15">
      <c r="A247" s="31" t="s">
        <v>46</v>
      </c>
      <c r="B247" s="39"/>
      <c r="C247" s="40"/>
      <c r="D247" s="40"/>
      <c r="E247" s="42" t="s">
        <v>370</v>
      </c>
      <c r="F247" s="40"/>
      <c r="G247" s="40"/>
      <c r="H247" s="40"/>
      <c r="I247" s="40"/>
      <c r="J247" s="41"/>
    </row>
    <row r="248" spans="1:10" ht="29.15">
      <c r="A248" s="31" t="s">
        <v>48</v>
      </c>
      <c r="B248" s="39"/>
      <c r="C248" s="40"/>
      <c r="D248" s="40"/>
      <c r="E248" s="33" t="s">
        <v>366</v>
      </c>
      <c r="F248" s="40"/>
      <c r="G248" s="40"/>
      <c r="H248" s="40"/>
      <c r="I248" s="40"/>
      <c r="J248" s="41"/>
    </row>
    <row r="249" spans="1:16" ht="15">
      <c r="A249" s="31" t="s">
        <v>38</v>
      </c>
      <c r="B249" s="31">
        <v>59</v>
      </c>
      <c r="C249" s="32" t="s">
        <v>371</v>
      </c>
      <c r="D249" s="31" t="s">
        <v>40</v>
      </c>
      <c r="E249" s="33" t="s">
        <v>372</v>
      </c>
      <c r="F249" s="34" t="s">
        <v>144</v>
      </c>
      <c r="G249" s="35">
        <v>1000</v>
      </c>
      <c r="H249" s="36">
        <v>0</v>
      </c>
      <c r="I249" s="37">
        <f>ROUND(G249*H249,P4)</f>
        <v>0</v>
      </c>
      <c r="J249" s="34" t="s">
        <v>43</v>
      </c>
      <c r="O249" s="38">
        <f>I249*0.21</f>
        <v>0</v>
      </c>
      <c r="P249">
        <v>3</v>
      </c>
    </row>
    <row r="250" spans="1:10" ht="29.15">
      <c r="A250" s="31" t="s">
        <v>44</v>
      </c>
      <c r="B250" s="39"/>
      <c r="C250" s="40"/>
      <c r="D250" s="40"/>
      <c r="E250" s="33" t="s">
        <v>373</v>
      </c>
      <c r="F250" s="40"/>
      <c r="G250" s="40"/>
      <c r="H250" s="40"/>
      <c r="I250" s="40"/>
      <c r="J250" s="41"/>
    </row>
    <row r="251" spans="1:10" ht="15">
      <c r="A251" s="31" t="s">
        <v>46</v>
      </c>
      <c r="B251" s="39"/>
      <c r="C251" s="40"/>
      <c r="D251" s="40"/>
      <c r="E251" s="42" t="s">
        <v>374</v>
      </c>
      <c r="F251" s="40"/>
      <c r="G251" s="40"/>
      <c r="H251" s="40"/>
      <c r="I251" s="40"/>
      <c r="J251" s="41"/>
    </row>
    <row r="252" spans="1:10" ht="29.15">
      <c r="A252" s="31" t="s">
        <v>48</v>
      </c>
      <c r="B252" s="39"/>
      <c r="C252" s="40"/>
      <c r="D252" s="40"/>
      <c r="E252" s="33" t="s">
        <v>375</v>
      </c>
      <c r="F252" s="40"/>
      <c r="G252" s="40"/>
      <c r="H252" s="40"/>
      <c r="I252" s="40"/>
      <c r="J252" s="41"/>
    </row>
    <row r="253" spans="1:16" ht="15">
      <c r="A253" s="31" t="s">
        <v>38</v>
      </c>
      <c r="B253" s="31">
        <v>60</v>
      </c>
      <c r="C253" s="32" t="s">
        <v>376</v>
      </c>
      <c r="D253" s="31" t="s">
        <v>40</v>
      </c>
      <c r="E253" s="33" t="s">
        <v>377</v>
      </c>
      <c r="F253" s="34" t="s">
        <v>144</v>
      </c>
      <c r="G253" s="35">
        <v>1000</v>
      </c>
      <c r="H253" s="36">
        <v>0</v>
      </c>
      <c r="I253" s="37">
        <f>ROUND(G253*H253,P4)</f>
        <v>0</v>
      </c>
      <c r="J253" s="34" t="s">
        <v>43</v>
      </c>
      <c r="O253" s="38">
        <f>I253*0.21</f>
        <v>0</v>
      </c>
      <c r="P253">
        <v>3</v>
      </c>
    </row>
    <row r="254" spans="1:10" ht="29.15">
      <c r="A254" s="31" t="s">
        <v>44</v>
      </c>
      <c r="B254" s="39"/>
      <c r="C254" s="40"/>
      <c r="D254" s="40"/>
      <c r="E254" s="33" t="s">
        <v>373</v>
      </c>
      <c r="F254" s="40"/>
      <c r="G254" s="40"/>
      <c r="H254" s="40"/>
      <c r="I254" s="40"/>
      <c r="J254" s="41"/>
    </row>
    <row r="255" spans="1:10" ht="15">
      <c r="A255" s="31" t="s">
        <v>46</v>
      </c>
      <c r="B255" s="39"/>
      <c r="C255" s="40"/>
      <c r="D255" s="40"/>
      <c r="E255" s="42" t="s">
        <v>374</v>
      </c>
      <c r="F255" s="40"/>
      <c r="G255" s="40"/>
      <c r="H255" s="40"/>
      <c r="I255" s="40"/>
      <c r="J255" s="41"/>
    </row>
    <row r="256" spans="1:10" ht="29.15">
      <c r="A256" s="31" t="s">
        <v>48</v>
      </c>
      <c r="B256" s="39"/>
      <c r="C256" s="40"/>
      <c r="D256" s="40"/>
      <c r="E256" s="33" t="s">
        <v>375</v>
      </c>
      <c r="F256" s="40"/>
      <c r="G256" s="40"/>
      <c r="H256" s="40"/>
      <c r="I256" s="40"/>
      <c r="J256" s="41"/>
    </row>
    <row r="257" spans="1:16" ht="15">
      <c r="A257" s="31" t="s">
        <v>38</v>
      </c>
      <c r="B257" s="31">
        <v>61</v>
      </c>
      <c r="C257" s="32" t="s">
        <v>378</v>
      </c>
      <c r="D257" s="31" t="s">
        <v>40</v>
      </c>
      <c r="E257" s="33" t="s">
        <v>379</v>
      </c>
      <c r="F257" s="34" t="s">
        <v>290</v>
      </c>
      <c r="G257" s="35">
        <v>7</v>
      </c>
      <c r="H257" s="36">
        <v>0</v>
      </c>
      <c r="I257" s="37">
        <f>ROUND(G257*H257,P4)</f>
        <v>0</v>
      </c>
      <c r="J257" s="34" t="s">
        <v>43</v>
      </c>
      <c r="O257" s="38">
        <f>I257*0.21</f>
        <v>0</v>
      </c>
      <c r="P257">
        <v>3</v>
      </c>
    </row>
    <row r="258" spans="1:10" ht="102">
      <c r="A258" s="31" t="s">
        <v>44</v>
      </c>
      <c r="B258" s="39"/>
      <c r="C258" s="40"/>
      <c r="D258" s="40"/>
      <c r="E258" s="33" t="s">
        <v>380</v>
      </c>
      <c r="F258" s="40"/>
      <c r="G258" s="40"/>
      <c r="H258" s="40"/>
      <c r="I258" s="40"/>
      <c r="J258" s="41"/>
    </row>
    <row r="259" spans="1:10" ht="15">
      <c r="A259" s="31" t="s">
        <v>46</v>
      </c>
      <c r="B259" s="39"/>
      <c r="C259" s="40"/>
      <c r="D259" s="40"/>
      <c r="E259" s="42" t="s">
        <v>317</v>
      </c>
      <c r="F259" s="40"/>
      <c r="G259" s="40"/>
      <c r="H259" s="40"/>
      <c r="I259" s="40"/>
      <c r="J259" s="41"/>
    </row>
    <row r="260" spans="1:10" ht="87.45">
      <c r="A260" s="31" t="s">
        <v>48</v>
      </c>
      <c r="B260" s="39"/>
      <c r="C260" s="40"/>
      <c r="D260" s="40"/>
      <c r="E260" s="33" t="s">
        <v>381</v>
      </c>
      <c r="F260" s="40"/>
      <c r="G260" s="40"/>
      <c r="H260" s="40"/>
      <c r="I260" s="40"/>
      <c r="J260" s="41"/>
    </row>
    <row r="261" spans="1:16" ht="15">
      <c r="A261" s="31" t="s">
        <v>38</v>
      </c>
      <c r="B261" s="31">
        <v>62</v>
      </c>
      <c r="C261" s="32" t="s">
        <v>382</v>
      </c>
      <c r="D261" s="31" t="s">
        <v>40</v>
      </c>
      <c r="E261" s="33" t="s">
        <v>383</v>
      </c>
      <c r="F261" s="34" t="s">
        <v>290</v>
      </c>
      <c r="G261" s="35">
        <v>5</v>
      </c>
      <c r="H261" s="36">
        <v>0</v>
      </c>
      <c r="I261" s="37">
        <f>ROUND(G261*H261,P4)</f>
        <v>0</v>
      </c>
      <c r="J261" s="34" t="s">
        <v>43</v>
      </c>
      <c r="O261" s="38">
        <f>I261*0.21</f>
        <v>0</v>
      </c>
      <c r="P261">
        <v>3</v>
      </c>
    </row>
    <row r="262" spans="1:10" ht="58.3">
      <c r="A262" s="31" t="s">
        <v>44</v>
      </c>
      <c r="B262" s="39"/>
      <c r="C262" s="40"/>
      <c r="D262" s="40"/>
      <c r="E262" s="33" t="s">
        <v>384</v>
      </c>
      <c r="F262" s="40"/>
      <c r="G262" s="40"/>
      <c r="H262" s="40"/>
      <c r="I262" s="40"/>
      <c r="J262" s="41"/>
    </row>
    <row r="263" spans="1:10" ht="15">
      <c r="A263" s="31" t="s">
        <v>46</v>
      </c>
      <c r="B263" s="39"/>
      <c r="C263" s="40"/>
      <c r="D263" s="40"/>
      <c r="E263" s="42" t="s">
        <v>312</v>
      </c>
      <c r="F263" s="40"/>
      <c r="G263" s="40"/>
      <c r="H263" s="40"/>
      <c r="I263" s="40"/>
      <c r="J263" s="41"/>
    </row>
    <row r="264" spans="1:10" ht="87.45">
      <c r="A264" s="31" t="s">
        <v>48</v>
      </c>
      <c r="B264" s="43"/>
      <c r="C264" s="44"/>
      <c r="D264" s="44"/>
      <c r="E264" s="33" t="s">
        <v>381</v>
      </c>
      <c r="F264" s="44"/>
      <c r="G264" s="44"/>
      <c r="H264" s="44"/>
      <c r="I264" s="44"/>
      <c r="J264" s="45"/>
    </row>
  </sheetData>
  <sheetProtection algorithmName="SHA-512" hashValue="Z6Bd0zwKdm6oZDhWOIMJsHpZX971AfLWZMki+ti8ccTGzxS0fqsEs0jfFZ/4ArqNj3lOxOH7BfgaDITl8lFg2g==" saltValue="fUzhNXX7uiGKnV/kXdHTouzpJ4aVSGAhqwnSwLctHBhBuCTZs1yun4NJO8lMEJYj0kdYB2cs/VJCJNn987N0nA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workbookViewId="0" topLeftCell="B1"/>
  </sheetViews>
  <sheetFormatPr defaultColWidth="9.140625" defaultRowHeight="15"/>
  <cols>
    <col min="1" max="1" width="9.28125" style="0" hidden="1" customWidth="1"/>
    <col min="2" max="2" width="15.28125" style="0" customWidth="1"/>
    <col min="3" max="3" width="9.140625" style="0" customWidth="1"/>
    <col min="4" max="4" width="12.28125" style="0" customWidth="1"/>
    <col min="5" max="5" width="61.140625" style="0" customWidth="1"/>
    <col min="6" max="6" width="12.28125" style="0" customWidth="1"/>
    <col min="7" max="9" width="15.28125" style="0" customWidth="1"/>
    <col min="10" max="10" width="14.57421875" style="0" bestFit="1" customWidth="1"/>
    <col min="15" max="16" width="9.281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15">
      <c r="A2" s="1"/>
      <c r="B2" s="13"/>
      <c r="C2" s="14"/>
      <c r="D2" s="14"/>
      <c r="E2" s="15" t="s">
        <v>17</v>
      </c>
      <c r="F2" s="14"/>
      <c r="G2" s="14"/>
      <c r="H2" s="14"/>
      <c r="I2" s="14"/>
      <c r="J2" s="16"/>
    </row>
    <row r="3" spans="1:16" ht="15">
      <c r="A3" s="3" t="s">
        <v>18</v>
      </c>
      <c r="B3" s="17" t="s">
        <v>19</v>
      </c>
      <c r="C3" s="49" t="s">
        <v>20</v>
      </c>
      <c r="D3" s="50"/>
      <c r="E3" s="18" t="s">
        <v>21</v>
      </c>
      <c r="F3" s="14"/>
      <c r="G3" s="14"/>
      <c r="H3" s="19" t="s">
        <v>15</v>
      </c>
      <c r="I3" s="20">
        <f>SUMIFS(I8:I126,A8:A126,"SD")</f>
        <v>0</v>
      </c>
      <c r="J3" s="16"/>
      <c r="O3">
        <v>0</v>
      </c>
      <c r="P3">
        <v>2</v>
      </c>
    </row>
    <row r="4" spans="1:16" ht="15">
      <c r="A4" s="3" t="s">
        <v>22</v>
      </c>
      <c r="B4" s="17" t="s">
        <v>23</v>
      </c>
      <c r="C4" s="49" t="s">
        <v>15</v>
      </c>
      <c r="D4" s="50"/>
      <c r="E4" s="18" t="s">
        <v>16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1" t="s">
        <v>24</v>
      </c>
      <c r="B5" s="52" t="s">
        <v>25</v>
      </c>
      <c r="C5" s="53" t="s">
        <v>26</v>
      </c>
      <c r="D5" s="53" t="s">
        <v>27</v>
      </c>
      <c r="E5" s="53" t="s">
        <v>28</v>
      </c>
      <c r="F5" s="53" t="s">
        <v>29</v>
      </c>
      <c r="G5" s="53" t="s">
        <v>30</v>
      </c>
      <c r="H5" s="53" t="s">
        <v>31</v>
      </c>
      <c r="I5" s="53"/>
      <c r="J5" s="54" t="s">
        <v>32</v>
      </c>
      <c r="O5">
        <v>0.21</v>
      </c>
    </row>
    <row r="6" spans="1:10" ht="15">
      <c r="A6" s="51"/>
      <c r="B6" s="52"/>
      <c r="C6" s="53"/>
      <c r="D6" s="53"/>
      <c r="E6" s="53"/>
      <c r="F6" s="53"/>
      <c r="G6" s="53"/>
      <c r="H6" s="6" t="s">
        <v>33</v>
      </c>
      <c r="I6" s="6" t="s">
        <v>34</v>
      </c>
      <c r="J6" s="54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35</v>
      </c>
      <c r="B8" s="26"/>
      <c r="C8" s="27" t="s">
        <v>36</v>
      </c>
      <c r="D8" s="28"/>
      <c r="E8" s="25" t="s">
        <v>37</v>
      </c>
      <c r="F8" s="28"/>
      <c r="G8" s="28"/>
      <c r="H8" s="28"/>
      <c r="I8" s="29">
        <f>SUMIFS(I9:I20,A9:A20,"P")</f>
        <v>0</v>
      </c>
      <c r="J8" s="30"/>
    </row>
    <row r="9" spans="1:16" ht="29.15">
      <c r="A9" s="31" t="s">
        <v>38</v>
      </c>
      <c r="B9" s="31">
        <v>1</v>
      </c>
      <c r="C9" s="32" t="s">
        <v>385</v>
      </c>
      <c r="D9" s="31" t="s">
        <v>40</v>
      </c>
      <c r="E9" s="33" t="s">
        <v>386</v>
      </c>
      <c r="F9" s="34" t="s">
        <v>88</v>
      </c>
      <c r="G9" s="35">
        <v>64.68</v>
      </c>
      <c r="H9" s="36">
        <v>0</v>
      </c>
      <c r="I9" s="37">
        <f>ROUND(G9*H9,P4)</f>
        <v>0</v>
      </c>
      <c r="J9" s="34" t="s">
        <v>43</v>
      </c>
      <c r="O9" s="38">
        <f>I9*0.21</f>
        <v>0</v>
      </c>
      <c r="P9">
        <v>3</v>
      </c>
    </row>
    <row r="10" spans="1:10" ht="29.15">
      <c r="A10" s="31" t="s">
        <v>44</v>
      </c>
      <c r="B10" s="39"/>
      <c r="C10" s="40"/>
      <c r="D10" s="40"/>
      <c r="E10" s="33" t="s">
        <v>387</v>
      </c>
      <c r="F10" s="40"/>
      <c r="G10" s="40"/>
      <c r="H10" s="40"/>
      <c r="I10" s="40"/>
      <c r="J10" s="41"/>
    </row>
    <row r="11" spans="1:10" ht="15">
      <c r="A11" s="31" t="s">
        <v>46</v>
      </c>
      <c r="B11" s="39"/>
      <c r="C11" s="40"/>
      <c r="D11" s="40"/>
      <c r="E11" s="42" t="s">
        <v>388</v>
      </c>
      <c r="F11" s="40"/>
      <c r="G11" s="40"/>
      <c r="H11" s="40"/>
      <c r="I11" s="40"/>
      <c r="J11" s="41"/>
    </row>
    <row r="12" spans="1:10" ht="58.3">
      <c r="A12" s="31" t="s">
        <v>48</v>
      </c>
      <c r="B12" s="39"/>
      <c r="C12" s="40"/>
      <c r="D12" s="40"/>
      <c r="E12" s="33" t="s">
        <v>91</v>
      </c>
      <c r="F12" s="40"/>
      <c r="G12" s="40"/>
      <c r="H12" s="40"/>
      <c r="I12" s="40"/>
      <c r="J12" s="41"/>
    </row>
    <row r="13" spans="1:16" ht="29.15">
      <c r="A13" s="31" t="s">
        <v>38</v>
      </c>
      <c r="B13" s="31">
        <v>2</v>
      </c>
      <c r="C13" s="32" t="s">
        <v>86</v>
      </c>
      <c r="D13" s="31" t="s">
        <v>40</v>
      </c>
      <c r="E13" s="33" t="s">
        <v>87</v>
      </c>
      <c r="F13" s="34" t="s">
        <v>88</v>
      </c>
      <c r="G13" s="35">
        <v>47.5</v>
      </c>
      <c r="H13" s="36">
        <v>0</v>
      </c>
      <c r="I13" s="37">
        <f>ROUND(G13*H13,P4)</f>
        <v>0</v>
      </c>
      <c r="J13" s="34" t="s">
        <v>43</v>
      </c>
      <c r="O13" s="38">
        <f>I13*0.21</f>
        <v>0</v>
      </c>
      <c r="P13">
        <v>3</v>
      </c>
    </row>
    <row r="14" spans="1:10" ht="43.75">
      <c r="A14" s="31" t="s">
        <v>44</v>
      </c>
      <c r="B14" s="39"/>
      <c r="C14" s="40"/>
      <c r="D14" s="40"/>
      <c r="E14" s="33" t="s">
        <v>389</v>
      </c>
      <c r="F14" s="40"/>
      <c r="G14" s="40"/>
      <c r="H14" s="40"/>
      <c r="I14" s="40"/>
      <c r="J14" s="41"/>
    </row>
    <row r="15" spans="1:10" ht="15">
      <c r="A15" s="31" t="s">
        <v>46</v>
      </c>
      <c r="B15" s="39"/>
      <c r="C15" s="40"/>
      <c r="D15" s="40"/>
      <c r="E15" s="42" t="s">
        <v>390</v>
      </c>
      <c r="F15" s="40"/>
      <c r="G15" s="40"/>
      <c r="H15" s="40"/>
      <c r="I15" s="40"/>
      <c r="J15" s="41"/>
    </row>
    <row r="16" spans="1:10" ht="58.3">
      <c r="A16" s="31" t="s">
        <v>48</v>
      </c>
      <c r="B16" s="39"/>
      <c r="C16" s="40"/>
      <c r="D16" s="40"/>
      <c r="E16" s="33" t="s">
        <v>91</v>
      </c>
      <c r="F16" s="40"/>
      <c r="G16" s="40"/>
      <c r="H16" s="40"/>
      <c r="I16" s="40"/>
      <c r="J16" s="41"/>
    </row>
    <row r="17" spans="1:16" ht="29.15">
      <c r="A17" s="31" t="s">
        <v>38</v>
      </c>
      <c r="B17" s="31">
        <v>3</v>
      </c>
      <c r="C17" s="32" t="s">
        <v>92</v>
      </c>
      <c r="D17" s="31" t="s">
        <v>40</v>
      </c>
      <c r="E17" s="33" t="s">
        <v>93</v>
      </c>
      <c r="F17" s="34" t="s">
        <v>88</v>
      </c>
      <c r="G17" s="35">
        <v>29.4</v>
      </c>
      <c r="H17" s="36">
        <v>0</v>
      </c>
      <c r="I17" s="37">
        <f>ROUND(G17*H17,P4)</f>
        <v>0</v>
      </c>
      <c r="J17" s="34" t="s">
        <v>43</v>
      </c>
      <c r="O17" s="38">
        <f>I17*0.21</f>
        <v>0</v>
      </c>
      <c r="P17">
        <v>3</v>
      </c>
    </row>
    <row r="18" spans="1:10" ht="43.75">
      <c r="A18" s="31" t="s">
        <v>44</v>
      </c>
      <c r="B18" s="39"/>
      <c r="C18" s="40"/>
      <c r="D18" s="40"/>
      <c r="E18" s="33" t="s">
        <v>391</v>
      </c>
      <c r="F18" s="40"/>
      <c r="G18" s="40"/>
      <c r="H18" s="40"/>
      <c r="I18" s="40"/>
      <c r="J18" s="41"/>
    </row>
    <row r="19" spans="1:10" ht="15">
      <c r="A19" s="31" t="s">
        <v>46</v>
      </c>
      <c r="B19" s="39"/>
      <c r="C19" s="40"/>
      <c r="D19" s="40"/>
      <c r="E19" s="42" t="s">
        <v>392</v>
      </c>
      <c r="F19" s="40"/>
      <c r="G19" s="40"/>
      <c r="H19" s="40"/>
      <c r="I19" s="40"/>
      <c r="J19" s="41"/>
    </row>
    <row r="20" spans="1:10" ht="58.3">
      <c r="A20" s="31" t="s">
        <v>48</v>
      </c>
      <c r="B20" s="39"/>
      <c r="C20" s="40"/>
      <c r="D20" s="40"/>
      <c r="E20" s="33" t="s">
        <v>91</v>
      </c>
      <c r="F20" s="40"/>
      <c r="G20" s="40"/>
      <c r="H20" s="40"/>
      <c r="I20" s="40"/>
      <c r="J20" s="41"/>
    </row>
    <row r="21" spans="1:10" ht="15">
      <c r="A21" s="25" t="s">
        <v>35</v>
      </c>
      <c r="B21" s="26"/>
      <c r="C21" s="27" t="s">
        <v>96</v>
      </c>
      <c r="D21" s="28"/>
      <c r="E21" s="25" t="s">
        <v>97</v>
      </c>
      <c r="F21" s="28"/>
      <c r="G21" s="28"/>
      <c r="H21" s="28"/>
      <c r="I21" s="29">
        <f>SUMIFS(I22:I49,A22:A49,"P")</f>
        <v>0</v>
      </c>
      <c r="J21" s="30"/>
    </row>
    <row r="22" spans="1:16" ht="15">
      <c r="A22" s="31" t="s">
        <v>38</v>
      </c>
      <c r="B22" s="31">
        <v>4</v>
      </c>
      <c r="C22" s="32" t="s">
        <v>393</v>
      </c>
      <c r="D22" s="31" t="s">
        <v>40</v>
      </c>
      <c r="E22" s="33" t="s">
        <v>394</v>
      </c>
      <c r="F22" s="34" t="s">
        <v>100</v>
      </c>
      <c r="G22" s="35">
        <v>7</v>
      </c>
      <c r="H22" s="36">
        <v>0</v>
      </c>
      <c r="I22" s="37">
        <f>ROUND(G22*H22,P4)</f>
        <v>0</v>
      </c>
      <c r="J22" s="34" t="s">
        <v>43</v>
      </c>
      <c r="O22" s="38">
        <f>I22*0.21</f>
        <v>0</v>
      </c>
      <c r="P22">
        <v>3</v>
      </c>
    </row>
    <row r="23" spans="1:10" ht="72.9">
      <c r="A23" s="31" t="s">
        <v>44</v>
      </c>
      <c r="B23" s="39"/>
      <c r="C23" s="40"/>
      <c r="D23" s="40"/>
      <c r="E23" s="33" t="s">
        <v>395</v>
      </c>
      <c r="F23" s="40"/>
      <c r="G23" s="40"/>
      <c r="H23" s="40"/>
      <c r="I23" s="40"/>
      <c r="J23" s="41"/>
    </row>
    <row r="24" spans="1:10" ht="15">
      <c r="A24" s="31" t="s">
        <v>46</v>
      </c>
      <c r="B24" s="39"/>
      <c r="C24" s="40"/>
      <c r="D24" s="40"/>
      <c r="E24" s="42" t="s">
        <v>396</v>
      </c>
      <c r="F24" s="40"/>
      <c r="G24" s="40"/>
      <c r="H24" s="40"/>
      <c r="I24" s="40"/>
      <c r="J24" s="41"/>
    </row>
    <row r="25" spans="1:10" ht="29.15">
      <c r="A25" s="31" t="s">
        <v>48</v>
      </c>
      <c r="B25" s="39"/>
      <c r="C25" s="40"/>
      <c r="D25" s="40"/>
      <c r="E25" s="33" t="s">
        <v>103</v>
      </c>
      <c r="F25" s="40"/>
      <c r="G25" s="40"/>
      <c r="H25" s="40"/>
      <c r="I25" s="40"/>
      <c r="J25" s="41"/>
    </row>
    <row r="26" spans="1:16" ht="15">
      <c r="A26" s="31" t="s">
        <v>38</v>
      </c>
      <c r="B26" s="31">
        <v>5</v>
      </c>
      <c r="C26" s="32" t="s">
        <v>397</v>
      </c>
      <c r="D26" s="31" t="s">
        <v>40</v>
      </c>
      <c r="E26" s="33" t="s">
        <v>398</v>
      </c>
      <c r="F26" s="34" t="s">
        <v>110</v>
      </c>
      <c r="G26" s="35">
        <v>50</v>
      </c>
      <c r="H26" s="36">
        <v>0</v>
      </c>
      <c r="I26" s="37">
        <f>ROUND(G26*H26,P4)</f>
        <v>0</v>
      </c>
      <c r="J26" s="34" t="s">
        <v>43</v>
      </c>
      <c r="O26" s="38">
        <f>I26*0.21</f>
        <v>0</v>
      </c>
      <c r="P26">
        <v>3</v>
      </c>
    </row>
    <row r="27" spans="1:10" ht="72.9">
      <c r="A27" s="31" t="s">
        <v>44</v>
      </c>
      <c r="B27" s="39"/>
      <c r="C27" s="40"/>
      <c r="D27" s="40"/>
      <c r="E27" s="33" t="s">
        <v>399</v>
      </c>
      <c r="F27" s="40"/>
      <c r="G27" s="40"/>
      <c r="H27" s="40"/>
      <c r="I27" s="40"/>
      <c r="J27" s="41"/>
    </row>
    <row r="28" spans="1:10" ht="15">
      <c r="A28" s="31" t="s">
        <v>46</v>
      </c>
      <c r="B28" s="39"/>
      <c r="C28" s="40"/>
      <c r="D28" s="40"/>
      <c r="E28" s="42" t="s">
        <v>247</v>
      </c>
      <c r="F28" s="40"/>
      <c r="G28" s="40"/>
      <c r="H28" s="40"/>
      <c r="I28" s="40"/>
      <c r="J28" s="41"/>
    </row>
    <row r="29" spans="1:10" ht="29.15">
      <c r="A29" s="31" t="s">
        <v>48</v>
      </c>
      <c r="B29" s="39"/>
      <c r="C29" s="40"/>
      <c r="D29" s="40"/>
      <c r="E29" s="33" t="s">
        <v>103</v>
      </c>
      <c r="F29" s="40"/>
      <c r="G29" s="40"/>
      <c r="H29" s="40"/>
      <c r="I29" s="40"/>
      <c r="J29" s="41"/>
    </row>
    <row r="30" spans="1:16" ht="29.15">
      <c r="A30" s="31" t="s">
        <v>38</v>
      </c>
      <c r="B30" s="31">
        <v>6</v>
      </c>
      <c r="C30" s="32" t="s">
        <v>400</v>
      </c>
      <c r="D30" s="31" t="s">
        <v>40</v>
      </c>
      <c r="E30" s="33" t="s">
        <v>401</v>
      </c>
      <c r="F30" s="34" t="s">
        <v>110</v>
      </c>
      <c r="G30" s="35">
        <v>58</v>
      </c>
      <c r="H30" s="36">
        <v>0</v>
      </c>
      <c r="I30" s="37">
        <f>ROUND(G30*H30,P4)</f>
        <v>0</v>
      </c>
      <c r="J30" s="34" t="s">
        <v>43</v>
      </c>
      <c r="O30" s="38">
        <f>I30*0.21</f>
        <v>0</v>
      </c>
      <c r="P30">
        <v>3</v>
      </c>
    </row>
    <row r="31" spans="1:10" ht="72.9">
      <c r="A31" s="31" t="s">
        <v>44</v>
      </c>
      <c r="B31" s="39"/>
      <c r="C31" s="40"/>
      <c r="D31" s="40"/>
      <c r="E31" s="33" t="s">
        <v>402</v>
      </c>
      <c r="F31" s="40"/>
      <c r="G31" s="40"/>
      <c r="H31" s="40"/>
      <c r="I31" s="40"/>
      <c r="J31" s="41"/>
    </row>
    <row r="32" spans="1:10" ht="15">
      <c r="A32" s="31" t="s">
        <v>46</v>
      </c>
      <c r="B32" s="39"/>
      <c r="C32" s="40"/>
      <c r="D32" s="40"/>
      <c r="E32" s="42" t="s">
        <v>354</v>
      </c>
      <c r="F32" s="40"/>
      <c r="G32" s="40"/>
      <c r="H32" s="40"/>
      <c r="I32" s="40"/>
      <c r="J32" s="41"/>
    </row>
    <row r="33" spans="1:10" ht="29.15">
      <c r="A33" s="31" t="s">
        <v>48</v>
      </c>
      <c r="B33" s="39"/>
      <c r="C33" s="40"/>
      <c r="D33" s="40"/>
      <c r="E33" s="33" t="s">
        <v>103</v>
      </c>
      <c r="F33" s="40"/>
      <c r="G33" s="40"/>
      <c r="H33" s="40"/>
      <c r="I33" s="40"/>
      <c r="J33" s="41"/>
    </row>
    <row r="34" spans="1:16" ht="29.15">
      <c r="A34" s="31" t="s">
        <v>38</v>
      </c>
      <c r="B34" s="31">
        <v>7</v>
      </c>
      <c r="C34" s="32" t="s">
        <v>108</v>
      </c>
      <c r="D34" s="31" t="s">
        <v>40</v>
      </c>
      <c r="E34" s="33" t="s">
        <v>109</v>
      </c>
      <c r="F34" s="34" t="s">
        <v>110</v>
      </c>
      <c r="G34" s="35">
        <v>132</v>
      </c>
      <c r="H34" s="36">
        <v>0</v>
      </c>
      <c r="I34" s="37">
        <f>ROUND(G34*H34,P4)</f>
        <v>0</v>
      </c>
      <c r="J34" s="34" t="s">
        <v>43</v>
      </c>
      <c r="O34" s="38">
        <f>I34*0.21</f>
        <v>0</v>
      </c>
      <c r="P34">
        <v>3</v>
      </c>
    </row>
    <row r="35" spans="1:10" ht="72.9">
      <c r="A35" s="31" t="s">
        <v>44</v>
      </c>
      <c r="B35" s="39"/>
      <c r="C35" s="40"/>
      <c r="D35" s="40"/>
      <c r="E35" s="33" t="s">
        <v>403</v>
      </c>
      <c r="F35" s="40"/>
      <c r="G35" s="40"/>
      <c r="H35" s="40"/>
      <c r="I35" s="40"/>
      <c r="J35" s="41"/>
    </row>
    <row r="36" spans="1:10" ht="15">
      <c r="A36" s="31" t="s">
        <v>46</v>
      </c>
      <c r="B36" s="39"/>
      <c r="C36" s="40"/>
      <c r="D36" s="40"/>
      <c r="E36" s="42" t="s">
        <v>404</v>
      </c>
      <c r="F36" s="40"/>
      <c r="G36" s="40"/>
      <c r="H36" s="40"/>
      <c r="I36" s="40"/>
      <c r="J36" s="41"/>
    </row>
    <row r="37" spans="1:10" ht="29.15">
      <c r="A37" s="31" t="s">
        <v>48</v>
      </c>
      <c r="B37" s="39"/>
      <c r="C37" s="40"/>
      <c r="D37" s="40"/>
      <c r="E37" s="33" t="s">
        <v>103</v>
      </c>
      <c r="F37" s="40"/>
      <c r="G37" s="40"/>
      <c r="H37" s="40"/>
      <c r="I37" s="40"/>
      <c r="J37" s="41"/>
    </row>
    <row r="38" spans="1:16" ht="15">
      <c r="A38" s="31" t="s">
        <v>38</v>
      </c>
      <c r="B38" s="31">
        <v>8</v>
      </c>
      <c r="C38" s="32" t="s">
        <v>405</v>
      </c>
      <c r="D38" s="31" t="s">
        <v>40</v>
      </c>
      <c r="E38" s="33" t="s">
        <v>406</v>
      </c>
      <c r="F38" s="34" t="s">
        <v>100</v>
      </c>
      <c r="G38" s="35">
        <v>26.4</v>
      </c>
      <c r="H38" s="36">
        <v>0</v>
      </c>
      <c r="I38" s="37">
        <f>ROUND(G38*H38,P4)</f>
        <v>0</v>
      </c>
      <c r="J38" s="34" t="s">
        <v>43</v>
      </c>
      <c r="O38" s="38">
        <f>I38*0.21</f>
        <v>0</v>
      </c>
      <c r="P38">
        <v>3</v>
      </c>
    </row>
    <row r="39" spans="1:10" ht="87.45">
      <c r="A39" s="31" t="s">
        <v>44</v>
      </c>
      <c r="B39" s="39"/>
      <c r="C39" s="40"/>
      <c r="D39" s="40"/>
      <c r="E39" s="33" t="s">
        <v>407</v>
      </c>
      <c r="F39" s="40"/>
      <c r="G39" s="40"/>
      <c r="H39" s="40"/>
      <c r="I39" s="40"/>
      <c r="J39" s="41"/>
    </row>
    <row r="40" spans="1:10" ht="15">
      <c r="A40" s="31" t="s">
        <v>46</v>
      </c>
      <c r="B40" s="39"/>
      <c r="C40" s="40"/>
      <c r="D40" s="40"/>
      <c r="E40" s="42" t="s">
        <v>408</v>
      </c>
      <c r="F40" s="40"/>
      <c r="G40" s="40"/>
      <c r="H40" s="40"/>
      <c r="I40" s="40"/>
      <c r="J40" s="41"/>
    </row>
    <row r="41" spans="1:10" ht="29.15">
      <c r="A41" s="31" t="s">
        <v>48</v>
      </c>
      <c r="B41" s="39"/>
      <c r="C41" s="40"/>
      <c r="D41" s="40"/>
      <c r="E41" s="33" t="s">
        <v>103</v>
      </c>
      <c r="F41" s="40"/>
      <c r="G41" s="40"/>
      <c r="H41" s="40"/>
      <c r="I41" s="40"/>
      <c r="J41" s="41"/>
    </row>
    <row r="42" spans="1:16" ht="15">
      <c r="A42" s="31" t="s">
        <v>38</v>
      </c>
      <c r="B42" s="31">
        <v>9</v>
      </c>
      <c r="C42" s="32" t="s">
        <v>123</v>
      </c>
      <c r="D42" s="31" t="s">
        <v>40</v>
      </c>
      <c r="E42" s="33" t="s">
        <v>124</v>
      </c>
      <c r="F42" s="34" t="s">
        <v>100</v>
      </c>
      <c r="G42" s="35">
        <v>14</v>
      </c>
      <c r="H42" s="36">
        <v>0</v>
      </c>
      <c r="I42" s="37">
        <f>ROUND(G42*H42,P4)</f>
        <v>0</v>
      </c>
      <c r="J42" s="34" t="s">
        <v>43</v>
      </c>
      <c r="O42" s="38">
        <f>I42*0.21</f>
        <v>0</v>
      </c>
      <c r="P42">
        <v>3</v>
      </c>
    </row>
    <row r="43" spans="1:10" ht="72.9">
      <c r="A43" s="31" t="s">
        <v>44</v>
      </c>
      <c r="B43" s="39"/>
      <c r="C43" s="40"/>
      <c r="D43" s="40"/>
      <c r="E43" s="33" t="s">
        <v>409</v>
      </c>
      <c r="F43" s="40"/>
      <c r="G43" s="40"/>
      <c r="H43" s="40"/>
      <c r="I43" s="40"/>
      <c r="J43" s="41"/>
    </row>
    <row r="44" spans="1:10" ht="15">
      <c r="A44" s="31" t="s">
        <v>46</v>
      </c>
      <c r="B44" s="39"/>
      <c r="C44" s="40"/>
      <c r="D44" s="40"/>
      <c r="E44" s="42" t="s">
        <v>410</v>
      </c>
      <c r="F44" s="40"/>
      <c r="G44" s="40"/>
      <c r="H44" s="40"/>
      <c r="I44" s="40"/>
      <c r="J44" s="41"/>
    </row>
    <row r="45" spans="1:10" ht="116.6">
      <c r="A45" s="31" t="s">
        <v>48</v>
      </c>
      <c r="B45" s="39"/>
      <c r="C45" s="40"/>
      <c r="D45" s="40"/>
      <c r="E45" s="33" t="s">
        <v>132</v>
      </c>
      <c r="F45" s="40"/>
      <c r="G45" s="40"/>
      <c r="H45" s="40"/>
      <c r="I45" s="40"/>
      <c r="J45" s="41"/>
    </row>
    <row r="46" spans="1:16" ht="15">
      <c r="A46" s="31" t="s">
        <v>38</v>
      </c>
      <c r="B46" s="31">
        <v>10</v>
      </c>
      <c r="C46" s="32" t="s">
        <v>148</v>
      </c>
      <c r="D46" s="31" t="s">
        <v>40</v>
      </c>
      <c r="E46" s="33" t="s">
        <v>149</v>
      </c>
      <c r="F46" s="34" t="s">
        <v>144</v>
      </c>
      <c r="G46" s="35">
        <v>400</v>
      </c>
      <c r="H46" s="36">
        <v>0</v>
      </c>
      <c r="I46" s="37">
        <f>ROUND(G46*H46,P4)</f>
        <v>0</v>
      </c>
      <c r="J46" s="34" t="s">
        <v>43</v>
      </c>
      <c r="O46" s="38">
        <f>I46*0.21</f>
        <v>0</v>
      </c>
      <c r="P46">
        <v>3</v>
      </c>
    </row>
    <row r="47" spans="1:10" ht="15">
      <c r="A47" s="31" t="s">
        <v>44</v>
      </c>
      <c r="B47" s="39"/>
      <c r="C47" s="40"/>
      <c r="D47" s="40"/>
      <c r="E47" s="33" t="s">
        <v>411</v>
      </c>
      <c r="F47" s="40"/>
      <c r="G47" s="40"/>
      <c r="H47" s="40"/>
      <c r="I47" s="40"/>
      <c r="J47" s="41"/>
    </row>
    <row r="48" spans="1:10" ht="15">
      <c r="A48" s="31" t="s">
        <v>46</v>
      </c>
      <c r="B48" s="39"/>
      <c r="C48" s="40"/>
      <c r="D48" s="40"/>
      <c r="E48" s="42" t="s">
        <v>412</v>
      </c>
      <c r="F48" s="40"/>
      <c r="G48" s="40"/>
      <c r="H48" s="40"/>
      <c r="I48" s="40"/>
      <c r="J48" s="41"/>
    </row>
    <row r="49" spans="1:10" ht="29.15">
      <c r="A49" s="31" t="s">
        <v>48</v>
      </c>
      <c r="B49" s="39"/>
      <c r="C49" s="40"/>
      <c r="D49" s="40"/>
      <c r="E49" s="33" t="s">
        <v>152</v>
      </c>
      <c r="F49" s="40"/>
      <c r="G49" s="40"/>
      <c r="H49" s="40"/>
      <c r="I49" s="40"/>
      <c r="J49" s="41"/>
    </row>
    <row r="50" spans="1:10" ht="15">
      <c r="A50" s="25" t="s">
        <v>35</v>
      </c>
      <c r="B50" s="26"/>
      <c r="C50" s="27" t="s">
        <v>413</v>
      </c>
      <c r="D50" s="28"/>
      <c r="E50" s="25" t="s">
        <v>414</v>
      </c>
      <c r="F50" s="28"/>
      <c r="G50" s="28"/>
      <c r="H50" s="28"/>
      <c r="I50" s="29">
        <f>SUMIFS(I51:I54,A51:A54,"P")</f>
        <v>0</v>
      </c>
      <c r="J50" s="30"/>
    </row>
    <row r="51" spans="1:16" ht="15">
      <c r="A51" s="31" t="s">
        <v>38</v>
      </c>
      <c r="B51" s="31">
        <v>11</v>
      </c>
      <c r="C51" s="32" t="s">
        <v>415</v>
      </c>
      <c r="D51" s="31" t="s">
        <v>40</v>
      </c>
      <c r="E51" s="33" t="s">
        <v>416</v>
      </c>
      <c r="F51" s="34" t="s">
        <v>110</v>
      </c>
      <c r="G51" s="35">
        <v>3</v>
      </c>
      <c r="H51" s="36">
        <v>0</v>
      </c>
      <c r="I51" s="37">
        <f>ROUND(G51*H51,P4)</f>
        <v>0</v>
      </c>
      <c r="J51" s="34" t="s">
        <v>43</v>
      </c>
      <c r="O51" s="38">
        <f>I51*0.21</f>
        <v>0</v>
      </c>
      <c r="P51">
        <v>3</v>
      </c>
    </row>
    <row r="52" spans="1:10" ht="58.3">
      <c r="A52" s="31" t="s">
        <v>44</v>
      </c>
      <c r="B52" s="39"/>
      <c r="C52" s="40"/>
      <c r="D52" s="40"/>
      <c r="E52" s="33" t="s">
        <v>417</v>
      </c>
      <c r="F52" s="40"/>
      <c r="G52" s="40"/>
      <c r="H52" s="40"/>
      <c r="I52" s="40"/>
      <c r="J52" s="41"/>
    </row>
    <row r="53" spans="1:10" ht="15">
      <c r="A53" s="31" t="s">
        <v>46</v>
      </c>
      <c r="B53" s="39"/>
      <c r="C53" s="40"/>
      <c r="D53" s="40"/>
      <c r="E53" s="42" t="s">
        <v>418</v>
      </c>
      <c r="F53" s="40"/>
      <c r="G53" s="40"/>
      <c r="H53" s="40"/>
      <c r="I53" s="40"/>
      <c r="J53" s="41"/>
    </row>
    <row r="54" spans="1:10" ht="87.45">
      <c r="A54" s="31" t="s">
        <v>48</v>
      </c>
      <c r="B54" s="39"/>
      <c r="C54" s="40"/>
      <c r="D54" s="40"/>
      <c r="E54" s="33" t="s">
        <v>419</v>
      </c>
      <c r="F54" s="40"/>
      <c r="G54" s="40"/>
      <c r="H54" s="40"/>
      <c r="I54" s="40"/>
      <c r="J54" s="41"/>
    </row>
    <row r="55" spans="1:10" ht="15">
      <c r="A55" s="25" t="s">
        <v>35</v>
      </c>
      <c r="B55" s="26"/>
      <c r="C55" s="27" t="s">
        <v>182</v>
      </c>
      <c r="D55" s="28"/>
      <c r="E55" s="25" t="s">
        <v>183</v>
      </c>
      <c r="F55" s="28"/>
      <c r="G55" s="28"/>
      <c r="H55" s="28"/>
      <c r="I55" s="29">
        <f>SUMIFS(I56:I59,A56:A59,"P")</f>
        <v>0</v>
      </c>
      <c r="J55" s="30"/>
    </row>
    <row r="56" spans="1:16" ht="15">
      <c r="A56" s="31" t="s">
        <v>38</v>
      </c>
      <c r="B56" s="31">
        <v>12</v>
      </c>
      <c r="C56" s="32" t="s">
        <v>420</v>
      </c>
      <c r="D56" s="31" t="s">
        <v>40</v>
      </c>
      <c r="E56" s="33" t="s">
        <v>421</v>
      </c>
      <c r="F56" s="34" t="s">
        <v>100</v>
      </c>
      <c r="G56" s="35">
        <v>0.768</v>
      </c>
      <c r="H56" s="36">
        <v>0</v>
      </c>
      <c r="I56" s="37">
        <f>ROUND(G56*H56,P4)</f>
        <v>0</v>
      </c>
      <c r="J56" s="34" t="s">
        <v>43</v>
      </c>
      <c r="O56" s="38">
        <f>I56*0.21</f>
        <v>0</v>
      </c>
      <c r="P56">
        <v>3</v>
      </c>
    </row>
    <row r="57" spans="1:10" ht="58.3">
      <c r="A57" s="31" t="s">
        <v>44</v>
      </c>
      <c r="B57" s="39"/>
      <c r="C57" s="40"/>
      <c r="D57" s="40"/>
      <c r="E57" s="33" t="s">
        <v>422</v>
      </c>
      <c r="F57" s="40"/>
      <c r="G57" s="40"/>
      <c r="H57" s="40"/>
      <c r="I57" s="40"/>
      <c r="J57" s="41"/>
    </row>
    <row r="58" spans="1:10" ht="15">
      <c r="A58" s="31" t="s">
        <v>46</v>
      </c>
      <c r="B58" s="39"/>
      <c r="C58" s="40"/>
      <c r="D58" s="40"/>
      <c r="E58" s="42" t="s">
        <v>423</v>
      </c>
      <c r="F58" s="40"/>
      <c r="G58" s="40"/>
      <c r="H58" s="40"/>
      <c r="I58" s="40"/>
      <c r="J58" s="41"/>
    </row>
    <row r="59" spans="1:10" ht="58.3">
      <c r="A59" s="31" t="s">
        <v>48</v>
      </c>
      <c r="B59" s="39"/>
      <c r="C59" s="40"/>
      <c r="D59" s="40"/>
      <c r="E59" s="33" t="s">
        <v>424</v>
      </c>
      <c r="F59" s="40"/>
      <c r="G59" s="40"/>
      <c r="H59" s="40"/>
      <c r="I59" s="40"/>
      <c r="J59" s="41"/>
    </row>
    <row r="60" spans="1:10" ht="15">
      <c r="A60" s="25" t="s">
        <v>35</v>
      </c>
      <c r="B60" s="26"/>
      <c r="C60" s="27" t="s">
        <v>209</v>
      </c>
      <c r="D60" s="28"/>
      <c r="E60" s="25" t="s">
        <v>210</v>
      </c>
      <c r="F60" s="28"/>
      <c r="G60" s="28"/>
      <c r="H60" s="28"/>
      <c r="I60" s="29">
        <f>SUMIFS(I61:I80,A61:A80,"P")</f>
        <v>0</v>
      </c>
      <c r="J60" s="30"/>
    </row>
    <row r="61" spans="1:16" ht="15">
      <c r="A61" s="31" t="s">
        <v>38</v>
      </c>
      <c r="B61" s="31">
        <v>13</v>
      </c>
      <c r="C61" s="32" t="s">
        <v>216</v>
      </c>
      <c r="D61" s="31" t="s">
        <v>66</v>
      </c>
      <c r="E61" s="33" t="s">
        <v>217</v>
      </c>
      <c r="F61" s="34" t="s">
        <v>100</v>
      </c>
      <c r="G61" s="35">
        <v>100</v>
      </c>
      <c r="H61" s="36">
        <v>0</v>
      </c>
      <c r="I61" s="37">
        <f>ROUND(G61*H61,P4)</f>
        <v>0</v>
      </c>
      <c r="J61" s="34" t="s">
        <v>43</v>
      </c>
      <c r="O61" s="38">
        <f>I61*0.21</f>
        <v>0</v>
      </c>
      <c r="P61">
        <v>3</v>
      </c>
    </row>
    <row r="62" spans="1:10" ht="72.9">
      <c r="A62" s="31" t="s">
        <v>44</v>
      </c>
      <c r="B62" s="39"/>
      <c r="C62" s="40"/>
      <c r="D62" s="40"/>
      <c r="E62" s="33" t="s">
        <v>425</v>
      </c>
      <c r="F62" s="40"/>
      <c r="G62" s="40"/>
      <c r="H62" s="40"/>
      <c r="I62" s="40"/>
      <c r="J62" s="41"/>
    </row>
    <row r="63" spans="1:10" ht="15">
      <c r="A63" s="31" t="s">
        <v>46</v>
      </c>
      <c r="B63" s="39"/>
      <c r="C63" s="40"/>
      <c r="D63" s="40"/>
      <c r="E63" s="42" t="s">
        <v>426</v>
      </c>
      <c r="F63" s="40"/>
      <c r="G63" s="40"/>
      <c r="H63" s="40"/>
      <c r="I63" s="40"/>
      <c r="J63" s="41"/>
    </row>
    <row r="64" spans="1:10" ht="43.75">
      <c r="A64" s="31" t="s">
        <v>48</v>
      </c>
      <c r="B64" s="39"/>
      <c r="C64" s="40"/>
      <c r="D64" s="40"/>
      <c r="E64" s="33" t="s">
        <v>220</v>
      </c>
      <c r="F64" s="40"/>
      <c r="G64" s="40"/>
      <c r="H64" s="40"/>
      <c r="I64" s="40"/>
      <c r="J64" s="41"/>
    </row>
    <row r="65" spans="1:16" ht="29.15">
      <c r="A65" s="31" t="s">
        <v>38</v>
      </c>
      <c r="B65" s="31">
        <v>14</v>
      </c>
      <c r="C65" s="32" t="s">
        <v>427</v>
      </c>
      <c r="D65" s="31" t="s">
        <v>40</v>
      </c>
      <c r="E65" s="33" t="s">
        <v>428</v>
      </c>
      <c r="F65" s="34" t="s">
        <v>144</v>
      </c>
      <c r="G65" s="35">
        <v>300</v>
      </c>
      <c r="H65" s="36">
        <v>0</v>
      </c>
      <c r="I65" s="37">
        <f>ROUND(G65*H65,P4)</f>
        <v>0</v>
      </c>
      <c r="J65" s="34" t="s">
        <v>43</v>
      </c>
      <c r="O65" s="38">
        <f>I65*0.21</f>
        <v>0</v>
      </c>
      <c r="P65">
        <v>3</v>
      </c>
    </row>
    <row r="66" spans="1:10" ht="160.3">
      <c r="A66" s="31" t="s">
        <v>44</v>
      </c>
      <c r="B66" s="39"/>
      <c r="C66" s="40"/>
      <c r="D66" s="40"/>
      <c r="E66" s="33" t="s">
        <v>429</v>
      </c>
      <c r="F66" s="40"/>
      <c r="G66" s="40"/>
      <c r="H66" s="40"/>
      <c r="I66" s="40"/>
      <c r="J66" s="41"/>
    </row>
    <row r="67" spans="1:10" ht="15">
      <c r="A67" s="31" t="s">
        <v>46</v>
      </c>
      <c r="B67" s="39"/>
      <c r="C67" s="40"/>
      <c r="D67" s="40"/>
      <c r="E67" s="42" t="s">
        <v>430</v>
      </c>
      <c r="F67" s="40"/>
      <c r="G67" s="40"/>
      <c r="H67" s="40"/>
      <c r="I67" s="40"/>
      <c r="J67" s="41"/>
    </row>
    <row r="68" spans="1:10" ht="131.15">
      <c r="A68" s="31" t="s">
        <v>48</v>
      </c>
      <c r="B68" s="39"/>
      <c r="C68" s="40"/>
      <c r="D68" s="40"/>
      <c r="E68" s="33" t="s">
        <v>431</v>
      </c>
      <c r="F68" s="40"/>
      <c r="G68" s="40"/>
      <c r="H68" s="40"/>
      <c r="I68" s="40"/>
      <c r="J68" s="41"/>
    </row>
    <row r="69" spans="1:16" ht="29.15">
      <c r="A69" s="31" t="s">
        <v>38</v>
      </c>
      <c r="B69" s="31">
        <v>15</v>
      </c>
      <c r="C69" s="32" t="s">
        <v>432</v>
      </c>
      <c r="D69" s="31" t="s">
        <v>40</v>
      </c>
      <c r="E69" s="33" t="s">
        <v>433</v>
      </c>
      <c r="F69" s="34" t="s">
        <v>144</v>
      </c>
      <c r="G69" s="35">
        <v>37</v>
      </c>
      <c r="H69" s="36">
        <v>0</v>
      </c>
      <c r="I69" s="37">
        <f>ROUND(G69*H69,P4)</f>
        <v>0</v>
      </c>
      <c r="J69" s="34" t="s">
        <v>43</v>
      </c>
      <c r="O69" s="38">
        <f>I69*0.21</f>
        <v>0</v>
      </c>
      <c r="P69">
        <v>3</v>
      </c>
    </row>
    <row r="70" spans="1:10" ht="262.3">
      <c r="A70" s="31" t="s">
        <v>44</v>
      </c>
      <c r="B70" s="39"/>
      <c r="C70" s="40"/>
      <c r="D70" s="40"/>
      <c r="E70" s="33" t="s">
        <v>434</v>
      </c>
      <c r="F70" s="40"/>
      <c r="G70" s="40"/>
      <c r="H70" s="40"/>
      <c r="I70" s="40"/>
      <c r="J70" s="41"/>
    </row>
    <row r="71" spans="1:10" ht="15">
      <c r="A71" s="31" t="s">
        <v>46</v>
      </c>
      <c r="B71" s="39"/>
      <c r="C71" s="40"/>
      <c r="D71" s="40"/>
      <c r="E71" s="42" t="s">
        <v>435</v>
      </c>
      <c r="F71" s="40"/>
      <c r="G71" s="40"/>
      <c r="H71" s="40"/>
      <c r="I71" s="40"/>
      <c r="J71" s="41"/>
    </row>
    <row r="72" spans="1:10" ht="131.15">
      <c r="A72" s="31" t="s">
        <v>48</v>
      </c>
      <c r="B72" s="39"/>
      <c r="C72" s="40"/>
      <c r="D72" s="40"/>
      <c r="E72" s="33" t="s">
        <v>431</v>
      </c>
      <c r="F72" s="40"/>
      <c r="G72" s="40"/>
      <c r="H72" s="40"/>
      <c r="I72" s="40"/>
      <c r="J72" s="41"/>
    </row>
    <row r="73" spans="1:16" ht="29.15">
      <c r="A73" s="31" t="s">
        <v>38</v>
      </c>
      <c r="B73" s="31">
        <v>16</v>
      </c>
      <c r="C73" s="32" t="s">
        <v>436</v>
      </c>
      <c r="D73" s="31" t="s">
        <v>62</v>
      </c>
      <c r="E73" s="33" t="s">
        <v>437</v>
      </c>
      <c r="F73" s="34" t="s">
        <v>144</v>
      </c>
      <c r="G73" s="35">
        <v>17</v>
      </c>
      <c r="H73" s="36">
        <v>0</v>
      </c>
      <c r="I73" s="37">
        <f>ROUND(G73*H73,P4)</f>
        <v>0</v>
      </c>
      <c r="J73" s="34" t="s">
        <v>43</v>
      </c>
      <c r="O73" s="38">
        <f>I73*0.21</f>
        <v>0</v>
      </c>
      <c r="P73">
        <v>3</v>
      </c>
    </row>
    <row r="74" spans="1:10" ht="233.15">
      <c r="A74" s="31" t="s">
        <v>44</v>
      </c>
      <c r="B74" s="39"/>
      <c r="C74" s="40"/>
      <c r="D74" s="40"/>
      <c r="E74" s="33" t="s">
        <v>438</v>
      </c>
      <c r="F74" s="40"/>
      <c r="G74" s="40"/>
      <c r="H74" s="40"/>
      <c r="I74" s="40"/>
      <c r="J74" s="41"/>
    </row>
    <row r="75" spans="1:10" ht="15">
      <c r="A75" s="31" t="s">
        <v>46</v>
      </c>
      <c r="B75" s="39"/>
      <c r="C75" s="40"/>
      <c r="D75" s="40"/>
      <c r="E75" s="42" t="s">
        <v>439</v>
      </c>
      <c r="F75" s="40"/>
      <c r="G75" s="40"/>
      <c r="H75" s="40"/>
      <c r="I75" s="40"/>
      <c r="J75" s="41"/>
    </row>
    <row r="76" spans="1:10" ht="131.15">
      <c r="A76" s="31" t="s">
        <v>48</v>
      </c>
      <c r="B76" s="39"/>
      <c r="C76" s="40"/>
      <c r="D76" s="40"/>
      <c r="E76" s="33" t="s">
        <v>440</v>
      </c>
      <c r="F76" s="40"/>
      <c r="G76" s="40"/>
      <c r="H76" s="40"/>
      <c r="I76" s="40"/>
      <c r="J76" s="41"/>
    </row>
    <row r="77" spans="1:16" ht="29.15">
      <c r="A77" s="31" t="s">
        <v>38</v>
      </c>
      <c r="B77" s="31">
        <v>17</v>
      </c>
      <c r="C77" s="32" t="s">
        <v>436</v>
      </c>
      <c r="D77" s="31" t="s">
        <v>66</v>
      </c>
      <c r="E77" s="33" t="s">
        <v>441</v>
      </c>
      <c r="F77" s="34" t="s">
        <v>144</v>
      </c>
      <c r="G77" s="35">
        <v>27</v>
      </c>
      <c r="H77" s="36">
        <v>0</v>
      </c>
      <c r="I77" s="37">
        <f>ROUND(G77*H77,P4)</f>
        <v>0</v>
      </c>
      <c r="J77" s="34" t="s">
        <v>43</v>
      </c>
      <c r="O77" s="38">
        <f>I77*0.21</f>
        <v>0</v>
      </c>
      <c r="P77">
        <v>3</v>
      </c>
    </row>
    <row r="78" spans="1:10" ht="218.6">
      <c r="A78" s="31" t="s">
        <v>44</v>
      </c>
      <c r="B78" s="39"/>
      <c r="C78" s="40"/>
      <c r="D78" s="40"/>
      <c r="E78" s="33" t="s">
        <v>442</v>
      </c>
      <c r="F78" s="40"/>
      <c r="G78" s="40"/>
      <c r="H78" s="40"/>
      <c r="I78" s="40"/>
      <c r="J78" s="41"/>
    </row>
    <row r="79" spans="1:10" ht="15">
      <c r="A79" s="31" t="s">
        <v>46</v>
      </c>
      <c r="B79" s="39"/>
      <c r="C79" s="40"/>
      <c r="D79" s="40"/>
      <c r="E79" s="42" t="s">
        <v>443</v>
      </c>
      <c r="F79" s="40"/>
      <c r="G79" s="40"/>
      <c r="H79" s="40"/>
      <c r="I79" s="40"/>
      <c r="J79" s="41"/>
    </row>
    <row r="80" spans="1:10" ht="131.15">
      <c r="A80" s="31" t="s">
        <v>48</v>
      </c>
      <c r="B80" s="39"/>
      <c r="C80" s="40"/>
      <c r="D80" s="40"/>
      <c r="E80" s="33" t="s">
        <v>431</v>
      </c>
      <c r="F80" s="40"/>
      <c r="G80" s="40"/>
      <c r="H80" s="40"/>
      <c r="I80" s="40"/>
      <c r="J80" s="41"/>
    </row>
    <row r="81" spans="1:10" ht="15">
      <c r="A81" s="25" t="s">
        <v>35</v>
      </c>
      <c r="B81" s="26"/>
      <c r="C81" s="27" t="s">
        <v>265</v>
      </c>
      <c r="D81" s="28"/>
      <c r="E81" s="25" t="s">
        <v>266</v>
      </c>
      <c r="F81" s="28"/>
      <c r="G81" s="28"/>
      <c r="H81" s="28"/>
      <c r="I81" s="29">
        <f>SUMIFS(I82:I85,A82:A85,"P")</f>
        <v>0</v>
      </c>
      <c r="J81" s="30"/>
    </row>
    <row r="82" spans="1:16" ht="15">
      <c r="A82" s="31" t="s">
        <v>38</v>
      </c>
      <c r="B82" s="31">
        <v>18</v>
      </c>
      <c r="C82" s="32" t="s">
        <v>444</v>
      </c>
      <c r="D82" s="31" t="s">
        <v>62</v>
      </c>
      <c r="E82" s="33" t="s">
        <v>445</v>
      </c>
      <c r="F82" s="34" t="s">
        <v>290</v>
      </c>
      <c r="G82" s="35">
        <v>3</v>
      </c>
      <c r="H82" s="36">
        <v>0</v>
      </c>
      <c r="I82" s="37">
        <f>ROUND(G82*H82,P4)</f>
        <v>0</v>
      </c>
      <c r="J82" s="34" t="s">
        <v>43</v>
      </c>
      <c r="O82" s="38">
        <f>I82*0.21</f>
        <v>0</v>
      </c>
      <c r="P82">
        <v>3</v>
      </c>
    </row>
    <row r="83" spans="1:10" ht="29.15">
      <c r="A83" s="31" t="s">
        <v>44</v>
      </c>
      <c r="B83" s="39"/>
      <c r="C83" s="40"/>
      <c r="D83" s="40"/>
      <c r="E83" s="33" t="s">
        <v>446</v>
      </c>
      <c r="F83" s="40"/>
      <c r="G83" s="40"/>
      <c r="H83" s="40"/>
      <c r="I83" s="40"/>
      <c r="J83" s="41"/>
    </row>
    <row r="84" spans="1:10" ht="15">
      <c r="A84" s="31" t="s">
        <v>46</v>
      </c>
      <c r="B84" s="39"/>
      <c r="C84" s="40"/>
      <c r="D84" s="40"/>
      <c r="E84" s="42" t="s">
        <v>447</v>
      </c>
      <c r="F84" s="40"/>
      <c r="G84" s="40"/>
      <c r="H84" s="40"/>
      <c r="I84" s="40"/>
      <c r="J84" s="41"/>
    </row>
    <row r="85" spans="1:10" ht="15">
      <c r="A85" s="31" t="s">
        <v>48</v>
      </c>
      <c r="B85" s="39"/>
      <c r="C85" s="40"/>
      <c r="D85" s="40"/>
      <c r="E85" s="46"/>
      <c r="F85" s="40"/>
      <c r="G85" s="40"/>
      <c r="H85" s="40"/>
      <c r="I85" s="40"/>
      <c r="J85" s="41"/>
    </row>
    <row r="86" spans="1:10" ht="15">
      <c r="A86" s="25" t="s">
        <v>35</v>
      </c>
      <c r="B86" s="26"/>
      <c r="C86" s="27" t="s">
        <v>332</v>
      </c>
      <c r="D86" s="28"/>
      <c r="E86" s="25" t="s">
        <v>333</v>
      </c>
      <c r="F86" s="28"/>
      <c r="G86" s="28"/>
      <c r="H86" s="28"/>
      <c r="I86" s="29">
        <f>SUMIFS(I87:I126,A87:A126,"P")</f>
        <v>0</v>
      </c>
      <c r="J86" s="30"/>
    </row>
    <row r="87" spans="1:16" ht="15">
      <c r="A87" s="31" t="s">
        <v>38</v>
      </c>
      <c r="B87" s="31">
        <v>19</v>
      </c>
      <c r="C87" s="32" t="s">
        <v>448</v>
      </c>
      <c r="D87" s="31" t="s">
        <v>40</v>
      </c>
      <c r="E87" s="33" t="s">
        <v>449</v>
      </c>
      <c r="F87" s="34" t="s">
        <v>290</v>
      </c>
      <c r="G87" s="35">
        <v>5</v>
      </c>
      <c r="H87" s="36">
        <v>0</v>
      </c>
      <c r="I87" s="37">
        <f>ROUND(G87*H87,P4)</f>
        <v>0</v>
      </c>
      <c r="J87" s="34" t="s">
        <v>43</v>
      </c>
      <c r="O87" s="38">
        <f>I87*0.21</f>
        <v>0</v>
      </c>
      <c r="P87">
        <v>3</v>
      </c>
    </row>
    <row r="88" spans="1:10" ht="131.15">
      <c r="A88" s="31" t="s">
        <v>44</v>
      </c>
      <c r="B88" s="39"/>
      <c r="C88" s="40"/>
      <c r="D88" s="40"/>
      <c r="E88" s="33" t="s">
        <v>450</v>
      </c>
      <c r="F88" s="40"/>
      <c r="G88" s="40"/>
      <c r="H88" s="40"/>
      <c r="I88" s="40"/>
      <c r="J88" s="41"/>
    </row>
    <row r="89" spans="1:10" ht="15">
      <c r="A89" s="31" t="s">
        <v>46</v>
      </c>
      <c r="B89" s="39"/>
      <c r="C89" s="40"/>
      <c r="D89" s="40"/>
      <c r="E89" s="42" t="s">
        <v>312</v>
      </c>
      <c r="F89" s="40"/>
      <c r="G89" s="40"/>
      <c r="H89" s="40"/>
      <c r="I89" s="40"/>
      <c r="J89" s="41"/>
    </row>
    <row r="90" spans="1:10" ht="29.15">
      <c r="A90" s="31" t="s">
        <v>48</v>
      </c>
      <c r="B90" s="39"/>
      <c r="C90" s="40"/>
      <c r="D90" s="40"/>
      <c r="E90" s="33" t="s">
        <v>451</v>
      </c>
      <c r="F90" s="40"/>
      <c r="G90" s="40"/>
      <c r="H90" s="40"/>
      <c r="I90" s="40"/>
      <c r="J90" s="41"/>
    </row>
    <row r="91" spans="1:16" ht="15">
      <c r="A91" s="31" t="s">
        <v>38</v>
      </c>
      <c r="B91" s="31">
        <v>20</v>
      </c>
      <c r="C91" s="32" t="s">
        <v>452</v>
      </c>
      <c r="D91" s="31" t="s">
        <v>62</v>
      </c>
      <c r="E91" s="33" t="s">
        <v>453</v>
      </c>
      <c r="F91" s="34" t="s">
        <v>110</v>
      </c>
      <c r="G91" s="35">
        <v>20</v>
      </c>
      <c r="H91" s="36">
        <v>0</v>
      </c>
      <c r="I91" s="37">
        <f>ROUND(G91*H91,P4)</f>
        <v>0</v>
      </c>
      <c r="J91" s="34" t="s">
        <v>43</v>
      </c>
      <c r="O91" s="38">
        <f>I91*0.21</f>
        <v>0</v>
      </c>
      <c r="P91">
        <v>3</v>
      </c>
    </row>
    <row r="92" spans="1:10" ht="218.6">
      <c r="A92" s="31" t="s">
        <v>44</v>
      </c>
      <c r="B92" s="39"/>
      <c r="C92" s="40"/>
      <c r="D92" s="40"/>
      <c r="E92" s="33" t="s">
        <v>454</v>
      </c>
      <c r="F92" s="40"/>
      <c r="G92" s="40"/>
      <c r="H92" s="40"/>
      <c r="I92" s="40"/>
      <c r="J92" s="41"/>
    </row>
    <row r="93" spans="1:10" ht="15">
      <c r="A93" s="31" t="s">
        <v>46</v>
      </c>
      <c r="B93" s="39"/>
      <c r="C93" s="40"/>
      <c r="D93" s="40"/>
      <c r="E93" s="42" t="s">
        <v>455</v>
      </c>
      <c r="F93" s="40"/>
      <c r="G93" s="40"/>
      <c r="H93" s="40"/>
      <c r="I93" s="40"/>
      <c r="J93" s="41"/>
    </row>
    <row r="94" spans="1:10" ht="43.75">
      <c r="A94" s="31" t="s">
        <v>48</v>
      </c>
      <c r="B94" s="39"/>
      <c r="C94" s="40"/>
      <c r="D94" s="40"/>
      <c r="E94" s="33" t="s">
        <v>456</v>
      </c>
      <c r="F94" s="40"/>
      <c r="G94" s="40"/>
      <c r="H94" s="40"/>
      <c r="I94" s="40"/>
      <c r="J94" s="41"/>
    </row>
    <row r="95" spans="1:16" ht="29.15">
      <c r="A95" s="31" t="s">
        <v>38</v>
      </c>
      <c r="B95" s="31">
        <v>21</v>
      </c>
      <c r="C95" s="32" t="s">
        <v>351</v>
      </c>
      <c r="D95" s="31" t="s">
        <v>457</v>
      </c>
      <c r="E95" s="33" t="s">
        <v>458</v>
      </c>
      <c r="F95" s="34" t="s">
        <v>110</v>
      </c>
      <c r="G95" s="35">
        <v>26</v>
      </c>
      <c r="H95" s="36">
        <v>0</v>
      </c>
      <c r="I95" s="37">
        <f>ROUND(G95*H95,P4)</f>
        <v>0</v>
      </c>
      <c r="J95" s="34" t="s">
        <v>43</v>
      </c>
      <c r="O95" s="38">
        <f>I95*0.21</f>
        <v>0</v>
      </c>
      <c r="P95">
        <v>3</v>
      </c>
    </row>
    <row r="96" spans="1:10" ht="276.9">
      <c r="A96" s="31" t="s">
        <v>44</v>
      </c>
      <c r="B96" s="39"/>
      <c r="C96" s="40"/>
      <c r="D96" s="40"/>
      <c r="E96" s="33" t="s">
        <v>459</v>
      </c>
      <c r="F96" s="40"/>
      <c r="G96" s="40"/>
      <c r="H96" s="40"/>
      <c r="I96" s="40"/>
      <c r="J96" s="41"/>
    </row>
    <row r="97" spans="1:10" ht="15">
      <c r="A97" s="31" t="s">
        <v>46</v>
      </c>
      <c r="B97" s="39"/>
      <c r="C97" s="40"/>
      <c r="D97" s="40"/>
      <c r="E97" s="42" t="s">
        <v>460</v>
      </c>
      <c r="F97" s="40"/>
      <c r="G97" s="40"/>
      <c r="H97" s="40"/>
      <c r="I97" s="40"/>
      <c r="J97" s="41"/>
    </row>
    <row r="98" spans="1:10" ht="43.75">
      <c r="A98" s="31" t="s">
        <v>48</v>
      </c>
      <c r="B98" s="39"/>
      <c r="C98" s="40"/>
      <c r="D98" s="40"/>
      <c r="E98" s="33" t="s">
        <v>461</v>
      </c>
      <c r="F98" s="40"/>
      <c r="G98" s="40"/>
      <c r="H98" s="40"/>
      <c r="I98" s="40"/>
      <c r="J98" s="41"/>
    </row>
    <row r="99" spans="1:16" ht="15">
      <c r="A99" s="31" t="s">
        <v>38</v>
      </c>
      <c r="B99" s="31">
        <v>22</v>
      </c>
      <c r="C99" s="32" t="s">
        <v>351</v>
      </c>
      <c r="D99" s="31" t="s">
        <v>462</v>
      </c>
      <c r="E99" s="33" t="s">
        <v>463</v>
      </c>
      <c r="F99" s="34" t="s">
        <v>110</v>
      </c>
      <c r="G99" s="35">
        <v>30</v>
      </c>
      <c r="H99" s="36">
        <v>0</v>
      </c>
      <c r="I99" s="37">
        <f>ROUND(G99*H99,P4)</f>
        <v>0</v>
      </c>
      <c r="J99" s="34" t="s">
        <v>43</v>
      </c>
      <c r="O99" s="38">
        <f>I99*0.21</f>
        <v>0</v>
      </c>
      <c r="P99">
        <v>3</v>
      </c>
    </row>
    <row r="100" spans="1:10" ht="276.9">
      <c r="A100" s="31" t="s">
        <v>44</v>
      </c>
      <c r="B100" s="39"/>
      <c r="C100" s="40"/>
      <c r="D100" s="40"/>
      <c r="E100" s="33" t="s">
        <v>459</v>
      </c>
      <c r="F100" s="40"/>
      <c r="G100" s="40"/>
      <c r="H100" s="40"/>
      <c r="I100" s="40"/>
      <c r="J100" s="41"/>
    </row>
    <row r="101" spans="1:10" ht="15">
      <c r="A101" s="31" t="s">
        <v>46</v>
      </c>
      <c r="B101" s="39"/>
      <c r="C101" s="40"/>
      <c r="D101" s="40"/>
      <c r="E101" s="42" t="s">
        <v>464</v>
      </c>
      <c r="F101" s="40"/>
      <c r="G101" s="40"/>
      <c r="H101" s="40"/>
      <c r="I101" s="40"/>
      <c r="J101" s="41"/>
    </row>
    <row r="102" spans="1:10" ht="43.75">
      <c r="A102" s="31" t="s">
        <v>48</v>
      </c>
      <c r="B102" s="39"/>
      <c r="C102" s="40"/>
      <c r="D102" s="40"/>
      <c r="E102" s="33" t="s">
        <v>461</v>
      </c>
      <c r="F102" s="40"/>
      <c r="G102" s="40"/>
      <c r="H102" s="40"/>
      <c r="I102" s="40"/>
      <c r="J102" s="41"/>
    </row>
    <row r="103" spans="1:16" ht="15">
      <c r="A103" s="31" t="s">
        <v>38</v>
      </c>
      <c r="B103" s="31">
        <v>23</v>
      </c>
      <c r="C103" s="32" t="s">
        <v>465</v>
      </c>
      <c r="D103" s="31" t="s">
        <v>62</v>
      </c>
      <c r="E103" s="33" t="s">
        <v>466</v>
      </c>
      <c r="F103" s="34" t="s">
        <v>110</v>
      </c>
      <c r="G103" s="35">
        <v>126</v>
      </c>
      <c r="H103" s="36">
        <v>0</v>
      </c>
      <c r="I103" s="37">
        <f>ROUND(G103*H103,P4)</f>
        <v>0</v>
      </c>
      <c r="J103" s="34" t="s">
        <v>43</v>
      </c>
      <c r="O103" s="38">
        <f>I103*0.21</f>
        <v>0</v>
      </c>
      <c r="P103">
        <v>3</v>
      </c>
    </row>
    <row r="104" spans="1:10" ht="247.75">
      <c r="A104" s="31" t="s">
        <v>44</v>
      </c>
      <c r="B104" s="39"/>
      <c r="C104" s="40"/>
      <c r="D104" s="40"/>
      <c r="E104" s="33" t="s">
        <v>467</v>
      </c>
      <c r="F104" s="40"/>
      <c r="G104" s="40"/>
      <c r="H104" s="40"/>
      <c r="I104" s="40"/>
      <c r="J104" s="41"/>
    </row>
    <row r="105" spans="1:10" ht="15">
      <c r="A105" s="31" t="s">
        <v>46</v>
      </c>
      <c r="B105" s="39"/>
      <c r="C105" s="40"/>
      <c r="D105" s="40"/>
      <c r="E105" s="42" t="s">
        <v>468</v>
      </c>
      <c r="F105" s="40"/>
      <c r="G105" s="40"/>
      <c r="H105" s="40"/>
      <c r="I105" s="40"/>
      <c r="J105" s="41"/>
    </row>
    <row r="106" spans="1:10" ht="43.75">
      <c r="A106" s="31" t="s">
        <v>48</v>
      </c>
      <c r="B106" s="39"/>
      <c r="C106" s="40"/>
      <c r="D106" s="40"/>
      <c r="E106" s="33" t="s">
        <v>461</v>
      </c>
      <c r="F106" s="40"/>
      <c r="G106" s="40"/>
      <c r="H106" s="40"/>
      <c r="I106" s="40"/>
      <c r="J106" s="41"/>
    </row>
    <row r="107" spans="1:16" ht="29.15">
      <c r="A107" s="31" t="s">
        <v>38</v>
      </c>
      <c r="B107" s="31">
        <v>24</v>
      </c>
      <c r="C107" s="32" t="s">
        <v>465</v>
      </c>
      <c r="D107" s="31" t="s">
        <v>66</v>
      </c>
      <c r="E107" s="33" t="s">
        <v>469</v>
      </c>
      <c r="F107" s="34" t="s">
        <v>110</v>
      </c>
      <c r="G107" s="35">
        <v>40</v>
      </c>
      <c r="H107" s="36">
        <v>0</v>
      </c>
      <c r="I107" s="37">
        <f>ROUND(G107*H107,P4)</f>
        <v>0</v>
      </c>
      <c r="J107" s="34" t="s">
        <v>43</v>
      </c>
      <c r="O107" s="38">
        <f>I107*0.21</f>
        <v>0</v>
      </c>
      <c r="P107">
        <v>3</v>
      </c>
    </row>
    <row r="108" spans="1:10" ht="247.75">
      <c r="A108" s="31" t="s">
        <v>44</v>
      </c>
      <c r="B108" s="39"/>
      <c r="C108" s="40"/>
      <c r="D108" s="40"/>
      <c r="E108" s="33" t="s">
        <v>467</v>
      </c>
      <c r="F108" s="40"/>
      <c r="G108" s="40"/>
      <c r="H108" s="40"/>
      <c r="I108" s="40"/>
      <c r="J108" s="41"/>
    </row>
    <row r="109" spans="1:10" ht="15">
      <c r="A109" s="31" t="s">
        <v>46</v>
      </c>
      <c r="B109" s="39"/>
      <c r="C109" s="40"/>
      <c r="D109" s="40"/>
      <c r="E109" s="42" t="s">
        <v>347</v>
      </c>
      <c r="F109" s="40"/>
      <c r="G109" s="40"/>
      <c r="H109" s="40"/>
      <c r="I109" s="40"/>
      <c r="J109" s="41"/>
    </row>
    <row r="110" spans="1:10" ht="43.75">
      <c r="A110" s="31" t="s">
        <v>48</v>
      </c>
      <c r="B110" s="39"/>
      <c r="C110" s="40"/>
      <c r="D110" s="40"/>
      <c r="E110" s="33" t="s">
        <v>461</v>
      </c>
      <c r="F110" s="40"/>
      <c r="G110" s="40"/>
      <c r="H110" s="40"/>
      <c r="I110" s="40"/>
      <c r="J110" s="41"/>
    </row>
    <row r="111" spans="1:16" ht="15">
      <c r="A111" s="31" t="s">
        <v>38</v>
      </c>
      <c r="B111" s="31">
        <v>25</v>
      </c>
      <c r="C111" s="32" t="s">
        <v>470</v>
      </c>
      <c r="D111" s="31" t="s">
        <v>40</v>
      </c>
      <c r="E111" s="33" t="s">
        <v>471</v>
      </c>
      <c r="F111" s="34" t="s">
        <v>290</v>
      </c>
      <c r="G111" s="35">
        <v>1</v>
      </c>
      <c r="H111" s="36">
        <v>0</v>
      </c>
      <c r="I111" s="37">
        <f>ROUND(G111*H111,P4)</f>
        <v>0</v>
      </c>
      <c r="J111" s="34" t="s">
        <v>43</v>
      </c>
      <c r="O111" s="38">
        <f>I111*0.21</f>
        <v>0</v>
      </c>
      <c r="P111">
        <v>3</v>
      </c>
    </row>
    <row r="112" spans="1:10" ht="29.15">
      <c r="A112" s="31" t="s">
        <v>44</v>
      </c>
      <c r="B112" s="39"/>
      <c r="C112" s="40"/>
      <c r="D112" s="40"/>
      <c r="E112" s="33" t="s">
        <v>472</v>
      </c>
      <c r="F112" s="40"/>
      <c r="G112" s="40"/>
      <c r="H112" s="40"/>
      <c r="I112" s="40"/>
      <c r="J112" s="41"/>
    </row>
    <row r="113" spans="1:10" ht="15">
      <c r="A113" s="31" t="s">
        <v>46</v>
      </c>
      <c r="B113" s="39"/>
      <c r="C113" s="40"/>
      <c r="D113" s="40"/>
      <c r="E113" s="42" t="s">
        <v>47</v>
      </c>
      <c r="F113" s="40"/>
      <c r="G113" s="40"/>
      <c r="H113" s="40"/>
      <c r="I113" s="40"/>
      <c r="J113" s="41"/>
    </row>
    <row r="114" spans="1:10" ht="116.6">
      <c r="A114" s="31" t="s">
        <v>48</v>
      </c>
      <c r="B114" s="39"/>
      <c r="C114" s="40"/>
      <c r="D114" s="40"/>
      <c r="E114" s="33" t="s">
        <v>473</v>
      </c>
      <c r="F114" s="40"/>
      <c r="G114" s="40"/>
      <c r="H114" s="40"/>
      <c r="I114" s="40"/>
      <c r="J114" s="41"/>
    </row>
    <row r="115" spans="1:16" ht="15">
      <c r="A115" s="31" t="s">
        <v>38</v>
      </c>
      <c r="B115" s="31">
        <v>26</v>
      </c>
      <c r="C115" s="32" t="s">
        <v>474</v>
      </c>
      <c r="D115" s="31" t="s">
        <v>40</v>
      </c>
      <c r="E115" s="33" t="s">
        <v>475</v>
      </c>
      <c r="F115" s="34" t="s">
        <v>290</v>
      </c>
      <c r="G115" s="35">
        <v>1</v>
      </c>
      <c r="H115" s="36">
        <v>0</v>
      </c>
      <c r="I115" s="37">
        <f>ROUND(G115*H115,P4)</f>
        <v>0</v>
      </c>
      <c r="J115" s="34" t="s">
        <v>43</v>
      </c>
      <c r="O115" s="38">
        <f>I115*0.21</f>
        <v>0</v>
      </c>
      <c r="P115">
        <v>3</v>
      </c>
    </row>
    <row r="116" spans="1:10" ht="87.45">
      <c r="A116" s="31" t="s">
        <v>44</v>
      </c>
      <c r="B116" s="39"/>
      <c r="C116" s="40"/>
      <c r="D116" s="40"/>
      <c r="E116" s="33" t="s">
        <v>476</v>
      </c>
      <c r="F116" s="40"/>
      <c r="G116" s="40"/>
      <c r="H116" s="40"/>
      <c r="I116" s="40"/>
      <c r="J116" s="41"/>
    </row>
    <row r="117" spans="1:10" ht="15">
      <c r="A117" s="31" t="s">
        <v>46</v>
      </c>
      <c r="B117" s="39"/>
      <c r="C117" s="40"/>
      <c r="D117" s="40"/>
      <c r="E117" s="42" t="s">
        <v>47</v>
      </c>
      <c r="F117" s="40"/>
      <c r="G117" s="40"/>
      <c r="H117" s="40"/>
      <c r="I117" s="40"/>
      <c r="J117" s="41"/>
    </row>
    <row r="118" spans="1:10" ht="116.6">
      <c r="A118" s="31" t="s">
        <v>48</v>
      </c>
      <c r="B118" s="39"/>
      <c r="C118" s="40"/>
      <c r="D118" s="40"/>
      <c r="E118" s="33" t="s">
        <v>473</v>
      </c>
      <c r="F118" s="40"/>
      <c r="G118" s="40"/>
      <c r="H118" s="40"/>
      <c r="I118" s="40"/>
      <c r="J118" s="41"/>
    </row>
    <row r="119" spans="1:16" ht="15">
      <c r="A119" s="31" t="s">
        <v>38</v>
      </c>
      <c r="B119" s="31">
        <v>27</v>
      </c>
      <c r="C119" s="32" t="s">
        <v>474</v>
      </c>
      <c r="D119" s="31" t="s">
        <v>62</v>
      </c>
      <c r="E119" s="33" t="s">
        <v>477</v>
      </c>
      <c r="F119" s="34" t="s">
        <v>290</v>
      </c>
      <c r="G119" s="35">
        <v>1</v>
      </c>
      <c r="H119" s="36">
        <v>0</v>
      </c>
      <c r="I119" s="37">
        <f>ROUND(G119*H119,P4)</f>
        <v>0</v>
      </c>
      <c r="J119" s="34" t="s">
        <v>43</v>
      </c>
      <c r="O119" s="38">
        <f>I119*0.21</f>
        <v>0</v>
      </c>
      <c r="P119">
        <v>3</v>
      </c>
    </row>
    <row r="120" spans="1:10" ht="15">
      <c r="A120" s="31" t="s">
        <v>44</v>
      </c>
      <c r="B120" s="39"/>
      <c r="C120" s="40"/>
      <c r="D120" s="40"/>
      <c r="E120" s="33" t="s">
        <v>478</v>
      </c>
      <c r="F120" s="40"/>
      <c r="G120" s="40"/>
      <c r="H120" s="40"/>
      <c r="I120" s="40"/>
      <c r="J120" s="41"/>
    </row>
    <row r="121" spans="1:10" ht="15">
      <c r="A121" s="31" t="s">
        <v>46</v>
      </c>
      <c r="B121" s="39"/>
      <c r="C121" s="40"/>
      <c r="D121" s="40"/>
      <c r="E121" s="42" t="s">
        <v>47</v>
      </c>
      <c r="F121" s="40"/>
      <c r="G121" s="40"/>
      <c r="H121" s="40"/>
      <c r="I121" s="40"/>
      <c r="J121" s="41"/>
    </row>
    <row r="122" spans="1:10" ht="29.15">
      <c r="A122" s="31" t="s">
        <v>48</v>
      </c>
      <c r="B122" s="39"/>
      <c r="C122" s="40"/>
      <c r="D122" s="40"/>
      <c r="E122" s="33" t="s">
        <v>479</v>
      </c>
      <c r="F122" s="40"/>
      <c r="G122" s="40"/>
      <c r="H122" s="40"/>
      <c r="I122" s="40"/>
      <c r="J122" s="41"/>
    </row>
    <row r="123" spans="1:16" ht="15">
      <c r="A123" s="31" t="s">
        <v>38</v>
      </c>
      <c r="B123" s="31">
        <v>28</v>
      </c>
      <c r="C123" s="32" t="s">
        <v>480</v>
      </c>
      <c r="D123" s="31" t="s">
        <v>40</v>
      </c>
      <c r="E123" s="33" t="s">
        <v>481</v>
      </c>
      <c r="F123" s="34" t="s">
        <v>100</v>
      </c>
      <c r="G123" s="35">
        <v>2</v>
      </c>
      <c r="H123" s="36">
        <v>0</v>
      </c>
      <c r="I123" s="37">
        <f>ROUND(G123*H123,P4)</f>
        <v>0</v>
      </c>
      <c r="J123" s="34" t="s">
        <v>43</v>
      </c>
      <c r="O123" s="38">
        <f>I123*0.21</f>
        <v>0</v>
      </c>
      <c r="P123">
        <v>3</v>
      </c>
    </row>
    <row r="124" spans="1:10" ht="72.9">
      <c r="A124" s="31" t="s">
        <v>44</v>
      </c>
      <c r="B124" s="39"/>
      <c r="C124" s="40"/>
      <c r="D124" s="40"/>
      <c r="E124" s="33" t="s">
        <v>482</v>
      </c>
      <c r="F124" s="40"/>
      <c r="G124" s="40"/>
      <c r="H124" s="40"/>
      <c r="I124" s="40"/>
      <c r="J124" s="41"/>
    </row>
    <row r="125" spans="1:10" ht="15">
      <c r="A125" s="31" t="s">
        <v>46</v>
      </c>
      <c r="B125" s="39"/>
      <c r="C125" s="40"/>
      <c r="D125" s="40"/>
      <c r="E125" s="42" t="s">
        <v>483</v>
      </c>
      <c r="F125" s="40"/>
      <c r="G125" s="40"/>
      <c r="H125" s="40"/>
      <c r="I125" s="40"/>
      <c r="J125" s="41"/>
    </row>
    <row r="126" spans="1:10" ht="72.9">
      <c r="A126" s="31" t="s">
        <v>48</v>
      </c>
      <c r="B126" s="43"/>
      <c r="C126" s="44"/>
      <c r="D126" s="44"/>
      <c r="E126" s="33" t="s">
        <v>484</v>
      </c>
      <c r="F126" s="44"/>
      <c r="G126" s="44"/>
      <c r="H126" s="44"/>
      <c r="I126" s="44"/>
      <c r="J126" s="45"/>
    </row>
  </sheetData>
  <sheetProtection algorithmName="SHA-512" hashValue="Xl7d+KjuKYfzdYyWQpHbztstk+bx6d8exh+CEe9dccdmvkQ1cg+mwfhN+dEC+nAwzS8QNmEcPhcZWG+kRaSOgw==" saltValue="2qqIbXoGK+vQK+MW7T9iH9o0XYiDexDmMeHYz/7st3admX1OresF2tnbCge/752FTP027/+YisL3iXkhn4H50w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Madera</dc:creator>
  <cp:keywords/>
  <dc:description/>
  <cp:lastModifiedBy>Jan Madera</cp:lastModifiedBy>
  <dcterms:created xsi:type="dcterms:W3CDTF">2024-06-10T06:07:38Z</dcterms:created>
  <dcterms:modified xsi:type="dcterms:W3CDTF">2024-06-10T06:12:28Z</dcterms:modified>
  <cp:category/>
  <cp:version/>
  <cp:contentType/>
  <cp:contentStatus/>
</cp:coreProperties>
</file>