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J20" i="1"/>
  <c r="J19" i="1"/>
  <c r="J17" i="1"/>
  <c r="J13" i="1"/>
  <c r="J8" i="1"/>
  <c r="K8" i="1" s="1"/>
  <c r="J9" i="1"/>
  <c r="J10" i="1"/>
  <c r="J11" i="1"/>
  <c r="J7" i="1"/>
  <c r="K7" i="1" s="1"/>
  <c r="J6" i="1"/>
  <c r="K6" i="1" s="1"/>
  <c r="J5" i="1" l="1"/>
  <c r="J12" i="1" l="1"/>
  <c r="J40" i="1" l="1"/>
  <c r="K12" i="1" l="1"/>
  <c r="J37" i="1"/>
  <c r="K37" i="1" s="1"/>
  <c r="J25" i="1" l="1"/>
  <c r="K25" i="1" s="1"/>
  <c r="J23" i="1"/>
  <c r="K19" i="1" l="1"/>
  <c r="J15" i="1"/>
  <c r="K40" i="1"/>
  <c r="K9" i="1"/>
  <c r="K10" i="1"/>
  <c r="K11" i="1"/>
  <c r="K5" i="1"/>
  <c r="K15" i="1" l="1"/>
  <c r="K13" i="1"/>
  <c r="K17" i="1"/>
  <c r="K39" i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K23" i="1"/>
  <c r="J22" i="1"/>
  <c r="K22" i="1" s="1"/>
  <c r="K20" i="1"/>
  <c r="K41" i="1" l="1"/>
  <c r="K42" i="1" s="1"/>
  <c r="J41" i="1"/>
  <c r="J42" i="1" s="1"/>
</calcChain>
</file>

<file path=xl/sharedStrings.xml><?xml version="1.0" encoding="utf-8"?>
<sst xmlns="http://schemas.openxmlformats.org/spreadsheetml/2006/main" count="111" uniqueCount="69">
  <si>
    <t>Název položky</t>
  </si>
  <si>
    <t>povrch</t>
  </si>
  <si>
    <t>MJ</t>
  </si>
  <si>
    <t>Cena za MJ bez DPH</t>
  </si>
  <si>
    <t>1x týdně</t>
  </si>
  <si>
    <t>1x měsíčně</t>
  </si>
  <si>
    <t>1x ročně</t>
  </si>
  <si>
    <t>Vytírání podlah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</si>
  <si>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</si>
  <si>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chodba a schodiště 1.PP</t>
  </si>
  <si>
    <t>dlažba</t>
  </si>
  <si>
    <t>X</t>
  </si>
  <si>
    <t>chodba a schodiště 1.NP</t>
  </si>
  <si>
    <t>chodba a schodiště 2.NP</t>
  </si>
  <si>
    <t>chodba a schodiště 3.NP</t>
  </si>
  <si>
    <t>chodba a schodiště 4.NP</t>
  </si>
  <si>
    <t>výtah</t>
  </si>
  <si>
    <t>Strojové (hloubkové) čištění podlah</t>
  </si>
  <si>
    <t>Zametání</t>
  </si>
  <si>
    <t>venkovní prostor před objektem</t>
  </si>
  <si>
    <t xml:space="preserve">Vysávání </t>
  </si>
  <si>
    <t>ks</t>
  </si>
  <si>
    <t>prostor výtahu - dveřní žlábky</t>
  </si>
  <si>
    <t xml:space="preserve">nerez </t>
  </si>
  <si>
    <t>svítidla stropní a nástěnná</t>
  </si>
  <si>
    <t>svítidla nouzová</t>
  </si>
  <si>
    <t>střešní světlíky, okna</t>
  </si>
  <si>
    <t>vnitřní parapety oken</t>
  </si>
  <si>
    <t>okna včetně rámů a parapetů 4.NP</t>
  </si>
  <si>
    <t>4,65 m2</t>
  </si>
  <si>
    <t>proskl. stěny s proskl. dveřmi 1.NP</t>
  </si>
  <si>
    <t>13,8 m2</t>
  </si>
  <si>
    <t>prosklené balkonové zábradlí 4.NP</t>
  </si>
  <si>
    <t>2,16 m2</t>
  </si>
  <si>
    <t>5,25 m2</t>
  </si>
  <si>
    <t>Mimořádný úklid</t>
  </si>
  <si>
    <r>
      <t>čistící z</t>
    </r>
    <r>
      <rPr>
        <sz val="11"/>
        <color theme="1"/>
        <rFont val="Calibri"/>
        <family val="2"/>
        <scheme val="minor"/>
      </rPr>
      <t xml:space="preserve">óna </t>
    </r>
  </si>
  <si>
    <t>zádveří -  rohože</t>
  </si>
  <si>
    <t>výtahová kabina - otírání  stěn, podhledu a kabinových dveří</t>
  </si>
  <si>
    <t>vnitřní plné dveře, včetně klik</t>
  </si>
  <si>
    <t>skříně hydrantů</t>
  </si>
  <si>
    <t xml:space="preserve">Cenová kalkulace úklidových služeb a hygienických prostředků </t>
  </si>
  <si>
    <t>Cena bez DPH za 1 rok</t>
  </si>
  <si>
    <t>Cena s DPH 21% za 1 rok</t>
  </si>
  <si>
    <t>vstupní dveře, prosklené</t>
  </si>
  <si>
    <t>Mytí, otírání na mokro, leštění skla</t>
  </si>
  <si>
    <t>Ostatní - ometání  (vysávání) pavučin</t>
  </si>
  <si>
    <t>poštovní schránky v zádveří</t>
  </si>
  <si>
    <t>sklepní prostory S 01, S 02, S 04, S 11, celkem</t>
  </si>
  <si>
    <t>ve sklepních prostorách</t>
  </si>
  <si>
    <t>MĚSÍČNÍ NABÍDKOVÁ CENA KČ:</t>
  </si>
  <si>
    <t>CELKOVÁ ROČNÍ NABÍDKOVÁ CENA Kč:</t>
  </si>
  <si>
    <t>na chodbách a schodištích, zádveří</t>
  </si>
  <si>
    <t>výtahová kabina - dezinfekce</t>
  </si>
  <si>
    <t>chodby, zádveří</t>
  </si>
  <si>
    <t>Mytí, dezinfekce</t>
  </si>
  <si>
    <t>Na Žižkově 1283/13a</t>
  </si>
  <si>
    <t>2x týdně</t>
  </si>
  <si>
    <t>2x ročně</t>
  </si>
  <si>
    <t>chodby u sklepních kójí 1. PP</t>
  </si>
  <si>
    <t>epoxidová stěrka</t>
  </si>
  <si>
    <t xml:space="preserve">X </t>
  </si>
  <si>
    <t xml:space="preserve">zadveří </t>
  </si>
  <si>
    <t xml:space="preserve">madla dřevěná   14,4 m                  </t>
  </si>
  <si>
    <t>zrcadlo ve výtahu</t>
  </si>
  <si>
    <t>soubor</t>
  </si>
  <si>
    <t>úklid na objednávku po haváriích, poruchách, stavebních pracích apod. za 1 m2</t>
  </si>
  <si>
    <t>úklid sněhu  před vchodem k hranici chodníku parkoviště, cena za 1 m2</t>
  </si>
  <si>
    <t>asfalt, zámková dlažba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</si>
</sst>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 CE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8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2" borderId="9" xfId="0" applyFont="1" applyFill="1" applyBorder="1"/>
    <xf numFmtId="0" fontId="0" fillId="2" borderId="9" xfId="0" applyFont="1" applyFill="1" applyBorder="1" applyAlignment="1">
      <alignment horizontal="center"/>
    </xf>
    <xf numFmtId="0" fontId="0" fillId="0" borderId="11" xfId="0" applyFont="1" applyBorder="1"/>
    <xf numFmtId="0" fontId="0" fillId="0" borderId="12" xfId="0" applyFont="1" applyBorder="1"/>
    <xf numFmtId="0" fontId="0" fillId="0" borderId="12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6" fillId="4" borderId="11" xfId="2" applyFont="1" applyFill="1" applyBorder="1" applyAlignment="1">
      <alignment vertical="center"/>
    </xf>
    <xf numFmtId="0" fontId="3" fillId="2" borderId="8" xfId="0" applyFont="1" applyFill="1" applyBorder="1"/>
    <xf numFmtId="0" fontId="3" fillId="2" borderId="9" xfId="0" applyNumberFormat="1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0" borderId="6" xfId="0" applyFont="1" applyBorder="1"/>
    <xf numFmtId="0" fontId="3" fillId="2" borderId="9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/>
    <xf numFmtId="0" fontId="0" fillId="0" borderId="4" xfId="0" applyFont="1" applyFill="1" applyBorder="1"/>
    <xf numFmtId="0" fontId="3" fillId="2" borderId="8" xfId="0" applyFont="1" applyFill="1" applyBorder="1" applyAlignment="1"/>
    <xf numFmtId="0" fontId="3" fillId="2" borderId="9" xfId="0" applyFont="1" applyFill="1" applyBorder="1" applyAlignment="1"/>
    <xf numFmtId="0" fontId="7" fillId="0" borderId="4" xfId="2" applyFont="1" applyFill="1" applyBorder="1" applyAlignment="1">
      <alignment vertical="center" wrapText="1"/>
    </xf>
    <xf numFmtId="0" fontId="6" fillId="2" borderId="8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0" fillId="0" borderId="14" xfId="2" applyFont="1" applyFill="1" applyBorder="1" applyAlignment="1">
      <alignment vertical="center" wrapText="1"/>
    </xf>
    <xf numFmtId="0" fontId="0" fillId="0" borderId="9" xfId="0" applyFont="1" applyBorder="1"/>
    <xf numFmtId="0" fontId="7" fillId="4" borderId="12" xfId="2" applyFont="1" applyFill="1" applyBorder="1" applyAlignment="1">
      <alignment horizontal="center" vertical="center" wrapText="1"/>
    </xf>
    <xf numFmtId="0" fontId="7" fillId="4" borderId="12" xfId="2" applyNumberFormat="1" applyFont="1" applyFill="1" applyBorder="1" applyAlignment="1">
      <alignment horizontal="right" vertical="center"/>
    </xf>
    <xf numFmtId="1" fontId="7" fillId="4" borderId="12" xfId="2" applyNumberFormat="1" applyFont="1" applyFill="1" applyBorder="1" applyAlignment="1">
      <alignment horizontal="center" vertical="center"/>
    </xf>
    <xf numFmtId="2" fontId="7" fillId="4" borderId="12" xfId="2" applyNumberFormat="1" applyFont="1" applyFill="1" applyBorder="1" applyAlignment="1">
      <alignment horizontal="center" vertical="center"/>
    </xf>
    <xf numFmtId="2" fontId="7" fillId="4" borderId="19" xfId="2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5" xfId="0" applyNumberFormat="1" applyFont="1" applyBorder="1" applyAlignment="1">
      <alignment horizontal="center"/>
    </xf>
    <xf numFmtId="0" fontId="1" fillId="2" borderId="9" xfId="0" applyFont="1" applyFill="1" applyBorder="1"/>
    <xf numFmtId="0" fontId="1" fillId="2" borderId="9" xfId="0" applyFont="1" applyFill="1" applyBorder="1" applyAlignment="1">
      <alignment horizontal="center"/>
    </xf>
    <xf numFmtId="0" fontId="1" fillId="5" borderId="6" xfId="0" applyFont="1" applyFill="1" applyBorder="1"/>
    <xf numFmtId="0" fontId="1" fillId="5" borderId="6" xfId="0" applyFont="1" applyFill="1" applyBorder="1" applyAlignment="1">
      <alignment horizontal="center"/>
    </xf>
    <xf numFmtId="0" fontId="9" fillId="0" borderId="4" xfId="2" applyFont="1" applyFill="1" applyBorder="1" applyAlignment="1">
      <alignment vertical="center"/>
    </xf>
    <xf numFmtId="0" fontId="10" fillId="2" borderId="8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0" fillId="0" borderId="6" xfId="0" applyFont="1" applyBorder="1" applyAlignment="1">
      <alignment vertical="center"/>
    </xf>
    <xf numFmtId="1" fontId="7" fillId="0" borderId="6" xfId="2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12" xfId="0" applyNumberFormat="1" applyFont="1" applyBorder="1" applyAlignment="1">
      <alignment horizontal="center"/>
    </xf>
    <xf numFmtId="4" fontId="3" fillId="0" borderId="6" xfId="1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4" fontId="3" fillId="0" borderId="9" xfId="1" applyNumberFormat="1" applyFont="1" applyBorder="1" applyAlignment="1">
      <alignment horizontal="center"/>
    </xf>
    <xf numFmtId="4" fontId="3" fillId="0" borderId="10" xfId="1" applyNumberFormat="1" applyFont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0" fillId="0" borderId="6" xfId="0" applyNumberFormat="1" applyFont="1" applyBorder="1" applyAlignment="1">
      <alignment horizontal="center"/>
    </xf>
    <xf numFmtId="4" fontId="0" fillId="0" borderId="7" xfId="0" applyNumberFormat="1" applyFont="1" applyBorder="1" applyAlignment="1">
      <alignment horizontal="center"/>
    </xf>
    <xf numFmtId="4" fontId="0" fillId="2" borderId="9" xfId="0" applyNumberFormat="1" applyFont="1" applyFill="1" applyBorder="1" applyAlignment="1">
      <alignment horizontal="center"/>
    </xf>
    <xf numFmtId="4" fontId="0" fillId="2" borderId="10" xfId="0" applyNumberFormat="1" applyFont="1" applyFill="1" applyBorder="1" applyAlignment="1">
      <alignment horizontal="center"/>
    </xf>
    <xf numFmtId="4" fontId="0" fillId="0" borderId="7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1" fillId="2" borderId="9" xfId="0" applyNumberFormat="1" applyFont="1" applyFill="1" applyBorder="1" applyAlignment="1">
      <alignment horizontal="center"/>
    </xf>
    <xf numFmtId="4" fontId="1" fillId="5" borderId="6" xfId="0" applyNumberFormat="1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0" fontId="6" fillId="0" borderId="8" xfId="2" applyFont="1" applyFill="1" applyBorder="1" applyAlignment="1">
      <alignment vertical="center" wrapText="1"/>
    </xf>
    <xf numFmtId="0" fontId="6" fillId="0" borderId="9" xfId="2" applyFont="1" applyFill="1" applyBorder="1" applyAlignment="1">
      <alignment vertical="center" wrapText="1"/>
    </xf>
    <xf numFmtId="0" fontId="7" fillId="0" borderId="15" xfId="3" applyFont="1" applyBorder="1" applyAlignment="1">
      <alignment horizontal="justify" vertical="center"/>
    </xf>
    <xf numFmtId="49" fontId="7" fillId="0" borderId="16" xfId="2" applyNumberFormat="1" applyFont="1" applyFill="1" applyBorder="1" applyAlignment="1">
      <alignment horizontal="center" vertical="center" wrapText="1" shrinkToFit="1"/>
    </xf>
    <xf numFmtId="3" fontId="7" fillId="0" borderId="16" xfId="2" applyNumberFormat="1" applyFont="1" applyFill="1" applyBorder="1" applyAlignment="1">
      <alignment horizontal="center" vertical="center"/>
    </xf>
    <xf numFmtId="1" fontId="7" fillId="0" borderId="16" xfId="2" applyNumberFormat="1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4" fontId="7" fillId="4" borderId="16" xfId="2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4" fontId="0" fillId="3" borderId="5" xfId="0" applyNumberFormat="1" applyFont="1" applyFill="1" applyBorder="1" applyAlignment="1">
      <alignment horizontal="center"/>
    </xf>
    <xf numFmtId="4" fontId="0" fillId="3" borderId="12" xfId="0" applyNumberFormat="1" applyFont="1" applyFill="1" applyBorder="1" applyAlignment="1">
      <alignment horizontal="center"/>
    </xf>
    <xf numFmtId="4" fontId="0" fillId="2" borderId="13" xfId="0" applyNumberFormat="1" applyFont="1" applyFill="1" applyBorder="1" applyAlignment="1">
      <alignment horizontal="center"/>
    </xf>
    <xf numFmtId="4" fontId="0" fillId="3" borderId="6" xfId="0" applyNumberFormat="1" applyFont="1" applyFill="1" applyBorder="1" applyAlignment="1">
      <alignment horizontal="center"/>
    </xf>
    <xf numFmtId="4" fontId="1" fillId="3" borderId="6" xfId="0" applyNumberFormat="1" applyFont="1" applyFill="1" applyBorder="1" applyAlignment="1">
      <alignment horizontal="center"/>
    </xf>
    <xf numFmtId="4" fontId="0" fillId="3" borderId="16" xfId="0" applyNumberFormat="1" applyFont="1" applyFill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6" fillId="0" borderId="9" xfId="2" applyNumberFormat="1" applyFont="1" applyFill="1" applyBorder="1" applyAlignment="1">
      <alignment vertical="center" wrapText="1"/>
    </xf>
    <xf numFmtId="4" fontId="0" fillId="0" borderId="0" xfId="0" applyNumberFormat="1" applyFont="1"/>
    <xf numFmtId="4" fontId="7" fillId="4" borderId="12" xfId="2" applyNumberFormat="1" applyFont="1" applyFill="1" applyBorder="1" applyAlignment="1">
      <alignment vertical="center"/>
    </xf>
    <xf numFmtId="4" fontId="0" fillId="4" borderId="9" xfId="0" applyNumberFormat="1" applyFill="1" applyBorder="1"/>
    <xf numFmtId="4" fontId="0" fillId="0" borderId="6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17" xfId="2" applyFont="1" applyFill="1" applyBorder="1" applyAlignment="1">
      <alignment horizontal="left" vertical="center" wrapText="1"/>
    </xf>
    <xf numFmtId="0" fontId="7" fillId="0" borderId="18" xfId="2" applyFont="1" applyFill="1" applyBorder="1" applyAlignment="1">
      <alignment horizontal="left" vertical="center" wrapText="1"/>
    </xf>
  </cellXfs>
  <cellStyles count="4">
    <cellStyle name="Čárka" xfId="1" builtinId="3"/>
    <cellStyle name="Normální" xfId="0" builtinId="0"/>
    <cellStyle name="normální 2" xfId="3"/>
    <cellStyle name="normální_POL.XLS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pane ySplit="2" topLeftCell="A3" activePane="bottomLeft" state="frozen"/>
      <selection pane="bottomLeft" activeCell="D5" sqref="D5"/>
    </sheetView>
  </sheetViews>
  <sheetFormatPr defaultRowHeight="15" x14ac:dyDescent="0.25"/>
  <cols>
    <col min="1" max="1" width="46.140625" customWidth="1"/>
    <col min="2" max="2" width="10.28515625" customWidth="1"/>
    <col min="5" max="5" width="6.85546875" customWidth="1"/>
    <col min="6" max="6" width="7" customWidth="1"/>
    <col min="7" max="7" width="8.28515625" customWidth="1"/>
    <col min="8" max="8" width="7" customWidth="1"/>
    <col min="9" max="9" width="6.5703125" customWidth="1"/>
    <col min="10" max="10" width="13.28515625" customWidth="1"/>
    <col min="11" max="11" width="15.28515625" customWidth="1"/>
  </cols>
  <sheetData>
    <row r="1" spans="1:12" ht="15.75" thickBot="1" x14ac:dyDescent="0.3">
      <c r="A1" s="98" t="s">
        <v>41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42"/>
    </row>
    <row r="2" spans="1:12" ht="4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57</v>
      </c>
      <c r="F2" s="2" t="s">
        <v>4</v>
      </c>
      <c r="G2" s="2" t="s">
        <v>5</v>
      </c>
      <c r="H2" s="2" t="s">
        <v>58</v>
      </c>
      <c r="I2" s="2" t="s">
        <v>6</v>
      </c>
      <c r="J2" s="2" t="s">
        <v>42</v>
      </c>
      <c r="K2" s="3" t="s">
        <v>43</v>
      </c>
    </row>
    <row r="3" spans="1:12" ht="15.75" thickBot="1" x14ac:dyDescent="0.3">
      <c r="A3" s="99" t="s">
        <v>56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2" ht="18" thickBot="1" x14ac:dyDescent="0.3">
      <c r="A4" s="4" t="s">
        <v>7</v>
      </c>
      <c r="B4" s="5"/>
      <c r="C4" s="6" t="s">
        <v>8</v>
      </c>
      <c r="D4" s="6"/>
      <c r="E4" s="6"/>
      <c r="F4" s="6"/>
      <c r="G4" s="6"/>
      <c r="H4" s="6"/>
      <c r="I4" s="6"/>
      <c r="J4" s="61"/>
      <c r="K4" s="62"/>
    </row>
    <row r="5" spans="1:12" x14ac:dyDescent="0.25">
      <c r="A5" s="7" t="s">
        <v>9</v>
      </c>
      <c r="B5" s="8" t="s">
        <v>10</v>
      </c>
      <c r="C5" s="55">
        <v>39.4</v>
      </c>
      <c r="D5" s="86"/>
      <c r="E5" s="9" t="s">
        <v>11</v>
      </c>
      <c r="F5" s="9"/>
      <c r="G5" s="9"/>
      <c r="H5" s="9"/>
      <c r="I5" s="9"/>
      <c r="J5" s="63">
        <f>C5*D5*104</f>
        <v>0</v>
      </c>
      <c r="K5" s="64">
        <f>+J5*1.21</f>
        <v>0</v>
      </c>
    </row>
    <row r="6" spans="1:12" x14ac:dyDescent="0.25">
      <c r="A6" s="7" t="s">
        <v>59</v>
      </c>
      <c r="B6" s="8" t="s">
        <v>60</v>
      </c>
      <c r="C6" s="54">
        <v>17.2</v>
      </c>
      <c r="D6" s="86"/>
      <c r="E6" s="9"/>
      <c r="F6" s="9"/>
      <c r="G6" s="9"/>
      <c r="H6" s="9" t="s">
        <v>11</v>
      </c>
      <c r="I6" s="9"/>
      <c r="J6" s="63">
        <f>C6*D6*2</f>
        <v>0</v>
      </c>
      <c r="K6" s="64">
        <f>+J6*1.21</f>
        <v>0</v>
      </c>
    </row>
    <row r="7" spans="1:12" x14ac:dyDescent="0.25">
      <c r="A7" s="7" t="s">
        <v>62</v>
      </c>
      <c r="B7" s="8" t="s">
        <v>10</v>
      </c>
      <c r="C7" s="55">
        <v>10.1</v>
      </c>
      <c r="D7" s="86"/>
      <c r="E7" s="9" t="s">
        <v>61</v>
      </c>
      <c r="F7" s="9"/>
      <c r="G7" s="9"/>
      <c r="H7" s="9"/>
      <c r="I7" s="9"/>
      <c r="J7" s="63">
        <f>C7*D7*104</f>
        <v>0</v>
      </c>
      <c r="K7" s="64">
        <f t="shared" ref="K7" si="0">+J7*1.21</f>
        <v>0</v>
      </c>
    </row>
    <row r="8" spans="1:12" x14ac:dyDescent="0.25">
      <c r="A8" s="7" t="s">
        <v>12</v>
      </c>
      <c r="B8" s="8" t="s">
        <v>10</v>
      </c>
      <c r="C8" s="55">
        <v>23</v>
      </c>
      <c r="D8" s="86"/>
      <c r="E8" s="9" t="s">
        <v>11</v>
      </c>
      <c r="F8" s="9"/>
      <c r="G8" s="9"/>
      <c r="H8" s="9"/>
      <c r="I8" s="9"/>
      <c r="J8" s="63">
        <f t="shared" ref="J8:J11" si="1">C8*D8*104</f>
        <v>0</v>
      </c>
      <c r="K8" s="64">
        <f t="shared" ref="K8" si="2">+J8*1.21</f>
        <v>0</v>
      </c>
    </row>
    <row r="9" spans="1:12" x14ac:dyDescent="0.25">
      <c r="A9" s="7" t="s">
        <v>13</v>
      </c>
      <c r="B9" s="8" t="s">
        <v>10</v>
      </c>
      <c r="C9" s="55">
        <v>22.1</v>
      </c>
      <c r="D9" s="86"/>
      <c r="E9" s="9" t="s">
        <v>11</v>
      </c>
      <c r="F9" s="9"/>
      <c r="G9" s="9"/>
      <c r="H9" s="9"/>
      <c r="I9" s="9"/>
      <c r="J9" s="63">
        <f t="shared" si="1"/>
        <v>0</v>
      </c>
      <c r="K9" s="64">
        <f t="shared" ref="K9:K40" si="3">+J9*1.21</f>
        <v>0</v>
      </c>
    </row>
    <row r="10" spans="1:12" x14ac:dyDescent="0.25">
      <c r="A10" s="7" t="s">
        <v>14</v>
      </c>
      <c r="B10" s="8" t="s">
        <v>10</v>
      </c>
      <c r="C10" s="55">
        <v>22.1</v>
      </c>
      <c r="D10" s="86"/>
      <c r="E10" s="9" t="s">
        <v>11</v>
      </c>
      <c r="F10" s="9"/>
      <c r="G10" s="9"/>
      <c r="H10" s="9"/>
      <c r="I10" s="9"/>
      <c r="J10" s="63">
        <f t="shared" si="1"/>
        <v>0</v>
      </c>
      <c r="K10" s="64">
        <f t="shared" si="3"/>
        <v>0</v>
      </c>
    </row>
    <row r="11" spans="1:12" x14ac:dyDescent="0.25">
      <c r="A11" s="7" t="s">
        <v>15</v>
      </c>
      <c r="B11" s="8" t="s">
        <v>10</v>
      </c>
      <c r="C11" s="55">
        <v>16.3</v>
      </c>
      <c r="D11" s="86"/>
      <c r="E11" s="9" t="s">
        <v>11</v>
      </c>
      <c r="F11" s="9"/>
      <c r="G11" s="9"/>
      <c r="H11" s="9"/>
      <c r="I11" s="9"/>
      <c r="J11" s="63">
        <f t="shared" si="1"/>
        <v>0</v>
      </c>
      <c r="K11" s="64">
        <f t="shared" si="3"/>
        <v>0</v>
      </c>
    </row>
    <row r="12" spans="1:12" x14ac:dyDescent="0.25">
      <c r="A12" s="7" t="s">
        <v>48</v>
      </c>
      <c r="B12" s="8" t="s">
        <v>10</v>
      </c>
      <c r="C12" s="55">
        <v>58.55</v>
      </c>
      <c r="D12" s="86"/>
      <c r="E12" s="9"/>
      <c r="F12" s="9"/>
      <c r="G12" s="9"/>
      <c r="H12" s="9" t="s">
        <v>11</v>
      </c>
      <c r="I12" s="9"/>
      <c r="J12" s="63">
        <f>C12*D12*2</f>
        <v>0</v>
      </c>
      <c r="K12" s="64">
        <f t="shared" si="3"/>
        <v>0</v>
      </c>
    </row>
    <row r="13" spans="1:12" x14ac:dyDescent="0.25">
      <c r="A13" s="7" t="s">
        <v>16</v>
      </c>
      <c r="B13" s="8"/>
      <c r="C13" s="55">
        <v>2.88</v>
      </c>
      <c r="D13" s="86"/>
      <c r="E13" s="9"/>
      <c r="F13" s="9" t="s">
        <v>11</v>
      </c>
      <c r="G13" s="9"/>
      <c r="H13" s="9"/>
      <c r="I13" s="9"/>
      <c r="J13" s="63">
        <f>C13*D13*52</f>
        <v>0</v>
      </c>
      <c r="K13" s="64">
        <f t="shared" si="3"/>
        <v>0</v>
      </c>
    </row>
    <row r="14" spans="1:12" ht="18" thickBot="1" x14ac:dyDescent="0.3">
      <c r="A14" s="19" t="s">
        <v>17</v>
      </c>
      <c r="B14" s="11"/>
      <c r="C14" s="20" t="s">
        <v>8</v>
      </c>
      <c r="D14" s="65"/>
      <c r="E14" s="12"/>
      <c r="F14" s="12"/>
      <c r="G14" s="12"/>
      <c r="H14" s="12"/>
      <c r="I14" s="12"/>
      <c r="J14" s="65"/>
      <c r="K14" s="66"/>
    </row>
    <row r="15" spans="1:12" x14ac:dyDescent="0.25">
      <c r="A15" s="13" t="s">
        <v>54</v>
      </c>
      <c r="B15" s="14"/>
      <c r="C15" s="56">
        <v>110.8</v>
      </c>
      <c r="D15" s="87"/>
      <c r="E15" s="15"/>
      <c r="F15" s="15"/>
      <c r="G15" s="15"/>
      <c r="H15" s="15"/>
      <c r="I15" s="15" t="s">
        <v>11</v>
      </c>
      <c r="J15" s="63">
        <f>+C15*D15*1</f>
        <v>0</v>
      </c>
      <c r="K15" s="64">
        <f t="shared" si="3"/>
        <v>0</v>
      </c>
    </row>
    <row r="16" spans="1:12" ht="18" thickBot="1" x14ac:dyDescent="0.3">
      <c r="A16" s="19" t="s">
        <v>18</v>
      </c>
      <c r="B16" s="11"/>
      <c r="C16" s="16" t="s">
        <v>8</v>
      </c>
      <c r="D16" s="88"/>
      <c r="E16" s="21"/>
      <c r="F16" s="12"/>
      <c r="G16" s="12"/>
      <c r="H16" s="12"/>
      <c r="I16" s="12"/>
      <c r="J16" s="65"/>
      <c r="K16" s="66"/>
    </row>
    <row r="17" spans="1:11" x14ac:dyDescent="0.25">
      <c r="A17" s="7" t="s">
        <v>19</v>
      </c>
      <c r="B17" s="22"/>
      <c r="C17" s="43">
        <v>8</v>
      </c>
      <c r="D17" s="86"/>
      <c r="E17" s="9"/>
      <c r="F17" s="9" t="s">
        <v>11</v>
      </c>
      <c r="G17" s="9"/>
      <c r="H17" s="9"/>
      <c r="I17" s="9"/>
      <c r="J17" s="63">
        <f>+C17*D17*52</f>
        <v>0</v>
      </c>
      <c r="K17" s="64">
        <f t="shared" si="3"/>
        <v>0</v>
      </c>
    </row>
    <row r="18" spans="1:11" ht="15.75" thickBot="1" x14ac:dyDescent="0.3">
      <c r="A18" s="19" t="s">
        <v>20</v>
      </c>
      <c r="B18" s="11"/>
      <c r="C18" s="23" t="s">
        <v>21</v>
      </c>
      <c r="D18" s="65"/>
      <c r="E18" s="12"/>
      <c r="F18" s="12"/>
      <c r="G18" s="12"/>
      <c r="H18" s="12"/>
      <c r="I18" s="12"/>
      <c r="J18" s="65"/>
      <c r="K18" s="66"/>
    </row>
    <row r="19" spans="1:11" x14ac:dyDescent="0.25">
      <c r="A19" s="24" t="s">
        <v>37</v>
      </c>
      <c r="B19" s="22" t="s">
        <v>36</v>
      </c>
      <c r="C19" s="10">
        <v>1</v>
      </c>
      <c r="D19" s="89"/>
      <c r="E19" s="25"/>
      <c r="F19" s="10" t="s">
        <v>11</v>
      </c>
      <c r="G19" s="10"/>
      <c r="H19" s="10"/>
      <c r="I19" s="10"/>
      <c r="J19" s="63">
        <f>+C19*D19*52</f>
        <v>0</v>
      </c>
      <c r="K19" s="64">
        <f t="shared" si="3"/>
        <v>0</v>
      </c>
    </row>
    <row r="20" spans="1:11" x14ac:dyDescent="0.25">
      <c r="A20" s="26" t="s">
        <v>22</v>
      </c>
      <c r="B20" s="8" t="s">
        <v>23</v>
      </c>
      <c r="C20" s="9">
        <v>1</v>
      </c>
      <c r="D20" s="86"/>
      <c r="E20" s="9"/>
      <c r="F20" s="9" t="s">
        <v>11</v>
      </c>
      <c r="G20" s="9"/>
      <c r="H20" s="9"/>
      <c r="I20" s="9"/>
      <c r="J20" s="63">
        <f>+C20*D20*52</f>
        <v>0</v>
      </c>
      <c r="K20" s="67">
        <f t="shared" si="3"/>
        <v>0</v>
      </c>
    </row>
    <row r="21" spans="1:11" ht="15.75" thickBot="1" x14ac:dyDescent="0.3">
      <c r="A21" s="27" t="s">
        <v>55</v>
      </c>
      <c r="B21" s="28"/>
      <c r="C21" s="23" t="s">
        <v>21</v>
      </c>
      <c r="D21" s="68"/>
      <c r="E21" s="23"/>
      <c r="F21" s="23"/>
      <c r="G21" s="23"/>
      <c r="H21" s="23"/>
      <c r="I21" s="23"/>
      <c r="J21" s="68"/>
      <c r="K21" s="66"/>
    </row>
    <row r="22" spans="1:11" ht="29.25" customHeight="1" x14ac:dyDescent="0.25">
      <c r="A22" s="29" t="s">
        <v>38</v>
      </c>
      <c r="B22" s="8" t="s">
        <v>23</v>
      </c>
      <c r="C22" s="9">
        <v>1</v>
      </c>
      <c r="D22" s="86"/>
      <c r="E22" s="9"/>
      <c r="F22" s="9"/>
      <c r="G22" s="9" t="s">
        <v>11</v>
      </c>
      <c r="H22" s="9"/>
      <c r="I22" s="9"/>
      <c r="J22" s="63">
        <f>+C22*D22*12</f>
        <v>0</v>
      </c>
      <c r="K22" s="64">
        <f t="shared" si="3"/>
        <v>0</v>
      </c>
    </row>
    <row r="23" spans="1:11" ht="20.25" customHeight="1" x14ac:dyDescent="0.25">
      <c r="A23" s="29" t="s">
        <v>53</v>
      </c>
      <c r="B23" s="8" t="s">
        <v>23</v>
      </c>
      <c r="C23" s="9">
        <v>1</v>
      </c>
      <c r="D23" s="86"/>
      <c r="E23" s="9"/>
      <c r="F23" s="9"/>
      <c r="G23" s="9"/>
      <c r="H23" s="9" t="s">
        <v>11</v>
      </c>
      <c r="I23" s="9"/>
      <c r="J23" s="63">
        <f>+C23*D23*2</f>
        <v>0</v>
      </c>
      <c r="K23" s="64">
        <f t="shared" si="3"/>
        <v>0</v>
      </c>
    </row>
    <row r="24" spans="1:11" ht="18" customHeight="1" thickBot="1" x14ac:dyDescent="0.3">
      <c r="A24" s="49" t="s">
        <v>45</v>
      </c>
      <c r="B24" s="44"/>
      <c r="C24" s="45" t="s">
        <v>21</v>
      </c>
      <c r="D24" s="69"/>
      <c r="E24" s="45"/>
      <c r="F24" s="45"/>
      <c r="G24" s="45"/>
      <c r="H24" s="45"/>
      <c r="I24" s="45"/>
      <c r="J24" s="69"/>
      <c r="K24" s="66"/>
    </row>
    <row r="25" spans="1:11" ht="17.25" customHeight="1" x14ac:dyDescent="0.25">
      <c r="A25" s="48" t="s">
        <v>44</v>
      </c>
      <c r="B25" s="46" t="s">
        <v>34</v>
      </c>
      <c r="C25" s="47">
        <v>2</v>
      </c>
      <c r="D25" s="90"/>
      <c r="E25" s="47"/>
      <c r="F25" s="47"/>
      <c r="G25" s="47" t="s">
        <v>11</v>
      </c>
      <c r="H25" s="47"/>
      <c r="I25" s="47"/>
      <c r="J25" s="70">
        <f>C25*D25*12</f>
        <v>0</v>
      </c>
      <c r="K25" s="64">
        <f t="shared" si="3"/>
        <v>0</v>
      </c>
    </row>
    <row r="26" spans="1:11" ht="15.75" customHeight="1" x14ac:dyDescent="0.25">
      <c r="A26" s="31" t="s">
        <v>39</v>
      </c>
      <c r="B26" s="22"/>
      <c r="C26" s="10">
        <v>4</v>
      </c>
      <c r="D26" s="89"/>
      <c r="E26" s="10"/>
      <c r="F26" s="10"/>
      <c r="G26" s="10"/>
      <c r="H26" s="10" t="s">
        <v>11</v>
      </c>
      <c r="I26" s="10"/>
      <c r="J26" s="63">
        <f>+C26*D26*2</f>
        <v>0</v>
      </c>
      <c r="K26" s="64">
        <f t="shared" si="3"/>
        <v>0</v>
      </c>
    </row>
    <row r="27" spans="1:11" ht="15.75" customHeight="1" x14ac:dyDescent="0.25">
      <c r="A27" s="29" t="s">
        <v>24</v>
      </c>
      <c r="B27" s="8"/>
      <c r="C27" s="9">
        <v>23</v>
      </c>
      <c r="D27" s="86"/>
      <c r="E27" s="9"/>
      <c r="F27" s="9"/>
      <c r="G27" s="9"/>
      <c r="H27" s="9"/>
      <c r="I27" s="9" t="s">
        <v>11</v>
      </c>
      <c r="J27" s="63">
        <f>+C27*D27</f>
        <v>0</v>
      </c>
      <c r="K27" s="64">
        <f t="shared" si="3"/>
        <v>0</v>
      </c>
    </row>
    <row r="28" spans="1:11" ht="15.75" customHeight="1" x14ac:dyDescent="0.25">
      <c r="A28" s="29" t="s">
        <v>25</v>
      </c>
      <c r="B28" s="8"/>
      <c r="C28" s="9">
        <v>16</v>
      </c>
      <c r="D28" s="86"/>
      <c r="E28" s="9"/>
      <c r="F28" s="9"/>
      <c r="G28" s="9"/>
      <c r="H28" s="9"/>
      <c r="I28" s="9" t="s">
        <v>11</v>
      </c>
      <c r="J28" s="63">
        <f>+C28*D28</f>
        <v>0</v>
      </c>
      <c r="K28" s="64">
        <f t="shared" si="3"/>
        <v>0</v>
      </c>
    </row>
    <row r="29" spans="1:11" ht="15.75" customHeight="1" x14ac:dyDescent="0.25">
      <c r="A29" s="29" t="s">
        <v>26</v>
      </c>
      <c r="B29" s="8"/>
      <c r="C29" s="9">
        <v>1</v>
      </c>
      <c r="D29" s="86"/>
      <c r="E29" s="9"/>
      <c r="F29" s="9"/>
      <c r="G29" s="9"/>
      <c r="H29" s="9" t="s">
        <v>11</v>
      </c>
      <c r="I29" s="9"/>
      <c r="J29" s="63">
        <f>+C29*D29*2</f>
        <v>0</v>
      </c>
      <c r="K29" s="64">
        <f t="shared" si="3"/>
        <v>0</v>
      </c>
    </row>
    <row r="30" spans="1:11" ht="17.25" customHeight="1" x14ac:dyDescent="0.25">
      <c r="A30" s="29" t="s">
        <v>40</v>
      </c>
      <c r="B30" s="8"/>
      <c r="C30" s="9">
        <v>5</v>
      </c>
      <c r="D30" s="86"/>
      <c r="E30" s="9"/>
      <c r="F30" s="9"/>
      <c r="G30" s="9"/>
      <c r="H30" s="9"/>
      <c r="I30" s="9" t="s">
        <v>11</v>
      </c>
      <c r="J30" s="63">
        <f>+C30*D30</f>
        <v>0</v>
      </c>
      <c r="K30" s="64">
        <f t="shared" si="3"/>
        <v>0</v>
      </c>
    </row>
    <row r="31" spans="1:11" ht="15.75" customHeight="1" x14ac:dyDescent="0.25">
      <c r="A31" s="29" t="s">
        <v>63</v>
      </c>
      <c r="B31" s="8"/>
      <c r="C31" s="9">
        <v>14</v>
      </c>
      <c r="D31" s="86"/>
      <c r="E31" s="9"/>
      <c r="F31" s="9"/>
      <c r="G31" s="9" t="s">
        <v>11</v>
      </c>
      <c r="H31" s="9"/>
      <c r="I31" s="9"/>
      <c r="J31" s="63">
        <f>+C31*D31*12</f>
        <v>0</v>
      </c>
      <c r="K31" s="64">
        <f t="shared" si="3"/>
        <v>0</v>
      </c>
    </row>
    <row r="32" spans="1:11" ht="15.75" customHeight="1" x14ac:dyDescent="0.25">
      <c r="A32" s="29" t="s">
        <v>27</v>
      </c>
      <c r="B32" s="8"/>
      <c r="C32" s="9">
        <v>1</v>
      </c>
      <c r="D32" s="86"/>
      <c r="E32" s="9"/>
      <c r="F32" s="9"/>
      <c r="G32" s="9" t="s">
        <v>11</v>
      </c>
      <c r="H32" s="9"/>
      <c r="I32" s="9"/>
      <c r="J32" s="63">
        <f>+C32*D32*12</f>
        <v>0</v>
      </c>
      <c r="K32" s="64">
        <f t="shared" si="3"/>
        <v>0</v>
      </c>
    </row>
    <row r="33" spans="1:11" ht="15" customHeight="1" x14ac:dyDescent="0.25">
      <c r="A33" s="35" t="s">
        <v>28</v>
      </c>
      <c r="B33" s="22" t="s">
        <v>29</v>
      </c>
      <c r="C33" s="10">
        <v>2</v>
      </c>
      <c r="D33" s="89"/>
      <c r="E33" s="10"/>
      <c r="F33" s="10"/>
      <c r="G33" s="10"/>
      <c r="H33" s="10" t="s">
        <v>11</v>
      </c>
      <c r="I33" s="10"/>
      <c r="J33" s="63">
        <f>+C33*D33*2</f>
        <v>0</v>
      </c>
      <c r="K33" s="64">
        <f t="shared" si="3"/>
        <v>0</v>
      </c>
    </row>
    <row r="34" spans="1:11" ht="15" customHeight="1" x14ac:dyDescent="0.25">
      <c r="A34" s="35" t="s">
        <v>30</v>
      </c>
      <c r="B34" s="22" t="s">
        <v>31</v>
      </c>
      <c r="C34" s="10">
        <v>1</v>
      </c>
      <c r="D34" s="89"/>
      <c r="E34" s="10"/>
      <c r="F34" s="10"/>
      <c r="G34" s="10"/>
      <c r="H34" s="10" t="s">
        <v>11</v>
      </c>
      <c r="I34" s="10"/>
      <c r="J34" s="63">
        <f t="shared" ref="J34:J35" si="4">+C34*D34*2</f>
        <v>0</v>
      </c>
      <c r="K34" s="64">
        <f t="shared" si="3"/>
        <v>0</v>
      </c>
    </row>
    <row r="35" spans="1:11" ht="15" customHeight="1" x14ac:dyDescent="0.25">
      <c r="A35" s="35" t="s">
        <v>32</v>
      </c>
      <c r="B35" s="22" t="s">
        <v>33</v>
      </c>
      <c r="C35" s="10">
        <v>1</v>
      </c>
      <c r="D35" s="89"/>
      <c r="E35" s="10"/>
      <c r="F35" s="10"/>
      <c r="G35" s="10"/>
      <c r="H35" s="10" t="s">
        <v>11</v>
      </c>
      <c r="I35" s="10"/>
      <c r="J35" s="63">
        <f t="shared" si="4"/>
        <v>0</v>
      </c>
      <c r="K35" s="64">
        <f t="shared" si="3"/>
        <v>0</v>
      </c>
    </row>
    <row r="36" spans="1:11" ht="15" customHeight="1" x14ac:dyDescent="0.25">
      <c r="A36" s="29" t="s">
        <v>64</v>
      </c>
      <c r="B36" s="8"/>
      <c r="C36" s="9">
        <v>1</v>
      </c>
      <c r="D36" s="86"/>
      <c r="E36" s="9"/>
      <c r="F36" s="9" t="s">
        <v>11</v>
      </c>
      <c r="G36" s="9"/>
      <c r="H36" s="9"/>
      <c r="I36" s="9"/>
      <c r="J36" s="63">
        <f>+C36*D36*52</f>
        <v>0</v>
      </c>
      <c r="K36" s="64">
        <f t="shared" si="3"/>
        <v>0</v>
      </c>
    </row>
    <row r="37" spans="1:11" ht="15" customHeight="1" x14ac:dyDescent="0.25">
      <c r="A37" s="32" t="s">
        <v>47</v>
      </c>
      <c r="B37" s="33" t="s">
        <v>65</v>
      </c>
      <c r="C37" s="34">
        <v>1</v>
      </c>
      <c r="D37" s="91"/>
      <c r="E37" s="34"/>
      <c r="F37" s="34"/>
      <c r="G37" s="34"/>
      <c r="H37" s="34" t="s">
        <v>11</v>
      </c>
      <c r="I37" s="34"/>
      <c r="J37" s="63">
        <f>+C37*D37*52</f>
        <v>0</v>
      </c>
      <c r="K37" s="64">
        <f t="shared" si="3"/>
        <v>0</v>
      </c>
    </row>
    <row r="38" spans="1:11" ht="15.75" customHeight="1" thickBot="1" x14ac:dyDescent="0.3">
      <c r="A38" s="30" t="s">
        <v>46</v>
      </c>
      <c r="B38" s="11"/>
      <c r="C38" s="23" t="s">
        <v>21</v>
      </c>
      <c r="D38" s="65"/>
      <c r="E38" s="12"/>
      <c r="F38" s="12"/>
      <c r="G38" s="12"/>
      <c r="H38" s="12"/>
      <c r="I38" s="12"/>
      <c r="J38" s="65"/>
      <c r="K38" s="66"/>
    </row>
    <row r="39" spans="1:11" ht="20.25" customHeight="1" x14ac:dyDescent="0.25">
      <c r="A39" s="100" t="s">
        <v>52</v>
      </c>
      <c r="B39" s="101"/>
      <c r="C39" s="9">
        <v>1</v>
      </c>
      <c r="D39" s="86"/>
      <c r="E39" s="9"/>
      <c r="F39" s="9" t="s">
        <v>11</v>
      </c>
      <c r="G39" s="9"/>
      <c r="H39" s="9"/>
      <c r="I39" s="9"/>
      <c r="J39" s="63">
        <f>C39*D39*52</f>
        <v>0</v>
      </c>
      <c r="K39" s="64">
        <f t="shared" si="3"/>
        <v>0</v>
      </c>
    </row>
    <row r="40" spans="1:11" ht="15.75" customHeight="1" thickBot="1" x14ac:dyDescent="0.3">
      <c r="A40" s="36" t="s">
        <v>49</v>
      </c>
      <c r="B40" s="36"/>
      <c r="C40" s="53">
        <v>1</v>
      </c>
      <c r="D40" s="92"/>
      <c r="E40" s="36"/>
      <c r="F40" s="36"/>
      <c r="G40" s="36"/>
      <c r="H40" s="17" t="s">
        <v>11</v>
      </c>
      <c r="I40" s="36"/>
      <c r="J40" s="71">
        <f>C40*D40*2</f>
        <v>0</v>
      </c>
      <c r="K40" s="72">
        <f t="shared" si="3"/>
        <v>0</v>
      </c>
    </row>
    <row r="41" spans="1:11" ht="15.75" customHeight="1" x14ac:dyDescent="0.25">
      <c r="A41" s="50" t="s">
        <v>51</v>
      </c>
      <c r="B41" s="51"/>
      <c r="C41" s="51"/>
      <c r="D41" s="97"/>
      <c r="E41" s="52"/>
      <c r="F41" s="52"/>
      <c r="G41" s="52"/>
      <c r="H41" s="22"/>
      <c r="I41" s="22"/>
      <c r="J41" s="57">
        <f>SUM(J5:J40)</f>
        <v>0</v>
      </c>
      <c r="K41" s="58">
        <f>SUM(K5:K40)</f>
        <v>0</v>
      </c>
    </row>
    <row r="42" spans="1:11" ht="15.75" customHeight="1" thickBot="1" x14ac:dyDescent="0.3">
      <c r="A42" s="73" t="s">
        <v>50</v>
      </c>
      <c r="B42" s="74"/>
      <c r="C42" s="74"/>
      <c r="D42" s="93"/>
      <c r="E42" s="74"/>
      <c r="F42" s="74"/>
      <c r="G42" s="74"/>
      <c r="H42" s="36"/>
      <c r="I42" s="36"/>
      <c r="J42" s="59">
        <f>J41/12</f>
        <v>0</v>
      </c>
      <c r="K42" s="60">
        <f>K41/12</f>
        <v>0</v>
      </c>
    </row>
    <row r="43" spans="1:11" ht="15.75" customHeight="1" thickBot="1" x14ac:dyDescent="0.3">
      <c r="A43" s="25"/>
      <c r="B43" s="25"/>
      <c r="C43" s="25"/>
      <c r="D43" s="94"/>
      <c r="E43" s="25"/>
      <c r="F43" s="25"/>
      <c r="G43" s="25"/>
      <c r="H43" s="25"/>
      <c r="I43" s="25"/>
      <c r="J43" s="25"/>
      <c r="K43" s="25"/>
    </row>
    <row r="44" spans="1:11" ht="15.75" customHeight="1" x14ac:dyDescent="0.25">
      <c r="A44" s="18" t="s">
        <v>35</v>
      </c>
      <c r="B44" s="37"/>
      <c r="C44" s="38"/>
      <c r="D44" s="95"/>
      <c r="E44" s="39"/>
      <c r="F44" s="39"/>
      <c r="G44" s="39"/>
      <c r="H44" s="39"/>
      <c r="I44" s="39"/>
      <c r="J44" s="40"/>
      <c r="K44" s="41"/>
    </row>
    <row r="45" spans="1:11" ht="44.25" customHeight="1" x14ac:dyDescent="0.25">
      <c r="A45" s="75" t="s">
        <v>66</v>
      </c>
      <c r="B45" s="76" t="s">
        <v>10</v>
      </c>
      <c r="C45" s="77">
        <v>1</v>
      </c>
      <c r="D45" s="83"/>
      <c r="E45" s="78"/>
      <c r="F45" s="78"/>
      <c r="G45" s="78"/>
      <c r="H45" s="78"/>
      <c r="I45" s="78"/>
      <c r="J45" s="34"/>
      <c r="K45" s="79"/>
    </row>
    <row r="46" spans="1:11" ht="48" customHeight="1" thickBot="1" x14ac:dyDescent="0.3">
      <c r="A46" s="80" t="s">
        <v>67</v>
      </c>
      <c r="B46" s="85" t="s">
        <v>68</v>
      </c>
      <c r="C46" s="84">
        <v>1</v>
      </c>
      <c r="D46" s="96"/>
      <c r="E46" s="81"/>
      <c r="F46" s="81"/>
      <c r="G46" s="81"/>
      <c r="H46" s="81"/>
      <c r="I46" s="81"/>
      <c r="J46" s="81"/>
      <c r="K46" s="82"/>
    </row>
  </sheetData>
  <sheetProtection sheet="1" objects="1" scenarios="1"/>
  <protectedRanges>
    <protectedRange sqref="D5:D13 D15 D17 D19 D20 D22:D23 D25:D37 D39:D40 D45:D46" name="Oblast1"/>
  </protectedRanges>
  <mergeCells count="3">
    <mergeCell ref="A1:K1"/>
    <mergeCell ref="A3:K3"/>
    <mergeCell ref="A39:B39"/>
  </mergeCells>
  <pageMargins left="0.7" right="0.7" top="0.75" bottom="0.75" header="0.3" footer="0.3"/>
  <pageSetup paperSize="9" orientation="portrait" r:id="rId1"/>
  <ignoredErrors>
    <ignoredError sqref="J29 J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2024-11-22T09:59:11Z</dcterms:modified>
</cp:coreProperties>
</file>