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Temp\Zakazky\2024\20240507 Demolice objektu Kubelíkova č.p. 77_2 - rozpočet\"/>
    </mc:Choice>
  </mc:AlternateContent>
  <bookViews>
    <workbookView xWindow="0" yWindow="0" windowWidth="0" windowHeight="0"/>
  </bookViews>
  <sheets>
    <sheet name="Rekapitulace stavby" sheetId="1" r:id="rId1"/>
    <sheet name="01 - Demolice objektu - n..." sheetId="2" r:id="rId2"/>
    <sheet name="02 - Demolice objektu - p...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Demolice objektu - n...'!$C$92:$K$374</definedName>
    <definedName name="_xlnm.Print_Area" localSheetId="1">'01 - Demolice objektu - n...'!$C$4:$J$39,'01 - Demolice objektu - n...'!$C$45:$J$74,'01 - Demolice objektu - n...'!$C$80:$K$374</definedName>
    <definedName name="_xlnm.Print_Titles" localSheetId="1">'01 - Demolice objektu - n...'!$92:$92</definedName>
    <definedName name="_xlnm._FilterDatabase" localSheetId="2" hidden="1">'02 - Demolice objektu - p...'!$C$86:$K$158</definedName>
    <definedName name="_xlnm.Print_Area" localSheetId="2">'02 - Demolice objektu - p...'!$C$4:$J$39,'02 - Demolice objektu - p...'!$C$45:$J$68,'02 - Demolice objektu - p...'!$C$74:$K$158</definedName>
    <definedName name="_xlnm.Print_Titles" localSheetId="2">'02 - Demolice objektu - p...'!$86:$86</definedName>
    <definedName name="_xlnm._FilterDatabase" localSheetId="3" hidden="1">'VRN - Vedlejší rozpočtové...'!$C$84:$K$105</definedName>
    <definedName name="_xlnm.Print_Area" localSheetId="3">'VRN - Vedlejší rozpočtové...'!$C$4:$J$39,'VRN - Vedlejší rozpočtové...'!$C$45:$J$66,'VRN - Vedlejší rozpočtové...'!$C$72:$K$105</definedName>
    <definedName name="_xlnm.Print_Titles" localSheetId="3">'VRN - Vedlejší rozpočtové...'!$84:$84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T153"/>
  <c r="T152"/>
  <c r="R154"/>
  <c r="R153"/>
  <c r="R152"/>
  <c r="P154"/>
  <c r="P153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T119"/>
  <c r="R127"/>
  <c r="R119"/>
  <c r="P127"/>
  <c r="P119"/>
  <c r="BI120"/>
  <c r="BH120"/>
  <c r="BG120"/>
  <c r="BF120"/>
  <c r="T120"/>
  <c r="R120"/>
  <c r="P120"/>
  <c r="BI114"/>
  <c r="BH114"/>
  <c r="BG114"/>
  <c r="BF114"/>
  <c r="T114"/>
  <c r="R114"/>
  <c r="P114"/>
  <c r="BI105"/>
  <c r="BH105"/>
  <c r="BG105"/>
  <c r="BF105"/>
  <c r="T105"/>
  <c r="R105"/>
  <c r="P105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2" r="T356"/>
  <c r="R356"/>
  <c r="P356"/>
  <c r="BK356"/>
  <c r="J356"/>
  <c r="J72"/>
  <c r="J37"/>
  <c r="J36"/>
  <c i="1" r="AY55"/>
  <c i="2" r="J35"/>
  <c i="1" r="AX55"/>
  <c i="2" r="BI371"/>
  <c r="BH371"/>
  <c r="BG371"/>
  <c r="BF371"/>
  <c r="T371"/>
  <c r="T370"/>
  <c r="R371"/>
  <c r="R370"/>
  <c r="P371"/>
  <c r="P370"/>
  <c r="BI361"/>
  <c r="BH361"/>
  <c r="BG361"/>
  <c r="BF361"/>
  <c r="T361"/>
  <c r="R361"/>
  <c r="P361"/>
  <c r="BI357"/>
  <c r="BH357"/>
  <c r="BG357"/>
  <c r="BF357"/>
  <c r="T357"/>
  <c r="R357"/>
  <c r="P357"/>
  <c r="BI350"/>
  <c r="BH350"/>
  <c r="BG350"/>
  <c r="BF350"/>
  <c r="T350"/>
  <c r="R350"/>
  <c r="R343"/>
  <c r="P350"/>
  <c r="P343"/>
  <c r="BI344"/>
  <c r="BH344"/>
  <c r="BG344"/>
  <c r="BF344"/>
  <c r="T344"/>
  <c r="R344"/>
  <c r="P344"/>
  <c r="BI336"/>
  <c r="BH336"/>
  <c r="BG336"/>
  <c r="BF336"/>
  <c r="T336"/>
  <c r="R336"/>
  <c r="P336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08"/>
  <c r="BH308"/>
  <c r="BG308"/>
  <c r="BF308"/>
  <c r="T308"/>
  <c r="R308"/>
  <c r="P308"/>
  <c r="BI303"/>
  <c r="BH303"/>
  <c r="BG303"/>
  <c r="BF303"/>
  <c r="T303"/>
  <c r="R303"/>
  <c r="P303"/>
  <c r="BI296"/>
  <c r="BH296"/>
  <c r="BG296"/>
  <c r="BF296"/>
  <c r="T296"/>
  <c r="R296"/>
  <c r="P296"/>
  <c r="BI289"/>
  <c r="BH289"/>
  <c r="BG289"/>
  <c r="BF289"/>
  <c r="T289"/>
  <c r="R289"/>
  <c r="P289"/>
  <c r="BI284"/>
  <c r="BH284"/>
  <c r="BG284"/>
  <c r="BF284"/>
  <c r="T284"/>
  <c r="R284"/>
  <c r="P284"/>
  <c r="BI277"/>
  <c r="BH277"/>
  <c r="BG277"/>
  <c r="BF277"/>
  <c r="T277"/>
  <c r="R277"/>
  <c r="P277"/>
  <c r="BI271"/>
  <c r="BH271"/>
  <c r="BG271"/>
  <c r="BF271"/>
  <c r="T271"/>
  <c r="R271"/>
  <c r="P271"/>
  <c r="BI262"/>
  <c r="BH262"/>
  <c r="BG262"/>
  <c r="BF262"/>
  <c r="T262"/>
  <c r="R262"/>
  <c r="P262"/>
  <c r="BI257"/>
  <c r="BH257"/>
  <c r="BG257"/>
  <c r="BF257"/>
  <c r="T257"/>
  <c r="R257"/>
  <c r="P257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3"/>
  <c r="BH133"/>
  <c r="BG133"/>
  <c r="BF133"/>
  <c r="T133"/>
  <c r="R133"/>
  <c r="P133"/>
  <c r="BI126"/>
  <c r="BH126"/>
  <c r="BG126"/>
  <c r="BF126"/>
  <c r="T126"/>
  <c r="R126"/>
  <c r="P126"/>
  <c r="BI118"/>
  <c r="BH118"/>
  <c r="BG118"/>
  <c r="BF118"/>
  <c r="T118"/>
  <c r="R118"/>
  <c r="P118"/>
  <c r="BI110"/>
  <c r="BH110"/>
  <c r="BG110"/>
  <c r="BF110"/>
  <c r="T110"/>
  <c r="R110"/>
  <c r="P110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52"/>
  <c r="E7"/>
  <c r="E83"/>
  <c i="1" r="L50"/>
  <c r="AM50"/>
  <c r="AM49"/>
  <c r="L49"/>
  <c r="AM47"/>
  <c r="L47"/>
  <c r="L45"/>
  <c r="L44"/>
  <c i="2" r="J319"/>
  <c i="3" r="J148"/>
  <c i="2" r="J344"/>
  <c r="BK143"/>
  <c i="4" r="BK96"/>
  <c i="2" r="BK145"/>
  <c i="3" r="J143"/>
  <c i="2" r="J147"/>
  <c i="3" r="J158"/>
  <c i="2" r="J110"/>
  <c i="3" r="BK158"/>
  <c i="2" r="BK336"/>
  <c r="J257"/>
  <c i="1" r="AS54"/>
  <c i="2" r="J207"/>
  <c i="3" r="BK114"/>
  <c i="2" r="J371"/>
  <c r="BK101"/>
  <c i="4" r="J104"/>
  <c i="2" r="BK150"/>
  <c i="3" r="BK90"/>
  <c i="2" r="BK229"/>
  <c r="J236"/>
  <c r="J221"/>
  <c r="J200"/>
  <c i="3" r="J139"/>
  <c i="2" r="BK169"/>
  <c r="BK177"/>
  <c r="BK241"/>
  <c r="J118"/>
  <c i="3" r="BK156"/>
  <c i="2" r="J179"/>
  <c r="J133"/>
  <c r="BK350"/>
  <c r="J308"/>
  <c i="3" r="J133"/>
  <c i="2" r="BK344"/>
  <c r="BK262"/>
  <c i="3" r="J120"/>
  <c i="2" r="BK361"/>
  <c r="J241"/>
  <c i="3" r="BK143"/>
  <c i="2" r="J169"/>
  <c r="J361"/>
  <c r="BK175"/>
  <c i="4" r="J93"/>
  <c i="2" r="BK329"/>
  <c i="3" r="BK137"/>
  <c i="2" r="BK357"/>
  <c i="3" r="BK148"/>
  <c i="2" r="J150"/>
  <c i="3" r="BK96"/>
  <c i="2" r="BK96"/>
  <c r="BK133"/>
  <c r="BK319"/>
  <c r="J163"/>
  <c i="3" r="BK139"/>
  <c i="2" r="J177"/>
  <c r="BK231"/>
  <c i="3" r="J135"/>
  <c i="2" r="J336"/>
  <c r="BK147"/>
  <c i="3" r="BK154"/>
  <c i="2" r="BK186"/>
  <c r="J145"/>
  <c r="BK371"/>
  <c r="J277"/>
  <c i="3" r="BK120"/>
  <c i="2" r="BK154"/>
  <c i="3" r="J127"/>
  <c i="2" r="BK207"/>
  <c i="4" r="BK93"/>
  <c i="2" r="J186"/>
  <c i="4" r="BK88"/>
  <c i="2" r="BK257"/>
  <c r="J126"/>
  <c i="3" r="J156"/>
  <c r="J154"/>
  <c i="2" r="BK284"/>
  <c r="BK271"/>
  <c i="3" r="BK135"/>
  <c i="4" r="J98"/>
  <c i="2" r="BK308"/>
  <c r="BK163"/>
  <c i="4" r="BK90"/>
  <c i="2" r="BK303"/>
  <c r="BK296"/>
  <c i="4" r="BK104"/>
  <c i="2" r="BK236"/>
  <c r="BK158"/>
  <c i="3" r="J137"/>
  <c i="2" r="J175"/>
  <c r="J231"/>
  <c i="3" r="BK127"/>
  <c i="2" r="J303"/>
  <c r="J143"/>
  <c r="BK179"/>
  <c r="J154"/>
  <c r="J229"/>
  <c i="4" r="J96"/>
  <c i="2" r="J96"/>
  <c r="BK110"/>
  <c r="BK193"/>
  <c i="4" r="BK101"/>
  <c i="2" r="BK324"/>
  <c i="3" r="BK105"/>
  <c i="2" r="J350"/>
  <c r="J214"/>
  <c r="BK221"/>
  <c i="4" r="J90"/>
  <c i="2" r="J329"/>
  <c r="BK126"/>
  <c i="4" r="J88"/>
  <c i="2" r="BK118"/>
  <c i="4" r="J101"/>
  <c i="2" r="J158"/>
  <c i="3" r="J96"/>
  <c r="BK133"/>
  <c i="2" r="BK289"/>
  <c r="J193"/>
  <c r="J357"/>
  <c r="BK200"/>
  <c i="3" r="J105"/>
  <c i="2" r="J324"/>
  <c r="J289"/>
  <c r="BK277"/>
  <c r="J284"/>
  <c r="J296"/>
  <c i="4" r="BK98"/>
  <c i="2" r="J101"/>
  <c r="J271"/>
  <c r="BK214"/>
  <c i="3" r="J114"/>
  <c i="2" r="J262"/>
  <c i="3" r="J90"/>
  <c i="2" l="1" r="T343"/>
  <c r="BK142"/>
  <c r="J142"/>
  <c r="J62"/>
  <c r="BK230"/>
  <c r="J230"/>
  <c r="J69"/>
  <c r="T142"/>
  <c r="T276"/>
  <c i="3" r="P89"/>
  <c r="BK132"/>
  <c r="J132"/>
  <c r="J63"/>
  <c i="2" r="P142"/>
  <c r="P230"/>
  <c i="3" r="T89"/>
  <c i="2" r="R142"/>
  <c r="P276"/>
  <c r="T95"/>
  <c r="T94"/>
  <c r="R178"/>
  <c r="R230"/>
  <c i="3" r="BK89"/>
  <c r="J89"/>
  <c r="J61"/>
  <c i="2" r="R95"/>
  <c r="R94"/>
  <c r="P178"/>
  <c r="P167"/>
  <c r="R276"/>
  <c i="3" r="P132"/>
  <c i="4" r="BK87"/>
  <c r="J87"/>
  <c r="J61"/>
  <c r="R87"/>
  <c r="R86"/>
  <c r="R85"/>
  <c r="BK95"/>
  <c r="J95"/>
  <c r="J63"/>
  <c r="R95"/>
  <c i="2" r="BK95"/>
  <c r="J95"/>
  <c r="J61"/>
  <c r="BK178"/>
  <c r="J178"/>
  <c r="J67"/>
  <c r="BK276"/>
  <c r="J276"/>
  <c r="J70"/>
  <c i="3" r="T132"/>
  <c i="4" r="P87"/>
  <c r="T95"/>
  <c i="2" r="P95"/>
  <c r="P94"/>
  <c r="P93"/>
  <c i="1" r="AU55"/>
  <c i="2" r="T178"/>
  <c r="T167"/>
  <c r="T230"/>
  <c i="3" r="R89"/>
  <c r="R132"/>
  <c i="4" r="T87"/>
  <c r="T86"/>
  <c r="T85"/>
  <c r="P95"/>
  <c i="2" r="BK168"/>
  <c r="J168"/>
  <c r="J64"/>
  <c r="BK174"/>
  <c r="J174"/>
  <c r="J65"/>
  <c r="BK343"/>
  <c r="J343"/>
  <c r="J71"/>
  <c i="3" r="BK153"/>
  <c r="J153"/>
  <c r="J65"/>
  <c i="2" r="BK176"/>
  <c r="J176"/>
  <c r="J66"/>
  <c r="BK228"/>
  <c r="J228"/>
  <c r="J68"/>
  <c i="3" r="BK119"/>
  <c r="J119"/>
  <c r="J62"/>
  <c i="2" r="BK370"/>
  <c r="J370"/>
  <c r="J73"/>
  <c i="3" r="BK155"/>
  <c r="J155"/>
  <c r="J66"/>
  <c r="BK157"/>
  <c r="J157"/>
  <c r="J67"/>
  <c i="4" r="BK92"/>
  <c r="J92"/>
  <c r="J62"/>
  <c r="BK103"/>
  <c r="J103"/>
  <c r="J65"/>
  <c r="BK100"/>
  <c r="J100"/>
  <c r="J64"/>
  <c r="J79"/>
  <c r="BE93"/>
  <c r="BE96"/>
  <c r="F82"/>
  <c r="BE101"/>
  <c i="3" r="BK88"/>
  <c r="J88"/>
  <c r="J60"/>
  <c i="4" r="E75"/>
  <c r="BE88"/>
  <c r="BE98"/>
  <c r="BE90"/>
  <c r="BE104"/>
  <c i="3" r="F55"/>
  <c r="BE105"/>
  <c r="BE133"/>
  <c i="2" r="BK94"/>
  <c i="3" r="J52"/>
  <c r="E77"/>
  <c r="BE139"/>
  <c i="2" r="BK167"/>
  <c r="J167"/>
  <c r="J63"/>
  <c i="3" r="BE137"/>
  <c r="BE148"/>
  <c r="BE156"/>
  <c r="BE143"/>
  <c r="BE90"/>
  <c r="BE96"/>
  <c r="BE127"/>
  <c r="BE135"/>
  <c r="BE114"/>
  <c r="BE120"/>
  <c r="BE154"/>
  <c r="BE158"/>
  <c i="2" r="BE147"/>
  <c r="BE207"/>
  <c r="BE241"/>
  <c r="BE262"/>
  <c r="BE284"/>
  <c r="E48"/>
  <c r="F55"/>
  <c r="BE96"/>
  <c r="BE101"/>
  <c r="BE110"/>
  <c r="BE150"/>
  <c r="BE154"/>
  <c r="BE169"/>
  <c r="BE257"/>
  <c r="J87"/>
  <c r="BE158"/>
  <c r="BE175"/>
  <c r="BE143"/>
  <c r="BE289"/>
  <c r="BE296"/>
  <c r="BE118"/>
  <c r="BE236"/>
  <c r="BE303"/>
  <c r="BE145"/>
  <c r="BE163"/>
  <c r="BE177"/>
  <c r="BE186"/>
  <c r="BE193"/>
  <c r="BE200"/>
  <c r="BE214"/>
  <c r="BE221"/>
  <c r="BE231"/>
  <c r="BE271"/>
  <c r="BE277"/>
  <c r="BE319"/>
  <c r="BE329"/>
  <c r="BE336"/>
  <c r="BE344"/>
  <c r="BE350"/>
  <c r="BE357"/>
  <c r="BE361"/>
  <c r="BE371"/>
  <c r="BE126"/>
  <c r="BE133"/>
  <c r="BE179"/>
  <c r="BE229"/>
  <c r="BE308"/>
  <c r="BE324"/>
  <c i="3" r="F34"/>
  <c i="1" r="BA56"/>
  <c i="4" r="F35"/>
  <c i="1" r="BB57"/>
  <c i="3" r="F37"/>
  <c i="1" r="BD56"/>
  <c i="4" r="F34"/>
  <c i="1" r="BA57"/>
  <c i="2" r="F36"/>
  <c i="1" r="BC55"/>
  <c i="3" r="J34"/>
  <c i="1" r="AW56"/>
  <c i="4" r="J34"/>
  <c i="1" r="AW57"/>
  <c i="2" r="J34"/>
  <c i="1" r="AW55"/>
  <c i="2" r="F37"/>
  <c i="1" r="BD55"/>
  <c i="3" r="F36"/>
  <c i="1" r="BC56"/>
  <c i="4" r="F37"/>
  <c i="1" r="BD57"/>
  <c i="2" r="F35"/>
  <c i="1" r="BB55"/>
  <c i="2" r="F34"/>
  <c i="1" r="BA55"/>
  <c i="4" r="F36"/>
  <c i="1" r="BC57"/>
  <c i="3" r="F35"/>
  <c i="1" r="BB56"/>
  <c i="2" l="1" r="R167"/>
  <c i="4" r="P86"/>
  <c r="P85"/>
  <c i="1" r="AU57"/>
  <c i="3" r="P88"/>
  <c r="P87"/>
  <c i="1" r="AU56"/>
  <c i="2" r="T93"/>
  <c i="3" r="R88"/>
  <c r="R87"/>
  <c i="2" r="R93"/>
  <c i="3" r="T88"/>
  <c r="T87"/>
  <c r="BK152"/>
  <c r="J152"/>
  <c r="J64"/>
  <c i="4" r="BK86"/>
  <c r="J86"/>
  <c r="J60"/>
  <c i="3" r="BK87"/>
  <c r="J87"/>
  <c r="J59"/>
  <c i="2" r="BK93"/>
  <c r="J93"/>
  <c r="J94"/>
  <c r="J60"/>
  <c r="F33"/>
  <c i="1" r="AZ55"/>
  <c i="2" r="J33"/>
  <c i="1" r="AV55"/>
  <c r="AT55"/>
  <c i="4" r="F33"/>
  <c i="1" r="AZ57"/>
  <c i="3" r="F33"/>
  <c i="1" r="AZ56"/>
  <c i="2" r="J30"/>
  <c i="1" r="AG55"/>
  <c i="4" r="J33"/>
  <c i="1" r="AV57"/>
  <c r="AT57"/>
  <c i="3" r="J33"/>
  <c i="1" r="AV56"/>
  <c r="AT56"/>
  <c r="BB54"/>
  <c r="W31"/>
  <c r="BC54"/>
  <c r="W32"/>
  <c r="BA54"/>
  <c r="AW54"/>
  <c r="AK30"/>
  <c r="BD54"/>
  <c r="W33"/>
  <c i="4" l="1" r="BK85"/>
  <c r="J85"/>
  <c r="J59"/>
  <c i="1" r="AN55"/>
  <c i="2" r="J59"/>
  <c r="J39"/>
  <c i="3" r="J30"/>
  <c i="1" r="AG56"/>
  <c r="AN56"/>
  <c r="AX54"/>
  <c r="AY54"/>
  <c r="AU54"/>
  <c r="AZ54"/>
  <c r="W29"/>
  <c r="W30"/>
  <c i="3" l="1" r="J39"/>
  <c i="1" r="AV54"/>
  <c r="AK29"/>
  <c i="4" r="J30"/>
  <c i="1" r="AG57"/>
  <c r="AG54"/>
  <c r="AK26"/>
  <c i="4" l="1" r="J39"/>
  <c i="1" r="AK35"/>
  <c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<sst xmlns="http://schemas.openxmlformats.org/spreadsheetml/2006/main">
  <si>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</si>
  <si>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</si>
  <si>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</si>
  <si>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</si>
  <si>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</si>
  <si>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{95ea4188-d182-47a2-825b-e1d64db9fe30}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</si>
  <si>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</si>
  <si>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</si>
  <si>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</si>
  <si>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</si>
  <si>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</si>
  <si>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</si>
  <si>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</si>
  <si>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</si>
  <si>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0260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</si>
  <si>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</si>
  <si>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</si>
  <si>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Demolice objektu BD Kubelíkova 77/2, Liberec</t>
  </si>
  <si>
    <t>KSO:</t>
  </si>
  <si>
    <t/>
  </si>
  <si>
    <t>CC-CZ:</t>
  </si>
  <si>
    <t>Místo:</t>
  </si>
  <si>
    <t>Kubelíkova 77/2, Liberec</t>
  </si>
  <si>
    <t>Datum:</t>
  </si>
  <si>
    <t>6. 6. 2024</t>
  </si>
  <si>
    <t>Zadavatel:</t>
  </si>
  <si>
    <t>IČ:</t>
  </si>
  <si>
    <t>00262978</t>
  </si>
  <si>
    <t>Statutární město Liberec</t>
  </si>
  <si>
    <t>DIČ:</t>
  </si>
  <si>
    <t>Uchazeč:</t>
  </si>
  <si>
    <t>Vyplň údaj</t>
  </si>
  <si>
    <t>Projektant:</t>
  </si>
  <si>
    <t>06103065</t>
  </si>
  <si>
    <t>Michael Štěpán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</si>
  <si>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</si>
  <si>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</si>
  <si>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</si>
  <si>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</si>
  <si>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</si>
  <si>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</si>
  <si>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</si>
  <si>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</si>
  <si>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</si>
  <si>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</si>
  <si>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</si>
  <si>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</si>
  <si>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</si>
  <si>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</si>
  <si>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</si>
  <si>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</si>
  <si>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</si>
  <si>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</si>
  <si>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</si>
  <si>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</si>
  <si>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</si>
  <si>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</si>
  <si>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</si>
  <si>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</si>
  <si>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</si>
  <si>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</si>
  <si>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</si>
  <si>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</si>
  <si>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</si>
  <si>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</si>
  <si>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</si>
  <si>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</si>
  <si>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</si>
  <si>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</si>
  <si>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</si>
  <si>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</si>
  <si>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</si>
  <si>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</si>
  <si>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</si>
  <si>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</si>
  <si>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</si>
  <si>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</si>
  <si>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</si>
  <si>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</si>
  <si>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objektu - nadzemní část</t>
  </si>
  <si>
    <t>STA</t>
  </si>
  <si>
    <t>1</t>
  </si>
  <si>
    <t>{6ebb5085-4c0c-4290-a301-c3f0b8b25709}</t>
  </si>
  <si>
    <t>2</t>
  </si>
  <si>
    <t>02</t>
  </si>
  <si>
    <t>Demolice objektu - podzemní část</t>
  </si>
  <si>
    <t>{cb801bd5-fc3d-4e1b-9e4a-e7b696c4b9f2}</t>
  </si>
  <si>
    <t>VRN</t>
  </si>
  <si>
    <t>Vedlejší rozpočtové náklady</t>
  </si>
  <si>
    <t>{240ca2c6-1db0-4dec-857b-0759ace2b623}</t>
  </si>
  <si>
    <t>KRYCÍ LIST SOUPISU PRACÍ</t>
  </si>
  <si>
    <t>Objekt:</t>
  </si>
  <si>
    <t>01 - Demolice objektu - nadzemní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</si>
  <si>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</si>
  <si>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</si>
  <si>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</si>
  <si>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</si>
  <si>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</si>
  <si>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</si>
  <si>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</si>
  <si>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</si>
  <si>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</si>
  <si>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</si>
  <si>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</si>
  <si>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</si>
  <si>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</si>
  <si>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</si>
  <si>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</si>
  <si>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</si>
  <si>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</si>
  <si>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</si>
  <si>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</si>
  <si>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</si>
  <si>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</si>
  <si>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</si>
  <si>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</si>
  <si>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</si>
  <si>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</si>
  <si>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</si>
  <si>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</si>
  <si>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</si>
  <si>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</si>
  <si>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</si>
  <si>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</si>
  <si>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</si>
  <si>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</si>
  <si>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</si>
  <si>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</si>
  <si>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</si>
  <si>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</si>
  <si>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968062354</t>
  </si>
  <si>
    <t>Vybourání dřevěných rámů oken s křídly, dveřních zárubní, vrat, stěn, ostění nebo obkladů rámů oken s křídly dvojitých, plochy do 1 m2</t>
  </si>
  <si>
    <t>m2</t>
  </si>
  <si>
    <t>CS ÚRS 2023 02</t>
  </si>
  <si>
    <t>4</t>
  </si>
  <si>
    <t>1114349105</t>
  </si>
  <si>
    <t>Online PSC</t>
  </si>
  <si>
    <t>https://podminky.urs.cz/item/CS_URS_2023_02/968062354</t>
  </si>
  <si>
    <t>VV</t>
  </si>
  <si>
    <t>sklep</t>
  </si>
  <si>
    <t>0,8*0,5*2</t>
  </si>
  <si>
    <t>Součet</t>
  </si>
  <si>
    <t>968072455</t>
  </si>
  <si>
    <t>Vybourání kovových rámů oken s křídly, dveřních zárubní, vrat, stěn, ostění nebo obkladů dveřních zárubní, plochy do 2 m2</t>
  </si>
  <si>
    <t>1055768956</t>
  </si>
  <si>
    <t>https://podminky.urs.cz/item/CS_URS_2023_02/968072455</t>
  </si>
  <si>
    <t>půda</t>
  </si>
  <si>
    <t>0,8*1,85</t>
  </si>
  <si>
    <t>2.NP</t>
  </si>
  <si>
    <t>0,7*2,05*2+0,9*2,05*6</t>
  </si>
  <si>
    <t>1.NP</t>
  </si>
  <si>
    <t>0,7*2,05*7+0,8*2,05*4+0,9*2,05*5+1*2,05*4</t>
  </si>
  <si>
    <t>3</t>
  </si>
  <si>
    <t>968082015</t>
  </si>
  <si>
    <t>Vybourání plastových rámů oken s křídly, dveřních zárubní, vrat rámu oken s křídly, plochy do 1 m2</t>
  </si>
  <si>
    <t>539790113</t>
  </si>
  <si>
    <t>https://podminky.urs.cz/item/CS_URS_2023_02/968082015</t>
  </si>
  <si>
    <t>0,48*0,85*3</t>
  </si>
  <si>
    <t>0,6*1,2</t>
  </si>
  <si>
    <t>0,34*1,2*2</t>
  </si>
  <si>
    <t>968082016</t>
  </si>
  <si>
    <t>Vybourání plastových rámů oken s křídly, dveřních zárubní, vrat rámu oken s křídly, plochy přes 1 do 2 m2</t>
  </si>
  <si>
    <t>-1730600995</t>
  </si>
  <si>
    <t>https://podminky.urs.cz/item/CS_URS_2023_02/968082016</t>
  </si>
  <si>
    <t>0,9*1,2*11</t>
  </si>
  <si>
    <t>1,09*1,2*3</t>
  </si>
  <si>
    <t>0,85*1,2</t>
  </si>
  <si>
    <t>5</t>
  </si>
  <si>
    <t>968082017</t>
  </si>
  <si>
    <t>Vybourání plastových rámů oken s křídly, dveřních zárubní, vrat rámu oken s křídly, plochy přes 2 do 4 m2</t>
  </si>
  <si>
    <t>518718890</t>
  </si>
  <si>
    <t>https://podminky.urs.cz/item/CS_URS_2023_02/968082017</t>
  </si>
  <si>
    <t>1,8*1,2</t>
  </si>
  <si>
    <t>2,15*1,2*4</t>
  </si>
  <si>
    <t>6</t>
  </si>
  <si>
    <t>981013312</t>
  </si>
  <si>
    <t>Demolice budov těžkými mechanizačními prostředky z cihel, kamene, smíšeného nebo hrázděného zdiva, tvárnic na maltu vápennou nebo vápenocementovou s podílem konstrukcí přes 10 do 15 %</t>
  </si>
  <si>
    <t>m3</t>
  </si>
  <si>
    <t>1390891417</t>
  </si>
  <si>
    <t>https://podminky.urs.cz/item/CS_URS_2023_02/981013312</t>
  </si>
  <si>
    <t>nadzemní část pod strop 1.PP</t>
  </si>
  <si>
    <t>11,6*4,25*15,05</t>
  </si>
  <si>
    <t>27,5*15,05</t>
  </si>
  <si>
    <t>přístavky</t>
  </si>
  <si>
    <t>3,7*4,15*5,7</t>
  </si>
  <si>
    <t>4,5*2,75*4,45</t>
  </si>
  <si>
    <t>997</t>
  </si>
  <si>
    <t>Přesun sutě</t>
  </si>
  <si>
    <t>7</t>
  </si>
  <si>
    <t>997013112</t>
  </si>
  <si>
    <t>Vnitrostaveništní doprava suti a vybouraných hmot vodorovně do 50 m svisle s použitím mechanizace pro budovy a haly výšky přes 6 do 9 m</t>
  </si>
  <si>
    <t>t</t>
  </si>
  <si>
    <t>-677575445</t>
  </si>
  <si>
    <t>https://podminky.urs.cz/item/CS_URS_2023_02/997013112</t>
  </si>
  <si>
    <t>8</t>
  </si>
  <si>
    <t>997013501</t>
  </si>
  <si>
    <t>Odvoz suti a vybouraných hmot na skládku nebo meziskládku se složením, na vzdálenost do 1 km</t>
  </si>
  <si>
    <t>-209809208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</si>
  <si>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</si>
  <si>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</si>
  <si>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</si>
  <si>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899056831</t>
  </si>
  <si>
    <t>https://podminky.urs.cz/item/CS_URS_2023_02/997013509</t>
  </si>
  <si>
    <t>353,102*9 'Přepočtené koeficientem množství</t>
  </si>
  <si>
    <t>10</t>
  </si>
  <si>
    <t>997013811</t>
  </si>
  <si>
    <t>Poplatek za uložení stavebního odpadu na skládce (skládkovné) dřevěného zatříděného do Katalogu odpadů pod kódem 17 02 01</t>
  </si>
  <si>
    <t>-724906835</t>
  </si>
  <si>
    <t>https://podminky.urs.cz/item/CS_URS_2023_02/997013811</t>
  </si>
  <si>
    <t>15,785+0,841</t>
  </si>
  <si>
    <t>11</t>
  </si>
  <si>
    <t>997013863</t>
  </si>
  <si>
    <t>Poplatek za uložení stavebního odpadu na recyklační skládce (skládkovné) cihelného zatříděného do Katalogu odpadů pod kódem 17 01 02</t>
  </si>
  <si>
    <t>961958102</t>
  </si>
  <si>
    <t>https://podminky.urs.cz/item/CS_URS_2023_02/997013863</t>
  </si>
  <si>
    <t>324,608</t>
  </si>
  <si>
    <t>997013871</t>
  </si>
  <si>
    <t>Poplatek za uložení stavebního odpadu na recyklační skládce (skládkovné) směsného stavebního a demoličního zatříděného do Katalogu odpadů pod kódem 17 09 04</t>
  </si>
  <si>
    <t>483792677</t>
  </si>
  <si>
    <t>https://podminky.urs.cz/item/CS_URS_2023_02/997013871</t>
  </si>
  <si>
    <t>353,102</t>
  </si>
  <si>
    <t>-(324,608+0,457+16,626)</t>
  </si>
  <si>
    <t>13</t>
  </si>
  <si>
    <t>997013875</t>
  </si>
  <si>
    <t>Poplatek za uložení stavebního odpadu na recyklační skládce (skládkovné) asfaltového bez obsahu dehtu zatříděného do Katalogu odpadů pod kódem 17 03 02</t>
  </si>
  <si>
    <t>-688213195</t>
  </si>
  <si>
    <t>https://podminky.urs.cz/item/CS_URS_2023_02/997013875</t>
  </si>
  <si>
    <t>0,457</t>
  </si>
  <si>
    <t>PSV</t>
  </si>
  <si>
    <t>Práce a dodávky PSV</t>
  </si>
  <si>
    <t>712</t>
  </si>
  <si>
    <t>Povlakové krytiny</t>
  </si>
  <si>
    <t>14</t>
  </si>
  <si>
    <t>712340832</t>
  </si>
  <si>
    <t>Odstranění povlakové krytiny střech plochých do 10° z přitavených pásů NAIP v plné ploše dvouvrstvé</t>
  </si>
  <si>
    <t>16</t>
  </si>
  <si>
    <t>-1548396646</t>
  </si>
  <si>
    <t>https://podminky.urs.cz/item/CS_URS_2023_02/712340832</t>
  </si>
  <si>
    <t>3,75*8+11,5</t>
  </si>
  <si>
    <t>721</t>
  </si>
  <si>
    <t>Zdravotechnika - vnitřní kanalizace</t>
  </si>
  <si>
    <t>15</t>
  </si>
  <si>
    <t>721110800R</t>
  </si>
  <si>
    <t>Demontáž potrubí z kameninových trub normálních nebo kyselinovzdorných do DN 100</t>
  </si>
  <si>
    <t>-1858253785</t>
  </si>
  <si>
    <t>722</t>
  </si>
  <si>
    <t>Zdravotechnika - vnitřní vodovod</t>
  </si>
  <si>
    <t>722130800R</t>
  </si>
  <si>
    <t>Demontáž vodovodního potrubí ocelového a plastového</t>
  </si>
  <si>
    <t>-1242459129</t>
  </si>
  <si>
    <t>725</t>
  </si>
  <si>
    <t>Zdravotechnika - zařizovací předměty</t>
  </si>
  <si>
    <t>17</t>
  </si>
  <si>
    <t>725110814</t>
  </si>
  <si>
    <t>Demontáž klozetů kombi</t>
  </si>
  <si>
    <t>soubor</t>
  </si>
  <si>
    <t>-1626408951</t>
  </si>
  <si>
    <t>https://podminky.urs.cz/item/CS_URS_2023_02/725110814</t>
  </si>
  <si>
    <t>1+1</t>
  </si>
  <si>
    <t>1+1+1</t>
  </si>
  <si>
    <t>18</t>
  </si>
  <si>
    <t>725210821</t>
  </si>
  <si>
    <t>Demontáž umyvadel bez výtokových armatur umyvadel</t>
  </si>
  <si>
    <t>1456939676</t>
  </si>
  <si>
    <t>https://podminky.urs.cz/item/CS_URS_2023_02/725210821</t>
  </si>
  <si>
    <t>19</t>
  </si>
  <si>
    <t>725240811</t>
  </si>
  <si>
    <t>Demontáž sprchových kabin a vaniček bez výtokových armatur kabin</t>
  </si>
  <si>
    <t>-440991873</t>
  </si>
  <si>
    <t>https://podminky.urs.cz/item/CS_URS_2023_02/725240811</t>
  </si>
  <si>
    <t>20</t>
  </si>
  <si>
    <t>725310823</t>
  </si>
  <si>
    <t>Demontáž dřezů jednodílných bez výtokových armatur vestavěných v kuchyňských sestavách</t>
  </si>
  <si>
    <t>-1687082066</t>
  </si>
  <si>
    <t>https://podminky.urs.cz/item/CS_URS_2023_02/725310823</t>
  </si>
  <si>
    <t>725820802</t>
  </si>
  <si>
    <t>Demontáž baterií stojánkových do 1 otvoru</t>
  </si>
  <si>
    <t>703613987</t>
  </si>
  <si>
    <t>https://podminky.urs.cz/item/CS_URS_2023_02/725820802</t>
  </si>
  <si>
    <t>(1+1)*2</t>
  </si>
  <si>
    <t>22</t>
  </si>
  <si>
    <t>725840850</t>
  </si>
  <si>
    <t>Demontáž baterií sprchových diferenciálních do G 3/4 x 1</t>
  </si>
  <si>
    <t>kus</t>
  </si>
  <si>
    <t>-2065328153</t>
  </si>
  <si>
    <t>https://podminky.urs.cz/item/CS_URS_2023_02/725840850</t>
  </si>
  <si>
    <t>23</t>
  </si>
  <si>
    <t>725860811</t>
  </si>
  <si>
    <t>Demontáž zápachových uzávěrek pro zařizovací předměty jednoduchých</t>
  </si>
  <si>
    <t>-1683948659</t>
  </si>
  <si>
    <t>https://podminky.urs.cz/item/CS_URS_2023_02/725860811</t>
  </si>
  <si>
    <t>741</t>
  </si>
  <si>
    <t>Elektroinstalace - silnoproud</t>
  </si>
  <si>
    <t>24</t>
  </si>
  <si>
    <t>741125800R</t>
  </si>
  <si>
    <t>Demontáž elektroinstalace vč. vodičů, svítidel, zásuvek a vypínačů</t>
  </si>
  <si>
    <t>-376750967</t>
  </si>
  <si>
    <t>762</t>
  </si>
  <si>
    <t>Konstrukce tesařské</t>
  </si>
  <si>
    <t>25</t>
  </si>
  <si>
    <t>762111811</t>
  </si>
  <si>
    <t>Demontáž stěn a příček z hranolků, fošen nebo latí</t>
  </si>
  <si>
    <t>-1928043162</t>
  </si>
  <si>
    <t>https://podminky.urs.cz/item/CS_URS_2023_02/762111811</t>
  </si>
  <si>
    <t>2,1*(3,45+1,8+3,2+23,5+3,3+3,5+1,65)</t>
  </si>
  <si>
    <t>26</t>
  </si>
  <si>
    <t>762213811</t>
  </si>
  <si>
    <t>Demontáž schodiště se zábradlím přímočarých nebo křivočarých z prken nebo fošen s podstupnicemi, šířky do 1,00 m</t>
  </si>
  <si>
    <t>m</t>
  </si>
  <si>
    <t>-1448576187</t>
  </si>
  <si>
    <t>https://podminky.urs.cz/item/CS_URS_2023_02/762213811</t>
  </si>
  <si>
    <t>3,3</t>
  </si>
  <si>
    <t>27</t>
  </si>
  <si>
    <t>762331812</t>
  </si>
  <si>
    <t>Demontáž vázaných konstrukcí krovů sklonu do 60° z hranolů, hranolků, fošen, průřezové plochy přes 120 do 224 cm2</t>
  </si>
  <si>
    <t>-1185659945</t>
  </si>
  <si>
    <t>https://podminky.urs.cz/item/CS_URS_2023_02/762331812</t>
  </si>
  <si>
    <t>krokve</t>
  </si>
  <si>
    <t>7,5*9+4,5*3+7,5*8+4,5*4</t>
  </si>
  <si>
    <t>2,5*2+2,65*2+2,35*3</t>
  </si>
  <si>
    <t>sloupky</t>
  </si>
  <si>
    <t>5,25*6+2,5*6*2</t>
  </si>
  <si>
    <t>kleštiny</t>
  </si>
  <si>
    <t>2*2</t>
  </si>
  <si>
    <t>vikýře</t>
  </si>
  <si>
    <t>2,25*3*6+0,85*5*2*6+1,3*2*6</t>
  </si>
  <si>
    <t>2,55*3+1,45*5*2+1,3*2</t>
  </si>
  <si>
    <t>přístavek</t>
  </si>
  <si>
    <t>4,2*8+8</t>
  </si>
  <si>
    <t>2,4*4+0,75*3</t>
  </si>
  <si>
    <t>28</t>
  </si>
  <si>
    <t>762331814</t>
  </si>
  <si>
    <t>Demontáž vázaných konstrukcí krovů sklonu do 60° z hranolů, hranolků, fošen, průřezové plochy přes 288 do 450 cm2</t>
  </si>
  <si>
    <t>1008811714</t>
  </si>
  <si>
    <t>https://podminky.urs.cz/item/CS_URS_2023_02/762331814</t>
  </si>
  <si>
    <t>vaznice a pozednice</t>
  </si>
  <si>
    <t>15,35+15,35*2</t>
  </si>
  <si>
    <t>29</t>
  </si>
  <si>
    <t>762341811</t>
  </si>
  <si>
    <t>Demontáž bednění a laťování bednění střech rovných, obloukových, sklonu do 60° se všemi nadstřešními konstrukcemi z prken hrubých, hoblovaných tl. do 32 mm</t>
  </si>
  <si>
    <t>802792682</t>
  </si>
  <si>
    <t>https://podminky.urs.cz/item/CS_URS_2023_02/762341811</t>
  </si>
  <si>
    <t>střecha</t>
  </si>
  <si>
    <t>7,9*15,35*2</t>
  </si>
  <si>
    <t>-(3,1*2+2,5*1,2*6)</t>
  </si>
  <si>
    <t>1,45*2,5*2+0,87*2,25*6</t>
  </si>
  <si>
    <t>30</t>
  </si>
  <si>
    <t>762521811</t>
  </si>
  <si>
    <t>Demontáž podlah bez polštářů z prken tl. do 32 mm</t>
  </si>
  <si>
    <t>1622539955</t>
  </si>
  <si>
    <t>https://podminky.urs.cz/item/CS_URS_2023_02/762521811</t>
  </si>
  <si>
    <t>podkroví</t>
  </si>
  <si>
    <t>6,9*14,7</t>
  </si>
  <si>
    <t>764</t>
  </si>
  <si>
    <t>Konstrukce klempířské</t>
  </si>
  <si>
    <t>31</t>
  </si>
  <si>
    <t>764001821</t>
  </si>
  <si>
    <t>Demontáž klempířských konstrukcí krytiny ze svitků nebo tabulí do suti</t>
  </si>
  <si>
    <t>1851746732</t>
  </si>
  <si>
    <t>https://podminky.urs.cz/item/CS_URS_2023_02/764001821</t>
  </si>
  <si>
    <t>32</t>
  </si>
  <si>
    <t>764001851</t>
  </si>
  <si>
    <t>Demontáž klempířských konstrukcí oplechování hřebene s větrací mřížkou nebo podkladním plechem do suti</t>
  </si>
  <si>
    <t>1445467444</t>
  </si>
  <si>
    <t>https://podminky.urs.cz/item/CS_URS_2023_02/764001851</t>
  </si>
  <si>
    <t>15,35</t>
  </si>
  <si>
    <t>33</t>
  </si>
  <si>
    <t>764002801</t>
  </si>
  <si>
    <t>Demontáž klempířských konstrukcí závětrné lišty do suti</t>
  </si>
  <si>
    <t>-674468957</t>
  </si>
  <si>
    <t>https://podminky.urs.cz/item/CS_URS_2023_02/764002801</t>
  </si>
  <si>
    <t>7,9*4</t>
  </si>
  <si>
    <t>3,75*2</t>
  </si>
  <si>
    <t>34</t>
  </si>
  <si>
    <t>764002812</t>
  </si>
  <si>
    <t>Demontáž klempířských konstrukcí okapového plechu do suti, v krytině skládané</t>
  </si>
  <si>
    <t>-274448918</t>
  </si>
  <si>
    <t>https://podminky.urs.cz/item/CS_URS_2023_02/764002812</t>
  </si>
  <si>
    <t>15,35*2</t>
  </si>
  <si>
    <t>8+0,75+4,5+4,5</t>
  </si>
  <si>
    <t>35</t>
  </si>
  <si>
    <t>764002821</t>
  </si>
  <si>
    <t>Demontáž klempířských konstrukcí střešního výlezu do suti</t>
  </si>
  <si>
    <t>723803610</t>
  </si>
  <si>
    <t>https://podminky.urs.cz/item/CS_URS_2023_02/764002821</t>
  </si>
  <si>
    <t>36</t>
  </si>
  <si>
    <t>764002851</t>
  </si>
  <si>
    <t>Demontáž klempířských konstrukcí oplechování parapetů do suti</t>
  </si>
  <si>
    <t>960706074</t>
  </si>
  <si>
    <t>https://podminky.urs.cz/item/CS_URS_2023_02/764002851</t>
  </si>
  <si>
    <t>0,48*3</t>
  </si>
  <si>
    <t>0,9*11+1,8</t>
  </si>
  <si>
    <t>0,6+0,34*2</t>
  </si>
  <si>
    <t>1,09*3+0,85</t>
  </si>
  <si>
    <t>2,15*4</t>
  </si>
  <si>
    <t>37</t>
  </si>
  <si>
    <t>764004801</t>
  </si>
  <si>
    <t>Demontáž klempířských konstrukcí žlabu podokapního do suti</t>
  </si>
  <si>
    <t>1280721178</t>
  </si>
  <si>
    <t>https://podminky.urs.cz/item/CS_URS_2023_02/764004801</t>
  </si>
  <si>
    <t>38</t>
  </si>
  <si>
    <t>764004821</t>
  </si>
  <si>
    <t>Demontáž klempířských konstrukcí žlabu nástřešního do suti</t>
  </si>
  <si>
    <t>68999917</t>
  </si>
  <si>
    <t>https://podminky.urs.cz/item/CS_URS_2023_02/764004821</t>
  </si>
  <si>
    <t>39</t>
  </si>
  <si>
    <t>764004841</t>
  </si>
  <si>
    <t>Demontáž klempířských konstrukcí háku do suti</t>
  </si>
  <si>
    <t>366537986</t>
  </si>
  <si>
    <t>https://podminky.urs.cz/item/CS_URS_2023_02/764004841</t>
  </si>
  <si>
    <t>15,35*2/0,5</t>
  </si>
  <si>
    <t>(8+0,75+4,5+4,5)/0,5</t>
  </si>
  <si>
    <t>40</t>
  </si>
  <si>
    <t>764004861</t>
  </si>
  <si>
    <t>Demontáž klempířských konstrukcí svodu do suti</t>
  </si>
  <si>
    <t>1730244624</t>
  </si>
  <si>
    <t>https://podminky.urs.cz/item/CS_URS_2023_02/764004861</t>
  </si>
  <si>
    <t>4,2*4</t>
  </si>
  <si>
    <t>4,5+2,5+2,5</t>
  </si>
  <si>
    <t>765</t>
  </si>
  <si>
    <t>Krytina skládaná</t>
  </si>
  <si>
    <t>41</t>
  </si>
  <si>
    <t>765131801</t>
  </si>
  <si>
    <t>Demontáž vláknocementové krytiny skládané sklonu do 30° do suti</t>
  </si>
  <si>
    <t>-899321458</t>
  </si>
  <si>
    <t>https://podminky.urs.cz/item/CS_URS_2023_02/765131801</t>
  </si>
  <si>
    <t>štít</t>
  </si>
  <si>
    <t>30,75</t>
  </si>
  <si>
    <t>-(0,42+1,08*2)</t>
  </si>
  <si>
    <t>42</t>
  </si>
  <si>
    <t>765131841</t>
  </si>
  <si>
    <t>Demontáž vláknocementové krytiny skládané Příplatek k cenám za sklon přes 30° demontáže krytiny</t>
  </si>
  <si>
    <t>-2107609904</t>
  </si>
  <si>
    <t>https://podminky.urs.cz/item/CS_URS_2023_02/765131841</t>
  </si>
  <si>
    <t>766</t>
  </si>
  <si>
    <t>Konstrukce truhlářské</t>
  </si>
  <si>
    <t>43</t>
  </si>
  <si>
    <t>766211811</t>
  </si>
  <si>
    <t>Demontáž madel schodišťových upevněných na středovou konstrukci</t>
  </si>
  <si>
    <t>-1174508049</t>
  </si>
  <si>
    <t>https://podminky.urs.cz/item/CS_URS_2023_02/766211811</t>
  </si>
  <si>
    <t>2,7+0,75+1,5</t>
  </si>
  <si>
    <t>44</t>
  </si>
  <si>
    <t>766691914</t>
  </si>
  <si>
    <t>Ostatní práce vyvěšení nebo zavěšení křídel dřevěných dveřních, plochy do 2 m2</t>
  </si>
  <si>
    <t>275645375</t>
  </si>
  <si>
    <t>https://podminky.urs.cz/item/CS_URS_2023_02/766691914</t>
  </si>
  <si>
    <t>767</t>
  </si>
  <si>
    <t>Konstrukce zámečnické</t>
  </si>
  <si>
    <t>45</t>
  </si>
  <si>
    <t>767161824</t>
  </si>
  <si>
    <t>Demontáž zábradlí do suti schodišťového nerozebíratelný spoj hmotnosti 1 m zábradlí přes 20 kg</t>
  </si>
  <si>
    <t>1081800494</t>
  </si>
  <si>
    <t>https://podminky.urs.cz/item/CS_URS_2023_02/767161824</t>
  </si>
  <si>
    <t>02 - Demolice objektu - podzemní část</t>
  </si>
  <si>
    <t xml:space="preserve">    1 - Zemní práce</t>
  </si>
  <si>
    <t>Zemní práce</t>
  </si>
  <si>
    <t>139951101</t>
  </si>
  <si>
    <t>Bourání konstrukcí v hloubených vykopávkách strojně s přemístěním suti na hromady na vzdálenost do 20 m nebo s naložením na dopravní prostředek ze zdiva cihelného nebo smíšeného na maltu vápennou nebo vápenocementovou</t>
  </si>
  <si>
    <t>1013773498</t>
  </si>
  <si>
    <t>https://podminky.urs.cz/item/CS_URS_2023_02/139951101</t>
  </si>
  <si>
    <t>základy mimo 1.PP</t>
  </si>
  <si>
    <t>0,75*1*(4,65+11,6+15,05+11,6+3,85)</t>
  </si>
  <si>
    <t>0,6*1*(3,67+10,2+1,2+4,45+2,15+2,5)</t>
  </si>
  <si>
    <t>174151101</t>
  </si>
  <si>
    <t>Zásyp sypaninou z jakékoliv horniny strojně s uložením výkopku ve vrstvách se zhutněním jam, šachet, rýh nebo kolem objektů v těchto vykopávkách</t>
  </si>
  <si>
    <t>624978891</t>
  </si>
  <si>
    <t>https://podminky.urs.cz/item/CS_URS_2023_02/174151101</t>
  </si>
  <si>
    <t>zásyp 1.PP zeminou</t>
  </si>
  <si>
    <t>1*67</t>
  </si>
  <si>
    <t>zásyp zákl. pasů a desky po demolici</t>
  </si>
  <si>
    <t>0,2*(215)</t>
  </si>
  <si>
    <t>M</t>
  </si>
  <si>
    <t>10364100</t>
  </si>
  <si>
    <t>zemina pro terénní úpravy - tříděná</t>
  </si>
  <si>
    <t>-280949090</t>
  </si>
  <si>
    <t>159,565*1,8 'Přepočtené koeficientem množství</t>
  </si>
  <si>
    <t>174151102</t>
  </si>
  <si>
    <t>Zásyp sypaninou z jakékoliv horniny strojně s uložením výkopku ve vrstvách se zhutněním v prostorách s omezeným pohybem stroje s urovnáním povrchu zásypu</t>
  </si>
  <si>
    <t>-1276829611</t>
  </si>
  <si>
    <t>https://podminky.urs.cz/item/CS_URS_2023_02/174151102</t>
  </si>
  <si>
    <t>zásyp 1.PP vybouraným materiálem</t>
  </si>
  <si>
    <t>0,55*(22,5+11)</t>
  </si>
  <si>
    <t>961021311</t>
  </si>
  <si>
    <t>Bourání základů ze zdiva kamenného na jakoukoli maltu</t>
  </si>
  <si>
    <t>924054511</t>
  </si>
  <si>
    <t>https://podminky.urs.cz/item/CS_URS_2023_02/961021311</t>
  </si>
  <si>
    <t>odbourání stěn 1.PP 1m pod terén</t>
  </si>
  <si>
    <t>0,7*1*(11+11+5,05+2,35)</t>
  </si>
  <si>
    <t>0,45*1*(1,55+2,95)</t>
  </si>
  <si>
    <t>0,9*1*(7,15)</t>
  </si>
  <si>
    <t>963023612</t>
  </si>
  <si>
    <t>Vybourání schodišťových stupňů oblých, rovných nebo kosých ze zdi kamenné oboustranně</t>
  </si>
  <si>
    <t>-398949665</t>
  </si>
  <si>
    <t>https://podminky.urs.cz/item/CS_URS_2023_02/963023612</t>
  </si>
  <si>
    <t>schodiště 1.PP</t>
  </si>
  <si>
    <t>1,35*7+1,45*4</t>
  </si>
  <si>
    <t>2099360422</t>
  </si>
  <si>
    <t>-1255012665</t>
  </si>
  <si>
    <t>-1486049116</t>
  </si>
  <si>
    <t>-1454953376</t>
  </si>
  <si>
    <t>56,052</t>
  </si>
  <si>
    <t>-702927154</t>
  </si>
  <si>
    <t>167,68</t>
  </si>
  <si>
    <t>-(89,217+72,6)</t>
  </si>
  <si>
    <t>997013873</t>
  </si>
  <si>
    <t>Poplatek za uložení stavebního odpadu na recyklační skládce (skládkovné) zeminy a kamení zatříděného do Katalogu odpadů pod kódem 17 05 04</t>
  </si>
  <si>
    <t>-1363362664</t>
  </si>
  <si>
    <t>https://podminky.urs.cz/item/CS_URS_2023_02/997013873</t>
  </si>
  <si>
    <t>72,6</t>
  </si>
  <si>
    <t>1028031218</t>
  </si>
  <si>
    <t>-1453463309</t>
  </si>
  <si>
    <t>2051208827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</si>
  <si>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</si>
  <si>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</si>
  <si>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</si>
  <si>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</si>
  <si>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</si>
  <si>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</si>
  <si>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>VRN1</t>
  </si>
  <si>
    <t>Průzkumné, geodetické a projektové práce</t>
  </si>
  <si>
    <t>011002000</t>
  </si>
  <si>
    <t>Průzkumné práce</t>
  </si>
  <si>
    <t>kpl</t>
  </si>
  <si>
    <t>1024</t>
  </si>
  <si>
    <t>777673143</t>
  </si>
  <si>
    <t>https://podminky.urs.cz/item/CS_URS_2023_02/011002000</t>
  </si>
  <si>
    <t>011114000</t>
  </si>
  <si>
    <t>Inženýrsko-geologický průzkum</t>
  </si>
  <si>
    <t>-319777627</t>
  </si>
  <si>
    <t>https://podminky.urs.cz/item/CS_URS_2023_02/011114000</t>
  </si>
  <si>
    <t>VRN2</t>
  </si>
  <si>
    <t>Příprava staveniště</t>
  </si>
  <si>
    <t>020001000</t>
  </si>
  <si>
    <t>1213449107</t>
  </si>
  <si>
    <t>https://podminky.urs.cz/item/CS_URS_2023_02/020001000</t>
  </si>
  <si>
    <t>VRN3</t>
  </si>
  <si>
    <t>Zařízení staveniště</t>
  </si>
  <si>
    <t>030001000</t>
  </si>
  <si>
    <t>-1917632823</t>
  </si>
  <si>
    <t>https://podminky.urs.cz/item/CS_URS_2023_02/030001000</t>
  </si>
  <si>
    <t>034002000</t>
  </si>
  <si>
    <t>Zabezpečení staveniště</t>
  </si>
  <si>
    <t>-881791207</t>
  </si>
  <si>
    <t>https://podminky.urs.cz/item/CS_URS_2023_02/034002000</t>
  </si>
  <si>
    <t>VRN4</t>
  </si>
  <si>
    <t>Inženýrská činnost</t>
  </si>
  <si>
    <t>040001000</t>
  </si>
  <si>
    <t>1188618917</t>
  </si>
  <si>
    <t>https://podminky.urs.cz/item/CS_URS_2023_02/040001000</t>
  </si>
  <si>
    <t>VRN5</t>
  </si>
  <si>
    <t>Finanční náklady</t>
  </si>
  <si>
    <t>052002000</t>
  </si>
  <si>
    <t xml:space="preserve">Finanční rezerva na nepředpokládané práce (zakryté kce) - každý uchazeč ocení částkou 50.000,-Kč </t>
  </si>
  <si>
    <t>783848265</t>
  </si>
  <si>
    <t>https://podminky.urs.cz/item/CS_URS_2023_02/052002000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</si>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</sst>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8062354" TargetMode="External" /><Relationship Id="rId2" Type="http://schemas.openxmlformats.org/officeDocument/2006/relationships/hyperlink" Target="https://podminky.urs.cz/item/CS_URS_2023_02/968072455" TargetMode="External" /><Relationship Id="rId3" Type="http://schemas.openxmlformats.org/officeDocument/2006/relationships/hyperlink" Target="https://podminky.urs.cz/item/CS_URS_2023_02/968082015" TargetMode="External" /><Relationship Id="rId4" Type="http://schemas.openxmlformats.org/officeDocument/2006/relationships/hyperlink" Target="https://podminky.urs.cz/item/CS_URS_2023_02/968082016" TargetMode="External" /><Relationship Id="rId5" Type="http://schemas.openxmlformats.org/officeDocument/2006/relationships/hyperlink" Target="https://podminky.urs.cz/item/CS_URS_2023_02/968082017" TargetMode="External" /><Relationship Id="rId6" Type="http://schemas.openxmlformats.org/officeDocument/2006/relationships/hyperlink" Target="https://podminky.urs.cz/item/CS_URS_2023_02/981013312" TargetMode="External" /><Relationship Id="rId7" Type="http://schemas.openxmlformats.org/officeDocument/2006/relationships/hyperlink" Target="https://podminky.urs.cz/item/CS_URS_2023_02/997013112" TargetMode="External" /><Relationship Id="rId8" Type="http://schemas.openxmlformats.org/officeDocument/2006/relationships/hyperlink" Target="https://podminky.urs.cz/item/CS_URS_2023_02/997013501" TargetMode="External" /><Relationship Id="rId9" Type="http://schemas.openxmlformats.org/officeDocument/2006/relationships/hyperlink" Target="https://podminky.urs.cz/item/CS_URS_2023_02/997013509" TargetMode="External" /><Relationship Id="rId10" Type="http://schemas.openxmlformats.org/officeDocument/2006/relationships/hyperlink" Target="https://podminky.urs.cz/item/CS_URS_2023_02/997013811" TargetMode="External" /><Relationship Id="rId11" Type="http://schemas.openxmlformats.org/officeDocument/2006/relationships/hyperlink" Target="https://podminky.urs.cz/item/CS_URS_2023_02/997013863" TargetMode="External" /><Relationship Id="rId12" Type="http://schemas.openxmlformats.org/officeDocument/2006/relationships/hyperlink" Target="https://podminky.urs.cz/item/CS_URS_2023_02/997013871" TargetMode="External" /><Relationship Id="rId13" Type="http://schemas.openxmlformats.org/officeDocument/2006/relationships/hyperlink" Target="https://podminky.urs.cz/item/CS_URS_2023_02/997013875" TargetMode="External" /><Relationship Id="rId14" Type="http://schemas.openxmlformats.org/officeDocument/2006/relationships/hyperlink" Target="https://podminky.urs.cz/item/CS_URS_2023_02/712340832" TargetMode="External" /><Relationship Id="rId15" Type="http://schemas.openxmlformats.org/officeDocument/2006/relationships/hyperlink" Target="https://podminky.urs.cz/item/CS_URS_2023_02/725110814" TargetMode="External" /><Relationship Id="rId16" Type="http://schemas.openxmlformats.org/officeDocument/2006/relationships/hyperlink" Target="https://podminky.urs.cz/item/CS_URS_2023_02/725210821" TargetMode="External" /><Relationship Id="rId17" Type="http://schemas.openxmlformats.org/officeDocument/2006/relationships/hyperlink" Target="https://podminky.urs.cz/item/CS_URS_2023_02/725240811" TargetMode="External" /><Relationship Id="rId18" Type="http://schemas.openxmlformats.org/officeDocument/2006/relationships/hyperlink" Target="https://podminky.urs.cz/item/CS_URS_2023_02/725310823" TargetMode="External" /><Relationship Id="rId19" Type="http://schemas.openxmlformats.org/officeDocument/2006/relationships/hyperlink" Target="https://podminky.urs.cz/item/CS_URS_2023_02/725820802" TargetMode="External" /><Relationship Id="rId20" Type="http://schemas.openxmlformats.org/officeDocument/2006/relationships/hyperlink" Target="https://podminky.urs.cz/item/CS_URS_2023_02/725840850" TargetMode="External" /><Relationship Id="rId21" Type="http://schemas.openxmlformats.org/officeDocument/2006/relationships/hyperlink" Target="https://podminky.urs.cz/item/CS_URS_2023_02/725860811" TargetMode="External" /><Relationship Id="rId22" Type="http://schemas.openxmlformats.org/officeDocument/2006/relationships/hyperlink" Target="https://podminky.urs.cz/item/CS_URS_2023_02/762111811" TargetMode="External" /><Relationship Id="rId23" Type="http://schemas.openxmlformats.org/officeDocument/2006/relationships/hyperlink" Target="https://podminky.urs.cz/item/CS_URS_2023_02/762213811" TargetMode="External" /><Relationship Id="rId24" Type="http://schemas.openxmlformats.org/officeDocument/2006/relationships/hyperlink" Target="https://podminky.urs.cz/item/CS_URS_2023_02/762331812" TargetMode="External" /><Relationship Id="rId25" Type="http://schemas.openxmlformats.org/officeDocument/2006/relationships/hyperlink" Target="https://podminky.urs.cz/item/CS_URS_2023_02/762331814" TargetMode="External" /><Relationship Id="rId26" Type="http://schemas.openxmlformats.org/officeDocument/2006/relationships/hyperlink" Target="https://podminky.urs.cz/item/CS_URS_2023_02/762341811" TargetMode="External" /><Relationship Id="rId27" Type="http://schemas.openxmlformats.org/officeDocument/2006/relationships/hyperlink" Target="https://podminky.urs.cz/item/CS_URS_2023_02/762521811" TargetMode="External" /><Relationship Id="rId28" Type="http://schemas.openxmlformats.org/officeDocument/2006/relationships/hyperlink" Target="https://podminky.urs.cz/item/CS_URS_2023_02/764001821" TargetMode="External" /><Relationship Id="rId29" Type="http://schemas.openxmlformats.org/officeDocument/2006/relationships/hyperlink" Target="https://podminky.urs.cz/item/CS_URS_2023_02/764001851" TargetMode="External" /><Relationship Id="rId30" Type="http://schemas.openxmlformats.org/officeDocument/2006/relationships/hyperlink" Target="https://podminky.urs.cz/item/CS_URS_2023_02/764002801" TargetMode="External" /><Relationship Id="rId31" Type="http://schemas.openxmlformats.org/officeDocument/2006/relationships/hyperlink" Target="https://podminky.urs.cz/item/CS_URS_2023_02/764002812" TargetMode="External" /><Relationship Id="rId32" Type="http://schemas.openxmlformats.org/officeDocument/2006/relationships/hyperlink" Target="https://podminky.urs.cz/item/CS_URS_2023_02/764002821" TargetMode="External" /><Relationship Id="rId33" Type="http://schemas.openxmlformats.org/officeDocument/2006/relationships/hyperlink" Target="https://podminky.urs.cz/item/CS_URS_2023_02/764002851" TargetMode="External" /><Relationship Id="rId34" Type="http://schemas.openxmlformats.org/officeDocument/2006/relationships/hyperlink" Target="https://podminky.urs.cz/item/CS_URS_2023_02/764004801" TargetMode="External" /><Relationship Id="rId35" Type="http://schemas.openxmlformats.org/officeDocument/2006/relationships/hyperlink" Target="https://podminky.urs.cz/item/CS_URS_2023_02/764004821" TargetMode="External" /><Relationship Id="rId36" Type="http://schemas.openxmlformats.org/officeDocument/2006/relationships/hyperlink" Target="https://podminky.urs.cz/item/CS_URS_2023_02/764004841" TargetMode="External" /><Relationship Id="rId37" Type="http://schemas.openxmlformats.org/officeDocument/2006/relationships/hyperlink" Target="https://podminky.urs.cz/item/CS_URS_2023_02/764004861" TargetMode="External" /><Relationship Id="rId38" Type="http://schemas.openxmlformats.org/officeDocument/2006/relationships/hyperlink" Target="https://podminky.urs.cz/item/CS_URS_2023_02/765131801" TargetMode="External" /><Relationship Id="rId39" Type="http://schemas.openxmlformats.org/officeDocument/2006/relationships/hyperlink" Target="https://podminky.urs.cz/item/CS_URS_2023_02/765131841" TargetMode="External" /><Relationship Id="rId40" Type="http://schemas.openxmlformats.org/officeDocument/2006/relationships/hyperlink" Target="https://podminky.urs.cz/item/CS_URS_2023_02/766211811" TargetMode="External" /><Relationship Id="rId41" Type="http://schemas.openxmlformats.org/officeDocument/2006/relationships/hyperlink" Target="https://podminky.urs.cz/item/CS_URS_2023_02/766691914" TargetMode="External" /><Relationship Id="rId42" Type="http://schemas.openxmlformats.org/officeDocument/2006/relationships/hyperlink" Target="https://podminky.urs.cz/item/CS_URS_2023_02/767161824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951101" TargetMode="External" /><Relationship Id="rId2" Type="http://schemas.openxmlformats.org/officeDocument/2006/relationships/hyperlink" Target="https://podminky.urs.cz/item/CS_URS_2023_02/174151101" TargetMode="External" /><Relationship Id="rId3" Type="http://schemas.openxmlformats.org/officeDocument/2006/relationships/hyperlink" Target="https://podminky.urs.cz/item/CS_URS_2023_02/174151102" TargetMode="External" /><Relationship Id="rId4" Type="http://schemas.openxmlformats.org/officeDocument/2006/relationships/hyperlink" Target="https://podminky.urs.cz/item/CS_URS_2023_02/961021311" TargetMode="External" /><Relationship Id="rId5" Type="http://schemas.openxmlformats.org/officeDocument/2006/relationships/hyperlink" Target="https://podminky.urs.cz/item/CS_URS_2023_02/963023612" TargetMode="External" /><Relationship Id="rId6" Type="http://schemas.openxmlformats.org/officeDocument/2006/relationships/hyperlink" Target="https://podminky.urs.cz/item/CS_URS_2023_02/997013112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7013863" TargetMode="External" /><Relationship Id="rId10" Type="http://schemas.openxmlformats.org/officeDocument/2006/relationships/hyperlink" Target="https://podminky.urs.cz/item/CS_URS_2023_02/997013871" TargetMode="External" /><Relationship Id="rId11" Type="http://schemas.openxmlformats.org/officeDocument/2006/relationships/hyperlink" Target="https://podminky.urs.cz/item/CS_URS_2023_02/997013873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hyperlink" Target="https://podminky.urs.cz/item/CS_URS_2023_02/011114000" TargetMode="External" /><Relationship Id="rId3" Type="http://schemas.openxmlformats.org/officeDocument/2006/relationships/hyperlink" Target="https://podminky.urs.cz/item/CS_URS_2023_02/020001000" TargetMode="External" /><Relationship Id="rId4" Type="http://schemas.openxmlformats.org/officeDocument/2006/relationships/hyperlink" Target="https://podminky.urs.cz/item/CS_URS_2023_02/030001000" TargetMode="External" /><Relationship Id="rId5" Type="http://schemas.openxmlformats.org/officeDocument/2006/relationships/hyperlink" Target="https://podminky.urs.cz/item/CS_URS_2023_02/034002000" TargetMode="External" /><Relationship Id="rId6" Type="http://schemas.openxmlformats.org/officeDocument/2006/relationships/hyperlink" Target="https://podminky.urs.cz/item/CS_URS_2023_02/040001000" TargetMode="External" /><Relationship Id="rId7" Type="http://schemas.openxmlformats.org/officeDocument/2006/relationships/hyperlink" Target="https://podminky.urs.cz/item/CS_URS_2023_02/052002000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0260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Demolice objektu BD Kubelíkova 77/2, Liberec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Kubelíkova 77/2, 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Liberec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Michael Štěpán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Michael Štěpán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Demolice objektu - 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'01 - Demolice objektu - n...'!P93</f>
        <v>0</v>
      </c>
      <c r="AV55" s="122">
        <f>'01 - Demolice objektu - n...'!J33</f>
        <v>0</v>
      </c>
      <c r="AW55" s="122">
        <f>'01 - Demolice objektu - n...'!J34</f>
        <v>0</v>
      </c>
      <c r="AX55" s="122">
        <f>'01 - Demolice objektu - n...'!J35</f>
        <v>0</v>
      </c>
      <c r="AY55" s="122">
        <f>'01 - Demolice objektu - n...'!J36</f>
        <v>0</v>
      </c>
      <c r="AZ55" s="122">
        <f>'01 - Demolice objektu - n...'!F33</f>
        <v>0</v>
      </c>
      <c r="BA55" s="122">
        <f>'01 - Demolice objektu - n...'!F34</f>
        <v>0</v>
      </c>
      <c r="BB55" s="122">
        <f>'01 - Demolice objektu - n...'!F35</f>
        <v>0</v>
      </c>
      <c r="BC55" s="122">
        <f>'01 - Demolice objektu - n...'!F36</f>
        <v>0</v>
      </c>
      <c r="BD55" s="124">
        <f>'01 - Demolice objektu - n...'!F37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Demolice objektu - p...'!J30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'02 - Demolice objektu - p...'!P87</f>
        <v>0</v>
      </c>
      <c r="AV56" s="122">
        <f>'02 - Demolice objektu - p...'!J33</f>
        <v>0</v>
      </c>
      <c r="AW56" s="122">
        <f>'02 - Demolice objektu - p...'!J34</f>
        <v>0</v>
      </c>
      <c r="AX56" s="122">
        <f>'02 - Demolice objektu - p...'!J35</f>
        <v>0</v>
      </c>
      <c r="AY56" s="122">
        <f>'02 - Demolice objektu - p...'!J36</f>
        <v>0</v>
      </c>
      <c r="AZ56" s="122">
        <f>'02 - Demolice objektu - p...'!F33</f>
        <v>0</v>
      </c>
      <c r="BA56" s="122">
        <f>'02 - Demolice objektu - p...'!F34</f>
        <v>0</v>
      </c>
      <c r="BB56" s="122">
        <f>'02 - Demolice objektu - p...'!F35</f>
        <v>0</v>
      </c>
      <c r="BC56" s="122">
        <f>'02 - Demolice objektu - p...'!F36</f>
        <v>0</v>
      </c>
      <c r="BD56" s="124">
        <f>'02 - Demolice objektu - p...'!F37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6">
        <v>0</v>
      </c>
      <c r="AT57" s="127">
        <f>ROUND(SUM(AV57:AW57),2)</f>
        <v>0</v>
      </c>
      <c r="AU57" s="128">
        <f>'VRN - Vedlejší rozpočtové...'!P85</f>
        <v>0</v>
      </c>
      <c r="AV57" s="127">
        <f>'VRN - Vedlejší rozpočtové...'!J33</f>
        <v>0</v>
      </c>
      <c r="AW57" s="127">
        <f>'VRN - Vedlejší rozpočtové...'!J34</f>
        <v>0</v>
      </c>
      <c r="AX57" s="127">
        <f>'VRN - Vedlejší rozpočtové...'!J35</f>
        <v>0</v>
      </c>
      <c r="AY57" s="127">
        <f>'VRN - Vedlejší rozpočtové...'!J36</f>
        <v>0</v>
      </c>
      <c r="AZ57" s="127">
        <f>'VRN - Vedlejší rozpočtové...'!F33</f>
        <v>0</v>
      </c>
      <c r="BA57" s="127">
        <f>'VRN - Vedlejší rozpočtové...'!F34</f>
        <v>0</v>
      </c>
      <c r="BB57" s="127">
        <f>'VRN - Vedlejší rozpočtové...'!F35</f>
        <v>0</v>
      </c>
      <c r="BC57" s="127">
        <f>'VRN - Vedlejší rozpočtové...'!F36</f>
        <v>0</v>
      </c>
      <c r="BD57" s="129">
        <f>'VRN - Vedlejší rozpočtové...'!F37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D82fcIn2R+rN4g6AhbuFLDevRYOxMLmxG13vYfDQD9MDi7fQAmGGbIYdA3GtQHYKK9C+j0S1kE+wP4aN1XkHKw==" hashValue="/kP1BjxPDzIP2c/TdyLhcqrD2EQ+1oiMh0l7VrrcQl6vWpJlg+Es1ezwZnQw7rHlaUhgmWwyIht/ayz689OMQ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Demolice objektu - n...'!C2" display="/"/>
    <hyperlink ref="A56" location="'02 - Demolice objektu - p...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Demolice objektu BD Kubelíkova 77/2, Liberec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ROUND((SUM(BE93:BE374)),  2)</f>
        <v>0</v>
      </c>
      <c r="G33" s="40"/>
      <c r="H33" s="40"/>
      <c r="I33" s="150">
        <v>0.20999999999999999</v>
      </c>
      <c r="J33" s="149">
        <f>ROUND(((SUM(BE93:BE374))*I33),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ROUND((SUM(BF93:BF374)),  2)</f>
        <v>0</v>
      </c>
      <c r="G34" s="40"/>
      <c r="H34" s="40"/>
      <c r="I34" s="150">
        <v>0.12</v>
      </c>
      <c r="J34" s="149">
        <f>ROUND(((SUM(BF93:BF374))*I34),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ROUND((SUM(BG93:BG374)),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ROUND((SUM(BH93:BH374)),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ROUND((SUM(BI93:BI374)),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Demolice objektu BD Kubelíkova 77/2, Liberec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Demolice objektu - nadzemní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Kubelíkova 77/2, Liberec</v>
      </c>
      <c r="G52" s="42"/>
      <c r="H52" s="42"/>
      <c r="I52" s="34" t="s">
        <v>23</v>
      </c>
      <c r="J52" s="74" t="str">
        <f>IF(J12="","",J12)</f>
        <v>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32</v>
      </c>
      <c r="J54" s="38" t="str">
        <f>E21</f>
        <v>Michael Štěpán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Michael Štěpán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J142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100</v>
      </c>
      <c r="E63" s="170"/>
      <c r="F63" s="170"/>
      <c r="G63" s="170"/>
      <c r="H63" s="170"/>
      <c r="I63" s="170"/>
      <c r="J63" s="171">
        <f>J167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J168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J176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J178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J228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J230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J276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J343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J356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110</v>
      </c>
      <c r="E73" s="176"/>
      <c r="F73" s="176"/>
      <c r="G73" s="176"/>
      <c r="H73" s="176"/>
      <c r="I73" s="176"/>
      <c r="J73" s="177">
        <f>J370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Demolice objektu BD Kubelíkova 77/2, Liberec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91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01 - Demolice objektu - nadzemní část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Kubelíkova 77/2, Liberec</v>
      </c>
      <c r="G87" s="42"/>
      <c r="H87" s="42"/>
      <c r="I87" s="34" t="s">
        <v>23</v>
      </c>
      <c r="J87" s="74" t="str">
        <f>IF(J12="","",J12)</f>
        <v>6. 6. 2024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Statutární město Liberec</v>
      </c>
      <c r="G89" s="42"/>
      <c r="H89" s="42"/>
      <c r="I89" s="34" t="s">
        <v>32</v>
      </c>
      <c r="J89" s="38" t="str">
        <f>E21</f>
        <v>Michael Štěpán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Michael Štěpán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112</v>
      </c>
      <c r="D92" s="182" t="s">
        <v>58</v>
      </c>
      <c r="E92" s="182" t="s">
        <v>54</v>
      </c>
      <c r="F92" s="182" t="s">
        <v>55</v>
      </c>
      <c r="G92" s="182" t="s">
        <v>113</v>
      </c>
      <c r="H92" s="182" t="s">
        <v>114</v>
      </c>
      <c r="I92" s="182" t="s">
        <v>115</v>
      </c>
      <c r="J92" s="182" t="s">
        <v>95</v>
      </c>
      <c r="K92" s="183" t="s">
        <v>116</v>
      </c>
      <c r="L92" s="184"/>
      <c r="M92" s="94" t="s">
        <v>19</v>
      </c>
      <c r="N92" s="95" t="s">
        <v>43</v>
      </c>
      <c r="O92" s="95" t="s">
        <v>117</v>
      </c>
      <c r="P92" s="95" t="s">
        <v>118</v>
      </c>
      <c r="Q92" s="95" t="s">
        <v>119</v>
      </c>
      <c r="R92" s="95" t="s">
        <v>120</v>
      </c>
      <c r="S92" s="95" t="s">
        <v>121</v>
      </c>
      <c r="T92" s="96" t="s">
        <v>122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123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P94+P167</f>
        <v>0</v>
      </c>
      <c r="Q93" s="98"/>
      <c r="R93" s="187">
        <f>R94+R167</f>
        <v>0</v>
      </c>
      <c r="S93" s="98"/>
      <c r="T93" s="188">
        <f>T94+T167</f>
        <v>353.00500440000002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96</v>
      </c>
      <c r="BK93" s="189">
        <f>BK94+BK167</f>
        <v>0</v>
      </c>
    </row>
    <row r="94" s="12" customFormat="1" ht="25.92" customHeight="1">
      <c r="A94" s="12"/>
      <c r="B94" s="190"/>
      <c r="C94" s="191"/>
      <c r="D94" s="192" t="s">
        <v>72</v>
      </c>
      <c r="E94" s="193" t="s">
        <v>124</v>
      </c>
      <c r="F94" s="193" t="s">
        <v>125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P95+P142</f>
        <v>0</v>
      </c>
      <c r="Q94" s="198"/>
      <c r="R94" s="199">
        <f>R95+R142</f>
        <v>0</v>
      </c>
      <c r="S94" s="198"/>
      <c r="T94" s="200">
        <f>T95+T142</f>
        <v>330.257026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81</v>
      </c>
      <c r="AT94" s="202" t="s">
        <v>72</v>
      </c>
      <c r="AU94" s="202" t="s">
        <v>73</v>
      </c>
      <c r="AY94" s="201" t="s">
        <v>126</v>
      </c>
      <c r="BK94" s="203">
        <f>BK95+BK142</f>
        <v>0</v>
      </c>
    </row>
    <row r="95" s="12" customFormat="1" ht="22.8" customHeight="1">
      <c r="A95" s="12"/>
      <c r="B95" s="190"/>
      <c r="C95" s="191"/>
      <c r="D95" s="192" t="s">
        <v>72</v>
      </c>
      <c r="E95" s="204" t="s">
        <v>127</v>
      </c>
      <c r="F95" s="204" t="s">
        <v>128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SUM(P96:P141)</f>
        <v>0</v>
      </c>
      <c r="Q95" s="198"/>
      <c r="R95" s="199">
        <f>SUM(R96:R141)</f>
        <v>0</v>
      </c>
      <c r="S95" s="198"/>
      <c r="T95" s="200">
        <f>SUM(T96:T141)</f>
        <v>330.257026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81</v>
      </c>
      <c r="AT95" s="202" t="s">
        <v>72</v>
      </c>
      <c r="AU95" s="202" t="s">
        <v>81</v>
      </c>
      <c r="AY95" s="201" t="s">
        <v>126</v>
      </c>
      <c r="BK95" s="203">
        <f>SUM(BK96:BK141)</f>
        <v>0</v>
      </c>
    </row>
    <row r="96" s="2" customFormat="1" ht="24.15" customHeight="1">
      <c r="A96" s="40"/>
      <c r="B96" s="41"/>
      <c r="C96" s="206" t="s">
        <v>81</v>
      </c>
      <c r="D96" s="206" t="s">
        <v>129</v>
      </c>
      <c r="E96" s="207" t="s">
        <v>130</v>
      </c>
      <c r="F96" s="208" t="s">
        <v>131</v>
      </c>
      <c r="G96" s="209" t="s">
        <v>132</v>
      </c>
      <c r="H96" s="210">
        <v>0.80000000000000004</v>
      </c>
      <c r="I96" s="211"/>
      <c r="J96" s="212">
        <f>ROUND(I96*H96,2)</f>
        <v>0</v>
      </c>
      <c r="K96" s="208" t="s">
        <v>133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0.074999999999999997</v>
      </c>
      <c r="T96" s="216">
        <f>S96*H96</f>
        <v>0.059999999999999998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134</v>
      </c>
      <c r="AT96" s="217" t="s">
        <v>129</v>
      </c>
      <c r="AU96" s="217" t="s">
        <v>83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134</v>
      </c>
      <c r="BM96" s="217" t="s">
        <v>135</v>
      </c>
    </row>
    <row r="97" s="2" customFormat="1">
      <c r="A97" s="40"/>
      <c r="B97" s="41"/>
      <c r="C97" s="42"/>
      <c r="D97" s="219" t="s">
        <v>136</v>
      </c>
      <c r="E97" s="42"/>
      <c r="F97" s="220" t="s">
        <v>137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83</v>
      </c>
    </row>
    <row r="98" s="13" customFormat="1">
      <c r="A98" s="13"/>
      <c r="B98" s="224"/>
      <c r="C98" s="225"/>
      <c r="D98" s="226" t="s">
        <v>138</v>
      </c>
      <c r="E98" s="227" t="s">
        <v>19</v>
      </c>
      <c r="F98" s="228" t="s">
        <v>139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138</v>
      </c>
      <c r="AU98" s="234" t="s">
        <v>83</v>
      </c>
      <c r="AV98" s="13" t="s">
        <v>81</v>
      </c>
      <c r="AW98" s="13" t="s">
        <v>35</v>
      </c>
      <c r="AX98" s="13" t="s">
        <v>73</v>
      </c>
      <c r="AY98" s="234" t="s">
        <v>126</v>
      </c>
    </row>
    <row r="99" s="14" customFormat="1">
      <c r="A99" s="14"/>
      <c r="B99" s="235"/>
      <c r="C99" s="236"/>
      <c r="D99" s="226" t="s">
        <v>138</v>
      </c>
      <c r="E99" s="237" t="s">
        <v>19</v>
      </c>
      <c r="F99" s="238" t="s">
        <v>140</v>
      </c>
      <c r="G99" s="236"/>
      <c r="H99" s="239">
        <v>0.80000000000000004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138</v>
      </c>
      <c r="AU99" s="245" t="s">
        <v>83</v>
      </c>
      <c r="AV99" s="14" t="s">
        <v>83</v>
      </c>
      <c r="AW99" s="14" t="s">
        <v>35</v>
      </c>
      <c r="AX99" s="14" t="s">
        <v>73</v>
      </c>
      <c r="AY99" s="245" t="s">
        <v>126</v>
      </c>
    </row>
    <row r="100" s="15" customFormat="1">
      <c r="A100" s="15"/>
      <c r="B100" s="246"/>
      <c r="C100" s="247"/>
      <c r="D100" s="226" t="s">
        <v>138</v>
      </c>
      <c r="E100" s="248" t="s">
        <v>19</v>
      </c>
      <c r="F100" s="249" t="s">
        <v>141</v>
      </c>
      <c r="G100" s="247"/>
      <c r="H100" s="250">
        <v>0.80000000000000004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138</v>
      </c>
      <c r="AU100" s="256" t="s">
        <v>83</v>
      </c>
      <c r="AV100" s="15" t="s">
        <v>134</v>
      </c>
      <c r="AW100" s="15" t="s">
        <v>35</v>
      </c>
      <c r="AX100" s="15" t="s">
        <v>81</v>
      </c>
      <c r="AY100" s="256" t="s">
        <v>126</v>
      </c>
    </row>
    <row r="101" s="2" customFormat="1" ht="24.15" customHeight="1">
      <c r="A101" s="40"/>
      <c r="B101" s="41"/>
      <c r="C101" s="206" t="s">
        <v>83</v>
      </c>
      <c r="D101" s="206" t="s">
        <v>129</v>
      </c>
      <c r="E101" s="207" t="s">
        <v>142</v>
      </c>
      <c r="F101" s="208" t="s">
        <v>143</v>
      </c>
      <c r="G101" s="209" t="s">
        <v>132</v>
      </c>
      <c r="H101" s="210">
        <v>49.450000000000003</v>
      </c>
      <c r="I101" s="211"/>
      <c r="J101" s="212">
        <f>ROUND(I101*H101,2)</f>
        <v>0</v>
      </c>
      <c r="K101" s="208" t="s">
        <v>133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0.075999999999999998</v>
      </c>
      <c r="T101" s="216">
        <f>S101*H101</f>
        <v>3.7582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134</v>
      </c>
      <c r="AT101" s="217" t="s">
        <v>129</v>
      </c>
      <c r="AU101" s="217" t="s">
        <v>83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134</v>
      </c>
      <c r="BM101" s="217" t="s">
        <v>144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145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83</v>
      </c>
    </row>
    <row r="103" s="13" customFormat="1">
      <c r="A103" s="13"/>
      <c r="B103" s="224"/>
      <c r="C103" s="225"/>
      <c r="D103" s="226" t="s">
        <v>138</v>
      </c>
      <c r="E103" s="227" t="s">
        <v>19</v>
      </c>
      <c r="F103" s="228" t="s">
        <v>146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138</v>
      </c>
      <c r="AU103" s="234" t="s">
        <v>83</v>
      </c>
      <c r="AV103" s="13" t="s">
        <v>81</v>
      </c>
      <c r="AW103" s="13" t="s">
        <v>35</v>
      </c>
      <c r="AX103" s="13" t="s">
        <v>73</v>
      </c>
      <c r="AY103" s="234" t="s">
        <v>126</v>
      </c>
    </row>
    <row r="104" s="14" customFormat="1">
      <c r="A104" s="14"/>
      <c r="B104" s="235"/>
      <c r="C104" s="236"/>
      <c r="D104" s="226" t="s">
        <v>138</v>
      </c>
      <c r="E104" s="237" t="s">
        <v>19</v>
      </c>
      <c r="F104" s="238" t="s">
        <v>147</v>
      </c>
      <c r="G104" s="236"/>
      <c r="H104" s="239">
        <v>1.48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138</v>
      </c>
      <c r="AU104" s="245" t="s">
        <v>83</v>
      </c>
      <c r="AV104" s="14" t="s">
        <v>83</v>
      </c>
      <c r="AW104" s="14" t="s">
        <v>35</v>
      </c>
      <c r="AX104" s="14" t="s">
        <v>73</v>
      </c>
      <c r="AY104" s="245" t="s">
        <v>126</v>
      </c>
    </row>
    <row r="105" s="13" customFormat="1">
      <c r="A105" s="13"/>
      <c r="B105" s="224"/>
      <c r="C105" s="225"/>
      <c r="D105" s="226" t="s">
        <v>138</v>
      </c>
      <c r="E105" s="227" t="s">
        <v>19</v>
      </c>
      <c r="F105" s="228" t="s">
        <v>148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138</v>
      </c>
      <c r="AU105" s="234" t="s">
        <v>83</v>
      </c>
      <c r="AV105" s="13" t="s">
        <v>81</v>
      </c>
      <c r="AW105" s="13" t="s">
        <v>35</v>
      </c>
      <c r="AX105" s="13" t="s">
        <v>73</v>
      </c>
      <c r="AY105" s="234" t="s">
        <v>126</v>
      </c>
    </row>
    <row r="106" s="14" customFormat="1">
      <c r="A106" s="14"/>
      <c r="B106" s="235"/>
      <c r="C106" s="236"/>
      <c r="D106" s="226" t="s">
        <v>138</v>
      </c>
      <c r="E106" s="237" t="s">
        <v>19</v>
      </c>
      <c r="F106" s="238" t="s">
        <v>149</v>
      </c>
      <c r="G106" s="236"/>
      <c r="H106" s="239">
        <v>13.94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138</v>
      </c>
      <c r="AU106" s="245" t="s">
        <v>83</v>
      </c>
      <c r="AV106" s="14" t="s">
        <v>83</v>
      </c>
      <c r="AW106" s="14" t="s">
        <v>35</v>
      </c>
      <c r="AX106" s="14" t="s">
        <v>73</v>
      </c>
      <c r="AY106" s="245" t="s">
        <v>126</v>
      </c>
    </row>
    <row r="107" s="13" customFormat="1">
      <c r="A107" s="13"/>
      <c r="B107" s="224"/>
      <c r="C107" s="225"/>
      <c r="D107" s="226" t="s">
        <v>138</v>
      </c>
      <c r="E107" s="227" t="s">
        <v>19</v>
      </c>
      <c r="F107" s="228" t="s">
        <v>150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138</v>
      </c>
      <c r="AU107" s="234" t="s">
        <v>83</v>
      </c>
      <c r="AV107" s="13" t="s">
        <v>81</v>
      </c>
      <c r="AW107" s="13" t="s">
        <v>35</v>
      </c>
      <c r="AX107" s="13" t="s">
        <v>73</v>
      </c>
      <c r="AY107" s="234" t="s">
        <v>126</v>
      </c>
    </row>
    <row r="108" s="14" customFormat="1">
      <c r="A108" s="14"/>
      <c r="B108" s="235"/>
      <c r="C108" s="236"/>
      <c r="D108" s="226" t="s">
        <v>138</v>
      </c>
      <c r="E108" s="237" t="s">
        <v>19</v>
      </c>
      <c r="F108" s="238" t="s">
        <v>151</v>
      </c>
      <c r="G108" s="236"/>
      <c r="H108" s="239">
        <v>34.030000000000001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138</v>
      </c>
      <c r="AU108" s="245" t="s">
        <v>83</v>
      </c>
      <c r="AV108" s="14" t="s">
        <v>83</v>
      </c>
      <c r="AW108" s="14" t="s">
        <v>35</v>
      </c>
      <c r="AX108" s="14" t="s">
        <v>73</v>
      </c>
      <c r="AY108" s="245" t="s">
        <v>126</v>
      </c>
    </row>
    <row r="109" s="15" customFormat="1">
      <c r="A109" s="15"/>
      <c r="B109" s="246"/>
      <c r="C109" s="247"/>
      <c r="D109" s="226" t="s">
        <v>138</v>
      </c>
      <c r="E109" s="248" t="s">
        <v>19</v>
      </c>
      <c r="F109" s="249" t="s">
        <v>141</v>
      </c>
      <c r="G109" s="247"/>
      <c r="H109" s="250">
        <v>49.450000000000003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138</v>
      </c>
      <c r="AU109" s="256" t="s">
        <v>83</v>
      </c>
      <c r="AV109" s="15" t="s">
        <v>134</v>
      </c>
      <c r="AW109" s="15" t="s">
        <v>35</v>
      </c>
      <c r="AX109" s="15" t="s">
        <v>81</v>
      </c>
      <c r="AY109" s="256" t="s">
        <v>126</v>
      </c>
    </row>
    <row r="110" s="2" customFormat="1" ht="21.75" customHeight="1">
      <c r="A110" s="40"/>
      <c r="B110" s="41"/>
      <c r="C110" s="206" t="s">
        <v>152</v>
      </c>
      <c r="D110" s="206" t="s">
        <v>129</v>
      </c>
      <c r="E110" s="207" t="s">
        <v>153</v>
      </c>
      <c r="F110" s="208" t="s">
        <v>154</v>
      </c>
      <c r="G110" s="209" t="s">
        <v>132</v>
      </c>
      <c r="H110" s="210">
        <v>2.7599999999999998</v>
      </c>
      <c r="I110" s="211"/>
      <c r="J110" s="212">
        <f>ROUND(I110*H110,2)</f>
        <v>0</v>
      </c>
      <c r="K110" s="208" t="s">
        <v>133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0.072999999999999995</v>
      </c>
      <c r="T110" s="216">
        <f>S110*H110</f>
        <v>0.20147999999999997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134</v>
      </c>
      <c r="AT110" s="217" t="s">
        <v>129</v>
      </c>
      <c r="AU110" s="217" t="s">
        <v>83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134</v>
      </c>
      <c r="BM110" s="217" t="s">
        <v>155</v>
      </c>
    </row>
    <row r="111" s="2" customFormat="1">
      <c r="A111" s="40"/>
      <c r="B111" s="41"/>
      <c r="C111" s="42"/>
      <c r="D111" s="219" t="s">
        <v>136</v>
      </c>
      <c r="E111" s="42"/>
      <c r="F111" s="220" t="s">
        <v>156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136</v>
      </c>
      <c r="AU111" s="19" t="s">
        <v>83</v>
      </c>
    </row>
    <row r="112" s="13" customFormat="1">
      <c r="A112" s="13"/>
      <c r="B112" s="224"/>
      <c r="C112" s="225"/>
      <c r="D112" s="226" t="s">
        <v>138</v>
      </c>
      <c r="E112" s="227" t="s">
        <v>19</v>
      </c>
      <c r="F112" s="228" t="s">
        <v>146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138</v>
      </c>
      <c r="AU112" s="234" t="s">
        <v>83</v>
      </c>
      <c r="AV112" s="13" t="s">
        <v>81</v>
      </c>
      <c r="AW112" s="13" t="s">
        <v>35</v>
      </c>
      <c r="AX112" s="13" t="s">
        <v>73</v>
      </c>
      <c r="AY112" s="234" t="s">
        <v>126</v>
      </c>
    </row>
    <row r="113" s="14" customFormat="1">
      <c r="A113" s="14"/>
      <c r="B113" s="235"/>
      <c r="C113" s="236"/>
      <c r="D113" s="226" t="s">
        <v>138</v>
      </c>
      <c r="E113" s="237" t="s">
        <v>19</v>
      </c>
      <c r="F113" s="238" t="s">
        <v>157</v>
      </c>
      <c r="G113" s="236"/>
      <c r="H113" s="239">
        <v>1.224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138</v>
      </c>
      <c r="AU113" s="245" t="s">
        <v>83</v>
      </c>
      <c r="AV113" s="14" t="s">
        <v>83</v>
      </c>
      <c r="AW113" s="14" t="s">
        <v>35</v>
      </c>
      <c r="AX113" s="14" t="s">
        <v>73</v>
      </c>
      <c r="AY113" s="245" t="s">
        <v>126</v>
      </c>
    </row>
    <row r="114" s="13" customFormat="1">
      <c r="A114" s="13"/>
      <c r="B114" s="224"/>
      <c r="C114" s="225"/>
      <c r="D114" s="226" t="s">
        <v>138</v>
      </c>
      <c r="E114" s="227" t="s">
        <v>19</v>
      </c>
      <c r="F114" s="228" t="s">
        <v>150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138</v>
      </c>
      <c r="AU114" s="234" t="s">
        <v>83</v>
      </c>
      <c r="AV114" s="13" t="s">
        <v>81</v>
      </c>
      <c r="AW114" s="13" t="s">
        <v>35</v>
      </c>
      <c r="AX114" s="13" t="s">
        <v>73</v>
      </c>
      <c r="AY114" s="234" t="s">
        <v>126</v>
      </c>
    </row>
    <row r="115" s="14" customFormat="1">
      <c r="A115" s="14"/>
      <c r="B115" s="235"/>
      <c r="C115" s="236"/>
      <c r="D115" s="226" t="s">
        <v>138</v>
      </c>
      <c r="E115" s="237" t="s">
        <v>19</v>
      </c>
      <c r="F115" s="238" t="s">
        <v>158</v>
      </c>
      <c r="G115" s="236"/>
      <c r="H115" s="239">
        <v>0.71999999999999997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138</v>
      </c>
      <c r="AU115" s="245" t="s">
        <v>83</v>
      </c>
      <c r="AV115" s="14" t="s">
        <v>83</v>
      </c>
      <c r="AW115" s="14" t="s">
        <v>35</v>
      </c>
      <c r="AX115" s="14" t="s">
        <v>73</v>
      </c>
      <c r="AY115" s="245" t="s">
        <v>126</v>
      </c>
    </row>
    <row r="116" s="14" customFormat="1">
      <c r="A116" s="14"/>
      <c r="B116" s="235"/>
      <c r="C116" s="236"/>
      <c r="D116" s="226" t="s">
        <v>138</v>
      </c>
      <c r="E116" s="237" t="s">
        <v>19</v>
      </c>
      <c r="F116" s="238" t="s">
        <v>159</v>
      </c>
      <c r="G116" s="236"/>
      <c r="H116" s="239">
        <v>0.81599999999999995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138</v>
      </c>
      <c r="AU116" s="245" t="s">
        <v>83</v>
      </c>
      <c r="AV116" s="14" t="s">
        <v>83</v>
      </c>
      <c r="AW116" s="14" t="s">
        <v>35</v>
      </c>
      <c r="AX116" s="14" t="s">
        <v>73</v>
      </c>
      <c r="AY116" s="245" t="s">
        <v>126</v>
      </c>
    </row>
    <row r="117" s="15" customFormat="1">
      <c r="A117" s="15"/>
      <c r="B117" s="246"/>
      <c r="C117" s="247"/>
      <c r="D117" s="226" t="s">
        <v>138</v>
      </c>
      <c r="E117" s="248" t="s">
        <v>19</v>
      </c>
      <c r="F117" s="249" t="s">
        <v>141</v>
      </c>
      <c r="G117" s="247"/>
      <c r="H117" s="250">
        <v>2.7599999999999998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138</v>
      </c>
      <c r="AU117" s="256" t="s">
        <v>83</v>
      </c>
      <c r="AV117" s="15" t="s">
        <v>134</v>
      </c>
      <c r="AW117" s="15" t="s">
        <v>35</v>
      </c>
      <c r="AX117" s="15" t="s">
        <v>81</v>
      </c>
      <c r="AY117" s="256" t="s">
        <v>126</v>
      </c>
    </row>
    <row r="118" s="2" customFormat="1" ht="21.75" customHeight="1">
      <c r="A118" s="40"/>
      <c r="B118" s="41"/>
      <c r="C118" s="206" t="s">
        <v>134</v>
      </c>
      <c r="D118" s="206" t="s">
        <v>129</v>
      </c>
      <c r="E118" s="207" t="s">
        <v>160</v>
      </c>
      <c r="F118" s="208" t="s">
        <v>161</v>
      </c>
      <c r="G118" s="209" t="s">
        <v>132</v>
      </c>
      <c r="H118" s="210">
        <v>16.824000000000002</v>
      </c>
      <c r="I118" s="211"/>
      <c r="J118" s="212">
        <f>ROUND(I118*H118,2)</f>
        <v>0</v>
      </c>
      <c r="K118" s="208" t="s">
        <v>133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0.058999999999999997</v>
      </c>
      <c r="T118" s="216">
        <f>S118*H118</f>
        <v>0.99261600000000005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134</v>
      </c>
      <c r="AT118" s="217" t="s">
        <v>129</v>
      </c>
      <c r="AU118" s="217" t="s">
        <v>83</v>
      </c>
      <c r="AY118" s="19" t="s">
        <v>126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134</v>
      </c>
      <c r="BM118" s="217" t="s">
        <v>162</v>
      </c>
    </row>
    <row r="119" s="2" customFormat="1">
      <c r="A119" s="40"/>
      <c r="B119" s="41"/>
      <c r="C119" s="42"/>
      <c r="D119" s="219" t="s">
        <v>136</v>
      </c>
      <c r="E119" s="42"/>
      <c r="F119" s="220" t="s">
        <v>163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83</v>
      </c>
    </row>
    <row r="120" s="13" customFormat="1">
      <c r="A120" s="13"/>
      <c r="B120" s="224"/>
      <c r="C120" s="225"/>
      <c r="D120" s="226" t="s">
        <v>138</v>
      </c>
      <c r="E120" s="227" t="s">
        <v>19</v>
      </c>
      <c r="F120" s="228" t="s">
        <v>148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138</v>
      </c>
      <c r="AU120" s="234" t="s">
        <v>83</v>
      </c>
      <c r="AV120" s="13" t="s">
        <v>81</v>
      </c>
      <c r="AW120" s="13" t="s">
        <v>35</v>
      </c>
      <c r="AX120" s="13" t="s">
        <v>73</v>
      </c>
      <c r="AY120" s="234" t="s">
        <v>126</v>
      </c>
    </row>
    <row r="121" s="14" customFormat="1">
      <c r="A121" s="14"/>
      <c r="B121" s="235"/>
      <c r="C121" s="236"/>
      <c r="D121" s="226" t="s">
        <v>138</v>
      </c>
      <c r="E121" s="237" t="s">
        <v>19</v>
      </c>
      <c r="F121" s="238" t="s">
        <v>164</v>
      </c>
      <c r="G121" s="236"/>
      <c r="H121" s="239">
        <v>11.880000000000001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138</v>
      </c>
      <c r="AU121" s="245" t="s">
        <v>83</v>
      </c>
      <c r="AV121" s="14" t="s">
        <v>83</v>
      </c>
      <c r="AW121" s="14" t="s">
        <v>35</v>
      </c>
      <c r="AX121" s="14" t="s">
        <v>73</v>
      </c>
      <c r="AY121" s="245" t="s">
        <v>126</v>
      </c>
    </row>
    <row r="122" s="13" customFormat="1">
      <c r="A122" s="13"/>
      <c r="B122" s="224"/>
      <c r="C122" s="225"/>
      <c r="D122" s="226" t="s">
        <v>138</v>
      </c>
      <c r="E122" s="227" t="s">
        <v>19</v>
      </c>
      <c r="F122" s="228" t="s">
        <v>150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138</v>
      </c>
      <c r="AU122" s="234" t="s">
        <v>83</v>
      </c>
      <c r="AV122" s="13" t="s">
        <v>81</v>
      </c>
      <c r="AW122" s="13" t="s">
        <v>35</v>
      </c>
      <c r="AX122" s="13" t="s">
        <v>73</v>
      </c>
      <c r="AY122" s="234" t="s">
        <v>126</v>
      </c>
    </row>
    <row r="123" s="14" customFormat="1">
      <c r="A123" s="14"/>
      <c r="B123" s="235"/>
      <c r="C123" s="236"/>
      <c r="D123" s="226" t="s">
        <v>138</v>
      </c>
      <c r="E123" s="237" t="s">
        <v>19</v>
      </c>
      <c r="F123" s="238" t="s">
        <v>165</v>
      </c>
      <c r="G123" s="236"/>
      <c r="H123" s="239">
        <v>3.9239999999999999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138</v>
      </c>
      <c r="AU123" s="245" t="s">
        <v>83</v>
      </c>
      <c r="AV123" s="14" t="s">
        <v>83</v>
      </c>
      <c r="AW123" s="14" t="s">
        <v>35</v>
      </c>
      <c r="AX123" s="14" t="s">
        <v>73</v>
      </c>
      <c r="AY123" s="245" t="s">
        <v>126</v>
      </c>
    </row>
    <row r="124" s="14" customFormat="1">
      <c r="A124" s="14"/>
      <c r="B124" s="235"/>
      <c r="C124" s="236"/>
      <c r="D124" s="226" t="s">
        <v>138</v>
      </c>
      <c r="E124" s="237" t="s">
        <v>19</v>
      </c>
      <c r="F124" s="238" t="s">
        <v>166</v>
      </c>
      <c r="G124" s="236"/>
      <c r="H124" s="239">
        <v>1.02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138</v>
      </c>
      <c r="AU124" s="245" t="s">
        <v>83</v>
      </c>
      <c r="AV124" s="14" t="s">
        <v>83</v>
      </c>
      <c r="AW124" s="14" t="s">
        <v>35</v>
      </c>
      <c r="AX124" s="14" t="s">
        <v>73</v>
      </c>
      <c r="AY124" s="245" t="s">
        <v>126</v>
      </c>
    </row>
    <row r="125" s="15" customFormat="1">
      <c r="A125" s="15"/>
      <c r="B125" s="246"/>
      <c r="C125" s="247"/>
      <c r="D125" s="226" t="s">
        <v>138</v>
      </c>
      <c r="E125" s="248" t="s">
        <v>19</v>
      </c>
      <c r="F125" s="249" t="s">
        <v>141</v>
      </c>
      <c r="G125" s="247"/>
      <c r="H125" s="250">
        <v>16.824000000000002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138</v>
      </c>
      <c r="AU125" s="256" t="s">
        <v>83</v>
      </c>
      <c r="AV125" s="15" t="s">
        <v>134</v>
      </c>
      <c r="AW125" s="15" t="s">
        <v>35</v>
      </c>
      <c r="AX125" s="15" t="s">
        <v>81</v>
      </c>
      <c r="AY125" s="256" t="s">
        <v>126</v>
      </c>
    </row>
    <row r="126" s="2" customFormat="1" ht="21.75" customHeight="1">
      <c r="A126" s="40"/>
      <c r="B126" s="41"/>
      <c r="C126" s="206" t="s">
        <v>167</v>
      </c>
      <c r="D126" s="206" t="s">
        <v>129</v>
      </c>
      <c r="E126" s="207" t="s">
        <v>168</v>
      </c>
      <c r="F126" s="208" t="s">
        <v>169</v>
      </c>
      <c r="G126" s="209" t="s">
        <v>132</v>
      </c>
      <c r="H126" s="210">
        <v>12.48</v>
      </c>
      <c r="I126" s="211"/>
      <c r="J126" s="212">
        <f>ROUND(I126*H126,2)</f>
        <v>0</v>
      </c>
      <c r="K126" s="208" t="s">
        <v>133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0.050999999999999997</v>
      </c>
      <c r="T126" s="216">
        <f>S126*H126</f>
        <v>0.63647999999999993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134</v>
      </c>
      <c r="AT126" s="217" t="s">
        <v>129</v>
      </c>
      <c r="AU126" s="217" t="s">
        <v>83</v>
      </c>
      <c r="AY126" s="19" t="s">
        <v>126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134</v>
      </c>
      <c r="BM126" s="217" t="s">
        <v>170</v>
      </c>
    </row>
    <row r="127" s="2" customFormat="1">
      <c r="A127" s="40"/>
      <c r="B127" s="41"/>
      <c r="C127" s="42"/>
      <c r="D127" s="219" t="s">
        <v>136</v>
      </c>
      <c r="E127" s="42"/>
      <c r="F127" s="220" t="s">
        <v>171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83</v>
      </c>
    </row>
    <row r="128" s="13" customFormat="1">
      <c r="A128" s="13"/>
      <c r="B128" s="224"/>
      <c r="C128" s="225"/>
      <c r="D128" s="226" t="s">
        <v>138</v>
      </c>
      <c r="E128" s="227" t="s">
        <v>19</v>
      </c>
      <c r="F128" s="228" t="s">
        <v>148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138</v>
      </c>
      <c r="AU128" s="234" t="s">
        <v>83</v>
      </c>
      <c r="AV128" s="13" t="s">
        <v>81</v>
      </c>
      <c r="AW128" s="13" t="s">
        <v>35</v>
      </c>
      <c r="AX128" s="13" t="s">
        <v>73</v>
      </c>
      <c r="AY128" s="234" t="s">
        <v>126</v>
      </c>
    </row>
    <row r="129" s="14" customFormat="1">
      <c r="A129" s="14"/>
      <c r="B129" s="235"/>
      <c r="C129" s="236"/>
      <c r="D129" s="226" t="s">
        <v>138</v>
      </c>
      <c r="E129" s="237" t="s">
        <v>19</v>
      </c>
      <c r="F129" s="238" t="s">
        <v>172</v>
      </c>
      <c r="G129" s="236"/>
      <c r="H129" s="239">
        <v>2.1600000000000001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138</v>
      </c>
      <c r="AU129" s="245" t="s">
        <v>83</v>
      </c>
      <c r="AV129" s="14" t="s">
        <v>83</v>
      </c>
      <c r="AW129" s="14" t="s">
        <v>35</v>
      </c>
      <c r="AX129" s="14" t="s">
        <v>73</v>
      </c>
      <c r="AY129" s="245" t="s">
        <v>126</v>
      </c>
    </row>
    <row r="130" s="13" customFormat="1">
      <c r="A130" s="13"/>
      <c r="B130" s="224"/>
      <c r="C130" s="225"/>
      <c r="D130" s="226" t="s">
        <v>138</v>
      </c>
      <c r="E130" s="227" t="s">
        <v>19</v>
      </c>
      <c r="F130" s="228" t="s">
        <v>150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138</v>
      </c>
      <c r="AU130" s="234" t="s">
        <v>83</v>
      </c>
      <c r="AV130" s="13" t="s">
        <v>81</v>
      </c>
      <c r="AW130" s="13" t="s">
        <v>35</v>
      </c>
      <c r="AX130" s="13" t="s">
        <v>73</v>
      </c>
      <c r="AY130" s="234" t="s">
        <v>126</v>
      </c>
    </row>
    <row r="131" s="14" customFormat="1">
      <c r="A131" s="14"/>
      <c r="B131" s="235"/>
      <c r="C131" s="236"/>
      <c r="D131" s="226" t="s">
        <v>138</v>
      </c>
      <c r="E131" s="237" t="s">
        <v>19</v>
      </c>
      <c r="F131" s="238" t="s">
        <v>173</v>
      </c>
      <c r="G131" s="236"/>
      <c r="H131" s="239">
        <v>10.32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138</v>
      </c>
      <c r="AU131" s="245" t="s">
        <v>83</v>
      </c>
      <c r="AV131" s="14" t="s">
        <v>83</v>
      </c>
      <c r="AW131" s="14" t="s">
        <v>35</v>
      </c>
      <c r="AX131" s="14" t="s">
        <v>73</v>
      </c>
      <c r="AY131" s="245" t="s">
        <v>126</v>
      </c>
    </row>
    <row r="132" s="15" customFormat="1">
      <c r="A132" s="15"/>
      <c r="B132" s="246"/>
      <c r="C132" s="247"/>
      <c r="D132" s="226" t="s">
        <v>138</v>
      </c>
      <c r="E132" s="248" t="s">
        <v>19</v>
      </c>
      <c r="F132" s="249" t="s">
        <v>141</v>
      </c>
      <c r="G132" s="247"/>
      <c r="H132" s="250">
        <v>12.48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138</v>
      </c>
      <c r="AU132" s="256" t="s">
        <v>83</v>
      </c>
      <c r="AV132" s="15" t="s">
        <v>134</v>
      </c>
      <c r="AW132" s="15" t="s">
        <v>35</v>
      </c>
      <c r="AX132" s="15" t="s">
        <v>81</v>
      </c>
      <c r="AY132" s="256" t="s">
        <v>126</v>
      </c>
    </row>
    <row r="133" s="2" customFormat="1" ht="33" customHeight="1">
      <c r="A133" s="40"/>
      <c r="B133" s="41"/>
      <c r="C133" s="206" t="s">
        <v>174</v>
      </c>
      <c r="D133" s="206" t="s">
        <v>129</v>
      </c>
      <c r="E133" s="207" t="s">
        <v>175</v>
      </c>
      <c r="F133" s="208" t="s">
        <v>176</v>
      </c>
      <c r="G133" s="209" t="s">
        <v>177</v>
      </c>
      <c r="H133" s="210">
        <v>1298.433</v>
      </c>
      <c r="I133" s="211"/>
      <c r="J133" s="212">
        <f>ROUND(I133*H133,2)</f>
        <v>0</v>
      </c>
      <c r="K133" s="208" t="s">
        <v>133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0.25</v>
      </c>
      <c r="T133" s="216">
        <f>S133*H133</f>
        <v>324.60825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134</v>
      </c>
      <c r="AT133" s="217" t="s">
        <v>129</v>
      </c>
      <c r="AU133" s="217" t="s">
        <v>83</v>
      </c>
      <c r="AY133" s="19" t="s">
        <v>126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134</v>
      </c>
      <c r="BM133" s="217" t="s">
        <v>178</v>
      </c>
    </row>
    <row r="134" s="2" customFormat="1">
      <c r="A134" s="40"/>
      <c r="B134" s="41"/>
      <c r="C134" s="42"/>
      <c r="D134" s="219" t="s">
        <v>136</v>
      </c>
      <c r="E134" s="42"/>
      <c r="F134" s="220" t="s">
        <v>179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83</v>
      </c>
    </row>
    <row r="135" s="13" customFormat="1">
      <c r="A135" s="13"/>
      <c r="B135" s="224"/>
      <c r="C135" s="225"/>
      <c r="D135" s="226" t="s">
        <v>138</v>
      </c>
      <c r="E135" s="227" t="s">
        <v>19</v>
      </c>
      <c r="F135" s="228" t="s">
        <v>180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138</v>
      </c>
      <c r="AU135" s="234" t="s">
        <v>83</v>
      </c>
      <c r="AV135" s="13" t="s">
        <v>81</v>
      </c>
      <c r="AW135" s="13" t="s">
        <v>35</v>
      </c>
      <c r="AX135" s="13" t="s">
        <v>73</v>
      </c>
      <c r="AY135" s="234" t="s">
        <v>126</v>
      </c>
    </row>
    <row r="136" s="14" customFormat="1">
      <c r="A136" s="14"/>
      <c r="B136" s="235"/>
      <c r="C136" s="236"/>
      <c r="D136" s="226" t="s">
        <v>138</v>
      </c>
      <c r="E136" s="237" t="s">
        <v>19</v>
      </c>
      <c r="F136" s="238" t="s">
        <v>181</v>
      </c>
      <c r="G136" s="236"/>
      <c r="H136" s="239">
        <v>741.96500000000003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138</v>
      </c>
      <c r="AU136" s="245" t="s">
        <v>83</v>
      </c>
      <c r="AV136" s="14" t="s">
        <v>83</v>
      </c>
      <c r="AW136" s="14" t="s">
        <v>35</v>
      </c>
      <c r="AX136" s="14" t="s">
        <v>73</v>
      </c>
      <c r="AY136" s="245" t="s">
        <v>126</v>
      </c>
    </row>
    <row r="137" s="14" customFormat="1">
      <c r="A137" s="14"/>
      <c r="B137" s="235"/>
      <c r="C137" s="236"/>
      <c r="D137" s="226" t="s">
        <v>138</v>
      </c>
      <c r="E137" s="237" t="s">
        <v>19</v>
      </c>
      <c r="F137" s="238" t="s">
        <v>182</v>
      </c>
      <c r="G137" s="236"/>
      <c r="H137" s="239">
        <v>413.875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138</v>
      </c>
      <c r="AU137" s="245" t="s">
        <v>83</v>
      </c>
      <c r="AV137" s="14" t="s">
        <v>83</v>
      </c>
      <c r="AW137" s="14" t="s">
        <v>35</v>
      </c>
      <c r="AX137" s="14" t="s">
        <v>73</v>
      </c>
      <c r="AY137" s="245" t="s">
        <v>126</v>
      </c>
    </row>
    <row r="138" s="13" customFormat="1">
      <c r="A138" s="13"/>
      <c r="B138" s="224"/>
      <c r="C138" s="225"/>
      <c r="D138" s="226" t="s">
        <v>138</v>
      </c>
      <c r="E138" s="227" t="s">
        <v>19</v>
      </c>
      <c r="F138" s="228" t="s">
        <v>183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138</v>
      </c>
      <c r="AU138" s="234" t="s">
        <v>83</v>
      </c>
      <c r="AV138" s="13" t="s">
        <v>81</v>
      </c>
      <c r="AW138" s="13" t="s">
        <v>35</v>
      </c>
      <c r="AX138" s="13" t="s">
        <v>73</v>
      </c>
      <c r="AY138" s="234" t="s">
        <v>126</v>
      </c>
    </row>
    <row r="139" s="14" customFormat="1">
      <c r="A139" s="14"/>
      <c r="B139" s="235"/>
      <c r="C139" s="236"/>
      <c r="D139" s="226" t="s">
        <v>138</v>
      </c>
      <c r="E139" s="237" t="s">
        <v>19</v>
      </c>
      <c r="F139" s="238" t="s">
        <v>184</v>
      </c>
      <c r="G139" s="236"/>
      <c r="H139" s="239">
        <v>87.524000000000001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138</v>
      </c>
      <c r="AU139" s="245" t="s">
        <v>83</v>
      </c>
      <c r="AV139" s="14" t="s">
        <v>83</v>
      </c>
      <c r="AW139" s="14" t="s">
        <v>35</v>
      </c>
      <c r="AX139" s="14" t="s">
        <v>73</v>
      </c>
      <c r="AY139" s="245" t="s">
        <v>126</v>
      </c>
    </row>
    <row r="140" s="14" customFormat="1">
      <c r="A140" s="14"/>
      <c r="B140" s="235"/>
      <c r="C140" s="236"/>
      <c r="D140" s="226" t="s">
        <v>138</v>
      </c>
      <c r="E140" s="237" t="s">
        <v>19</v>
      </c>
      <c r="F140" s="238" t="s">
        <v>185</v>
      </c>
      <c r="G140" s="236"/>
      <c r="H140" s="239">
        <v>55.069000000000003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138</v>
      </c>
      <c r="AU140" s="245" t="s">
        <v>83</v>
      </c>
      <c r="AV140" s="14" t="s">
        <v>83</v>
      </c>
      <c r="AW140" s="14" t="s">
        <v>35</v>
      </c>
      <c r="AX140" s="14" t="s">
        <v>73</v>
      </c>
      <c r="AY140" s="245" t="s">
        <v>126</v>
      </c>
    </row>
    <row r="141" s="15" customFormat="1">
      <c r="A141" s="15"/>
      <c r="B141" s="246"/>
      <c r="C141" s="247"/>
      <c r="D141" s="226" t="s">
        <v>138</v>
      </c>
      <c r="E141" s="248" t="s">
        <v>19</v>
      </c>
      <c r="F141" s="249" t="s">
        <v>141</v>
      </c>
      <c r="G141" s="247"/>
      <c r="H141" s="250">
        <v>1298.433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138</v>
      </c>
      <c r="AU141" s="256" t="s">
        <v>83</v>
      </c>
      <c r="AV141" s="15" t="s">
        <v>134</v>
      </c>
      <c r="AW141" s="15" t="s">
        <v>35</v>
      </c>
      <c r="AX141" s="15" t="s">
        <v>81</v>
      </c>
      <c r="AY141" s="256" t="s">
        <v>126</v>
      </c>
    </row>
    <row r="142" s="12" customFormat="1" ht="22.8" customHeight="1">
      <c r="A142" s="12"/>
      <c r="B142" s="190"/>
      <c r="C142" s="191"/>
      <c r="D142" s="192" t="s">
        <v>72</v>
      </c>
      <c r="E142" s="204" t="s">
        <v>186</v>
      </c>
      <c r="F142" s="204" t="s">
        <v>187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SUM(P143:P166)</f>
        <v>0</v>
      </c>
      <c r="Q142" s="198"/>
      <c r="R142" s="199">
        <f>SUM(R143:R166)</f>
        <v>0</v>
      </c>
      <c r="S142" s="198"/>
      <c r="T142" s="200">
        <f>SUM(T143:T166)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81</v>
      </c>
      <c r="AT142" s="202" t="s">
        <v>72</v>
      </c>
      <c r="AU142" s="202" t="s">
        <v>81</v>
      </c>
      <c r="AY142" s="201" t="s">
        <v>126</v>
      </c>
      <c r="BK142" s="203">
        <f>SUM(BK143:BK166)</f>
        <v>0</v>
      </c>
    </row>
    <row r="143" s="2" customFormat="1" ht="24.15" customHeight="1">
      <c r="A143" s="40"/>
      <c r="B143" s="41"/>
      <c r="C143" s="206" t="s">
        <v>188</v>
      </c>
      <c r="D143" s="206" t="s">
        <v>129</v>
      </c>
      <c r="E143" s="207" t="s">
        <v>189</v>
      </c>
      <c r="F143" s="208" t="s">
        <v>190</v>
      </c>
      <c r="G143" s="209" t="s">
        <v>191</v>
      </c>
      <c r="H143" s="210">
        <v>353.10199999999998</v>
      </c>
      <c r="I143" s="211"/>
      <c r="J143" s="212">
        <f>ROUND(I143*H143,2)</f>
        <v>0</v>
      </c>
      <c r="K143" s="208" t="s">
        <v>133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134</v>
      </c>
      <c r="AT143" s="217" t="s">
        <v>129</v>
      </c>
      <c r="AU143" s="217" t="s">
        <v>83</v>
      </c>
      <c r="AY143" s="19" t="s">
        <v>126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134</v>
      </c>
      <c r="BM143" s="217" t="s">
        <v>192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193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83</v>
      </c>
    </row>
    <row r="145" s="2" customFormat="1" ht="21.75" customHeight="1">
      <c r="A145" s="40"/>
      <c r="B145" s="41"/>
      <c r="C145" s="206" t="s">
        <v>194</v>
      </c>
      <c r="D145" s="206" t="s">
        <v>129</v>
      </c>
      <c r="E145" s="207" t="s">
        <v>195</v>
      </c>
      <c r="F145" s="208" t="s">
        <v>196</v>
      </c>
      <c r="G145" s="209" t="s">
        <v>191</v>
      </c>
      <c r="H145" s="210">
        <v>353.10199999999998</v>
      </c>
      <c r="I145" s="211"/>
      <c r="J145" s="212">
        <f>ROUND(I145*H145,2)</f>
        <v>0</v>
      </c>
      <c r="K145" s="208" t="s">
        <v>133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134</v>
      </c>
      <c r="AT145" s="217" t="s">
        <v>129</v>
      </c>
      <c r="AU145" s="217" t="s">
        <v>83</v>
      </c>
      <c r="AY145" s="19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134</v>
      </c>
      <c r="BM145" s="217" t="s">
        <v>197</v>
      </c>
    </row>
    <row r="146" s="2" customFormat="1">
      <c r="A146" s="40"/>
      <c r="B146" s="41"/>
      <c r="C146" s="42"/>
      <c r="D146" s="219" t="s">
        <v>136</v>
      </c>
      <c r="E146" s="42"/>
      <c r="F146" s="220" t="s">
        <v>198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136</v>
      </c>
      <c r="AU146" s="19" t="s">
        <v>83</v>
      </c>
    </row>
    <row r="147" s="2" customFormat="1" ht="24.15" customHeight="1">
      <c r="A147" s="40"/>
      <c r="B147" s="41"/>
      <c r="C147" s="206" t="s">
        <v>127</v>
      </c>
      <c r="D147" s="206" t="s">
        <v>129</v>
      </c>
      <c r="E147" s="207" t="s">
        <v>199</v>
      </c>
      <c r="F147" s="208" t="s">
        <v>200</v>
      </c>
      <c r="G147" s="209" t="s">
        <v>191</v>
      </c>
      <c r="H147" s="210">
        <v>3177.9180000000001</v>
      </c>
      <c r="I147" s="211"/>
      <c r="J147" s="212">
        <f>ROUND(I147*H147,2)</f>
        <v>0</v>
      </c>
      <c r="K147" s="208" t="s">
        <v>133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134</v>
      </c>
      <c r="AT147" s="217" t="s">
        <v>129</v>
      </c>
      <c r="AU147" s="217" t="s">
        <v>83</v>
      </c>
      <c r="AY147" s="19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134</v>
      </c>
      <c r="BM147" s="217" t="s">
        <v>201</v>
      </c>
    </row>
    <row r="148" s="2" customFormat="1">
      <c r="A148" s="40"/>
      <c r="B148" s="41"/>
      <c r="C148" s="42"/>
      <c r="D148" s="219" t="s">
        <v>136</v>
      </c>
      <c r="E148" s="42"/>
      <c r="F148" s="220" t="s">
        <v>202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83</v>
      </c>
    </row>
    <row r="149" s="14" customFormat="1">
      <c r="A149" s="14"/>
      <c r="B149" s="235"/>
      <c r="C149" s="236"/>
      <c r="D149" s="226" t="s">
        <v>138</v>
      </c>
      <c r="E149" s="236"/>
      <c r="F149" s="238" t="s">
        <v>203</v>
      </c>
      <c r="G149" s="236"/>
      <c r="H149" s="239">
        <v>3177.9180000000001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138</v>
      </c>
      <c r="AU149" s="245" t="s">
        <v>83</v>
      </c>
      <c r="AV149" s="14" t="s">
        <v>83</v>
      </c>
      <c r="AW149" s="14" t="s">
        <v>4</v>
      </c>
      <c r="AX149" s="14" t="s">
        <v>81</v>
      </c>
      <c r="AY149" s="245" t="s">
        <v>126</v>
      </c>
    </row>
    <row r="150" s="2" customFormat="1" ht="24.15" customHeight="1">
      <c r="A150" s="40"/>
      <c r="B150" s="41"/>
      <c r="C150" s="206" t="s">
        <v>204</v>
      </c>
      <c r="D150" s="206" t="s">
        <v>129</v>
      </c>
      <c r="E150" s="207" t="s">
        <v>205</v>
      </c>
      <c r="F150" s="208" t="s">
        <v>206</v>
      </c>
      <c r="G150" s="209" t="s">
        <v>191</v>
      </c>
      <c r="H150" s="210">
        <v>16.626000000000001</v>
      </c>
      <c r="I150" s="211"/>
      <c r="J150" s="212">
        <f>ROUND(I150*H150,2)</f>
        <v>0</v>
      </c>
      <c r="K150" s="208" t="s">
        <v>133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134</v>
      </c>
      <c r="AT150" s="217" t="s">
        <v>129</v>
      </c>
      <c r="AU150" s="217" t="s">
        <v>83</v>
      </c>
      <c r="AY150" s="19" t="s">
        <v>126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134</v>
      </c>
      <c r="BM150" s="217" t="s">
        <v>207</v>
      </c>
    </row>
    <row r="151" s="2" customFormat="1">
      <c r="A151" s="40"/>
      <c r="B151" s="41"/>
      <c r="C151" s="42"/>
      <c r="D151" s="219" t="s">
        <v>136</v>
      </c>
      <c r="E151" s="42"/>
      <c r="F151" s="220" t="s">
        <v>208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136</v>
      </c>
      <c r="AU151" s="19" t="s">
        <v>83</v>
      </c>
    </row>
    <row r="152" s="14" customFormat="1">
      <c r="A152" s="14"/>
      <c r="B152" s="235"/>
      <c r="C152" s="236"/>
      <c r="D152" s="226" t="s">
        <v>138</v>
      </c>
      <c r="E152" s="237" t="s">
        <v>19</v>
      </c>
      <c r="F152" s="238" t="s">
        <v>209</v>
      </c>
      <c r="G152" s="236"/>
      <c r="H152" s="239">
        <v>16.626000000000001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138</v>
      </c>
      <c r="AU152" s="245" t="s">
        <v>83</v>
      </c>
      <c r="AV152" s="14" t="s">
        <v>83</v>
      </c>
      <c r="AW152" s="14" t="s">
        <v>35</v>
      </c>
      <c r="AX152" s="14" t="s">
        <v>73</v>
      </c>
      <c r="AY152" s="245" t="s">
        <v>126</v>
      </c>
    </row>
    <row r="153" s="15" customFormat="1">
      <c r="A153" s="15"/>
      <c r="B153" s="246"/>
      <c r="C153" s="247"/>
      <c r="D153" s="226" t="s">
        <v>138</v>
      </c>
      <c r="E153" s="248" t="s">
        <v>19</v>
      </c>
      <c r="F153" s="249" t="s">
        <v>141</v>
      </c>
      <c r="G153" s="247"/>
      <c r="H153" s="250">
        <v>16.626000000000001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138</v>
      </c>
      <c r="AU153" s="256" t="s">
        <v>83</v>
      </c>
      <c r="AV153" s="15" t="s">
        <v>134</v>
      </c>
      <c r="AW153" s="15" t="s">
        <v>35</v>
      </c>
      <c r="AX153" s="15" t="s">
        <v>81</v>
      </c>
      <c r="AY153" s="256" t="s">
        <v>126</v>
      </c>
    </row>
    <row r="154" s="2" customFormat="1" ht="24.15" customHeight="1">
      <c r="A154" s="40"/>
      <c r="B154" s="41"/>
      <c r="C154" s="206" t="s">
        <v>210</v>
      </c>
      <c r="D154" s="206" t="s">
        <v>129</v>
      </c>
      <c r="E154" s="207" t="s">
        <v>211</v>
      </c>
      <c r="F154" s="208" t="s">
        <v>212</v>
      </c>
      <c r="G154" s="209" t="s">
        <v>191</v>
      </c>
      <c r="H154" s="210">
        <v>324.608</v>
      </c>
      <c r="I154" s="211"/>
      <c r="J154" s="212">
        <f>ROUND(I154*H154,2)</f>
        <v>0</v>
      </c>
      <c r="K154" s="208" t="s">
        <v>133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134</v>
      </c>
      <c r="AT154" s="217" t="s">
        <v>129</v>
      </c>
      <c r="AU154" s="217" t="s">
        <v>83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134</v>
      </c>
      <c r="BM154" s="217" t="s">
        <v>213</v>
      </c>
    </row>
    <row r="155" s="2" customFormat="1">
      <c r="A155" s="40"/>
      <c r="B155" s="41"/>
      <c r="C155" s="42"/>
      <c r="D155" s="219" t="s">
        <v>136</v>
      </c>
      <c r="E155" s="42"/>
      <c r="F155" s="220" t="s">
        <v>214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136</v>
      </c>
      <c r="AU155" s="19" t="s">
        <v>83</v>
      </c>
    </row>
    <row r="156" s="14" customFormat="1">
      <c r="A156" s="14"/>
      <c r="B156" s="235"/>
      <c r="C156" s="236"/>
      <c r="D156" s="226" t="s">
        <v>138</v>
      </c>
      <c r="E156" s="237" t="s">
        <v>19</v>
      </c>
      <c r="F156" s="238" t="s">
        <v>215</v>
      </c>
      <c r="G156" s="236"/>
      <c r="H156" s="239">
        <v>324.608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138</v>
      </c>
      <c r="AU156" s="245" t="s">
        <v>83</v>
      </c>
      <c r="AV156" s="14" t="s">
        <v>83</v>
      </c>
      <c r="AW156" s="14" t="s">
        <v>35</v>
      </c>
      <c r="AX156" s="14" t="s">
        <v>73</v>
      </c>
      <c r="AY156" s="245" t="s">
        <v>126</v>
      </c>
    </row>
    <row r="157" s="15" customFormat="1">
      <c r="A157" s="15"/>
      <c r="B157" s="246"/>
      <c r="C157" s="247"/>
      <c r="D157" s="226" t="s">
        <v>138</v>
      </c>
      <c r="E157" s="248" t="s">
        <v>19</v>
      </c>
      <c r="F157" s="249" t="s">
        <v>141</v>
      </c>
      <c r="G157" s="247"/>
      <c r="H157" s="250">
        <v>324.608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138</v>
      </c>
      <c r="AU157" s="256" t="s">
        <v>83</v>
      </c>
      <c r="AV157" s="15" t="s">
        <v>134</v>
      </c>
      <c r="AW157" s="15" t="s">
        <v>35</v>
      </c>
      <c r="AX157" s="15" t="s">
        <v>81</v>
      </c>
      <c r="AY157" s="256" t="s">
        <v>126</v>
      </c>
    </row>
    <row r="158" s="2" customFormat="1" ht="24.15" customHeight="1">
      <c r="A158" s="40"/>
      <c r="B158" s="41"/>
      <c r="C158" s="206" t="s">
        <v>8</v>
      </c>
      <c r="D158" s="206" t="s">
        <v>129</v>
      </c>
      <c r="E158" s="207" t="s">
        <v>216</v>
      </c>
      <c r="F158" s="208" t="s">
        <v>217</v>
      </c>
      <c r="G158" s="209" t="s">
        <v>191</v>
      </c>
      <c r="H158" s="210">
        <v>11.411</v>
      </c>
      <c r="I158" s="211"/>
      <c r="J158" s="212">
        <f>ROUND(I158*H158,2)</f>
        <v>0</v>
      </c>
      <c r="K158" s="208" t="s">
        <v>133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134</v>
      </c>
      <c r="AT158" s="217" t="s">
        <v>129</v>
      </c>
      <c r="AU158" s="217" t="s">
        <v>83</v>
      </c>
      <c r="AY158" s="19" t="s">
        <v>126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134</v>
      </c>
      <c r="BM158" s="217" t="s">
        <v>218</v>
      </c>
    </row>
    <row r="159" s="2" customFormat="1">
      <c r="A159" s="40"/>
      <c r="B159" s="41"/>
      <c r="C159" s="42"/>
      <c r="D159" s="219" t="s">
        <v>136</v>
      </c>
      <c r="E159" s="42"/>
      <c r="F159" s="220" t="s">
        <v>219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83</v>
      </c>
    </row>
    <row r="160" s="14" customFormat="1">
      <c r="A160" s="14"/>
      <c r="B160" s="235"/>
      <c r="C160" s="236"/>
      <c r="D160" s="226" t="s">
        <v>138</v>
      </c>
      <c r="E160" s="237" t="s">
        <v>19</v>
      </c>
      <c r="F160" s="238" t="s">
        <v>220</v>
      </c>
      <c r="G160" s="236"/>
      <c r="H160" s="239">
        <v>353.10199999999998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138</v>
      </c>
      <c r="AU160" s="245" t="s">
        <v>83</v>
      </c>
      <c r="AV160" s="14" t="s">
        <v>83</v>
      </c>
      <c r="AW160" s="14" t="s">
        <v>35</v>
      </c>
      <c r="AX160" s="14" t="s">
        <v>73</v>
      </c>
      <c r="AY160" s="245" t="s">
        <v>126</v>
      </c>
    </row>
    <row r="161" s="14" customFormat="1">
      <c r="A161" s="14"/>
      <c r="B161" s="235"/>
      <c r="C161" s="236"/>
      <c r="D161" s="226" t="s">
        <v>138</v>
      </c>
      <c r="E161" s="237" t="s">
        <v>19</v>
      </c>
      <c r="F161" s="238" t="s">
        <v>221</v>
      </c>
      <c r="G161" s="236"/>
      <c r="H161" s="239">
        <v>-341.69099999999997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138</v>
      </c>
      <c r="AU161" s="245" t="s">
        <v>83</v>
      </c>
      <c r="AV161" s="14" t="s">
        <v>83</v>
      </c>
      <c r="AW161" s="14" t="s">
        <v>35</v>
      </c>
      <c r="AX161" s="14" t="s">
        <v>73</v>
      </c>
      <c r="AY161" s="245" t="s">
        <v>126</v>
      </c>
    </row>
    <row r="162" s="15" customFormat="1">
      <c r="A162" s="15"/>
      <c r="B162" s="246"/>
      <c r="C162" s="247"/>
      <c r="D162" s="226" t="s">
        <v>138</v>
      </c>
      <c r="E162" s="248" t="s">
        <v>19</v>
      </c>
      <c r="F162" s="249" t="s">
        <v>141</v>
      </c>
      <c r="G162" s="247"/>
      <c r="H162" s="250">
        <v>11.411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138</v>
      </c>
      <c r="AU162" s="256" t="s">
        <v>83</v>
      </c>
      <c r="AV162" s="15" t="s">
        <v>134</v>
      </c>
      <c r="AW162" s="15" t="s">
        <v>35</v>
      </c>
      <c r="AX162" s="15" t="s">
        <v>81</v>
      </c>
      <c r="AY162" s="256" t="s">
        <v>126</v>
      </c>
    </row>
    <row r="163" s="2" customFormat="1" ht="24.15" customHeight="1">
      <c r="A163" s="40"/>
      <c r="B163" s="41"/>
      <c r="C163" s="206" t="s">
        <v>222</v>
      </c>
      <c r="D163" s="206" t="s">
        <v>129</v>
      </c>
      <c r="E163" s="207" t="s">
        <v>223</v>
      </c>
      <c r="F163" s="208" t="s">
        <v>224</v>
      </c>
      <c r="G163" s="209" t="s">
        <v>191</v>
      </c>
      <c r="H163" s="210">
        <v>0.45700000000000002</v>
      </c>
      <c r="I163" s="211"/>
      <c r="J163" s="212">
        <f>ROUND(I163*H163,2)</f>
        <v>0</v>
      </c>
      <c r="K163" s="208" t="s">
        <v>133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134</v>
      </c>
      <c r="AT163" s="217" t="s">
        <v>129</v>
      </c>
      <c r="AU163" s="217" t="s">
        <v>83</v>
      </c>
      <c r="AY163" s="19" t="s">
        <v>126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134</v>
      </c>
      <c r="BM163" s="217" t="s">
        <v>225</v>
      </c>
    </row>
    <row r="164" s="2" customFormat="1">
      <c r="A164" s="40"/>
      <c r="B164" s="41"/>
      <c r="C164" s="42"/>
      <c r="D164" s="219" t="s">
        <v>136</v>
      </c>
      <c r="E164" s="42"/>
      <c r="F164" s="220" t="s">
        <v>226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136</v>
      </c>
      <c r="AU164" s="19" t="s">
        <v>83</v>
      </c>
    </row>
    <row r="165" s="14" customFormat="1">
      <c r="A165" s="14"/>
      <c r="B165" s="235"/>
      <c r="C165" s="236"/>
      <c r="D165" s="226" t="s">
        <v>138</v>
      </c>
      <c r="E165" s="237" t="s">
        <v>19</v>
      </c>
      <c r="F165" s="238" t="s">
        <v>227</v>
      </c>
      <c r="G165" s="236"/>
      <c r="H165" s="239">
        <v>0.45700000000000002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138</v>
      </c>
      <c r="AU165" s="245" t="s">
        <v>83</v>
      </c>
      <c r="AV165" s="14" t="s">
        <v>83</v>
      </c>
      <c r="AW165" s="14" t="s">
        <v>35</v>
      </c>
      <c r="AX165" s="14" t="s">
        <v>73</v>
      </c>
      <c r="AY165" s="245" t="s">
        <v>126</v>
      </c>
    </row>
    <row r="166" s="15" customFormat="1">
      <c r="A166" s="15"/>
      <c r="B166" s="246"/>
      <c r="C166" s="247"/>
      <c r="D166" s="226" t="s">
        <v>138</v>
      </c>
      <c r="E166" s="248" t="s">
        <v>19</v>
      </c>
      <c r="F166" s="249" t="s">
        <v>141</v>
      </c>
      <c r="G166" s="247"/>
      <c r="H166" s="250">
        <v>0.45700000000000002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138</v>
      </c>
      <c r="AU166" s="256" t="s">
        <v>83</v>
      </c>
      <c r="AV166" s="15" t="s">
        <v>134</v>
      </c>
      <c r="AW166" s="15" t="s">
        <v>35</v>
      </c>
      <c r="AX166" s="15" t="s">
        <v>81</v>
      </c>
      <c r="AY166" s="256" t="s">
        <v>126</v>
      </c>
    </row>
    <row r="167" s="12" customFormat="1" ht="25.92" customHeight="1">
      <c r="A167" s="12"/>
      <c r="B167" s="190"/>
      <c r="C167" s="191"/>
      <c r="D167" s="192" t="s">
        <v>72</v>
      </c>
      <c r="E167" s="193" t="s">
        <v>228</v>
      </c>
      <c r="F167" s="193" t="s">
        <v>229</v>
      </c>
      <c r="G167" s="191"/>
      <c r="H167" s="191"/>
      <c r="I167" s="194"/>
      <c r="J167" s="195">
        <f>BK167</f>
        <v>0</v>
      </c>
      <c r="K167" s="191"/>
      <c r="L167" s="196"/>
      <c r="M167" s="197"/>
      <c r="N167" s="198"/>
      <c r="O167" s="198"/>
      <c r="P167" s="199">
        <f>P168+P174+P176+P178+P228+P230+P276+P343+P356+P370</f>
        <v>0</v>
      </c>
      <c r="Q167" s="198"/>
      <c r="R167" s="199">
        <f>R168+R174+R176+R178+R228+R230+R276+R343+R356+R370</f>
        <v>0</v>
      </c>
      <c r="S167" s="198"/>
      <c r="T167" s="200">
        <f>T168+T174+T176+T178+T228+T230+T276+T343+T356+T370</f>
        <v>22.747978400000004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83</v>
      </c>
      <c r="AT167" s="202" t="s">
        <v>72</v>
      </c>
      <c r="AU167" s="202" t="s">
        <v>73</v>
      </c>
      <c r="AY167" s="201" t="s">
        <v>126</v>
      </c>
      <c r="BK167" s="203">
        <f>BK168+BK174+BK176+BK178+BK228+BK230+BK276+BK343+BK356+BK370</f>
        <v>0</v>
      </c>
    </row>
    <row r="168" s="12" customFormat="1" ht="22.8" customHeight="1">
      <c r="A168" s="12"/>
      <c r="B168" s="190"/>
      <c r="C168" s="191"/>
      <c r="D168" s="192" t="s">
        <v>72</v>
      </c>
      <c r="E168" s="204" t="s">
        <v>230</v>
      </c>
      <c r="F168" s="204" t="s">
        <v>231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SUM(P169:P173)</f>
        <v>0</v>
      </c>
      <c r="Q168" s="198"/>
      <c r="R168" s="199">
        <f>SUM(R169:R173)</f>
        <v>0</v>
      </c>
      <c r="S168" s="198"/>
      <c r="T168" s="200">
        <f>SUM(T169:T173)</f>
        <v>0.45649999999999996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83</v>
      </c>
      <c r="AT168" s="202" t="s">
        <v>72</v>
      </c>
      <c r="AU168" s="202" t="s">
        <v>81</v>
      </c>
      <c r="AY168" s="201" t="s">
        <v>126</v>
      </c>
      <c r="BK168" s="203">
        <f>SUM(BK169:BK173)</f>
        <v>0</v>
      </c>
    </row>
    <row r="169" s="2" customFormat="1" ht="21.75" customHeight="1">
      <c r="A169" s="40"/>
      <c r="B169" s="41"/>
      <c r="C169" s="206" t="s">
        <v>232</v>
      </c>
      <c r="D169" s="206" t="s">
        <v>129</v>
      </c>
      <c r="E169" s="207" t="s">
        <v>233</v>
      </c>
      <c r="F169" s="208" t="s">
        <v>234</v>
      </c>
      <c r="G169" s="209" t="s">
        <v>132</v>
      </c>
      <c r="H169" s="210">
        <v>41.5</v>
      </c>
      <c r="I169" s="211"/>
      <c r="J169" s="212">
        <f>ROUND(I169*H169,2)</f>
        <v>0</v>
      </c>
      <c r="K169" s="208" t="s">
        <v>133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0.010999999999999999</v>
      </c>
      <c r="T169" s="216">
        <f>S169*H169</f>
        <v>0.45649999999999996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235</v>
      </c>
      <c r="AT169" s="217" t="s">
        <v>129</v>
      </c>
      <c r="AU169" s="217" t="s">
        <v>83</v>
      </c>
      <c r="AY169" s="19" t="s">
        <v>126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235</v>
      </c>
      <c r="BM169" s="217" t="s">
        <v>236</v>
      </c>
    </row>
    <row r="170" s="2" customFormat="1">
      <c r="A170" s="40"/>
      <c r="B170" s="41"/>
      <c r="C170" s="42"/>
      <c r="D170" s="219" t="s">
        <v>136</v>
      </c>
      <c r="E170" s="42"/>
      <c r="F170" s="220" t="s">
        <v>237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136</v>
      </c>
      <c r="AU170" s="19" t="s">
        <v>83</v>
      </c>
    </row>
    <row r="171" s="13" customFormat="1">
      <c r="A171" s="13"/>
      <c r="B171" s="224"/>
      <c r="C171" s="225"/>
      <c r="D171" s="226" t="s">
        <v>138</v>
      </c>
      <c r="E171" s="227" t="s">
        <v>19</v>
      </c>
      <c r="F171" s="228" t="s">
        <v>183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138</v>
      </c>
      <c r="AU171" s="234" t="s">
        <v>83</v>
      </c>
      <c r="AV171" s="13" t="s">
        <v>81</v>
      </c>
      <c r="AW171" s="13" t="s">
        <v>35</v>
      </c>
      <c r="AX171" s="13" t="s">
        <v>73</v>
      </c>
      <c r="AY171" s="234" t="s">
        <v>126</v>
      </c>
    </row>
    <row r="172" s="14" customFormat="1">
      <c r="A172" s="14"/>
      <c r="B172" s="235"/>
      <c r="C172" s="236"/>
      <c r="D172" s="226" t="s">
        <v>138</v>
      </c>
      <c r="E172" s="237" t="s">
        <v>19</v>
      </c>
      <c r="F172" s="238" t="s">
        <v>238</v>
      </c>
      <c r="G172" s="236"/>
      <c r="H172" s="239">
        <v>41.5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138</v>
      </c>
      <c r="AU172" s="245" t="s">
        <v>83</v>
      </c>
      <c r="AV172" s="14" t="s">
        <v>83</v>
      </c>
      <c r="AW172" s="14" t="s">
        <v>35</v>
      </c>
      <c r="AX172" s="14" t="s">
        <v>73</v>
      </c>
      <c r="AY172" s="245" t="s">
        <v>126</v>
      </c>
    </row>
    <row r="173" s="15" customFormat="1">
      <c r="A173" s="15"/>
      <c r="B173" s="246"/>
      <c r="C173" s="247"/>
      <c r="D173" s="226" t="s">
        <v>138</v>
      </c>
      <c r="E173" s="248" t="s">
        <v>19</v>
      </c>
      <c r="F173" s="249" t="s">
        <v>141</v>
      </c>
      <c r="G173" s="247"/>
      <c r="H173" s="250">
        <v>41.5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138</v>
      </c>
      <c r="AU173" s="256" t="s">
        <v>83</v>
      </c>
      <c r="AV173" s="15" t="s">
        <v>134</v>
      </c>
      <c r="AW173" s="15" t="s">
        <v>35</v>
      </c>
      <c r="AX173" s="15" t="s">
        <v>81</v>
      </c>
      <c r="AY173" s="256" t="s">
        <v>126</v>
      </c>
    </row>
    <row r="174" s="12" customFormat="1" ht="22.8" customHeight="1">
      <c r="A174" s="12"/>
      <c r="B174" s="190"/>
      <c r="C174" s="191"/>
      <c r="D174" s="192" t="s">
        <v>72</v>
      </c>
      <c r="E174" s="204" t="s">
        <v>239</v>
      </c>
      <c r="F174" s="204" t="s">
        <v>240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P175</f>
        <v>0</v>
      </c>
      <c r="Q174" s="198"/>
      <c r="R174" s="199">
        <f>R175</f>
        <v>0</v>
      </c>
      <c r="S174" s="198"/>
      <c r="T174" s="200">
        <f>T175</f>
        <v>0.45000000000000001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83</v>
      </c>
      <c r="AT174" s="202" t="s">
        <v>72</v>
      </c>
      <c r="AU174" s="202" t="s">
        <v>81</v>
      </c>
      <c r="AY174" s="201" t="s">
        <v>126</v>
      </c>
      <c r="BK174" s="203">
        <f>BK175</f>
        <v>0</v>
      </c>
    </row>
    <row r="175" s="2" customFormat="1" ht="16.5" customHeight="1">
      <c r="A175" s="40"/>
      <c r="B175" s="41"/>
      <c r="C175" s="206" t="s">
        <v>241</v>
      </c>
      <c r="D175" s="206" t="s">
        <v>129</v>
      </c>
      <c r="E175" s="207" t="s">
        <v>242</v>
      </c>
      <c r="F175" s="208" t="s">
        <v>243</v>
      </c>
      <c r="G175" s="209" t="s">
        <v>191</v>
      </c>
      <c r="H175" s="210">
        <v>0.45000000000000001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1</v>
      </c>
      <c r="T175" s="216">
        <f>S175*H175</f>
        <v>0.45000000000000001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235</v>
      </c>
      <c r="AT175" s="217" t="s">
        <v>129</v>
      </c>
      <c r="AU175" s="217" t="s">
        <v>83</v>
      </c>
      <c r="AY175" s="19" t="s">
        <v>126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235</v>
      </c>
      <c r="BM175" s="217" t="s">
        <v>244</v>
      </c>
    </row>
    <row r="176" s="12" customFormat="1" ht="22.8" customHeight="1">
      <c r="A176" s="12"/>
      <c r="B176" s="190"/>
      <c r="C176" s="191"/>
      <c r="D176" s="192" t="s">
        <v>72</v>
      </c>
      <c r="E176" s="204" t="s">
        <v>245</v>
      </c>
      <c r="F176" s="204" t="s">
        <v>246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P177</f>
        <v>0</v>
      </c>
      <c r="Q176" s="198"/>
      <c r="R176" s="199">
        <f>R177</f>
        <v>0</v>
      </c>
      <c r="S176" s="198"/>
      <c r="T176" s="200">
        <f>T177</f>
        <v>0.55000000000000004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83</v>
      </c>
      <c r="AT176" s="202" t="s">
        <v>72</v>
      </c>
      <c r="AU176" s="202" t="s">
        <v>81</v>
      </c>
      <c r="AY176" s="201" t="s">
        <v>126</v>
      </c>
      <c r="BK176" s="203">
        <f>BK177</f>
        <v>0</v>
      </c>
    </row>
    <row r="177" s="2" customFormat="1" ht="16.5" customHeight="1">
      <c r="A177" s="40"/>
      <c r="B177" s="41"/>
      <c r="C177" s="206" t="s">
        <v>235</v>
      </c>
      <c r="D177" s="206" t="s">
        <v>129</v>
      </c>
      <c r="E177" s="207" t="s">
        <v>247</v>
      </c>
      <c r="F177" s="208" t="s">
        <v>248</v>
      </c>
      <c r="G177" s="209" t="s">
        <v>191</v>
      </c>
      <c r="H177" s="210">
        <v>0.55000000000000004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1</v>
      </c>
      <c r="T177" s="216">
        <f>S177*H177</f>
        <v>0.55000000000000004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235</v>
      </c>
      <c r="AT177" s="217" t="s">
        <v>129</v>
      </c>
      <c r="AU177" s="217" t="s">
        <v>83</v>
      </c>
      <c r="AY177" s="19" t="s">
        <v>126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235</v>
      </c>
      <c r="BM177" s="217" t="s">
        <v>249</v>
      </c>
    </row>
    <row r="178" s="12" customFormat="1" ht="22.8" customHeight="1">
      <c r="A178" s="12"/>
      <c r="B178" s="190"/>
      <c r="C178" s="191"/>
      <c r="D178" s="192" t="s">
        <v>72</v>
      </c>
      <c r="E178" s="204" t="s">
        <v>250</v>
      </c>
      <c r="F178" s="204" t="s">
        <v>251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SUM(P179:P227)</f>
        <v>0</v>
      </c>
      <c r="Q178" s="198"/>
      <c r="R178" s="199">
        <f>SUM(R179:R227)</f>
        <v>0</v>
      </c>
      <c r="S178" s="198"/>
      <c r="T178" s="200">
        <f>SUM(T179:T227)</f>
        <v>0.65692000000000006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83</v>
      </c>
      <c r="AT178" s="202" t="s">
        <v>72</v>
      </c>
      <c r="AU178" s="202" t="s">
        <v>81</v>
      </c>
      <c r="AY178" s="201" t="s">
        <v>126</v>
      </c>
      <c r="BK178" s="203">
        <f>SUM(BK179:BK227)</f>
        <v>0</v>
      </c>
    </row>
    <row r="179" s="2" customFormat="1" ht="16.5" customHeight="1">
      <c r="A179" s="40"/>
      <c r="B179" s="41"/>
      <c r="C179" s="206" t="s">
        <v>252</v>
      </c>
      <c r="D179" s="206" t="s">
        <v>129</v>
      </c>
      <c r="E179" s="207" t="s">
        <v>253</v>
      </c>
      <c r="F179" s="208" t="s">
        <v>254</v>
      </c>
      <c r="G179" s="209" t="s">
        <v>255</v>
      </c>
      <c r="H179" s="210">
        <v>5</v>
      </c>
      <c r="I179" s="211"/>
      <c r="J179" s="212">
        <f>ROUND(I179*H179,2)</f>
        <v>0</v>
      </c>
      <c r="K179" s="208" t="s">
        <v>133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0.034200000000000001</v>
      </c>
      <c r="T179" s="216">
        <f>S179*H179</f>
        <v>0.17100000000000001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235</v>
      </c>
      <c r="AT179" s="217" t="s">
        <v>129</v>
      </c>
      <c r="AU179" s="217" t="s">
        <v>83</v>
      </c>
      <c r="AY179" s="19" t="s">
        <v>126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235</v>
      </c>
      <c r="BM179" s="217" t="s">
        <v>256</v>
      </c>
    </row>
    <row r="180" s="2" customFormat="1">
      <c r="A180" s="40"/>
      <c r="B180" s="41"/>
      <c r="C180" s="42"/>
      <c r="D180" s="219" t="s">
        <v>136</v>
      </c>
      <c r="E180" s="42"/>
      <c r="F180" s="220" t="s">
        <v>257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136</v>
      </c>
      <c r="AU180" s="19" t="s">
        <v>83</v>
      </c>
    </row>
    <row r="181" s="13" customFormat="1">
      <c r="A181" s="13"/>
      <c r="B181" s="224"/>
      <c r="C181" s="225"/>
      <c r="D181" s="226" t="s">
        <v>138</v>
      </c>
      <c r="E181" s="227" t="s">
        <v>19</v>
      </c>
      <c r="F181" s="228" t="s">
        <v>148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138</v>
      </c>
      <c r="AU181" s="234" t="s">
        <v>83</v>
      </c>
      <c r="AV181" s="13" t="s">
        <v>81</v>
      </c>
      <c r="AW181" s="13" t="s">
        <v>35</v>
      </c>
      <c r="AX181" s="13" t="s">
        <v>73</v>
      </c>
      <c r="AY181" s="234" t="s">
        <v>126</v>
      </c>
    </row>
    <row r="182" s="14" customFormat="1">
      <c r="A182" s="14"/>
      <c r="B182" s="235"/>
      <c r="C182" s="236"/>
      <c r="D182" s="226" t="s">
        <v>138</v>
      </c>
      <c r="E182" s="237" t="s">
        <v>19</v>
      </c>
      <c r="F182" s="238" t="s">
        <v>258</v>
      </c>
      <c r="G182" s="236"/>
      <c r="H182" s="239">
        <v>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138</v>
      </c>
      <c r="AU182" s="245" t="s">
        <v>83</v>
      </c>
      <c r="AV182" s="14" t="s">
        <v>83</v>
      </c>
      <c r="AW182" s="14" t="s">
        <v>35</v>
      </c>
      <c r="AX182" s="14" t="s">
        <v>73</v>
      </c>
      <c r="AY182" s="245" t="s">
        <v>126</v>
      </c>
    </row>
    <row r="183" s="13" customFormat="1">
      <c r="A183" s="13"/>
      <c r="B183" s="224"/>
      <c r="C183" s="225"/>
      <c r="D183" s="226" t="s">
        <v>138</v>
      </c>
      <c r="E183" s="227" t="s">
        <v>19</v>
      </c>
      <c r="F183" s="228" t="s">
        <v>150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138</v>
      </c>
      <c r="AU183" s="234" t="s">
        <v>83</v>
      </c>
      <c r="AV183" s="13" t="s">
        <v>81</v>
      </c>
      <c r="AW183" s="13" t="s">
        <v>35</v>
      </c>
      <c r="AX183" s="13" t="s">
        <v>73</v>
      </c>
      <c r="AY183" s="234" t="s">
        <v>126</v>
      </c>
    </row>
    <row r="184" s="14" customFormat="1">
      <c r="A184" s="14"/>
      <c r="B184" s="235"/>
      <c r="C184" s="236"/>
      <c r="D184" s="226" t="s">
        <v>138</v>
      </c>
      <c r="E184" s="237" t="s">
        <v>19</v>
      </c>
      <c r="F184" s="238" t="s">
        <v>259</v>
      </c>
      <c r="G184" s="236"/>
      <c r="H184" s="239">
        <v>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138</v>
      </c>
      <c r="AU184" s="245" t="s">
        <v>83</v>
      </c>
      <c r="AV184" s="14" t="s">
        <v>83</v>
      </c>
      <c r="AW184" s="14" t="s">
        <v>35</v>
      </c>
      <c r="AX184" s="14" t="s">
        <v>73</v>
      </c>
      <c r="AY184" s="245" t="s">
        <v>126</v>
      </c>
    </row>
    <row r="185" s="15" customFormat="1">
      <c r="A185" s="15"/>
      <c r="B185" s="246"/>
      <c r="C185" s="247"/>
      <c r="D185" s="226" t="s">
        <v>138</v>
      </c>
      <c r="E185" s="248" t="s">
        <v>19</v>
      </c>
      <c r="F185" s="249" t="s">
        <v>141</v>
      </c>
      <c r="G185" s="247"/>
      <c r="H185" s="250">
        <v>5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138</v>
      </c>
      <c r="AU185" s="256" t="s">
        <v>83</v>
      </c>
      <c r="AV185" s="15" t="s">
        <v>134</v>
      </c>
      <c r="AW185" s="15" t="s">
        <v>35</v>
      </c>
      <c r="AX185" s="15" t="s">
        <v>81</v>
      </c>
      <c r="AY185" s="256" t="s">
        <v>126</v>
      </c>
    </row>
    <row r="186" s="2" customFormat="1" ht="16.5" customHeight="1">
      <c r="A186" s="40"/>
      <c r="B186" s="41"/>
      <c r="C186" s="206" t="s">
        <v>260</v>
      </c>
      <c r="D186" s="206" t="s">
        <v>129</v>
      </c>
      <c r="E186" s="207" t="s">
        <v>261</v>
      </c>
      <c r="F186" s="208" t="s">
        <v>262</v>
      </c>
      <c r="G186" s="209" t="s">
        <v>255</v>
      </c>
      <c r="H186" s="210">
        <v>4</v>
      </c>
      <c r="I186" s="211"/>
      <c r="J186" s="212">
        <f>ROUND(I186*H186,2)</f>
        <v>0</v>
      </c>
      <c r="K186" s="208" t="s">
        <v>133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0.019460000000000002</v>
      </c>
      <c r="T186" s="216">
        <f>S186*H186</f>
        <v>0.077840000000000006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235</v>
      </c>
      <c r="AT186" s="217" t="s">
        <v>129</v>
      </c>
      <c r="AU186" s="217" t="s">
        <v>83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235</v>
      </c>
      <c r="BM186" s="217" t="s">
        <v>263</v>
      </c>
    </row>
    <row r="187" s="2" customFormat="1">
      <c r="A187" s="40"/>
      <c r="B187" s="41"/>
      <c r="C187" s="42"/>
      <c r="D187" s="219" t="s">
        <v>136</v>
      </c>
      <c r="E187" s="42"/>
      <c r="F187" s="220" t="s">
        <v>264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136</v>
      </c>
      <c r="AU187" s="19" t="s">
        <v>83</v>
      </c>
    </row>
    <row r="188" s="13" customFormat="1">
      <c r="A188" s="13"/>
      <c r="B188" s="224"/>
      <c r="C188" s="225"/>
      <c r="D188" s="226" t="s">
        <v>138</v>
      </c>
      <c r="E188" s="227" t="s">
        <v>19</v>
      </c>
      <c r="F188" s="228" t="s">
        <v>148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138</v>
      </c>
      <c r="AU188" s="234" t="s">
        <v>83</v>
      </c>
      <c r="AV188" s="13" t="s">
        <v>81</v>
      </c>
      <c r="AW188" s="13" t="s">
        <v>35</v>
      </c>
      <c r="AX188" s="13" t="s">
        <v>73</v>
      </c>
      <c r="AY188" s="234" t="s">
        <v>126</v>
      </c>
    </row>
    <row r="189" s="14" customFormat="1">
      <c r="A189" s="14"/>
      <c r="B189" s="235"/>
      <c r="C189" s="236"/>
      <c r="D189" s="226" t="s">
        <v>138</v>
      </c>
      <c r="E189" s="237" t="s">
        <v>19</v>
      </c>
      <c r="F189" s="238" t="s">
        <v>258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138</v>
      </c>
      <c r="AU189" s="245" t="s">
        <v>83</v>
      </c>
      <c r="AV189" s="14" t="s">
        <v>83</v>
      </c>
      <c r="AW189" s="14" t="s">
        <v>35</v>
      </c>
      <c r="AX189" s="14" t="s">
        <v>73</v>
      </c>
      <c r="AY189" s="245" t="s">
        <v>126</v>
      </c>
    </row>
    <row r="190" s="13" customFormat="1">
      <c r="A190" s="13"/>
      <c r="B190" s="224"/>
      <c r="C190" s="225"/>
      <c r="D190" s="226" t="s">
        <v>138</v>
      </c>
      <c r="E190" s="227" t="s">
        <v>19</v>
      </c>
      <c r="F190" s="228" t="s">
        <v>150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138</v>
      </c>
      <c r="AU190" s="234" t="s">
        <v>83</v>
      </c>
      <c r="AV190" s="13" t="s">
        <v>81</v>
      </c>
      <c r="AW190" s="13" t="s">
        <v>35</v>
      </c>
      <c r="AX190" s="13" t="s">
        <v>73</v>
      </c>
      <c r="AY190" s="234" t="s">
        <v>126</v>
      </c>
    </row>
    <row r="191" s="14" customFormat="1">
      <c r="A191" s="14"/>
      <c r="B191" s="235"/>
      <c r="C191" s="236"/>
      <c r="D191" s="226" t="s">
        <v>138</v>
      </c>
      <c r="E191" s="237" t="s">
        <v>19</v>
      </c>
      <c r="F191" s="238" t="s">
        <v>258</v>
      </c>
      <c r="G191" s="236"/>
      <c r="H191" s="239">
        <v>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138</v>
      </c>
      <c r="AU191" s="245" t="s">
        <v>83</v>
      </c>
      <c r="AV191" s="14" t="s">
        <v>83</v>
      </c>
      <c r="AW191" s="14" t="s">
        <v>35</v>
      </c>
      <c r="AX191" s="14" t="s">
        <v>73</v>
      </c>
      <c r="AY191" s="245" t="s">
        <v>126</v>
      </c>
    </row>
    <row r="192" s="15" customFormat="1">
      <c r="A192" s="15"/>
      <c r="B192" s="246"/>
      <c r="C192" s="247"/>
      <c r="D192" s="226" t="s">
        <v>138</v>
      </c>
      <c r="E192" s="248" t="s">
        <v>19</v>
      </c>
      <c r="F192" s="249" t="s">
        <v>141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138</v>
      </c>
      <c r="AU192" s="256" t="s">
        <v>83</v>
      </c>
      <c r="AV192" s="15" t="s">
        <v>134</v>
      </c>
      <c r="AW192" s="15" t="s">
        <v>35</v>
      </c>
      <c r="AX192" s="15" t="s">
        <v>81</v>
      </c>
      <c r="AY192" s="256" t="s">
        <v>126</v>
      </c>
    </row>
    <row r="193" s="2" customFormat="1" ht="16.5" customHeight="1">
      <c r="A193" s="40"/>
      <c r="B193" s="41"/>
      <c r="C193" s="206" t="s">
        <v>265</v>
      </c>
      <c r="D193" s="206" t="s">
        <v>129</v>
      </c>
      <c r="E193" s="207" t="s">
        <v>266</v>
      </c>
      <c r="F193" s="208" t="s">
        <v>267</v>
      </c>
      <c r="G193" s="209" t="s">
        <v>255</v>
      </c>
      <c r="H193" s="210">
        <v>4</v>
      </c>
      <c r="I193" s="211"/>
      <c r="J193" s="212">
        <f>ROUND(I193*H193,2)</f>
        <v>0</v>
      </c>
      <c r="K193" s="208" t="s">
        <v>133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0.087999999999999995</v>
      </c>
      <c r="T193" s="216">
        <f>S193*H193</f>
        <v>0.35199999999999998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235</v>
      </c>
      <c r="AT193" s="217" t="s">
        <v>129</v>
      </c>
      <c r="AU193" s="217" t="s">
        <v>83</v>
      </c>
      <c r="AY193" s="19" t="s">
        <v>126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235</v>
      </c>
      <c r="BM193" s="217" t="s">
        <v>268</v>
      </c>
    </row>
    <row r="194" s="2" customFormat="1">
      <c r="A194" s="40"/>
      <c r="B194" s="41"/>
      <c r="C194" s="42"/>
      <c r="D194" s="219" t="s">
        <v>136</v>
      </c>
      <c r="E194" s="42"/>
      <c r="F194" s="220" t="s">
        <v>269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136</v>
      </c>
      <c r="AU194" s="19" t="s">
        <v>83</v>
      </c>
    </row>
    <row r="195" s="13" customFormat="1">
      <c r="A195" s="13"/>
      <c r="B195" s="224"/>
      <c r="C195" s="225"/>
      <c r="D195" s="226" t="s">
        <v>138</v>
      </c>
      <c r="E195" s="227" t="s">
        <v>19</v>
      </c>
      <c r="F195" s="228" t="s">
        <v>148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138</v>
      </c>
      <c r="AU195" s="234" t="s">
        <v>83</v>
      </c>
      <c r="AV195" s="13" t="s">
        <v>81</v>
      </c>
      <c r="AW195" s="13" t="s">
        <v>35</v>
      </c>
      <c r="AX195" s="13" t="s">
        <v>73</v>
      </c>
      <c r="AY195" s="234" t="s">
        <v>126</v>
      </c>
    </row>
    <row r="196" s="14" customFormat="1">
      <c r="A196" s="14"/>
      <c r="B196" s="235"/>
      <c r="C196" s="236"/>
      <c r="D196" s="226" t="s">
        <v>138</v>
      </c>
      <c r="E196" s="237" t="s">
        <v>19</v>
      </c>
      <c r="F196" s="238" t="s">
        <v>258</v>
      </c>
      <c r="G196" s="236"/>
      <c r="H196" s="239">
        <v>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138</v>
      </c>
      <c r="AU196" s="245" t="s">
        <v>83</v>
      </c>
      <c r="AV196" s="14" t="s">
        <v>83</v>
      </c>
      <c r="AW196" s="14" t="s">
        <v>35</v>
      </c>
      <c r="AX196" s="14" t="s">
        <v>73</v>
      </c>
      <c r="AY196" s="245" t="s">
        <v>126</v>
      </c>
    </row>
    <row r="197" s="13" customFormat="1">
      <c r="A197" s="13"/>
      <c r="B197" s="224"/>
      <c r="C197" s="225"/>
      <c r="D197" s="226" t="s">
        <v>138</v>
      </c>
      <c r="E197" s="227" t="s">
        <v>19</v>
      </c>
      <c r="F197" s="228" t="s">
        <v>150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138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126</v>
      </c>
    </row>
    <row r="198" s="14" customFormat="1">
      <c r="A198" s="14"/>
      <c r="B198" s="235"/>
      <c r="C198" s="236"/>
      <c r="D198" s="226" t="s">
        <v>138</v>
      </c>
      <c r="E198" s="237" t="s">
        <v>19</v>
      </c>
      <c r="F198" s="238" t="s">
        <v>258</v>
      </c>
      <c r="G198" s="236"/>
      <c r="H198" s="239">
        <v>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138</v>
      </c>
      <c r="AU198" s="245" t="s">
        <v>83</v>
      </c>
      <c r="AV198" s="14" t="s">
        <v>83</v>
      </c>
      <c r="AW198" s="14" t="s">
        <v>35</v>
      </c>
      <c r="AX198" s="14" t="s">
        <v>73</v>
      </c>
      <c r="AY198" s="245" t="s">
        <v>126</v>
      </c>
    </row>
    <row r="199" s="15" customFormat="1">
      <c r="A199" s="15"/>
      <c r="B199" s="246"/>
      <c r="C199" s="247"/>
      <c r="D199" s="226" t="s">
        <v>138</v>
      </c>
      <c r="E199" s="248" t="s">
        <v>19</v>
      </c>
      <c r="F199" s="249" t="s">
        <v>141</v>
      </c>
      <c r="G199" s="247"/>
      <c r="H199" s="250">
        <v>4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138</v>
      </c>
      <c r="AU199" s="256" t="s">
        <v>83</v>
      </c>
      <c r="AV199" s="15" t="s">
        <v>134</v>
      </c>
      <c r="AW199" s="15" t="s">
        <v>35</v>
      </c>
      <c r="AX199" s="15" t="s">
        <v>81</v>
      </c>
      <c r="AY199" s="256" t="s">
        <v>126</v>
      </c>
    </row>
    <row r="200" s="2" customFormat="1" ht="16.5" customHeight="1">
      <c r="A200" s="40"/>
      <c r="B200" s="41"/>
      <c r="C200" s="206" t="s">
        <v>270</v>
      </c>
      <c r="D200" s="206" t="s">
        <v>129</v>
      </c>
      <c r="E200" s="207" t="s">
        <v>271</v>
      </c>
      <c r="F200" s="208" t="s">
        <v>272</v>
      </c>
      <c r="G200" s="209" t="s">
        <v>255</v>
      </c>
      <c r="H200" s="210">
        <v>4</v>
      </c>
      <c r="I200" s="211"/>
      <c r="J200" s="212">
        <f>ROUND(I200*H200,2)</f>
        <v>0</v>
      </c>
      <c r="K200" s="208" t="s">
        <v>133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0.0091999999999999998</v>
      </c>
      <c r="T200" s="216">
        <f>S200*H200</f>
        <v>0.036799999999999999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235</v>
      </c>
      <c r="AT200" s="217" t="s">
        <v>129</v>
      </c>
      <c r="AU200" s="217" t="s">
        <v>83</v>
      </c>
      <c r="AY200" s="19" t="s">
        <v>126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235</v>
      </c>
      <c r="BM200" s="217" t="s">
        <v>273</v>
      </c>
    </row>
    <row r="201" s="2" customFormat="1">
      <c r="A201" s="40"/>
      <c r="B201" s="41"/>
      <c r="C201" s="42"/>
      <c r="D201" s="219" t="s">
        <v>136</v>
      </c>
      <c r="E201" s="42"/>
      <c r="F201" s="220" t="s">
        <v>274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136</v>
      </c>
      <c r="AU201" s="19" t="s">
        <v>83</v>
      </c>
    </row>
    <row r="202" s="13" customFormat="1">
      <c r="A202" s="13"/>
      <c r="B202" s="224"/>
      <c r="C202" s="225"/>
      <c r="D202" s="226" t="s">
        <v>138</v>
      </c>
      <c r="E202" s="227" t="s">
        <v>19</v>
      </c>
      <c r="F202" s="228" t="s">
        <v>148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138</v>
      </c>
      <c r="AU202" s="234" t="s">
        <v>83</v>
      </c>
      <c r="AV202" s="13" t="s">
        <v>81</v>
      </c>
      <c r="AW202" s="13" t="s">
        <v>35</v>
      </c>
      <c r="AX202" s="13" t="s">
        <v>73</v>
      </c>
      <c r="AY202" s="234" t="s">
        <v>126</v>
      </c>
    </row>
    <row r="203" s="14" customFormat="1">
      <c r="A203" s="14"/>
      <c r="B203" s="235"/>
      <c r="C203" s="236"/>
      <c r="D203" s="226" t="s">
        <v>138</v>
      </c>
      <c r="E203" s="237" t="s">
        <v>19</v>
      </c>
      <c r="F203" s="238" t="s">
        <v>258</v>
      </c>
      <c r="G203" s="236"/>
      <c r="H203" s="239">
        <v>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138</v>
      </c>
      <c r="AU203" s="245" t="s">
        <v>83</v>
      </c>
      <c r="AV203" s="14" t="s">
        <v>83</v>
      </c>
      <c r="AW203" s="14" t="s">
        <v>35</v>
      </c>
      <c r="AX203" s="14" t="s">
        <v>73</v>
      </c>
      <c r="AY203" s="245" t="s">
        <v>126</v>
      </c>
    </row>
    <row r="204" s="13" customFormat="1">
      <c r="A204" s="13"/>
      <c r="B204" s="224"/>
      <c r="C204" s="225"/>
      <c r="D204" s="226" t="s">
        <v>138</v>
      </c>
      <c r="E204" s="227" t="s">
        <v>19</v>
      </c>
      <c r="F204" s="228" t="s">
        <v>150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138</v>
      </c>
      <c r="AU204" s="234" t="s">
        <v>83</v>
      </c>
      <c r="AV204" s="13" t="s">
        <v>81</v>
      </c>
      <c r="AW204" s="13" t="s">
        <v>35</v>
      </c>
      <c r="AX204" s="13" t="s">
        <v>73</v>
      </c>
      <c r="AY204" s="234" t="s">
        <v>126</v>
      </c>
    </row>
    <row r="205" s="14" customFormat="1">
      <c r="A205" s="14"/>
      <c r="B205" s="235"/>
      <c r="C205" s="236"/>
      <c r="D205" s="226" t="s">
        <v>138</v>
      </c>
      <c r="E205" s="237" t="s">
        <v>19</v>
      </c>
      <c r="F205" s="238" t="s">
        <v>258</v>
      </c>
      <c r="G205" s="236"/>
      <c r="H205" s="239">
        <v>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138</v>
      </c>
      <c r="AU205" s="245" t="s">
        <v>83</v>
      </c>
      <c r="AV205" s="14" t="s">
        <v>83</v>
      </c>
      <c r="AW205" s="14" t="s">
        <v>35</v>
      </c>
      <c r="AX205" s="14" t="s">
        <v>73</v>
      </c>
      <c r="AY205" s="245" t="s">
        <v>126</v>
      </c>
    </row>
    <row r="206" s="15" customFormat="1">
      <c r="A206" s="15"/>
      <c r="B206" s="246"/>
      <c r="C206" s="247"/>
      <c r="D206" s="226" t="s">
        <v>138</v>
      </c>
      <c r="E206" s="248" t="s">
        <v>19</v>
      </c>
      <c r="F206" s="249" t="s">
        <v>141</v>
      </c>
      <c r="G206" s="247"/>
      <c r="H206" s="250">
        <v>4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138</v>
      </c>
      <c r="AU206" s="256" t="s">
        <v>83</v>
      </c>
      <c r="AV206" s="15" t="s">
        <v>134</v>
      </c>
      <c r="AW206" s="15" t="s">
        <v>35</v>
      </c>
      <c r="AX206" s="15" t="s">
        <v>81</v>
      </c>
      <c r="AY206" s="256" t="s">
        <v>126</v>
      </c>
    </row>
    <row r="207" s="2" customFormat="1" ht="16.5" customHeight="1">
      <c r="A207" s="40"/>
      <c r="B207" s="41"/>
      <c r="C207" s="206" t="s">
        <v>7</v>
      </c>
      <c r="D207" s="206" t="s">
        <v>129</v>
      </c>
      <c r="E207" s="207" t="s">
        <v>275</v>
      </c>
      <c r="F207" s="208" t="s">
        <v>276</v>
      </c>
      <c r="G207" s="209" t="s">
        <v>255</v>
      </c>
      <c r="H207" s="210">
        <v>8</v>
      </c>
      <c r="I207" s="211"/>
      <c r="J207" s="212">
        <f>ROUND(I207*H207,2)</f>
        <v>0</v>
      </c>
      <c r="K207" s="208" t="s">
        <v>133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0.00085999999999999998</v>
      </c>
      <c r="T207" s="216">
        <f>S207*H207</f>
        <v>0.0068799999999999998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235</v>
      </c>
      <c r="AT207" s="217" t="s">
        <v>129</v>
      </c>
      <c r="AU207" s="217" t="s">
        <v>83</v>
      </c>
      <c r="AY207" s="19" t="s">
        <v>126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235</v>
      </c>
      <c r="BM207" s="217" t="s">
        <v>277</v>
      </c>
    </row>
    <row r="208" s="2" customFormat="1">
      <c r="A208" s="40"/>
      <c r="B208" s="41"/>
      <c r="C208" s="42"/>
      <c r="D208" s="219" t="s">
        <v>136</v>
      </c>
      <c r="E208" s="42"/>
      <c r="F208" s="220" t="s">
        <v>278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136</v>
      </c>
      <c r="AU208" s="19" t="s">
        <v>83</v>
      </c>
    </row>
    <row r="209" s="13" customFormat="1">
      <c r="A209" s="13"/>
      <c r="B209" s="224"/>
      <c r="C209" s="225"/>
      <c r="D209" s="226" t="s">
        <v>138</v>
      </c>
      <c r="E209" s="227" t="s">
        <v>19</v>
      </c>
      <c r="F209" s="228" t="s">
        <v>148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138</v>
      </c>
      <c r="AU209" s="234" t="s">
        <v>83</v>
      </c>
      <c r="AV209" s="13" t="s">
        <v>81</v>
      </c>
      <c r="AW209" s="13" t="s">
        <v>35</v>
      </c>
      <c r="AX209" s="13" t="s">
        <v>73</v>
      </c>
      <c r="AY209" s="234" t="s">
        <v>126</v>
      </c>
    </row>
    <row r="210" s="14" customFormat="1">
      <c r="A210" s="14"/>
      <c r="B210" s="235"/>
      <c r="C210" s="236"/>
      <c r="D210" s="226" t="s">
        <v>138</v>
      </c>
      <c r="E210" s="237" t="s">
        <v>19</v>
      </c>
      <c r="F210" s="238" t="s">
        <v>279</v>
      </c>
      <c r="G210" s="236"/>
      <c r="H210" s="239">
        <v>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138</v>
      </c>
      <c r="AU210" s="245" t="s">
        <v>83</v>
      </c>
      <c r="AV210" s="14" t="s">
        <v>83</v>
      </c>
      <c r="AW210" s="14" t="s">
        <v>35</v>
      </c>
      <c r="AX210" s="14" t="s">
        <v>73</v>
      </c>
      <c r="AY210" s="245" t="s">
        <v>126</v>
      </c>
    </row>
    <row r="211" s="13" customFormat="1">
      <c r="A211" s="13"/>
      <c r="B211" s="224"/>
      <c r="C211" s="225"/>
      <c r="D211" s="226" t="s">
        <v>138</v>
      </c>
      <c r="E211" s="227" t="s">
        <v>19</v>
      </c>
      <c r="F211" s="228" t="s">
        <v>150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138</v>
      </c>
      <c r="AU211" s="234" t="s">
        <v>83</v>
      </c>
      <c r="AV211" s="13" t="s">
        <v>81</v>
      </c>
      <c r="AW211" s="13" t="s">
        <v>35</v>
      </c>
      <c r="AX211" s="13" t="s">
        <v>73</v>
      </c>
      <c r="AY211" s="234" t="s">
        <v>126</v>
      </c>
    </row>
    <row r="212" s="14" customFormat="1">
      <c r="A212" s="14"/>
      <c r="B212" s="235"/>
      <c r="C212" s="236"/>
      <c r="D212" s="226" t="s">
        <v>138</v>
      </c>
      <c r="E212" s="237" t="s">
        <v>19</v>
      </c>
      <c r="F212" s="238" t="s">
        <v>279</v>
      </c>
      <c r="G212" s="236"/>
      <c r="H212" s="239">
        <v>4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138</v>
      </c>
      <c r="AU212" s="245" t="s">
        <v>83</v>
      </c>
      <c r="AV212" s="14" t="s">
        <v>83</v>
      </c>
      <c r="AW212" s="14" t="s">
        <v>35</v>
      </c>
      <c r="AX212" s="14" t="s">
        <v>73</v>
      </c>
      <c r="AY212" s="245" t="s">
        <v>126</v>
      </c>
    </row>
    <row r="213" s="15" customFormat="1">
      <c r="A213" s="15"/>
      <c r="B213" s="246"/>
      <c r="C213" s="247"/>
      <c r="D213" s="226" t="s">
        <v>138</v>
      </c>
      <c r="E213" s="248" t="s">
        <v>19</v>
      </c>
      <c r="F213" s="249" t="s">
        <v>141</v>
      </c>
      <c r="G213" s="247"/>
      <c r="H213" s="250">
        <v>8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138</v>
      </c>
      <c r="AU213" s="256" t="s">
        <v>83</v>
      </c>
      <c r="AV213" s="15" t="s">
        <v>134</v>
      </c>
      <c r="AW213" s="15" t="s">
        <v>35</v>
      </c>
      <c r="AX213" s="15" t="s">
        <v>81</v>
      </c>
      <c r="AY213" s="256" t="s">
        <v>126</v>
      </c>
    </row>
    <row r="214" s="2" customFormat="1" ht="16.5" customHeight="1">
      <c r="A214" s="40"/>
      <c r="B214" s="41"/>
      <c r="C214" s="206" t="s">
        <v>280</v>
      </c>
      <c r="D214" s="206" t="s">
        <v>129</v>
      </c>
      <c r="E214" s="207" t="s">
        <v>281</v>
      </c>
      <c r="F214" s="208" t="s">
        <v>282</v>
      </c>
      <c r="G214" s="209" t="s">
        <v>283</v>
      </c>
      <c r="H214" s="210">
        <v>4</v>
      </c>
      <c r="I214" s="211"/>
      <c r="J214" s="212">
        <f>ROUND(I214*H214,2)</f>
        <v>0</v>
      </c>
      <c r="K214" s="208" t="s">
        <v>133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0.0022499999999999998</v>
      </c>
      <c r="T214" s="216">
        <f>S214*H214</f>
        <v>0.0089999999999999993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235</v>
      </c>
      <c r="AT214" s="217" t="s">
        <v>129</v>
      </c>
      <c r="AU214" s="217" t="s">
        <v>83</v>
      </c>
      <c r="AY214" s="19" t="s">
        <v>126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ROUND(I214*H214,2)</f>
        <v>0</v>
      </c>
      <c r="BL214" s="19" t="s">
        <v>235</v>
      </c>
      <c r="BM214" s="217" t="s">
        <v>284</v>
      </c>
    </row>
    <row r="215" s="2" customFormat="1">
      <c r="A215" s="40"/>
      <c r="B215" s="41"/>
      <c r="C215" s="42"/>
      <c r="D215" s="219" t="s">
        <v>136</v>
      </c>
      <c r="E215" s="42"/>
      <c r="F215" s="220" t="s">
        <v>285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136</v>
      </c>
      <c r="AU215" s="19" t="s">
        <v>83</v>
      </c>
    </row>
    <row r="216" s="13" customFormat="1">
      <c r="A216" s="13"/>
      <c r="B216" s="224"/>
      <c r="C216" s="225"/>
      <c r="D216" s="226" t="s">
        <v>138</v>
      </c>
      <c r="E216" s="227" t="s">
        <v>19</v>
      </c>
      <c r="F216" s="228" t="s">
        <v>148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138</v>
      </c>
      <c r="AU216" s="234" t="s">
        <v>83</v>
      </c>
      <c r="AV216" s="13" t="s">
        <v>81</v>
      </c>
      <c r="AW216" s="13" t="s">
        <v>35</v>
      </c>
      <c r="AX216" s="13" t="s">
        <v>73</v>
      </c>
      <c r="AY216" s="234" t="s">
        <v>126</v>
      </c>
    </row>
    <row r="217" s="14" customFormat="1">
      <c r="A217" s="14"/>
      <c r="B217" s="235"/>
      <c r="C217" s="236"/>
      <c r="D217" s="226" t="s">
        <v>138</v>
      </c>
      <c r="E217" s="237" t="s">
        <v>19</v>
      </c>
      <c r="F217" s="238" t="s">
        <v>258</v>
      </c>
      <c r="G217" s="236"/>
      <c r="H217" s="239">
        <v>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138</v>
      </c>
      <c r="AU217" s="245" t="s">
        <v>83</v>
      </c>
      <c r="AV217" s="14" t="s">
        <v>83</v>
      </c>
      <c r="AW217" s="14" t="s">
        <v>35</v>
      </c>
      <c r="AX217" s="14" t="s">
        <v>73</v>
      </c>
      <c r="AY217" s="245" t="s">
        <v>126</v>
      </c>
    </row>
    <row r="218" s="13" customFormat="1">
      <c r="A218" s="13"/>
      <c r="B218" s="224"/>
      <c r="C218" s="225"/>
      <c r="D218" s="226" t="s">
        <v>138</v>
      </c>
      <c r="E218" s="227" t="s">
        <v>19</v>
      </c>
      <c r="F218" s="228" t="s">
        <v>150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138</v>
      </c>
      <c r="AU218" s="234" t="s">
        <v>83</v>
      </c>
      <c r="AV218" s="13" t="s">
        <v>81</v>
      </c>
      <c r="AW218" s="13" t="s">
        <v>35</v>
      </c>
      <c r="AX218" s="13" t="s">
        <v>73</v>
      </c>
      <c r="AY218" s="234" t="s">
        <v>126</v>
      </c>
    </row>
    <row r="219" s="14" customFormat="1">
      <c r="A219" s="14"/>
      <c r="B219" s="235"/>
      <c r="C219" s="236"/>
      <c r="D219" s="226" t="s">
        <v>138</v>
      </c>
      <c r="E219" s="237" t="s">
        <v>19</v>
      </c>
      <c r="F219" s="238" t="s">
        <v>258</v>
      </c>
      <c r="G219" s="236"/>
      <c r="H219" s="239">
        <v>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138</v>
      </c>
      <c r="AU219" s="245" t="s">
        <v>83</v>
      </c>
      <c r="AV219" s="14" t="s">
        <v>83</v>
      </c>
      <c r="AW219" s="14" t="s">
        <v>35</v>
      </c>
      <c r="AX219" s="14" t="s">
        <v>73</v>
      </c>
      <c r="AY219" s="245" t="s">
        <v>126</v>
      </c>
    </row>
    <row r="220" s="15" customFormat="1">
      <c r="A220" s="15"/>
      <c r="B220" s="246"/>
      <c r="C220" s="247"/>
      <c r="D220" s="226" t="s">
        <v>138</v>
      </c>
      <c r="E220" s="248" t="s">
        <v>19</v>
      </c>
      <c r="F220" s="249" t="s">
        <v>141</v>
      </c>
      <c r="G220" s="247"/>
      <c r="H220" s="250">
        <v>4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138</v>
      </c>
      <c r="AU220" s="256" t="s">
        <v>83</v>
      </c>
      <c r="AV220" s="15" t="s">
        <v>134</v>
      </c>
      <c r="AW220" s="15" t="s">
        <v>35</v>
      </c>
      <c r="AX220" s="15" t="s">
        <v>81</v>
      </c>
      <c r="AY220" s="256" t="s">
        <v>126</v>
      </c>
    </row>
    <row r="221" s="2" customFormat="1" ht="16.5" customHeight="1">
      <c r="A221" s="40"/>
      <c r="B221" s="41"/>
      <c r="C221" s="206" t="s">
        <v>286</v>
      </c>
      <c r="D221" s="206" t="s">
        <v>129</v>
      </c>
      <c r="E221" s="207" t="s">
        <v>287</v>
      </c>
      <c r="F221" s="208" t="s">
        <v>288</v>
      </c>
      <c r="G221" s="209" t="s">
        <v>283</v>
      </c>
      <c r="H221" s="210">
        <v>4</v>
      </c>
      <c r="I221" s="211"/>
      <c r="J221" s="212">
        <f>ROUND(I221*H221,2)</f>
        <v>0</v>
      </c>
      <c r="K221" s="208" t="s">
        <v>133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0.00084999999999999995</v>
      </c>
      <c r="T221" s="216">
        <f>S221*H221</f>
        <v>0.0033999999999999998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235</v>
      </c>
      <c r="AT221" s="217" t="s">
        <v>129</v>
      </c>
      <c r="AU221" s="217" t="s">
        <v>83</v>
      </c>
      <c r="AY221" s="19" t="s">
        <v>126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235</v>
      </c>
      <c r="BM221" s="217" t="s">
        <v>289</v>
      </c>
    </row>
    <row r="222" s="2" customFormat="1">
      <c r="A222" s="40"/>
      <c r="B222" s="41"/>
      <c r="C222" s="42"/>
      <c r="D222" s="219" t="s">
        <v>136</v>
      </c>
      <c r="E222" s="42"/>
      <c r="F222" s="220" t="s">
        <v>290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136</v>
      </c>
      <c r="AU222" s="19" t="s">
        <v>83</v>
      </c>
    </row>
    <row r="223" s="13" customFormat="1">
      <c r="A223" s="13"/>
      <c r="B223" s="224"/>
      <c r="C223" s="225"/>
      <c r="D223" s="226" t="s">
        <v>138</v>
      </c>
      <c r="E223" s="227" t="s">
        <v>19</v>
      </c>
      <c r="F223" s="228" t="s">
        <v>148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138</v>
      </c>
      <c r="AU223" s="234" t="s">
        <v>83</v>
      </c>
      <c r="AV223" s="13" t="s">
        <v>81</v>
      </c>
      <c r="AW223" s="13" t="s">
        <v>35</v>
      </c>
      <c r="AX223" s="13" t="s">
        <v>73</v>
      </c>
      <c r="AY223" s="234" t="s">
        <v>126</v>
      </c>
    </row>
    <row r="224" s="14" customFormat="1">
      <c r="A224" s="14"/>
      <c r="B224" s="235"/>
      <c r="C224" s="236"/>
      <c r="D224" s="226" t="s">
        <v>138</v>
      </c>
      <c r="E224" s="237" t="s">
        <v>19</v>
      </c>
      <c r="F224" s="238" t="s">
        <v>258</v>
      </c>
      <c r="G224" s="236"/>
      <c r="H224" s="239">
        <v>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138</v>
      </c>
      <c r="AU224" s="245" t="s">
        <v>83</v>
      </c>
      <c r="AV224" s="14" t="s">
        <v>83</v>
      </c>
      <c r="AW224" s="14" t="s">
        <v>35</v>
      </c>
      <c r="AX224" s="14" t="s">
        <v>73</v>
      </c>
      <c r="AY224" s="245" t="s">
        <v>126</v>
      </c>
    </row>
    <row r="225" s="13" customFormat="1">
      <c r="A225" s="13"/>
      <c r="B225" s="224"/>
      <c r="C225" s="225"/>
      <c r="D225" s="226" t="s">
        <v>138</v>
      </c>
      <c r="E225" s="227" t="s">
        <v>19</v>
      </c>
      <c r="F225" s="228" t="s">
        <v>150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138</v>
      </c>
      <c r="AU225" s="234" t="s">
        <v>83</v>
      </c>
      <c r="AV225" s="13" t="s">
        <v>81</v>
      </c>
      <c r="AW225" s="13" t="s">
        <v>35</v>
      </c>
      <c r="AX225" s="13" t="s">
        <v>73</v>
      </c>
      <c r="AY225" s="234" t="s">
        <v>126</v>
      </c>
    </row>
    <row r="226" s="14" customFormat="1">
      <c r="A226" s="14"/>
      <c r="B226" s="235"/>
      <c r="C226" s="236"/>
      <c r="D226" s="226" t="s">
        <v>138</v>
      </c>
      <c r="E226" s="237" t="s">
        <v>19</v>
      </c>
      <c r="F226" s="238" t="s">
        <v>258</v>
      </c>
      <c r="G226" s="236"/>
      <c r="H226" s="239">
        <v>2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138</v>
      </c>
      <c r="AU226" s="245" t="s">
        <v>83</v>
      </c>
      <c r="AV226" s="14" t="s">
        <v>83</v>
      </c>
      <c r="AW226" s="14" t="s">
        <v>35</v>
      </c>
      <c r="AX226" s="14" t="s">
        <v>73</v>
      </c>
      <c r="AY226" s="245" t="s">
        <v>126</v>
      </c>
    </row>
    <row r="227" s="15" customFormat="1">
      <c r="A227" s="15"/>
      <c r="B227" s="246"/>
      <c r="C227" s="247"/>
      <c r="D227" s="226" t="s">
        <v>138</v>
      </c>
      <c r="E227" s="248" t="s">
        <v>19</v>
      </c>
      <c r="F227" s="249" t="s">
        <v>141</v>
      </c>
      <c r="G227" s="247"/>
      <c r="H227" s="250">
        <v>4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138</v>
      </c>
      <c r="AU227" s="256" t="s">
        <v>83</v>
      </c>
      <c r="AV227" s="15" t="s">
        <v>134</v>
      </c>
      <c r="AW227" s="15" t="s">
        <v>35</v>
      </c>
      <c r="AX227" s="15" t="s">
        <v>81</v>
      </c>
      <c r="AY227" s="256" t="s">
        <v>126</v>
      </c>
    </row>
    <row r="228" s="12" customFormat="1" ht="22.8" customHeight="1">
      <c r="A228" s="12"/>
      <c r="B228" s="190"/>
      <c r="C228" s="191"/>
      <c r="D228" s="192" t="s">
        <v>72</v>
      </c>
      <c r="E228" s="204" t="s">
        <v>291</v>
      </c>
      <c r="F228" s="204" t="s">
        <v>292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P229</f>
        <v>0</v>
      </c>
      <c r="Q228" s="198"/>
      <c r="R228" s="199">
        <f>R229</f>
        <v>0</v>
      </c>
      <c r="S228" s="198"/>
      <c r="T228" s="200">
        <f>T229</f>
        <v>0.5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83</v>
      </c>
      <c r="AT228" s="202" t="s">
        <v>72</v>
      </c>
      <c r="AU228" s="202" t="s">
        <v>81</v>
      </c>
      <c r="AY228" s="201" t="s">
        <v>126</v>
      </c>
      <c r="BK228" s="203">
        <f>BK229</f>
        <v>0</v>
      </c>
    </row>
    <row r="229" s="2" customFormat="1" ht="16.5" customHeight="1">
      <c r="A229" s="40"/>
      <c r="B229" s="41"/>
      <c r="C229" s="206" t="s">
        <v>293</v>
      </c>
      <c r="D229" s="206" t="s">
        <v>129</v>
      </c>
      <c r="E229" s="207" t="s">
        <v>294</v>
      </c>
      <c r="F229" s="208" t="s">
        <v>295</v>
      </c>
      <c r="G229" s="209" t="s">
        <v>191</v>
      </c>
      <c r="H229" s="210">
        <v>0.5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1</v>
      </c>
      <c r="T229" s="216">
        <f>S229*H229</f>
        <v>0.5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235</v>
      </c>
      <c r="AT229" s="217" t="s">
        <v>129</v>
      </c>
      <c r="AU229" s="217" t="s">
        <v>83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235</v>
      </c>
      <c r="BM229" s="217" t="s">
        <v>296</v>
      </c>
    </row>
    <row r="230" s="12" customFormat="1" ht="22.8" customHeight="1">
      <c r="A230" s="12"/>
      <c r="B230" s="190"/>
      <c r="C230" s="191"/>
      <c r="D230" s="192" t="s">
        <v>72</v>
      </c>
      <c r="E230" s="204" t="s">
        <v>297</v>
      </c>
      <c r="F230" s="204" t="s">
        <v>298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SUM(P231:P275)</f>
        <v>0</v>
      </c>
      <c r="Q230" s="198"/>
      <c r="R230" s="199">
        <f>SUM(R231:R275)</f>
        <v>0</v>
      </c>
      <c r="S230" s="198"/>
      <c r="T230" s="200">
        <f>SUM(T231:T275)</f>
        <v>15.785435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83</v>
      </c>
      <c r="AT230" s="202" t="s">
        <v>72</v>
      </c>
      <c r="AU230" s="202" t="s">
        <v>81</v>
      </c>
      <c r="AY230" s="201" t="s">
        <v>126</v>
      </c>
      <c r="BK230" s="203">
        <f>SUM(BK231:BK275)</f>
        <v>0</v>
      </c>
    </row>
    <row r="231" s="2" customFormat="1" ht="16.5" customHeight="1">
      <c r="A231" s="40"/>
      <c r="B231" s="41"/>
      <c r="C231" s="206" t="s">
        <v>299</v>
      </c>
      <c r="D231" s="206" t="s">
        <v>129</v>
      </c>
      <c r="E231" s="207" t="s">
        <v>300</v>
      </c>
      <c r="F231" s="208" t="s">
        <v>301</v>
      </c>
      <c r="G231" s="209" t="s">
        <v>132</v>
      </c>
      <c r="H231" s="210">
        <v>84.840000000000003</v>
      </c>
      <c r="I231" s="211"/>
      <c r="J231" s="212">
        <f>ROUND(I231*H231,2)</f>
        <v>0</v>
      </c>
      <c r="K231" s="208" t="s">
        <v>133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0.021999999999999999</v>
      </c>
      <c r="T231" s="216">
        <f>S231*H231</f>
        <v>1.8664799999999999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235</v>
      </c>
      <c r="AT231" s="217" t="s">
        <v>129</v>
      </c>
      <c r="AU231" s="217" t="s">
        <v>83</v>
      </c>
      <c r="AY231" s="19" t="s">
        <v>126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ROUND(I231*H231,2)</f>
        <v>0</v>
      </c>
      <c r="BL231" s="19" t="s">
        <v>235</v>
      </c>
      <c r="BM231" s="217" t="s">
        <v>302</v>
      </c>
    </row>
    <row r="232" s="2" customFormat="1">
      <c r="A232" s="40"/>
      <c r="B232" s="41"/>
      <c r="C232" s="42"/>
      <c r="D232" s="219" t="s">
        <v>136</v>
      </c>
      <c r="E232" s="42"/>
      <c r="F232" s="220" t="s">
        <v>303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136</v>
      </c>
      <c r="AU232" s="19" t="s">
        <v>83</v>
      </c>
    </row>
    <row r="233" s="13" customFormat="1">
      <c r="A233" s="13"/>
      <c r="B233" s="224"/>
      <c r="C233" s="225"/>
      <c r="D233" s="226" t="s">
        <v>138</v>
      </c>
      <c r="E233" s="227" t="s">
        <v>19</v>
      </c>
      <c r="F233" s="228" t="s">
        <v>146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138</v>
      </c>
      <c r="AU233" s="234" t="s">
        <v>83</v>
      </c>
      <c r="AV233" s="13" t="s">
        <v>81</v>
      </c>
      <c r="AW233" s="13" t="s">
        <v>35</v>
      </c>
      <c r="AX233" s="13" t="s">
        <v>73</v>
      </c>
      <c r="AY233" s="234" t="s">
        <v>126</v>
      </c>
    </row>
    <row r="234" s="14" customFormat="1">
      <c r="A234" s="14"/>
      <c r="B234" s="235"/>
      <c r="C234" s="236"/>
      <c r="D234" s="226" t="s">
        <v>138</v>
      </c>
      <c r="E234" s="237" t="s">
        <v>19</v>
      </c>
      <c r="F234" s="238" t="s">
        <v>304</v>
      </c>
      <c r="G234" s="236"/>
      <c r="H234" s="239">
        <v>84.840000000000003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138</v>
      </c>
      <c r="AU234" s="245" t="s">
        <v>83</v>
      </c>
      <c r="AV234" s="14" t="s">
        <v>83</v>
      </c>
      <c r="AW234" s="14" t="s">
        <v>35</v>
      </c>
      <c r="AX234" s="14" t="s">
        <v>73</v>
      </c>
      <c r="AY234" s="245" t="s">
        <v>126</v>
      </c>
    </row>
    <row r="235" s="15" customFormat="1">
      <c r="A235" s="15"/>
      <c r="B235" s="246"/>
      <c r="C235" s="247"/>
      <c r="D235" s="226" t="s">
        <v>138</v>
      </c>
      <c r="E235" s="248" t="s">
        <v>19</v>
      </c>
      <c r="F235" s="249" t="s">
        <v>141</v>
      </c>
      <c r="G235" s="247"/>
      <c r="H235" s="250">
        <v>84.840000000000003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138</v>
      </c>
      <c r="AU235" s="256" t="s">
        <v>83</v>
      </c>
      <c r="AV235" s="15" t="s">
        <v>134</v>
      </c>
      <c r="AW235" s="15" t="s">
        <v>35</v>
      </c>
      <c r="AX235" s="15" t="s">
        <v>81</v>
      </c>
      <c r="AY235" s="256" t="s">
        <v>126</v>
      </c>
    </row>
    <row r="236" s="2" customFormat="1" ht="24.15" customHeight="1">
      <c r="A236" s="40"/>
      <c r="B236" s="41"/>
      <c r="C236" s="206" t="s">
        <v>305</v>
      </c>
      <c r="D236" s="206" t="s">
        <v>129</v>
      </c>
      <c r="E236" s="207" t="s">
        <v>306</v>
      </c>
      <c r="F236" s="208" t="s">
        <v>307</v>
      </c>
      <c r="G236" s="209" t="s">
        <v>308</v>
      </c>
      <c r="H236" s="210">
        <v>3.2999999999999998</v>
      </c>
      <c r="I236" s="211"/>
      <c r="J236" s="212">
        <f>ROUND(I236*H236,2)</f>
        <v>0</v>
      </c>
      <c r="K236" s="208" t="s">
        <v>133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0.20000000000000001</v>
      </c>
      <c r="T236" s="216">
        <f>S236*H236</f>
        <v>0.66000000000000003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235</v>
      </c>
      <c r="AT236" s="217" t="s">
        <v>129</v>
      </c>
      <c r="AU236" s="217" t="s">
        <v>83</v>
      </c>
      <c r="AY236" s="19" t="s">
        <v>126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235</v>
      </c>
      <c r="BM236" s="217" t="s">
        <v>309</v>
      </c>
    </row>
    <row r="237" s="2" customFormat="1">
      <c r="A237" s="40"/>
      <c r="B237" s="41"/>
      <c r="C237" s="42"/>
      <c r="D237" s="219" t="s">
        <v>136</v>
      </c>
      <c r="E237" s="42"/>
      <c r="F237" s="220" t="s">
        <v>310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136</v>
      </c>
      <c r="AU237" s="19" t="s">
        <v>83</v>
      </c>
    </row>
    <row r="238" s="13" customFormat="1">
      <c r="A238" s="13"/>
      <c r="B238" s="224"/>
      <c r="C238" s="225"/>
      <c r="D238" s="226" t="s">
        <v>138</v>
      </c>
      <c r="E238" s="227" t="s">
        <v>19</v>
      </c>
      <c r="F238" s="228" t="s">
        <v>146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138</v>
      </c>
      <c r="AU238" s="234" t="s">
        <v>83</v>
      </c>
      <c r="AV238" s="13" t="s">
        <v>81</v>
      </c>
      <c r="AW238" s="13" t="s">
        <v>35</v>
      </c>
      <c r="AX238" s="13" t="s">
        <v>73</v>
      </c>
      <c r="AY238" s="234" t="s">
        <v>126</v>
      </c>
    </row>
    <row r="239" s="14" customFormat="1">
      <c r="A239" s="14"/>
      <c r="B239" s="235"/>
      <c r="C239" s="236"/>
      <c r="D239" s="226" t="s">
        <v>138</v>
      </c>
      <c r="E239" s="237" t="s">
        <v>19</v>
      </c>
      <c r="F239" s="238" t="s">
        <v>311</v>
      </c>
      <c r="G239" s="236"/>
      <c r="H239" s="239">
        <v>3.2999999999999998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138</v>
      </c>
      <c r="AU239" s="245" t="s">
        <v>83</v>
      </c>
      <c r="AV239" s="14" t="s">
        <v>83</v>
      </c>
      <c r="AW239" s="14" t="s">
        <v>35</v>
      </c>
      <c r="AX239" s="14" t="s">
        <v>73</v>
      </c>
      <c r="AY239" s="245" t="s">
        <v>126</v>
      </c>
    </row>
    <row r="240" s="15" customFormat="1">
      <c r="A240" s="15"/>
      <c r="B240" s="246"/>
      <c r="C240" s="247"/>
      <c r="D240" s="226" t="s">
        <v>138</v>
      </c>
      <c r="E240" s="248" t="s">
        <v>19</v>
      </c>
      <c r="F240" s="249" t="s">
        <v>141</v>
      </c>
      <c r="G240" s="247"/>
      <c r="H240" s="250">
        <v>3.2999999999999998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138</v>
      </c>
      <c r="AU240" s="256" t="s">
        <v>83</v>
      </c>
      <c r="AV240" s="15" t="s">
        <v>134</v>
      </c>
      <c r="AW240" s="15" t="s">
        <v>35</v>
      </c>
      <c r="AX240" s="15" t="s">
        <v>81</v>
      </c>
      <c r="AY240" s="256" t="s">
        <v>126</v>
      </c>
    </row>
    <row r="241" s="2" customFormat="1" ht="24.15" customHeight="1">
      <c r="A241" s="40"/>
      <c r="B241" s="41"/>
      <c r="C241" s="206" t="s">
        <v>312</v>
      </c>
      <c r="D241" s="206" t="s">
        <v>129</v>
      </c>
      <c r="E241" s="207" t="s">
        <v>313</v>
      </c>
      <c r="F241" s="208" t="s">
        <v>314</v>
      </c>
      <c r="G241" s="209" t="s">
        <v>308</v>
      </c>
      <c r="H241" s="210">
        <v>427.14999999999998</v>
      </c>
      <c r="I241" s="211"/>
      <c r="J241" s="212">
        <f>ROUND(I241*H241,2)</f>
        <v>0</v>
      </c>
      <c r="K241" s="208" t="s">
        <v>133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0.014</v>
      </c>
      <c r="T241" s="216">
        <f>S241*H241</f>
        <v>5.9801000000000002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235</v>
      </c>
      <c r="AT241" s="217" t="s">
        <v>129</v>
      </c>
      <c r="AU241" s="217" t="s">
        <v>83</v>
      </c>
      <c r="AY241" s="19" t="s">
        <v>126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235</v>
      </c>
      <c r="BM241" s="217" t="s">
        <v>315</v>
      </c>
    </row>
    <row r="242" s="2" customFormat="1">
      <c r="A242" s="40"/>
      <c r="B242" s="41"/>
      <c r="C242" s="42"/>
      <c r="D242" s="219" t="s">
        <v>136</v>
      </c>
      <c r="E242" s="42"/>
      <c r="F242" s="220" t="s">
        <v>316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83</v>
      </c>
    </row>
    <row r="243" s="13" customFormat="1">
      <c r="A243" s="13"/>
      <c r="B243" s="224"/>
      <c r="C243" s="225"/>
      <c r="D243" s="226" t="s">
        <v>138</v>
      </c>
      <c r="E243" s="227" t="s">
        <v>19</v>
      </c>
      <c r="F243" s="228" t="s">
        <v>317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138</v>
      </c>
      <c r="AU243" s="234" t="s">
        <v>83</v>
      </c>
      <c r="AV243" s="13" t="s">
        <v>81</v>
      </c>
      <c r="AW243" s="13" t="s">
        <v>35</v>
      </c>
      <c r="AX243" s="13" t="s">
        <v>73</v>
      </c>
      <c r="AY243" s="234" t="s">
        <v>126</v>
      </c>
    </row>
    <row r="244" s="14" customFormat="1">
      <c r="A244" s="14"/>
      <c r="B244" s="235"/>
      <c r="C244" s="236"/>
      <c r="D244" s="226" t="s">
        <v>138</v>
      </c>
      <c r="E244" s="237" t="s">
        <v>19</v>
      </c>
      <c r="F244" s="238" t="s">
        <v>318</v>
      </c>
      <c r="G244" s="236"/>
      <c r="H244" s="239">
        <v>159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138</v>
      </c>
      <c r="AU244" s="245" t="s">
        <v>83</v>
      </c>
      <c r="AV244" s="14" t="s">
        <v>83</v>
      </c>
      <c r="AW244" s="14" t="s">
        <v>35</v>
      </c>
      <c r="AX244" s="14" t="s">
        <v>73</v>
      </c>
      <c r="AY244" s="245" t="s">
        <v>126</v>
      </c>
    </row>
    <row r="245" s="14" customFormat="1">
      <c r="A245" s="14"/>
      <c r="B245" s="235"/>
      <c r="C245" s="236"/>
      <c r="D245" s="226" t="s">
        <v>138</v>
      </c>
      <c r="E245" s="237" t="s">
        <v>19</v>
      </c>
      <c r="F245" s="238" t="s">
        <v>319</v>
      </c>
      <c r="G245" s="236"/>
      <c r="H245" s="239">
        <v>17.350000000000001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138</v>
      </c>
      <c r="AU245" s="245" t="s">
        <v>83</v>
      </c>
      <c r="AV245" s="14" t="s">
        <v>83</v>
      </c>
      <c r="AW245" s="14" t="s">
        <v>35</v>
      </c>
      <c r="AX245" s="14" t="s">
        <v>73</v>
      </c>
      <c r="AY245" s="245" t="s">
        <v>126</v>
      </c>
    </row>
    <row r="246" s="13" customFormat="1">
      <c r="A246" s="13"/>
      <c r="B246" s="224"/>
      <c r="C246" s="225"/>
      <c r="D246" s="226" t="s">
        <v>138</v>
      </c>
      <c r="E246" s="227" t="s">
        <v>19</v>
      </c>
      <c r="F246" s="228" t="s">
        <v>320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138</v>
      </c>
      <c r="AU246" s="234" t="s">
        <v>83</v>
      </c>
      <c r="AV246" s="13" t="s">
        <v>81</v>
      </c>
      <c r="AW246" s="13" t="s">
        <v>35</v>
      </c>
      <c r="AX246" s="13" t="s">
        <v>73</v>
      </c>
      <c r="AY246" s="234" t="s">
        <v>126</v>
      </c>
    </row>
    <row r="247" s="14" customFormat="1">
      <c r="A247" s="14"/>
      <c r="B247" s="235"/>
      <c r="C247" s="236"/>
      <c r="D247" s="226" t="s">
        <v>138</v>
      </c>
      <c r="E247" s="237" t="s">
        <v>19</v>
      </c>
      <c r="F247" s="238" t="s">
        <v>321</v>
      </c>
      <c r="G247" s="236"/>
      <c r="H247" s="239">
        <v>61.5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138</v>
      </c>
      <c r="AU247" s="245" t="s">
        <v>83</v>
      </c>
      <c r="AV247" s="14" t="s">
        <v>83</v>
      </c>
      <c r="AW247" s="14" t="s">
        <v>35</v>
      </c>
      <c r="AX247" s="14" t="s">
        <v>73</v>
      </c>
      <c r="AY247" s="245" t="s">
        <v>126</v>
      </c>
    </row>
    <row r="248" s="13" customFormat="1">
      <c r="A248" s="13"/>
      <c r="B248" s="224"/>
      <c r="C248" s="225"/>
      <c r="D248" s="226" t="s">
        <v>138</v>
      </c>
      <c r="E248" s="227" t="s">
        <v>19</v>
      </c>
      <c r="F248" s="228" t="s">
        <v>322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138</v>
      </c>
      <c r="AU248" s="234" t="s">
        <v>83</v>
      </c>
      <c r="AV248" s="13" t="s">
        <v>81</v>
      </c>
      <c r="AW248" s="13" t="s">
        <v>35</v>
      </c>
      <c r="AX248" s="13" t="s">
        <v>73</v>
      </c>
      <c r="AY248" s="234" t="s">
        <v>126</v>
      </c>
    </row>
    <row r="249" s="14" customFormat="1">
      <c r="A249" s="14"/>
      <c r="B249" s="235"/>
      <c r="C249" s="236"/>
      <c r="D249" s="226" t="s">
        <v>138</v>
      </c>
      <c r="E249" s="237" t="s">
        <v>19</v>
      </c>
      <c r="F249" s="238" t="s">
        <v>323</v>
      </c>
      <c r="G249" s="236"/>
      <c r="H249" s="239">
        <v>4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138</v>
      </c>
      <c r="AU249" s="245" t="s">
        <v>83</v>
      </c>
      <c r="AV249" s="14" t="s">
        <v>83</v>
      </c>
      <c r="AW249" s="14" t="s">
        <v>35</v>
      </c>
      <c r="AX249" s="14" t="s">
        <v>73</v>
      </c>
      <c r="AY249" s="245" t="s">
        <v>126</v>
      </c>
    </row>
    <row r="250" s="13" customFormat="1">
      <c r="A250" s="13"/>
      <c r="B250" s="224"/>
      <c r="C250" s="225"/>
      <c r="D250" s="226" t="s">
        <v>138</v>
      </c>
      <c r="E250" s="227" t="s">
        <v>19</v>
      </c>
      <c r="F250" s="228" t="s">
        <v>324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138</v>
      </c>
      <c r="AU250" s="234" t="s">
        <v>83</v>
      </c>
      <c r="AV250" s="13" t="s">
        <v>81</v>
      </c>
      <c r="AW250" s="13" t="s">
        <v>35</v>
      </c>
      <c r="AX250" s="13" t="s">
        <v>73</v>
      </c>
      <c r="AY250" s="234" t="s">
        <v>126</v>
      </c>
    </row>
    <row r="251" s="14" customFormat="1">
      <c r="A251" s="14"/>
      <c r="B251" s="235"/>
      <c r="C251" s="236"/>
      <c r="D251" s="226" t="s">
        <v>138</v>
      </c>
      <c r="E251" s="237" t="s">
        <v>19</v>
      </c>
      <c r="F251" s="238" t="s">
        <v>325</v>
      </c>
      <c r="G251" s="236"/>
      <c r="H251" s="239">
        <v>107.09999999999999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138</v>
      </c>
      <c r="AU251" s="245" t="s">
        <v>83</v>
      </c>
      <c r="AV251" s="14" t="s">
        <v>83</v>
      </c>
      <c r="AW251" s="14" t="s">
        <v>35</v>
      </c>
      <c r="AX251" s="14" t="s">
        <v>73</v>
      </c>
      <c r="AY251" s="245" t="s">
        <v>126</v>
      </c>
    </row>
    <row r="252" s="14" customFormat="1">
      <c r="A252" s="14"/>
      <c r="B252" s="235"/>
      <c r="C252" s="236"/>
      <c r="D252" s="226" t="s">
        <v>138</v>
      </c>
      <c r="E252" s="237" t="s">
        <v>19</v>
      </c>
      <c r="F252" s="238" t="s">
        <v>326</v>
      </c>
      <c r="G252" s="236"/>
      <c r="H252" s="239">
        <v>24.75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138</v>
      </c>
      <c r="AU252" s="245" t="s">
        <v>83</v>
      </c>
      <c r="AV252" s="14" t="s">
        <v>83</v>
      </c>
      <c r="AW252" s="14" t="s">
        <v>35</v>
      </c>
      <c r="AX252" s="14" t="s">
        <v>73</v>
      </c>
      <c r="AY252" s="245" t="s">
        <v>126</v>
      </c>
    </row>
    <row r="253" s="13" customFormat="1">
      <c r="A253" s="13"/>
      <c r="B253" s="224"/>
      <c r="C253" s="225"/>
      <c r="D253" s="226" t="s">
        <v>138</v>
      </c>
      <c r="E253" s="227" t="s">
        <v>19</v>
      </c>
      <c r="F253" s="228" t="s">
        <v>327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138</v>
      </c>
      <c r="AU253" s="234" t="s">
        <v>83</v>
      </c>
      <c r="AV253" s="13" t="s">
        <v>81</v>
      </c>
      <c r="AW253" s="13" t="s">
        <v>35</v>
      </c>
      <c r="AX253" s="13" t="s">
        <v>73</v>
      </c>
      <c r="AY253" s="234" t="s">
        <v>126</v>
      </c>
    </row>
    <row r="254" s="14" customFormat="1">
      <c r="A254" s="14"/>
      <c r="B254" s="235"/>
      <c r="C254" s="236"/>
      <c r="D254" s="226" t="s">
        <v>138</v>
      </c>
      <c r="E254" s="237" t="s">
        <v>19</v>
      </c>
      <c r="F254" s="238" t="s">
        <v>328</v>
      </c>
      <c r="G254" s="236"/>
      <c r="H254" s="239">
        <v>41.600000000000001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138</v>
      </c>
      <c r="AU254" s="245" t="s">
        <v>83</v>
      </c>
      <c r="AV254" s="14" t="s">
        <v>83</v>
      </c>
      <c r="AW254" s="14" t="s">
        <v>35</v>
      </c>
      <c r="AX254" s="14" t="s">
        <v>73</v>
      </c>
      <c r="AY254" s="245" t="s">
        <v>126</v>
      </c>
    </row>
    <row r="255" s="14" customFormat="1">
      <c r="A255" s="14"/>
      <c r="B255" s="235"/>
      <c r="C255" s="236"/>
      <c r="D255" s="226" t="s">
        <v>138</v>
      </c>
      <c r="E255" s="237" t="s">
        <v>19</v>
      </c>
      <c r="F255" s="238" t="s">
        <v>329</v>
      </c>
      <c r="G255" s="236"/>
      <c r="H255" s="239">
        <v>11.85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138</v>
      </c>
      <c r="AU255" s="245" t="s">
        <v>83</v>
      </c>
      <c r="AV255" s="14" t="s">
        <v>83</v>
      </c>
      <c r="AW255" s="14" t="s">
        <v>35</v>
      </c>
      <c r="AX255" s="14" t="s">
        <v>73</v>
      </c>
      <c r="AY255" s="245" t="s">
        <v>126</v>
      </c>
    </row>
    <row r="256" s="15" customFormat="1">
      <c r="A256" s="15"/>
      <c r="B256" s="246"/>
      <c r="C256" s="247"/>
      <c r="D256" s="226" t="s">
        <v>138</v>
      </c>
      <c r="E256" s="248" t="s">
        <v>19</v>
      </c>
      <c r="F256" s="249" t="s">
        <v>141</v>
      </c>
      <c r="G256" s="247"/>
      <c r="H256" s="250">
        <v>427.14999999999998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138</v>
      </c>
      <c r="AU256" s="256" t="s">
        <v>83</v>
      </c>
      <c r="AV256" s="15" t="s">
        <v>134</v>
      </c>
      <c r="AW256" s="15" t="s">
        <v>35</v>
      </c>
      <c r="AX256" s="15" t="s">
        <v>81</v>
      </c>
      <c r="AY256" s="256" t="s">
        <v>126</v>
      </c>
    </row>
    <row r="257" s="2" customFormat="1" ht="24.15" customHeight="1">
      <c r="A257" s="40"/>
      <c r="B257" s="41"/>
      <c r="C257" s="206" t="s">
        <v>330</v>
      </c>
      <c r="D257" s="206" t="s">
        <v>129</v>
      </c>
      <c r="E257" s="207" t="s">
        <v>331</v>
      </c>
      <c r="F257" s="208" t="s">
        <v>332</v>
      </c>
      <c r="G257" s="209" t="s">
        <v>308</v>
      </c>
      <c r="H257" s="210">
        <v>46.049999999999997</v>
      </c>
      <c r="I257" s="211"/>
      <c r="J257" s="212">
        <f>ROUND(I257*H257,2)</f>
        <v>0</v>
      </c>
      <c r="K257" s="208" t="s">
        <v>133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0.032000000000000001</v>
      </c>
      <c r="T257" s="216">
        <f>S257*H257</f>
        <v>1.4736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235</v>
      </c>
      <c r="AT257" s="217" t="s">
        <v>129</v>
      </c>
      <c r="AU257" s="217" t="s">
        <v>83</v>
      </c>
      <c r="AY257" s="19" t="s">
        <v>126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235</v>
      </c>
      <c r="BM257" s="217" t="s">
        <v>333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334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83</v>
      </c>
    </row>
    <row r="259" s="13" customFormat="1">
      <c r="A259" s="13"/>
      <c r="B259" s="224"/>
      <c r="C259" s="225"/>
      <c r="D259" s="226" t="s">
        <v>138</v>
      </c>
      <c r="E259" s="227" t="s">
        <v>19</v>
      </c>
      <c r="F259" s="228" t="s">
        <v>335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138</v>
      </c>
      <c r="AU259" s="234" t="s">
        <v>83</v>
      </c>
      <c r="AV259" s="13" t="s">
        <v>81</v>
      </c>
      <c r="AW259" s="13" t="s">
        <v>35</v>
      </c>
      <c r="AX259" s="13" t="s">
        <v>73</v>
      </c>
      <c r="AY259" s="234" t="s">
        <v>126</v>
      </c>
    </row>
    <row r="260" s="14" customFormat="1">
      <c r="A260" s="14"/>
      <c r="B260" s="235"/>
      <c r="C260" s="236"/>
      <c r="D260" s="226" t="s">
        <v>138</v>
      </c>
      <c r="E260" s="237" t="s">
        <v>19</v>
      </c>
      <c r="F260" s="238" t="s">
        <v>336</v>
      </c>
      <c r="G260" s="236"/>
      <c r="H260" s="239">
        <v>46.049999999999997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138</v>
      </c>
      <c r="AU260" s="245" t="s">
        <v>83</v>
      </c>
      <c r="AV260" s="14" t="s">
        <v>83</v>
      </c>
      <c r="AW260" s="14" t="s">
        <v>35</v>
      </c>
      <c r="AX260" s="14" t="s">
        <v>73</v>
      </c>
      <c r="AY260" s="245" t="s">
        <v>126</v>
      </c>
    </row>
    <row r="261" s="15" customFormat="1">
      <c r="A261" s="15"/>
      <c r="B261" s="246"/>
      <c r="C261" s="247"/>
      <c r="D261" s="226" t="s">
        <v>138</v>
      </c>
      <c r="E261" s="248" t="s">
        <v>19</v>
      </c>
      <c r="F261" s="249" t="s">
        <v>141</v>
      </c>
      <c r="G261" s="247"/>
      <c r="H261" s="250">
        <v>46.049999999999997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138</v>
      </c>
      <c r="AU261" s="256" t="s">
        <v>83</v>
      </c>
      <c r="AV261" s="15" t="s">
        <v>134</v>
      </c>
      <c r="AW261" s="15" t="s">
        <v>35</v>
      </c>
      <c r="AX261" s="15" t="s">
        <v>81</v>
      </c>
      <c r="AY261" s="256" t="s">
        <v>126</v>
      </c>
    </row>
    <row r="262" s="2" customFormat="1" ht="24.15" customHeight="1">
      <c r="A262" s="40"/>
      <c r="B262" s="41"/>
      <c r="C262" s="206" t="s">
        <v>337</v>
      </c>
      <c r="D262" s="206" t="s">
        <v>129</v>
      </c>
      <c r="E262" s="207" t="s">
        <v>338</v>
      </c>
      <c r="F262" s="208" t="s">
        <v>339</v>
      </c>
      <c r="G262" s="209" t="s">
        <v>132</v>
      </c>
      <c r="H262" s="210">
        <v>278.82499999999999</v>
      </c>
      <c r="I262" s="211"/>
      <c r="J262" s="212">
        <f>ROUND(I262*H262,2)</f>
        <v>0</v>
      </c>
      <c r="K262" s="208" t="s">
        <v>133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0.014999999999999999</v>
      </c>
      <c r="T262" s="216">
        <f>S262*H262</f>
        <v>4.1823749999999995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235</v>
      </c>
      <c r="AT262" s="217" t="s">
        <v>129</v>
      </c>
      <c r="AU262" s="217" t="s">
        <v>83</v>
      </c>
      <c r="AY262" s="19" t="s">
        <v>126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235</v>
      </c>
      <c r="BM262" s="217" t="s">
        <v>340</v>
      </c>
    </row>
    <row r="263" s="2" customFormat="1">
      <c r="A263" s="40"/>
      <c r="B263" s="41"/>
      <c r="C263" s="42"/>
      <c r="D263" s="219" t="s">
        <v>136</v>
      </c>
      <c r="E263" s="42"/>
      <c r="F263" s="220" t="s">
        <v>341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136</v>
      </c>
      <c r="AU263" s="19" t="s">
        <v>83</v>
      </c>
    </row>
    <row r="264" s="13" customFormat="1">
      <c r="A264" s="13"/>
      <c r="B264" s="224"/>
      <c r="C264" s="225"/>
      <c r="D264" s="226" t="s">
        <v>138</v>
      </c>
      <c r="E264" s="227" t="s">
        <v>19</v>
      </c>
      <c r="F264" s="228" t="s">
        <v>342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138</v>
      </c>
      <c r="AU264" s="234" t="s">
        <v>83</v>
      </c>
      <c r="AV264" s="13" t="s">
        <v>81</v>
      </c>
      <c r="AW264" s="13" t="s">
        <v>35</v>
      </c>
      <c r="AX264" s="13" t="s">
        <v>73</v>
      </c>
      <c r="AY264" s="234" t="s">
        <v>126</v>
      </c>
    </row>
    <row r="265" s="14" customFormat="1">
      <c r="A265" s="14"/>
      <c r="B265" s="235"/>
      <c r="C265" s="236"/>
      <c r="D265" s="226" t="s">
        <v>138</v>
      </c>
      <c r="E265" s="237" t="s">
        <v>19</v>
      </c>
      <c r="F265" s="238" t="s">
        <v>343</v>
      </c>
      <c r="G265" s="236"/>
      <c r="H265" s="239">
        <v>242.53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138</v>
      </c>
      <c r="AU265" s="245" t="s">
        <v>83</v>
      </c>
      <c r="AV265" s="14" t="s">
        <v>83</v>
      </c>
      <c r="AW265" s="14" t="s">
        <v>35</v>
      </c>
      <c r="AX265" s="14" t="s">
        <v>73</v>
      </c>
      <c r="AY265" s="245" t="s">
        <v>126</v>
      </c>
    </row>
    <row r="266" s="14" customFormat="1">
      <c r="A266" s="14"/>
      <c r="B266" s="235"/>
      <c r="C266" s="236"/>
      <c r="D266" s="226" t="s">
        <v>138</v>
      </c>
      <c r="E266" s="237" t="s">
        <v>19</v>
      </c>
      <c r="F266" s="238" t="s">
        <v>344</v>
      </c>
      <c r="G266" s="236"/>
      <c r="H266" s="239">
        <v>-24.199999999999999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138</v>
      </c>
      <c r="AU266" s="245" t="s">
        <v>83</v>
      </c>
      <c r="AV266" s="14" t="s">
        <v>83</v>
      </c>
      <c r="AW266" s="14" t="s">
        <v>35</v>
      </c>
      <c r="AX266" s="14" t="s">
        <v>73</v>
      </c>
      <c r="AY266" s="245" t="s">
        <v>126</v>
      </c>
    </row>
    <row r="267" s="14" customFormat="1">
      <c r="A267" s="14"/>
      <c r="B267" s="235"/>
      <c r="C267" s="236"/>
      <c r="D267" s="226" t="s">
        <v>138</v>
      </c>
      <c r="E267" s="237" t="s">
        <v>19</v>
      </c>
      <c r="F267" s="238" t="s">
        <v>345</v>
      </c>
      <c r="G267" s="236"/>
      <c r="H267" s="239">
        <v>18.995000000000001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138</v>
      </c>
      <c r="AU267" s="245" t="s">
        <v>83</v>
      </c>
      <c r="AV267" s="14" t="s">
        <v>83</v>
      </c>
      <c r="AW267" s="14" t="s">
        <v>35</v>
      </c>
      <c r="AX267" s="14" t="s">
        <v>73</v>
      </c>
      <c r="AY267" s="245" t="s">
        <v>126</v>
      </c>
    </row>
    <row r="268" s="13" customFormat="1">
      <c r="A268" s="13"/>
      <c r="B268" s="224"/>
      <c r="C268" s="225"/>
      <c r="D268" s="226" t="s">
        <v>138</v>
      </c>
      <c r="E268" s="227" t="s">
        <v>19</v>
      </c>
      <c r="F268" s="228" t="s">
        <v>183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138</v>
      </c>
      <c r="AU268" s="234" t="s">
        <v>83</v>
      </c>
      <c r="AV268" s="13" t="s">
        <v>81</v>
      </c>
      <c r="AW268" s="13" t="s">
        <v>35</v>
      </c>
      <c r="AX268" s="13" t="s">
        <v>73</v>
      </c>
      <c r="AY268" s="234" t="s">
        <v>126</v>
      </c>
    </row>
    <row r="269" s="14" customFormat="1">
      <c r="A269" s="14"/>
      <c r="B269" s="235"/>
      <c r="C269" s="236"/>
      <c r="D269" s="226" t="s">
        <v>138</v>
      </c>
      <c r="E269" s="237" t="s">
        <v>19</v>
      </c>
      <c r="F269" s="238" t="s">
        <v>238</v>
      </c>
      <c r="G269" s="236"/>
      <c r="H269" s="239">
        <v>41.5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138</v>
      </c>
      <c r="AU269" s="245" t="s">
        <v>83</v>
      </c>
      <c r="AV269" s="14" t="s">
        <v>83</v>
      </c>
      <c r="AW269" s="14" t="s">
        <v>35</v>
      </c>
      <c r="AX269" s="14" t="s">
        <v>73</v>
      </c>
      <c r="AY269" s="245" t="s">
        <v>126</v>
      </c>
    </row>
    <row r="270" s="15" customFormat="1">
      <c r="A270" s="15"/>
      <c r="B270" s="246"/>
      <c r="C270" s="247"/>
      <c r="D270" s="226" t="s">
        <v>138</v>
      </c>
      <c r="E270" s="248" t="s">
        <v>19</v>
      </c>
      <c r="F270" s="249" t="s">
        <v>141</v>
      </c>
      <c r="G270" s="247"/>
      <c r="H270" s="250">
        <v>278.82499999999999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138</v>
      </c>
      <c r="AU270" s="256" t="s">
        <v>83</v>
      </c>
      <c r="AV270" s="15" t="s">
        <v>134</v>
      </c>
      <c r="AW270" s="15" t="s">
        <v>35</v>
      </c>
      <c r="AX270" s="15" t="s">
        <v>81</v>
      </c>
      <c r="AY270" s="256" t="s">
        <v>126</v>
      </c>
    </row>
    <row r="271" s="2" customFormat="1" ht="16.5" customHeight="1">
      <c r="A271" s="40"/>
      <c r="B271" s="41"/>
      <c r="C271" s="206" t="s">
        <v>346</v>
      </c>
      <c r="D271" s="206" t="s">
        <v>129</v>
      </c>
      <c r="E271" s="207" t="s">
        <v>347</v>
      </c>
      <c r="F271" s="208" t="s">
        <v>348</v>
      </c>
      <c r="G271" s="209" t="s">
        <v>132</v>
      </c>
      <c r="H271" s="210">
        <v>101.43000000000001</v>
      </c>
      <c r="I271" s="211"/>
      <c r="J271" s="212">
        <f>ROUND(I271*H271,2)</f>
        <v>0</v>
      </c>
      <c r="K271" s="208" t="s">
        <v>133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0.016</v>
      </c>
      <c r="T271" s="216">
        <f>S271*H271</f>
        <v>1.6228800000000001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235</v>
      </c>
      <c r="AT271" s="217" t="s">
        <v>129</v>
      </c>
      <c r="AU271" s="217" t="s">
        <v>83</v>
      </c>
      <c r="AY271" s="19" t="s">
        <v>126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235</v>
      </c>
      <c r="BM271" s="217" t="s">
        <v>349</v>
      </c>
    </row>
    <row r="272" s="2" customFormat="1">
      <c r="A272" s="40"/>
      <c r="B272" s="41"/>
      <c r="C272" s="42"/>
      <c r="D272" s="219" t="s">
        <v>136</v>
      </c>
      <c r="E272" s="42"/>
      <c r="F272" s="220" t="s">
        <v>350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136</v>
      </c>
      <c r="AU272" s="19" t="s">
        <v>83</v>
      </c>
    </row>
    <row r="273" s="13" customFormat="1">
      <c r="A273" s="13"/>
      <c r="B273" s="224"/>
      <c r="C273" s="225"/>
      <c r="D273" s="226" t="s">
        <v>138</v>
      </c>
      <c r="E273" s="227" t="s">
        <v>19</v>
      </c>
      <c r="F273" s="228" t="s">
        <v>351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138</v>
      </c>
      <c r="AU273" s="234" t="s">
        <v>83</v>
      </c>
      <c r="AV273" s="13" t="s">
        <v>81</v>
      </c>
      <c r="AW273" s="13" t="s">
        <v>35</v>
      </c>
      <c r="AX273" s="13" t="s">
        <v>73</v>
      </c>
      <c r="AY273" s="234" t="s">
        <v>126</v>
      </c>
    </row>
    <row r="274" s="14" customFormat="1">
      <c r="A274" s="14"/>
      <c r="B274" s="235"/>
      <c r="C274" s="236"/>
      <c r="D274" s="226" t="s">
        <v>138</v>
      </c>
      <c r="E274" s="237" t="s">
        <v>19</v>
      </c>
      <c r="F274" s="238" t="s">
        <v>352</v>
      </c>
      <c r="G274" s="236"/>
      <c r="H274" s="239">
        <v>101.43000000000001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138</v>
      </c>
      <c r="AU274" s="245" t="s">
        <v>83</v>
      </c>
      <c r="AV274" s="14" t="s">
        <v>83</v>
      </c>
      <c r="AW274" s="14" t="s">
        <v>35</v>
      </c>
      <c r="AX274" s="14" t="s">
        <v>73</v>
      </c>
      <c r="AY274" s="245" t="s">
        <v>126</v>
      </c>
    </row>
    <row r="275" s="15" customFormat="1">
      <c r="A275" s="15"/>
      <c r="B275" s="246"/>
      <c r="C275" s="247"/>
      <c r="D275" s="226" t="s">
        <v>138</v>
      </c>
      <c r="E275" s="248" t="s">
        <v>19</v>
      </c>
      <c r="F275" s="249" t="s">
        <v>141</v>
      </c>
      <c r="G275" s="247"/>
      <c r="H275" s="250">
        <v>101.43000000000001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138</v>
      </c>
      <c r="AU275" s="256" t="s">
        <v>83</v>
      </c>
      <c r="AV275" s="15" t="s">
        <v>134</v>
      </c>
      <c r="AW275" s="15" t="s">
        <v>35</v>
      </c>
      <c r="AX275" s="15" t="s">
        <v>81</v>
      </c>
      <c r="AY275" s="256" t="s">
        <v>126</v>
      </c>
    </row>
    <row r="276" s="12" customFormat="1" ht="22.8" customHeight="1">
      <c r="A276" s="12"/>
      <c r="B276" s="190"/>
      <c r="C276" s="191"/>
      <c r="D276" s="192" t="s">
        <v>72</v>
      </c>
      <c r="E276" s="204" t="s">
        <v>353</v>
      </c>
      <c r="F276" s="204" t="s">
        <v>354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SUM(P277:P342)</f>
        <v>0</v>
      </c>
      <c r="Q276" s="198"/>
      <c r="R276" s="199">
        <f>SUM(R277:R342)</f>
        <v>0</v>
      </c>
      <c r="S276" s="198"/>
      <c r="T276" s="200">
        <f>SUM(T277:T342)</f>
        <v>2.9805108000000002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83</v>
      </c>
      <c r="AT276" s="202" t="s">
        <v>72</v>
      </c>
      <c r="AU276" s="202" t="s">
        <v>81</v>
      </c>
      <c r="AY276" s="201" t="s">
        <v>126</v>
      </c>
      <c r="BK276" s="203">
        <f>SUM(BK277:BK342)</f>
        <v>0</v>
      </c>
    </row>
    <row r="277" s="2" customFormat="1" ht="16.5" customHeight="1">
      <c r="A277" s="40"/>
      <c r="B277" s="41"/>
      <c r="C277" s="206" t="s">
        <v>355</v>
      </c>
      <c r="D277" s="206" t="s">
        <v>129</v>
      </c>
      <c r="E277" s="207" t="s">
        <v>356</v>
      </c>
      <c r="F277" s="208" t="s">
        <v>357</v>
      </c>
      <c r="G277" s="209" t="s">
        <v>132</v>
      </c>
      <c r="H277" s="210">
        <v>237.32499999999999</v>
      </c>
      <c r="I277" s="211"/>
      <c r="J277" s="212">
        <f>ROUND(I277*H277,2)</f>
        <v>0</v>
      </c>
      <c r="K277" s="208" t="s">
        <v>133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0.00594</v>
      </c>
      <c r="T277" s="216">
        <f>S277*H277</f>
        <v>1.4097104999999999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235</v>
      </c>
      <c r="AT277" s="217" t="s">
        <v>129</v>
      </c>
      <c r="AU277" s="217" t="s">
        <v>83</v>
      </c>
      <c r="AY277" s="19" t="s">
        <v>126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235</v>
      </c>
      <c r="BM277" s="217" t="s">
        <v>358</v>
      </c>
    </row>
    <row r="278" s="2" customFormat="1">
      <c r="A278" s="40"/>
      <c r="B278" s="41"/>
      <c r="C278" s="42"/>
      <c r="D278" s="219" t="s">
        <v>136</v>
      </c>
      <c r="E278" s="42"/>
      <c r="F278" s="220" t="s">
        <v>359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136</v>
      </c>
      <c r="AU278" s="19" t="s">
        <v>83</v>
      </c>
    </row>
    <row r="279" s="13" customFormat="1">
      <c r="A279" s="13"/>
      <c r="B279" s="224"/>
      <c r="C279" s="225"/>
      <c r="D279" s="226" t="s">
        <v>138</v>
      </c>
      <c r="E279" s="227" t="s">
        <v>19</v>
      </c>
      <c r="F279" s="228" t="s">
        <v>342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138</v>
      </c>
      <c r="AU279" s="234" t="s">
        <v>83</v>
      </c>
      <c r="AV279" s="13" t="s">
        <v>81</v>
      </c>
      <c r="AW279" s="13" t="s">
        <v>35</v>
      </c>
      <c r="AX279" s="13" t="s">
        <v>73</v>
      </c>
      <c r="AY279" s="234" t="s">
        <v>126</v>
      </c>
    </row>
    <row r="280" s="14" customFormat="1">
      <c r="A280" s="14"/>
      <c r="B280" s="235"/>
      <c r="C280" s="236"/>
      <c r="D280" s="226" t="s">
        <v>138</v>
      </c>
      <c r="E280" s="237" t="s">
        <v>19</v>
      </c>
      <c r="F280" s="238" t="s">
        <v>343</v>
      </c>
      <c r="G280" s="236"/>
      <c r="H280" s="239">
        <v>242.53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138</v>
      </c>
      <c r="AU280" s="245" t="s">
        <v>83</v>
      </c>
      <c r="AV280" s="14" t="s">
        <v>83</v>
      </c>
      <c r="AW280" s="14" t="s">
        <v>35</v>
      </c>
      <c r="AX280" s="14" t="s">
        <v>73</v>
      </c>
      <c r="AY280" s="245" t="s">
        <v>126</v>
      </c>
    </row>
    <row r="281" s="14" customFormat="1">
      <c r="A281" s="14"/>
      <c r="B281" s="235"/>
      <c r="C281" s="236"/>
      <c r="D281" s="226" t="s">
        <v>138</v>
      </c>
      <c r="E281" s="237" t="s">
        <v>19</v>
      </c>
      <c r="F281" s="238" t="s">
        <v>344</v>
      </c>
      <c r="G281" s="236"/>
      <c r="H281" s="239">
        <v>-24.199999999999999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138</v>
      </c>
      <c r="AU281" s="245" t="s">
        <v>83</v>
      </c>
      <c r="AV281" s="14" t="s">
        <v>83</v>
      </c>
      <c r="AW281" s="14" t="s">
        <v>35</v>
      </c>
      <c r="AX281" s="14" t="s">
        <v>73</v>
      </c>
      <c r="AY281" s="245" t="s">
        <v>126</v>
      </c>
    </row>
    <row r="282" s="14" customFormat="1">
      <c r="A282" s="14"/>
      <c r="B282" s="235"/>
      <c r="C282" s="236"/>
      <c r="D282" s="226" t="s">
        <v>138</v>
      </c>
      <c r="E282" s="237" t="s">
        <v>19</v>
      </c>
      <c r="F282" s="238" t="s">
        <v>345</v>
      </c>
      <c r="G282" s="236"/>
      <c r="H282" s="239">
        <v>18.995000000000001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138</v>
      </c>
      <c r="AU282" s="245" t="s">
        <v>83</v>
      </c>
      <c r="AV282" s="14" t="s">
        <v>83</v>
      </c>
      <c r="AW282" s="14" t="s">
        <v>35</v>
      </c>
      <c r="AX282" s="14" t="s">
        <v>73</v>
      </c>
      <c r="AY282" s="245" t="s">
        <v>126</v>
      </c>
    </row>
    <row r="283" s="15" customFormat="1">
      <c r="A283" s="15"/>
      <c r="B283" s="246"/>
      <c r="C283" s="247"/>
      <c r="D283" s="226" t="s">
        <v>138</v>
      </c>
      <c r="E283" s="248" t="s">
        <v>19</v>
      </c>
      <c r="F283" s="249" t="s">
        <v>141</v>
      </c>
      <c r="G283" s="247"/>
      <c r="H283" s="250">
        <v>237.32499999999999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138</v>
      </c>
      <c r="AU283" s="256" t="s">
        <v>83</v>
      </c>
      <c r="AV283" s="15" t="s">
        <v>134</v>
      </c>
      <c r="AW283" s="15" t="s">
        <v>35</v>
      </c>
      <c r="AX283" s="15" t="s">
        <v>81</v>
      </c>
      <c r="AY283" s="256" t="s">
        <v>126</v>
      </c>
    </row>
    <row r="284" s="2" customFormat="1" ht="21.75" customHeight="1">
      <c r="A284" s="40"/>
      <c r="B284" s="41"/>
      <c r="C284" s="206" t="s">
        <v>360</v>
      </c>
      <c r="D284" s="206" t="s">
        <v>129</v>
      </c>
      <c r="E284" s="207" t="s">
        <v>361</v>
      </c>
      <c r="F284" s="208" t="s">
        <v>362</v>
      </c>
      <c r="G284" s="209" t="s">
        <v>308</v>
      </c>
      <c r="H284" s="210">
        <v>15.35</v>
      </c>
      <c r="I284" s="211"/>
      <c r="J284" s="212">
        <f>ROUND(I284*H284,2)</f>
        <v>0</v>
      </c>
      <c r="K284" s="208" t="s">
        <v>133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0.0033800000000000002</v>
      </c>
      <c r="T284" s="216">
        <f>S284*H284</f>
        <v>0.051882999999999999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235</v>
      </c>
      <c r="AT284" s="217" t="s">
        <v>129</v>
      </c>
      <c r="AU284" s="217" t="s">
        <v>83</v>
      </c>
      <c r="AY284" s="19" t="s">
        <v>126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81</v>
      </c>
      <c r="BK284" s="218">
        <f>ROUND(I284*H284,2)</f>
        <v>0</v>
      </c>
      <c r="BL284" s="19" t="s">
        <v>235</v>
      </c>
      <c r="BM284" s="217" t="s">
        <v>363</v>
      </c>
    </row>
    <row r="285" s="2" customFormat="1">
      <c r="A285" s="40"/>
      <c r="B285" s="41"/>
      <c r="C285" s="42"/>
      <c r="D285" s="219" t="s">
        <v>136</v>
      </c>
      <c r="E285" s="42"/>
      <c r="F285" s="220" t="s">
        <v>364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136</v>
      </c>
      <c r="AU285" s="19" t="s">
        <v>83</v>
      </c>
    </row>
    <row r="286" s="13" customFormat="1">
      <c r="A286" s="13"/>
      <c r="B286" s="224"/>
      <c r="C286" s="225"/>
      <c r="D286" s="226" t="s">
        <v>138</v>
      </c>
      <c r="E286" s="227" t="s">
        <v>19</v>
      </c>
      <c r="F286" s="228" t="s">
        <v>342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138</v>
      </c>
      <c r="AU286" s="234" t="s">
        <v>83</v>
      </c>
      <c r="AV286" s="13" t="s">
        <v>81</v>
      </c>
      <c r="AW286" s="13" t="s">
        <v>35</v>
      </c>
      <c r="AX286" s="13" t="s">
        <v>73</v>
      </c>
      <c r="AY286" s="234" t="s">
        <v>126</v>
      </c>
    </row>
    <row r="287" s="14" customFormat="1">
      <c r="A287" s="14"/>
      <c r="B287" s="235"/>
      <c r="C287" s="236"/>
      <c r="D287" s="226" t="s">
        <v>138</v>
      </c>
      <c r="E287" s="237" t="s">
        <v>19</v>
      </c>
      <c r="F287" s="238" t="s">
        <v>365</v>
      </c>
      <c r="G287" s="236"/>
      <c r="H287" s="239">
        <v>15.35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138</v>
      </c>
      <c r="AU287" s="245" t="s">
        <v>83</v>
      </c>
      <c r="AV287" s="14" t="s">
        <v>83</v>
      </c>
      <c r="AW287" s="14" t="s">
        <v>35</v>
      </c>
      <c r="AX287" s="14" t="s">
        <v>73</v>
      </c>
      <c r="AY287" s="245" t="s">
        <v>126</v>
      </c>
    </row>
    <row r="288" s="15" customFormat="1">
      <c r="A288" s="15"/>
      <c r="B288" s="246"/>
      <c r="C288" s="247"/>
      <c r="D288" s="226" t="s">
        <v>138</v>
      </c>
      <c r="E288" s="248" t="s">
        <v>19</v>
      </c>
      <c r="F288" s="249" t="s">
        <v>141</v>
      </c>
      <c r="G288" s="247"/>
      <c r="H288" s="250">
        <v>15.35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138</v>
      </c>
      <c r="AU288" s="256" t="s">
        <v>83</v>
      </c>
      <c r="AV288" s="15" t="s">
        <v>134</v>
      </c>
      <c r="AW288" s="15" t="s">
        <v>35</v>
      </c>
      <c r="AX288" s="15" t="s">
        <v>81</v>
      </c>
      <c r="AY288" s="256" t="s">
        <v>126</v>
      </c>
    </row>
    <row r="289" s="2" customFormat="1" ht="16.5" customHeight="1">
      <c r="A289" s="40"/>
      <c r="B289" s="41"/>
      <c r="C289" s="206" t="s">
        <v>366</v>
      </c>
      <c r="D289" s="206" t="s">
        <v>129</v>
      </c>
      <c r="E289" s="207" t="s">
        <v>367</v>
      </c>
      <c r="F289" s="208" t="s">
        <v>368</v>
      </c>
      <c r="G289" s="209" t="s">
        <v>308</v>
      </c>
      <c r="H289" s="210">
        <v>39.100000000000001</v>
      </c>
      <c r="I289" s="211"/>
      <c r="J289" s="212">
        <f>ROUND(I289*H289,2)</f>
        <v>0</v>
      </c>
      <c r="K289" s="208" t="s">
        <v>133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0.0016999999999999999</v>
      </c>
      <c r="T289" s="216">
        <f>S289*H289</f>
        <v>0.066470000000000001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235</v>
      </c>
      <c r="AT289" s="217" t="s">
        <v>129</v>
      </c>
      <c r="AU289" s="217" t="s">
        <v>83</v>
      </c>
      <c r="AY289" s="19" t="s">
        <v>126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81</v>
      </c>
      <c r="BK289" s="218">
        <f>ROUND(I289*H289,2)</f>
        <v>0</v>
      </c>
      <c r="BL289" s="19" t="s">
        <v>235</v>
      </c>
      <c r="BM289" s="217" t="s">
        <v>369</v>
      </c>
    </row>
    <row r="290" s="2" customFormat="1">
      <c r="A290" s="40"/>
      <c r="B290" s="41"/>
      <c r="C290" s="42"/>
      <c r="D290" s="219" t="s">
        <v>136</v>
      </c>
      <c r="E290" s="42"/>
      <c r="F290" s="220" t="s">
        <v>370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136</v>
      </c>
      <c r="AU290" s="19" t="s">
        <v>83</v>
      </c>
    </row>
    <row r="291" s="13" customFormat="1">
      <c r="A291" s="13"/>
      <c r="B291" s="224"/>
      <c r="C291" s="225"/>
      <c r="D291" s="226" t="s">
        <v>138</v>
      </c>
      <c r="E291" s="227" t="s">
        <v>19</v>
      </c>
      <c r="F291" s="228" t="s">
        <v>342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138</v>
      </c>
      <c r="AU291" s="234" t="s">
        <v>83</v>
      </c>
      <c r="AV291" s="13" t="s">
        <v>81</v>
      </c>
      <c r="AW291" s="13" t="s">
        <v>35</v>
      </c>
      <c r="AX291" s="13" t="s">
        <v>73</v>
      </c>
      <c r="AY291" s="234" t="s">
        <v>126</v>
      </c>
    </row>
    <row r="292" s="14" customFormat="1">
      <c r="A292" s="14"/>
      <c r="B292" s="235"/>
      <c r="C292" s="236"/>
      <c r="D292" s="226" t="s">
        <v>138</v>
      </c>
      <c r="E292" s="237" t="s">
        <v>19</v>
      </c>
      <c r="F292" s="238" t="s">
        <v>371</v>
      </c>
      <c r="G292" s="236"/>
      <c r="H292" s="239">
        <v>31.600000000000001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138</v>
      </c>
      <c r="AU292" s="245" t="s">
        <v>83</v>
      </c>
      <c r="AV292" s="14" t="s">
        <v>83</v>
      </c>
      <c r="AW292" s="14" t="s">
        <v>35</v>
      </c>
      <c r="AX292" s="14" t="s">
        <v>73</v>
      </c>
      <c r="AY292" s="245" t="s">
        <v>126</v>
      </c>
    </row>
    <row r="293" s="13" customFormat="1">
      <c r="A293" s="13"/>
      <c r="B293" s="224"/>
      <c r="C293" s="225"/>
      <c r="D293" s="226" t="s">
        <v>138</v>
      </c>
      <c r="E293" s="227" t="s">
        <v>19</v>
      </c>
      <c r="F293" s="228" t="s">
        <v>183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138</v>
      </c>
      <c r="AU293" s="234" t="s">
        <v>83</v>
      </c>
      <c r="AV293" s="13" t="s">
        <v>81</v>
      </c>
      <c r="AW293" s="13" t="s">
        <v>35</v>
      </c>
      <c r="AX293" s="13" t="s">
        <v>73</v>
      </c>
      <c r="AY293" s="234" t="s">
        <v>126</v>
      </c>
    </row>
    <row r="294" s="14" customFormat="1">
      <c r="A294" s="14"/>
      <c r="B294" s="235"/>
      <c r="C294" s="236"/>
      <c r="D294" s="226" t="s">
        <v>138</v>
      </c>
      <c r="E294" s="237" t="s">
        <v>19</v>
      </c>
      <c r="F294" s="238" t="s">
        <v>372</v>
      </c>
      <c r="G294" s="236"/>
      <c r="H294" s="239">
        <v>7.5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138</v>
      </c>
      <c r="AU294" s="245" t="s">
        <v>83</v>
      </c>
      <c r="AV294" s="14" t="s">
        <v>83</v>
      </c>
      <c r="AW294" s="14" t="s">
        <v>35</v>
      </c>
      <c r="AX294" s="14" t="s">
        <v>73</v>
      </c>
      <c r="AY294" s="245" t="s">
        <v>126</v>
      </c>
    </row>
    <row r="295" s="15" customFormat="1">
      <c r="A295" s="15"/>
      <c r="B295" s="246"/>
      <c r="C295" s="247"/>
      <c r="D295" s="226" t="s">
        <v>138</v>
      </c>
      <c r="E295" s="248" t="s">
        <v>19</v>
      </c>
      <c r="F295" s="249" t="s">
        <v>141</v>
      </c>
      <c r="G295" s="247"/>
      <c r="H295" s="250">
        <v>39.100000000000001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138</v>
      </c>
      <c r="AU295" s="256" t="s">
        <v>83</v>
      </c>
      <c r="AV295" s="15" t="s">
        <v>134</v>
      </c>
      <c r="AW295" s="15" t="s">
        <v>35</v>
      </c>
      <c r="AX295" s="15" t="s">
        <v>81</v>
      </c>
      <c r="AY295" s="256" t="s">
        <v>126</v>
      </c>
    </row>
    <row r="296" s="2" customFormat="1" ht="16.5" customHeight="1">
      <c r="A296" s="40"/>
      <c r="B296" s="41"/>
      <c r="C296" s="206" t="s">
        <v>373</v>
      </c>
      <c r="D296" s="206" t="s">
        <v>129</v>
      </c>
      <c r="E296" s="207" t="s">
        <v>374</v>
      </c>
      <c r="F296" s="208" t="s">
        <v>375</v>
      </c>
      <c r="G296" s="209" t="s">
        <v>308</v>
      </c>
      <c r="H296" s="210">
        <v>48.450000000000003</v>
      </c>
      <c r="I296" s="211"/>
      <c r="J296" s="212">
        <f>ROUND(I296*H296,2)</f>
        <v>0</v>
      </c>
      <c r="K296" s="208" t="s">
        <v>133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0.0017700000000000001</v>
      </c>
      <c r="T296" s="216">
        <f>S296*H296</f>
        <v>0.085756500000000013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235</v>
      </c>
      <c r="AT296" s="217" t="s">
        <v>129</v>
      </c>
      <c r="AU296" s="217" t="s">
        <v>83</v>
      </c>
      <c r="AY296" s="19" t="s">
        <v>126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ROUND(I296*H296,2)</f>
        <v>0</v>
      </c>
      <c r="BL296" s="19" t="s">
        <v>235</v>
      </c>
      <c r="BM296" s="217" t="s">
        <v>376</v>
      </c>
    </row>
    <row r="297" s="2" customFormat="1">
      <c r="A297" s="40"/>
      <c r="B297" s="41"/>
      <c r="C297" s="42"/>
      <c r="D297" s="219" t="s">
        <v>136</v>
      </c>
      <c r="E297" s="42"/>
      <c r="F297" s="220" t="s">
        <v>377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136</v>
      </c>
      <c r="AU297" s="19" t="s">
        <v>83</v>
      </c>
    </row>
    <row r="298" s="13" customFormat="1">
      <c r="A298" s="13"/>
      <c r="B298" s="224"/>
      <c r="C298" s="225"/>
      <c r="D298" s="226" t="s">
        <v>138</v>
      </c>
      <c r="E298" s="227" t="s">
        <v>19</v>
      </c>
      <c r="F298" s="228" t="s">
        <v>342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138</v>
      </c>
      <c r="AU298" s="234" t="s">
        <v>83</v>
      </c>
      <c r="AV298" s="13" t="s">
        <v>81</v>
      </c>
      <c r="AW298" s="13" t="s">
        <v>35</v>
      </c>
      <c r="AX298" s="13" t="s">
        <v>73</v>
      </c>
      <c r="AY298" s="234" t="s">
        <v>126</v>
      </c>
    </row>
    <row r="299" s="14" customFormat="1">
      <c r="A299" s="14"/>
      <c r="B299" s="235"/>
      <c r="C299" s="236"/>
      <c r="D299" s="226" t="s">
        <v>138</v>
      </c>
      <c r="E299" s="237" t="s">
        <v>19</v>
      </c>
      <c r="F299" s="238" t="s">
        <v>378</v>
      </c>
      <c r="G299" s="236"/>
      <c r="H299" s="239">
        <v>30.699999999999999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138</v>
      </c>
      <c r="AU299" s="245" t="s">
        <v>83</v>
      </c>
      <c r="AV299" s="14" t="s">
        <v>83</v>
      </c>
      <c r="AW299" s="14" t="s">
        <v>35</v>
      </c>
      <c r="AX299" s="14" t="s">
        <v>73</v>
      </c>
      <c r="AY299" s="245" t="s">
        <v>126</v>
      </c>
    </row>
    <row r="300" s="13" customFormat="1">
      <c r="A300" s="13"/>
      <c r="B300" s="224"/>
      <c r="C300" s="225"/>
      <c r="D300" s="226" t="s">
        <v>138</v>
      </c>
      <c r="E300" s="227" t="s">
        <v>19</v>
      </c>
      <c r="F300" s="228" t="s">
        <v>183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138</v>
      </c>
      <c r="AU300" s="234" t="s">
        <v>83</v>
      </c>
      <c r="AV300" s="13" t="s">
        <v>81</v>
      </c>
      <c r="AW300" s="13" t="s">
        <v>35</v>
      </c>
      <c r="AX300" s="13" t="s">
        <v>73</v>
      </c>
      <c r="AY300" s="234" t="s">
        <v>126</v>
      </c>
    </row>
    <row r="301" s="14" customFormat="1">
      <c r="A301" s="14"/>
      <c r="B301" s="235"/>
      <c r="C301" s="236"/>
      <c r="D301" s="226" t="s">
        <v>138</v>
      </c>
      <c r="E301" s="237" t="s">
        <v>19</v>
      </c>
      <c r="F301" s="238" t="s">
        <v>379</v>
      </c>
      <c r="G301" s="236"/>
      <c r="H301" s="239">
        <v>17.75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138</v>
      </c>
      <c r="AU301" s="245" t="s">
        <v>83</v>
      </c>
      <c r="AV301" s="14" t="s">
        <v>83</v>
      </c>
      <c r="AW301" s="14" t="s">
        <v>35</v>
      </c>
      <c r="AX301" s="14" t="s">
        <v>73</v>
      </c>
      <c r="AY301" s="245" t="s">
        <v>126</v>
      </c>
    </row>
    <row r="302" s="15" customFormat="1">
      <c r="A302" s="15"/>
      <c r="B302" s="246"/>
      <c r="C302" s="247"/>
      <c r="D302" s="226" t="s">
        <v>138</v>
      </c>
      <c r="E302" s="248" t="s">
        <v>19</v>
      </c>
      <c r="F302" s="249" t="s">
        <v>141</v>
      </c>
      <c r="G302" s="247"/>
      <c r="H302" s="250">
        <v>48.450000000000003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138</v>
      </c>
      <c r="AU302" s="256" t="s">
        <v>83</v>
      </c>
      <c r="AV302" s="15" t="s">
        <v>134</v>
      </c>
      <c r="AW302" s="15" t="s">
        <v>35</v>
      </c>
      <c r="AX302" s="15" t="s">
        <v>81</v>
      </c>
      <c r="AY302" s="256" t="s">
        <v>126</v>
      </c>
    </row>
    <row r="303" s="2" customFormat="1" ht="16.5" customHeight="1">
      <c r="A303" s="40"/>
      <c r="B303" s="41"/>
      <c r="C303" s="206" t="s">
        <v>380</v>
      </c>
      <c r="D303" s="206" t="s">
        <v>129</v>
      </c>
      <c r="E303" s="207" t="s">
        <v>381</v>
      </c>
      <c r="F303" s="208" t="s">
        <v>382</v>
      </c>
      <c r="G303" s="209" t="s">
        <v>283</v>
      </c>
      <c r="H303" s="210">
        <v>5</v>
      </c>
      <c r="I303" s="211"/>
      <c r="J303" s="212">
        <f>ROUND(I303*H303,2)</f>
        <v>0</v>
      </c>
      <c r="K303" s="208" t="s">
        <v>133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0.014999999999999999</v>
      </c>
      <c r="T303" s="216">
        <f>S303*H303</f>
        <v>0.074999999999999997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235</v>
      </c>
      <c r="AT303" s="217" t="s">
        <v>129</v>
      </c>
      <c r="AU303" s="217" t="s">
        <v>83</v>
      </c>
      <c r="AY303" s="19" t="s">
        <v>126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235</v>
      </c>
      <c r="BM303" s="217" t="s">
        <v>383</v>
      </c>
    </row>
    <row r="304" s="2" customFormat="1">
      <c r="A304" s="40"/>
      <c r="B304" s="41"/>
      <c r="C304" s="42"/>
      <c r="D304" s="219" t="s">
        <v>136</v>
      </c>
      <c r="E304" s="42"/>
      <c r="F304" s="220" t="s">
        <v>384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136</v>
      </c>
      <c r="AU304" s="19" t="s">
        <v>83</v>
      </c>
    </row>
    <row r="305" s="13" customFormat="1">
      <c r="A305" s="13"/>
      <c r="B305" s="224"/>
      <c r="C305" s="225"/>
      <c r="D305" s="226" t="s">
        <v>138</v>
      </c>
      <c r="E305" s="227" t="s">
        <v>19</v>
      </c>
      <c r="F305" s="228" t="s">
        <v>342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138</v>
      </c>
      <c r="AU305" s="234" t="s">
        <v>83</v>
      </c>
      <c r="AV305" s="13" t="s">
        <v>81</v>
      </c>
      <c r="AW305" s="13" t="s">
        <v>35</v>
      </c>
      <c r="AX305" s="13" t="s">
        <v>73</v>
      </c>
      <c r="AY305" s="234" t="s">
        <v>126</v>
      </c>
    </row>
    <row r="306" s="14" customFormat="1">
      <c r="A306" s="14"/>
      <c r="B306" s="235"/>
      <c r="C306" s="236"/>
      <c r="D306" s="226" t="s">
        <v>138</v>
      </c>
      <c r="E306" s="237" t="s">
        <v>19</v>
      </c>
      <c r="F306" s="238" t="s">
        <v>167</v>
      </c>
      <c r="G306" s="236"/>
      <c r="H306" s="239">
        <v>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138</v>
      </c>
      <c r="AU306" s="245" t="s">
        <v>83</v>
      </c>
      <c r="AV306" s="14" t="s">
        <v>83</v>
      </c>
      <c r="AW306" s="14" t="s">
        <v>35</v>
      </c>
      <c r="AX306" s="14" t="s">
        <v>73</v>
      </c>
      <c r="AY306" s="245" t="s">
        <v>126</v>
      </c>
    </row>
    <row r="307" s="15" customFormat="1">
      <c r="A307" s="15"/>
      <c r="B307" s="246"/>
      <c r="C307" s="247"/>
      <c r="D307" s="226" t="s">
        <v>138</v>
      </c>
      <c r="E307" s="248" t="s">
        <v>19</v>
      </c>
      <c r="F307" s="249" t="s">
        <v>141</v>
      </c>
      <c r="G307" s="247"/>
      <c r="H307" s="250">
        <v>5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138</v>
      </c>
      <c r="AU307" s="256" t="s">
        <v>83</v>
      </c>
      <c r="AV307" s="15" t="s">
        <v>134</v>
      </c>
      <c r="AW307" s="15" t="s">
        <v>35</v>
      </c>
      <c r="AX307" s="15" t="s">
        <v>81</v>
      </c>
      <c r="AY307" s="256" t="s">
        <v>126</v>
      </c>
    </row>
    <row r="308" s="2" customFormat="1" ht="16.5" customHeight="1">
      <c r="A308" s="40"/>
      <c r="B308" s="41"/>
      <c r="C308" s="206" t="s">
        <v>385</v>
      </c>
      <c r="D308" s="206" t="s">
        <v>129</v>
      </c>
      <c r="E308" s="207" t="s">
        <v>386</v>
      </c>
      <c r="F308" s="208" t="s">
        <v>387</v>
      </c>
      <c r="G308" s="209" t="s">
        <v>308</v>
      </c>
      <c r="H308" s="210">
        <v>27.140000000000001</v>
      </c>
      <c r="I308" s="211"/>
      <c r="J308" s="212">
        <f>ROUND(I308*H308,2)</f>
        <v>0</v>
      </c>
      <c r="K308" s="208" t="s">
        <v>133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0.00167</v>
      </c>
      <c r="T308" s="216">
        <f>S308*H308</f>
        <v>0.045323800000000004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235</v>
      </c>
      <c r="AT308" s="217" t="s">
        <v>129</v>
      </c>
      <c r="AU308" s="217" t="s">
        <v>83</v>
      </c>
      <c r="AY308" s="19" t="s">
        <v>126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81</v>
      </c>
      <c r="BK308" s="218">
        <f>ROUND(I308*H308,2)</f>
        <v>0</v>
      </c>
      <c r="BL308" s="19" t="s">
        <v>235</v>
      </c>
      <c r="BM308" s="217" t="s">
        <v>388</v>
      </c>
    </row>
    <row r="309" s="2" customFormat="1">
      <c r="A309" s="40"/>
      <c r="B309" s="41"/>
      <c r="C309" s="42"/>
      <c r="D309" s="219" t="s">
        <v>136</v>
      </c>
      <c r="E309" s="42"/>
      <c r="F309" s="220" t="s">
        <v>389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136</v>
      </c>
      <c r="AU309" s="19" t="s">
        <v>83</v>
      </c>
    </row>
    <row r="310" s="13" customFormat="1">
      <c r="A310" s="13"/>
      <c r="B310" s="224"/>
      <c r="C310" s="225"/>
      <c r="D310" s="226" t="s">
        <v>138</v>
      </c>
      <c r="E310" s="227" t="s">
        <v>19</v>
      </c>
      <c r="F310" s="228" t="s">
        <v>146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138</v>
      </c>
      <c r="AU310" s="234" t="s">
        <v>83</v>
      </c>
      <c r="AV310" s="13" t="s">
        <v>81</v>
      </c>
      <c r="AW310" s="13" t="s">
        <v>35</v>
      </c>
      <c r="AX310" s="13" t="s">
        <v>73</v>
      </c>
      <c r="AY310" s="234" t="s">
        <v>126</v>
      </c>
    </row>
    <row r="311" s="14" customFormat="1">
      <c r="A311" s="14"/>
      <c r="B311" s="235"/>
      <c r="C311" s="236"/>
      <c r="D311" s="226" t="s">
        <v>138</v>
      </c>
      <c r="E311" s="237" t="s">
        <v>19</v>
      </c>
      <c r="F311" s="238" t="s">
        <v>390</v>
      </c>
      <c r="G311" s="236"/>
      <c r="H311" s="239">
        <v>1.44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138</v>
      </c>
      <c r="AU311" s="245" t="s">
        <v>83</v>
      </c>
      <c r="AV311" s="14" t="s">
        <v>83</v>
      </c>
      <c r="AW311" s="14" t="s">
        <v>35</v>
      </c>
      <c r="AX311" s="14" t="s">
        <v>73</v>
      </c>
      <c r="AY311" s="245" t="s">
        <v>126</v>
      </c>
    </row>
    <row r="312" s="13" customFormat="1">
      <c r="A312" s="13"/>
      <c r="B312" s="224"/>
      <c r="C312" s="225"/>
      <c r="D312" s="226" t="s">
        <v>138</v>
      </c>
      <c r="E312" s="227" t="s">
        <v>19</v>
      </c>
      <c r="F312" s="228" t="s">
        <v>148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138</v>
      </c>
      <c r="AU312" s="234" t="s">
        <v>83</v>
      </c>
      <c r="AV312" s="13" t="s">
        <v>81</v>
      </c>
      <c r="AW312" s="13" t="s">
        <v>35</v>
      </c>
      <c r="AX312" s="13" t="s">
        <v>73</v>
      </c>
      <c r="AY312" s="234" t="s">
        <v>126</v>
      </c>
    </row>
    <row r="313" s="14" customFormat="1">
      <c r="A313" s="14"/>
      <c r="B313" s="235"/>
      <c r="C313" s="236"/>
      <c r="D313" s="226" t="s">
        <v>138</v>
      </c>
      <c r="E313" s="237" t="s">
        <v>19</v>
      </c>
      <c r="F313" s="238" t="s">
        <v>391</v>
      </c>
      <c r="G313" s="236"/>
      <c r="H313" s="239">
        <v>11.699999999999999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138</v>
      </c>
      <c r="AU313" s="245" t="s">
        <v>83</v>
      </c>
      <c r="AV313" s="14" t="s">
        <v>83</v>
      </c>
      <c r="AW313" s="14" t="s">
        <v>35</v>
      </c>
      <c r="AX313" s="14" t="s">
        <v>73</v>
      </c>
      <c r="AY313" s="245" t="s">
        <v>126</v>
      </c>
    </row>
    <row r="314" s="13" customFormat="1">
      <c r="A314" s="13"/>
      <c r="B314" s="224"/>
      <c r="C314" s="225"/>
      <c r="D314" s="226" t="s">
        <v>138</v>
      </c>
      <c r="E314" s="227" t="s">
        <v>19</v>
      </c>
      <c r="F314" s="228" t="s">
        <v>150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138</v>
      </c>
      <c r="AU314" s="234" t="s">
        <v>83</v>
      </c>
      <c r="AV314" s="13" t="s">
        <v>81</v>
      </c>
      <c r="AW314" s="13" t="s">
        <v>35</v>
      </c>
      <c r="AX314" s="13" t="s">
        <v>73</v>
      </c>
      <c r="AY314" s="234" t="s">
        <v>126</v>
      </c>
    </row>
    <row r="315" s="14" customFormat="1">
      <c r="A315" s="14"/>
      <c r="B315" s="235"/>
      <c r="C315" s="236"/>
      <c r="D315" s="226" t="s">
        <v>138</v>
      </c>
      <c r="E315" s="237" t="s">
        <v>19</v>
      </c>
      <c r="F315" s="238" t="s">
        <v>392</v>
      </c>
      <c r="G315" s="236"/>
      <c r="H315" s="239">
        <v>1.28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138</v>
      </c>
      <c r="AU315" s="245" t="s">
        <v>83</v>
      </c>
      <c r="AV315" s="14" t="s">
        <v>83</v>
      </c>
      <c r="AW315" s="14" t="s">
        <v>35</v>
      </c>
      <c r="AX315" s="14" t="s">
        <v>73</v>
      </c>
      <c r="AY315" s="245" t="s">
        <v>126</v>
      </c>
    </row>
    <row r="316" s="14" customFormat="1">
      <c r="A316" s="14"/>
      <c r="B316" s="235"/>
      <c r="C316" s="236"/>
      <c r="D316" s="226" t="s">
        <v>138</v>
      </c>
      <c r="E316" s="237" t="s">
        <v>19</v>
      </c>
      <c r="F316" s="238" t="s">
        <v>393</v>
      </c>
      <c r="G316" s="236"/>
      <c r="H316" s="239">
        <v>4.1200000000000001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138</v>
      </c>
      <c r="AU316" s="245" t="s">
        <v>83</v>
      </c>
      <c r="AV316" s="14" t="s">
        <v>83</v>
      </c>
      <c r="AW316" s="14" t="s">
        <v>35</v>
      </c>
      <c r="AX316" s="14" t="s">
        <v>73</v>
      </c>
      <c r="AY316" s="245" t="s">
        <v>126</v>
      </c>
    </row>
    <row r="317" s="14" customFormat="1">
      <c r="A317" s="14"/>
      <c r="B317" s="235"/>
      <c r="C317" s="236"/>
      <c r="D317" s="226" t="s">
        <v>138</v>
      </c>
      <c r="E317" s="237" t="s">
        <v>19</v>
      </c>
      <c r="F317" s="238" t="s">
        <v>394</v>
      </c>
      <c r="G317" s="236"/>
      <c r="H317" s="239">
        <v>8.5999999999999996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138</v>
      </c>
      <c r="AU317" s="245" t="s">
        <v>83</v>
      </c>
      <c r="AV317" s="14" t="s">
        <v>83</v>
      </c>
      <c r="AW317" s="14" t="s">
        <v>35</v>
      </c>
      <c r="AX317" s="14" t="s">
        <v>73</v>
      </c>
      <c r="AY317" s="245" t="s">
        <v>126</v>
      </c>
    </row>
    <row r="318" s="15" customFormat="1">
      <c r="A318" s="15"/>
      <c r="B318" s="246"/>
      <c r="C318" s="247"/>
      <c r="D318" s="226" t="s">
        <v>138</v>
      </c>
      <c r="E318" s="248" t="s">
        <v>19</v>
      </c>
      <c r="F318" s="249" t="s">
        <v>141</v>
      </c>
      <c r="G318" s="247"/>
      <c r="H318" s="250">
        <v>27.140000000000001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138</v>
      </c>
      <c r="AU318" s="256" t="s">
        <v>83</v>
      </c>
      <c r="AV318" s="15" t="s">
        <v>134</v>
      </c>
      <c r="AW318" s="15" t="s">
        <v>35</v>
      </c>
      <c r="AX318" s="15" t="s">
        <v>81</v>
      </c>
      <c r="AY318" s="256" t="s">
        <v>126</v>
      </c>
    </row>
    <row r="319" s="2" customFormat="1" ht="16.5" customHeight="1">
      <c r="A319" s="40"/>
      <c r="B319" s="41"/>
      <c r="C319" s="206" t="s">
        <v>395</v>
      </c>
      <c r="D319" s="206" t="s">
        <v>129</v>
      </c>
      <c r="E319" s="207" t="s">
        <v>396</v>
      </c>
      <c r="F319" s="208" t="s">
        <v>397</v>
      </c>
      <c r="G319" s="209" t="s">
        <v>308</v>
      </c>
      <c r="H319" s="210">
        <v>17.75</v>
      </c>
      <c r="I319" s="211"/>
      <c r="J319" s="212">
        <f>ROUND(I319*H319,2)</f>
        <v>0</v>
      </c>
      <c r="K319" s="208" t="s">
        <v>133</v>
      </c>
      <c r="L319" s="46"/>
      <c r="M319" s="213" t="s">
        <v>19</v>
      </c>
      <c r="N319" s="214" t="s">
        <v>44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0.0025999999999999999</v>
      </c>
      <c r="T319" s="216">
        <f>S319*H319</f>
        <v>0.046149999999999997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235</v>
      </c>
      <c r="AT319" s="217" t="s">
        <v>129</v>
      </c>
      <c r="AU319" s="217" t="s">
        <v>83</v>
      </c>
      <c r="AY319" s="19" t="s">
        <v>126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81</v>
      </c>
      <c r="BK319" s="218">
        <f>ROUND(I319*H319,2)</f>
        <v>0</v>
      </c>
      <c r="BL319" s="19" t="s">
        <v>235</v>
      </c>
      <c r="BM319" s="217" t="s">
        <v>398</v>
      </c>
    </row>
    <row r="320" s="2" customFormat="1">
      <c r="A320" s="40"/>
      <c r="B320" s="41"/>
      <c r="C320" s="42"/>
      <c r="D320" s="219" t="s">
        <v>136</v>
      </c>
      <c r="E320" s="42"/>
      <c r="F320" s="220" t="s">
        <v>399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136</v>
      </c>
      <c r="AU320" s="19" t="s">
        <v>83</v>
      </c>
    </row>
    <row r="321" s="13" customFormat="1">
      <c r="A321" s="13"/>
      <c r="B321" s="224"/>
      <c r="C321" s="225"/>
      <c r="D321" s="226" t="s">
        <v>138</v>
      </c>
      <c r="E321" s="227" t="s">
        <v>19</v>
      </c>
      <c r="F321" s="228" t="s">
        <v>183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138</v>
      </c>
      <c r="AU321" s="234" t="s">
        <v>83</v>
      </c>
      <c r="AV321" s="13" t="s">
        <v>81</v>
      </c>
      <c r="AW321" s="13" t="s">
        <v>35</v>
      </c>
      <c r="AX321" s="13" t="s">
        <v>73</v>
      </c>
      <c r="AY321" s="234" t="s">
        <v>126</v>
      </c>
    </row>
    <row r="322" s="14" customFormat="1">
      <c r="A322" s="14"/>
      <c r="B322" s="235"/>
      <c r="C322" s="236"/>
      <c r="D322" s="226" t="s">
        <v>138</v>
      </c>
      <c r="E322" s="237" t="s">
        <v>19</v>
      </c>
      <c r="F322" s="238" t="s">
        <v>379</v>
      </c>
      <c r="G322" s="236"/>
      <c r="H322" s="239">
        <v>17.75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138</v>
      </c>
      <c r="AU322" s="245" t="s">
        <v>83</v>
      </c>
      <c r="AV322" s="14" t="s">
        <v>83</v>
      </c>
      <c r="AW322" s="14" t="s">
        <v>35</v>
      </c>
      <c r="AX322" s="14" t="s">
        <v>73</v>
      </c>
      <c r="AY322" s="245" t="s">
        <v>126</v>
      </c>
    </row>
    <row r="323" s="15" customFormat="1">
      <c r="A323" s="15"/>
      <c r="B323" s="246"/>
      <c r="C323" s="247"/>
      <c r="D323" s="226" t="s">
        <v>138</v>
      </c>
      <c r="E323" s="248" t="s">
        <v>19</v>
      </c>
      <c r="F323" s="249" t="s">
        <v>141</v>
      </c>
      <c r="G323" s="247"/>
      <c r="H323" s="250">
        <v>17.75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138</v>
      </c>
      <c r="AU323" s="256" t="s">
        <v>83</v>
      </c>
      <c r="AV323" s="15" t="s">
        <v>134</v>
      </c>
      <c r="AW323" s="15" t="s">
        <v>35</v>
      </c>
      <c r="AX323" s="15" t="s">
        <v>81</v>
      </c>
      <c r="AY323" s="256" t="s">
        <v>126</v>
      </c>
    </row>
    <row r="324" s="2" customFormat="1" ht="16.5" customHeight="1">
      <c r="A324" s="40"/>
      <c r="B324" s="41"/>
      <c r="C324" s="206" t="s">
        <v>400</v>
      </c>
      <c r="D324" s="206" t="s">
        <v>129</v>
      </c>
      <c r="E324" s="207" t="s">
        <v>401</v>
      </c>
      <c r="F324" s="208" t="s">
        <v>402</v>
      </c>
      <c r="G324" s="209" t="s">
        <v>308</v>
      </c>
      <c r="H324" s="210">
        <v>30.699999999999999</v>
      </c>
      <c r="I324" s="211"/>
      <c r="J324" s="212">
        <f>ROUND(I324*H324,2)</f>
        <v>0</v>
      </c>
      <c r="K324" s="208" t="s">
        <v>133</v>
      </c>
      <c r="L324" s="46"/>
      <c r="M324" s="213" t="s">
        <v>19</v>
      </c>
      <c r="N324" s="214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0.0060499999999999998</v>
      </c>
      <c r="T324" s="216">
        <f>S324*H324</f>
        <v>0.18573499999999998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235</v>
      </c>
      <c r="AT324" s="217" t="s">
        <v>129</v>
      </c>
      <c r="AU324" s="217" t="s">
        <v>83</v>
      </c>
      <c r="AY324" s="19" t="s">
        <v>126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ROUND(I324*H324,2)</f>
        <v>0</v>
      </c>
      <c r="BL324" s="19" t="s">
        <v>235</v>
      </c>
      <c r="BM324" s="217" t="s">
        <v>403</v>
      </c>
    </row>
    <row r="325" s="2" customFormat="1">
      <c r="A325" s="40"/>
      <c r="B325" s="41"/>
      <c r="C325" s="42"/>
      <c r="D325" s="219" t="s">
        <v>136</v>
      </c>
      <c r="E325" s="42"/>
      <c r="F325" s="220" t="s">
        <v>404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136</v>
      </c>
      <c r="AU325" s="19" t="s">
        <v>83</v>
      </c>
    </row>
    <row r="326" s="13" customFormat="1">
      <c r="A326" s="13"/>
      <c r="B326" s="224"/>
      <c r="C326" s="225"/>
      <c r="D326" s="226" t="s">
        <v>138</v>
      </c>
      <c r="E326" s="227" t="s">
        <v>19</v>
      </c>
      <c r="F326" s="228" t="s">
        <v>342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138</v>
      </c>
      <c r="AU326" s="234" t="s">
        <v>83</v>
      </c>
      <c r="AV326" s="13" t="s">
        <v>81</v>
      </c>
      <c r="AW326" s="13" t="s">
        <v>35</v>
      </c>
      <c r="AX326" s="13" t="s">
        <v>73</v>
      </c>
      <c r="AY326" s="234" t="s">
        <v>126</v>
      </c>
    </row>
    <row r="327" s="14" customFormat="1">
      <c r="A327" s="14"/>
      <c r="B327" s="235"/>
      <c r="C327" s="236"/>
      <c r="D327" s="226" t="s">
        <v>138</v>
      </c>
      <c r="E327" s="237" t="s">
        <v>19</v>
      </c>
      <c r="F327" s="238" t="s">
        <v>378</v>
      </c>
      <c r="G327" s="236"/>
      <c r="H327" s="239">
        <v>30.699999999999999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138</v>
      </c>
      <c r="AU327" s="245" t="s">
        <v>83</v>
      </c>
      <c r="AV327" s="14" t="s">
        <v>83</v>
      </c>
      <c r="AW327" s="14" t="s">
        <v>35</v>
      </c>
      <c r="AX327" s="14" t="s">
        <v>73</v>
      </c>
      <c r="AY327" s="245" t="s">
        <v>126</v>
      </c>
    </row>
    <row r="328" s="15" customFormat="1">
      <c r="A328" s="15"/>
      <c r="B328" s="246"/>
      <c r="C328" s="247"/>
      <c r="D328" s="226" t="s">
        <v>138</v>
      </c>
      <c r="E328" s="248" t="s">
        <v>19</v>
      </c>
      <c r="F328" s="249" t="s">
        <v>141</v>
      </c>
      <c r="G328" s="247"/>
      <c r="H328" s="250">
        <v>30.699999999999999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6" t="s">
        <v>138</v>
      </c>
      <c r="AU328" s="256" t="s">
        <v>83</v>
      </c>
      <c r="AV328" s="15" t="s">
        <v>134</v>
      </c>
      <c r="AW328" s="15" t="s">
        <v>35</v>
      </c>
      <c r="AX328" s="15" t="s">
        <v>81</v>
      </c>
      <c r="AY328" s="256" t="s">
        <v>126</v>
      </c>
    </row>
    <row r="329" s="2" customFormat="1" ht="16.5" customHeight="1">
      <c r="A329" s="40"/>
      <c r="B329" s="41"/>
      <c r="C329" s="206" t="s">
        <v>405</v>
      </c>
      <c r="D329" s="206" t="s">
        <v>129</v>
      </c>
      <c r="E329" s="207" t="s">
        <v>406</v>
      </c>
      <c r="F329" s="208" t="s">
        <v>407</v>
      </c>
      <c r="G329" s="209" t="s">
        <v>283</v>
      </c>
      <c r="H329" s="210">
        <v>96.900000000000006</v>
      </c>
      <c r="I329" s="211"/>
      <c r="J329" s="212">
        <f>ROUND(I329*H329,2)</f>
        <v>0</v>
      </c>
      <c r="K329" s="208" t="s">
        <v>133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0.0094000000000000004</v>
      </c>
      <c r="T329" s="216">
        <f>S329*H329</f>
        <v>0.91086000000000011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235</v>
      </c>
      <c r="AT329" s="217" t="s">
        <v>129</v>
      </c>
      <c r="AU329" s="217" t="s">
        <v>83</v>
      </c>
      <c r="AY329" s="19" t="s">
        <v>126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235</v>
      </c>
      <c r="BM329" s="217" t="s">
        <v>408</v>
      </c>
    </row>
    <row r="330" s="2" customFormat="1">
      <c r="A330" s="40"/>
      <c r="B330" s="41"/>
      <c r="C330" s="42"/>
      <c r="D330" s="219" t="s">
        <v>136</v>
      </c>
      <c r="E330" s="42"/>
      <c r="F330" s="220" t="s">
        <v>409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136</v>
      </c>
      <c r="AU330" s="19" t="s">
        <v>83</v>
      </c>
    </row>
    <row r="331" s="13" customFormat="1">
      <c r="A331" s="13"/>
      <c r="B331" s="224"/>
      <c r="C331" s="225"/>
      <c r="D331" s="226" t="s">
        <v>138</v>
      </c>
      <c r="E331" s="227" t="s">
        <v>19</v>
      </c>
      <c r="F331" s="228" t="s">
        <v>342</v>
      </c>
      <c r="G331" s="225"/>
      <c r="H331" s="227" t="s">
        <v>19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138</v>
      </c>
      <c r="AU331" s="234" t="s">
        <v>83</v>
      </c>
      <c r="AV331" s="13" t="s">
        <v>81</v>
      </c>
      <c r="AW331" s="13" t="s">
        <v>35</v>
      </c>
      <c r="AX331" s="13" t="s">
        <v>73</v>
      </c>
      <c r="AY331" s="234" t="s">
        <v>126</v>
      </c>
    </row>
    <row r="332" s="14" customFormat="1">
      <c r="A332" s="14"/>
      <c r="B332" s="235"/>
      <c r="C332" s="236"/>
      <c r="D332" s="226" t="s">
        <v>138</v>
      </c>
      <c r="E332" s="237" t="s">
        <v>19</v>
      </c>
      <c r="F332" s="238" t="s">
        <v>410</v>
      </c>
      <c r="G332" s="236"/>
      <c r="H332" s="239">
        <v>61.399999999999999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138</v>
      </c>
      <c r="AU332" s="245" t="s">
        <v>83</v>
      </c>
      <c r="AV332" s="14" t="s">
        <v>83</v>
      </c>
      <c r="AW332" s="14" t="s">
        <v>35</v>
      </c>
      <c r="AX332" s="14" t="s">
        <v>73</v>
      </c>
      <c r="AY332" s="245" t="s">
        <v>126</v>
      </c>
    </row>
    <row r="333" s="13" customFormat="1">
      <c r="A333" s="13"/>
      <c r="B333" s="224"/>
      <c r="C333" s="225"/>
      <c r="D333" s="226" t="s">
        <v>138</v>
      </c>
      <c r="E333" s="227" t="s">
        <v>19</v>
      </c>
      <c r="F333" s="228" t="s">
        <v>183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138</v>
      </c>
      <c r="AU333" s="234" t="s">
        <v>83</v>
      </c>
      <c r="AV333" s="13" t="s">
        <v>81</v>
      </c>
      <c r="AW333" s="13" t="s">
        <v>35</v>
      </c>
      <c r="AX333" s="13" t="s">
        <v>73</v>
      </c>
      <c r="AY333" s="234" t="s">
        <v>126</v>
      </c>
    </row>
    <row r="334" s="14" customFormat="1">
      <c r="A334" s="14"/>
      <c r="B334" s="235"/>
      <c r="C334" s="236"/>
      <c r="D334" s="226" t="s">
        <v>138</v>
      </c>
      <c r="E334" s="237" t="s">
        <v>19</v>
      </c>
      <c r="F334" s="238" t="s">
        <v>411</v>
      </c>
      <c r="G334" s="236"/>
      <c r="H334" s="239">
        <v>35.5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138</v>
      </c>
      <c r="AU334" s="245" t="s">
        <v>83</v>
      </c>
      <c r="AV334" s="14" t="s">
        <v>83</v>
      </c>
      <c r="AW334" s="14" t="s">
        <v>35</v>
      </c>
      <c r="AX334" s="14" t="s">
        <v>73</v>
      </c>
      <c r="AY334" s="245" t="s">
        <v>126</v>
      </c>
    </row>
    <row r="335" s="15" customFormat="1">
      <c r="A335" s="15"/>
      <c r="B335" s="246"/>
      <c r="C335" s="247"/>
      <c r="D335" s="226" t="s">
        <v>138</v>
      </c>
      <c r="E335" s="248" t="s">
        <v>19</v>
      </c>
      <c r="F335" s="249" t="s">
        <v>141</v>
      </c>
      <c r="G335" s="247"/>
      <c r="H335" s="250">
        <v>96.900000000000006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138</v>
      </c>
      <c r="AU335" s="256" t="s">
        <v>83</v>
      </c>
      <c r="AV335" s="15" t="s">
        <v>134</v>
      </c>
      <c r="AW335" s="15" t="s">
        <v>35</v>
      </c>
      <c r="AX335" s="15" t="s">
        <v>81</v>
      </c>
      <c r="AY335" s="256" t="s">
        <v>126</v>
      </c>
    </row>
    <row r="336" s="2" customFormat="1" ht="16.5" customHeight="1">
      <c r="A336" s="40"/>
      <c r="B336" s="41"/>
      <c r="C336" s="206" t="s">
        <v>412</v>
      </c>
      <c r="D336" s="206" t="s">
        <v>129</v>
      </c>
      <c r="E336" s="207" t="s">
        <v>413</v>
      </c>
      <c r="F336" s="208" t="s">
        <v>414</v>
      </c>
      <c r="G336" s="209" t="s">
        <v>308</v>
      </c>
      <c r="H336" s="210">
        <v>26.300000000000001</v>
      </c>
      <c r="I336" s="211"/>
      <c r="J336" s="212">
        <f>ROUND(I336*H336,2)</f>
        <v>0</v>
      </c>
      <c r="K336" s="208" t="s">
        <v>133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0.0039399999999999999</v>
      </c>
      <c r="T336" s="216">
        <f>S336*H336</f>
        <v>0.10362200000000001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235</v>
      </c>
      <c r="AT336" s="217" t="s">
        <v>129</v>
      </c>
      <c r="AU336" s="217" t="s">
        <v>83</v>
      </c>
      <c r="AY336" s="19" t="s">
        <v>126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81</v>
      </c>
      <c r="BK336" s="218">
        <f>ROUND(I336*H336,2)</f>
        <v>0</v>
      </c>
      <c r="BL336" s="19" t="s">
        <v>235</v>
      </c>
      <c r="BM336" s="217" t="s">
        <v>415</v>
      </c>
    </row>
    <row r="337" s="2" customFormat="1">
      <c r="A337" s="40"/>
      <c r="B337" s="41"/>
      <c r="C337" s="42"/>
      <c r="D337" s="219" t="s">
        <v>136</v>
      </c>
      <c r="E337" s="42"/>
      <c r="F337" s="220" t="s">
        <v>416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136</v>
      </c>
      <c r="AU337" s="19" t="s">
        <v>83</v>
      </c>
    </row>
    <row r="338" s="13" customFormat="1">
      <c r="A338" s="13"/>
      <c r="B338" s="224"/>
      <c r="C338" s="225"/>
      <c r="D338" s="226" t="s">
        <v>138</v>
      </c>
      <c r="E338" s="227" t="s">
        <v>19</v>
      </c>
      <c r="F338" s="228" t="s">
        <v>342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138</v>
      </c>
      <c r="AU338" s="234" t="s">
        <v>83</v>
      </c>
      <c r="AV338" s="13" t="s">
        <v>81</v>
      </c>
      <c r="AW338" s="13" t="s">
        <v>35</v>
      </c>
      <c r="AX338" s="13" t="s">
        <v>73</v>
      </c>
      <c r="AY338" s="234" t="s">
        <v>126</v>
      </c>
    </row>
    <row r="339" s="14" customFormat="1">
      <c r="A339" s="14"/>
      <c r="B339" s="235"/>
      <c r="C339" s="236"/>
      <c r="D339" s="226" t="s">
        <v>138</v>
      </c>
      <c r="E339" s="237" t="s">
        <v>19</v>
      </c>
      <c r="F339" s="238" t="s">
        <v>417</v>
      </c>
      <c r="G339" s="236"/>
      <c r="H339" s="239">
        <v>16.800000000000001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138</v>
      </c>
      <c r="AU339" s="245" t="s">
        <v>83</v>
      </c>
      <c r="AV339" s="14" t="s">
        <v>83</v>
      </c>
      <c r="AW339" s="14" t="s">
        <v>35</v>
      </c>
      <c r="AX339" s="14" t="s">
        <v>73</v>
      </c>
      <c r="AY339" s="245" t="s">
        <v>126</v>
      </c>
    </row>
    <row r="340" s="13" customFormat="1">
      <c r="A340" s="13"/>
      <c r="B340" s="224"/>
      <c r="C340" s="225"/>
      <c r="D340" s="226" t="s">
        <v>138</v>
      </c>
      <c r="E340" s="227" t="s">
        <v>19</v>
      </c>
      <c r="F340" s="228" t="s">
        <v>183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138</v>
      </c>
      <c r="AU340" s="234" t="s">
        <v>83</v>
      </c>
      <c r="AV340" s="13" t="s">
        <v>81</v>
      </c>
      <c r="AW340" s="13" t="s">
        <v>35</v>
      </c>
      <c r="AX340" s="13" t="s">
        <v>73</v>
      </c>
      <c r="AY340" s="234" t="s">
        <v>126</v>
      </c>
    </row>
    <row r="341" s="14" customFormat="1">
      <c r="A341" s="14"/>
      <c r="B341" s="235"/>
      <c r="C341" s="236"/>
      <c r="D341" s="226" t="s">
        <v>138</v>
      </c>
      <c r="E341" s="237" t="s">
        <v>19</v>
      </c>
      <c r="F341" s="238" t="s">
        <v>418</v>
      </c>
      <c r="G341" s="236"/>
      <c r="H341" s="239">
        <v>9.5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138</v>
      </c>
      <c r="AU341" s="245" t="s">
        <v>83</v>
      </c>
      <c r="AV341" s="14" t="s">
        <v>83</v>
      </c>
      <c r="AW341" s="14" t="s">
        <v>35</v>
      </c>
      <c r="AX341" s="14" t="s">
        <v>73</v>
      </c>
      <c r="AY341" s="245" t="s">
        <v>126</v>
      </c>
    </row>
    <row r="342" s="15" customFormat="1">
      <c r="A342" s="15"/>
      <c r="B342" s="246"/>
      <c r="C342" s="247"/>
      <c r="D342" s="226" t="s">
        <v>138</v>
      </c>
      <c r="E342" s="248" t="s">
        <v>19</v>
      </c>
      <c r="F342" s="249" t="s">
        <v>141</v>
      </c>
      <c r="G342" s="247"/>
      <c r="H342" s="250">
        <v>26.300000000000001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138</v>
      </c>
      <c r="AU342" s="256" t="s">
        <v>83</v>
      </c>
      <c r="AV342" s="15" t="s">
        <v>134</v>
      </c>
      <c r="AW342" s="15" t="s">
        <v>35</v>
      </c>
      <c r="AX342" s="15" t="s">
        <v>81</v>
      </c>
      <c r="AY342" s="256" t="s">
        <v>126</v>
      </c>
    </row>
    <row r="343" s="12" customFormat="1" ht="22.8" customHeight="1">
      <c r="A343" s="12"/>
      <c r="B343" s="190"/>
      <c r="C343" s="191"/>
      <c r="D343" s="192" t="s">
        <v>72</v>
      </c>
      <c r="E343" s="204" t="s">
        <v>419</v>
      </c>
      <c r="F343" s="204" t="s">
        <v>420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SUM(P344:P355)</f>
        <v>0</v>
      </c>
      <c r="Q343" s="198"/>
      <c r="R343" s="199">
        <f>SUM(R344:R355)</f>
        <v>0</v>
      </c>
      <c r="S343" s="198"/>
      <c r="T343" s="200">
        <f>SUM(T344:T355)</f>
        <v>0.50086260000000005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83</v>
      </c>
      <c r="AT343" s="202" t="s">
        <v>72</v>
      </c>
      <c r="AU343" s="202" t="s">
        <v>81</v>
      </c>
      <c r="AY343" s="201" t="s">
        <v>126</v>
      </c>
      <c r="BK343" s="203">
        <f>SUM(BK344:BK355)</f>
        <v>0</v>
      </c>
    </row>
    <row r="344" s="2" customFormat="1" ht="16.5" customHeight="1">
      <c r="A344" s="40"/>
      <c r="B344" s="41"/>
      <c r="C344" s="206" t="s">
        <v>421</v>
      </c>
      <c r="D344" s="206" t="s">
        <v>129</v>
      </c>
      <c r="E344" s="207" t="s">
        <v>422</v>
      </c>
      <c r="F344" s="208" t="s">
        <v>423</v>
      </c>
      <c r="G344" s="209" t="s">
        <v>132</v>
      </c>
      <c r="H344" s="210">
        <v>28.170000000000002</v>
      </c>
      <c r="I344" s="211"/>
      <c r="J344" s="212">
        <f>ROUND(I344*H344,2)</f>
        <v>0</v>
      </c>
      <c r="K344" s="208" t="s">
        <v>133</v>
      </c>
      <c r="L344" s="46"/>
      <c r="M344" s="213" t="s">
        <v>19</v>
      </c>
      <c r="N344" s="214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0.017780000000000001</v>
      </c>
      <c r="T344" s="216">
        <f>S344*H344</f>
        <v>0.50086260000000005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235</v>
      </c>
      <c r="AT344" s="217" t="s">
        <v>129</v>
      </c>
      <c r="AU344" s="217" t="s">
        <v>83</v>
      </c>
      <c r="AY344" s="19" t="s">
        <v>126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235</v>
      </c>
      <c r="BM344" s="217" t="s">
        <v>424</v>
      </c>
    </row>
    <row r="345" s="2" customFormat="1">
      <c r="A345" s="40"/>
      <c r="B345" s="41"/>
      <c r="C345" s="42"/>
      <c r="D345" s="219" t="s">
        <v>136</v>
      </c>
      <c r="E345" s="42"/>
      <c r="F345" s="220" t="s">
        <v>425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136</v>
      </c>
      <c r="AU345" s="19" t="s">
        <v>83</v>
      </c>
    </row>
    <row r="346" s="13" customFormat="1">
      <c r="A346" s="13"/>
      <c r="B346" s="224"/>
      <c r="C346" s="225"/>
      <c r="D346" s="226" t="s">
        <v>138</v>
      </c>
      <c r="E346" s="227" t="s">
        <v>19</v>
      </c>
      <c r="F346" s="228" t="s">
        <v>426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138</v>
      </c>
      <c r="AU346" s="234" t="s">
        <v>83</v>
      </c>
      <c r="AV346" s="13" t="s">
        <v>81</v>
      </c>
      <c r="AW346" s="13" t="s">
        <v>35</v>
      </c>
      <c r="AX346" s="13" t="s">
        <v>73</v>
      </c>
      <c r="AY346" s="234" t="s">
        <v>126</v>
      </c>
    </row>
    <row r="347" s="14" customFormat="1">
      <c r="A347" s="14"/>
      <c r="B347" s="235"/>
      <c r="C347" s="236"/>
      <c r="D347" s="226" t="s">
        <v>138</v>
      </c>
      <c r="E347" s="237" t="s">
        <v>19</v>
      </c>
      <c r="F347" s="238" t="s">
        <v>427</v>
      </c>
      <c r="G347" s="236"/>
      <c r="H347" s="239">
        <v>30.75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138</v>
      </c>
      <c r="AU347" s="245" t="s">
        <v>83</v>
      </c>
      <c r="AV347" s="14" t="s">
        <v>83</v>
      </c>
      <c r="AW347" s="14" t="s">
        <v>35</v>
      </c>
      <c r="AX347" s="14" t="s">
        <v>73</v>
      </c>
      <c r="AY347" s="245" t="s">
        <v>126</v>
      </c>
    </row>
    <row r="348" s="14" customFormat="1">
      <c r="A348" s="14"/>
      <c r="B348" s="235"/>
      <c r="C348" s="236"/>
      <c r="D348" s="226" t="s">
        <v>138</v>
      </c>
      <c r="E348" s="237" t="s">
        <v>19</v>
      </c>
      <c r="F348" s="238" t="s">
        <v>428</v>
      </c>
      <c r="G348" s="236"/>
      <c r="H348" s="239">
        <v>-2.5800000000000001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138</v>
      </c>
      <c r="AU348" s="245" t="s">
        <v>83</v>
      </c>
      <c r="AV348" s="14" t="s">
        <v>83</v>
      </c>
      <c r="AW348" s="14" t="s">
        <v>35</v>
      </c>
      <c r="AX348" s="14" t="s">
        <v>73</v>
      </c>
      <c r="AY348" s="245" t="s">
        <v>126</v>
      </c>
    </row>
    <row r="349" s="15" customFormat="1">
      <c r="A349" s="15"/>
      <c r="B349" s="246"/>
      <c r="C349" s="247"/>
      <c r="D349" s="226" t="s">
        <v>138</v>
      </c>
      <c r="E349" s="248" t="s">
        <v>19</v>
      </c>
      <c r="F349" s="249" t="s">
        <v>141</v>
      </c>
      <c r="G349" s="247"/>
      <c r="H349" s="250">
        <v>28.170000000000002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138</v>
      </c>
      <c r="AU349" s="256" t="s">
        <v>83</v>
      </c>
      <c r="AV349" s="15" t="s">
        <v>134</v>
      </c>
      <c r="AW349" s="15" t="s">
        <v>35</v>
      </c>
      <c r="AX349" s="15" t="s">
        <v>81</v>
      </c>
      <c r="AY349" s="256" t="s">
        <v>126</v>
      </c>
    </row>
    <row r="350" s="2" customFormat="1" ht="21.75" customHeight="1">
      <c r="A350" s="40"/>
      <c r="B350" s="41"/>
      <c r="C350" s="206" t="s">
        <v>429</v>
      </c>
      <c r="D350" s="206" t="s">
        <v>129</v>
      </c>
      <c r="E350" s="207" t="s">
        <v>430</v>
      </c>
      <c r="F350" s="208" t="s">
        <v>431</v>
      </c>
      <c r="G350" s="209" t="s">
        <v>132</v>
      </c>
      <c r="H350" s="210">
        <v>28.170000000000002</v>
      </c>
      <c r="I350" s="211"/>
      <c r="J350" s="212">
        <f>ROUND(I350*H350,2)</f>
        <v>0</v>
      </c>
      <c r="K350" s="208" t="s">
        <v>133</v>
      </c>
      <c r="L350" s="46"/>
      <c r="M350" s="213" t="s">
        <v>19</v>
      </c>
      <c r="N350" s="214" t="s">
        <v>44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235</v>
      </c>
      <c r="AT350" s="217" t="s">
        <v>129</v>
      </c>
      <c r="AU350" s="217" t="s">
        <v>83</v>
      </c>
      <c r="AY350" s="19" t="s">
        <v>126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81</v>
      </c>
      <c r="BK350" s="218">
        <f>ROUND(I350*H350,2)</f>
        <v>0</v>
      </c>
      <c r="BL350" s="19" t="s">
        <v>235</v>
      </c>
      <c r="BM350" s="217" t="s">
        <v>432</v>
      </c>
    </row>
    <row r="351" s="2" customFormat="1">
      <c r="A351" s="40"/>
      <c r="B351" s="41"/>
      <c r="C351" s="42"/>
      <c r="D351" s="219" t="s">
        <v>136</v>
      </c>
      <c r="E351" s="42"/>
      <c r="F351" s="220" t="s">
        <v>433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136</v>
      </c>
      <c r="AU351" s="19" t="s">
        <v>83</v>
      </c>
    </row>
    <row r="352" s="13" customFormat="1">
      <c r="A352" s="13"/>
      <c r="B352" s="224"/>
      <c r="C352" s="225"/>
      <c r="D352" s="226" t="s">
        <v>138</v>
      </c>
      <c r="E352" s="227" t="s">
        <v>19</v>
      </c>
      <c r="F352" s="228" t="s">
        <v>426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138</v>
      </c>
      <c r="AU352" s="234" t="s">
        <v>83</v>
      </c>
      <c r="AV352" s="13" t="s">
        <v>81</v>
      </c>
      <c r="AW352" s="13" t="s">
        <v>35</v>
      </c>
      <c r="AX352" s="13" t="s">
        <v>73</v>
      </c>
      <c r="AY352" s="234" t="s">
        <v>126</v>
      </c>
    </row>
    <row r="353" s="14" customFormat="1">
      <c r="A353" s="14"/>
      <c r="B353" s="235"/>
      <c r="C353" s="236"/>
      <c r="D353" s="226" t="s">
        <v>138</v>
      </c>
      <c r="E353" s="237" t="s">
        <v>19</v>
      </c>
      <c r="F353" s="238" t="s">
        <v>427</v>
      </c>
      <c r="G353" s="236"/>
      <c r="H353" s="239">
        <v>30.75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138</v>
      </c>
      <c r="AU353" s="245" t="s">
        <v>83</v>
      </c>
      <c r="AV353" s="14" t="s">
        <v>83</v>
      </c>
      <c r="AW353" s="14" t="s">
        <v>35</v>
      </c>
      <c r="AX353" s="14" t="s">
        <v>73</v>
      </c>
      <c r="AY353" s="245" t="s">
        <v>126</v>
      </c>
    </row>
    <row r="354" s="14" customFormat="1">
      <c r="A354" s="14"/>
      <c r="B354" s="235"/>
      <c r="C354" s="236"/>
      <c r="D354" s="226" t="s">
        <v>138</v>
      </c>
      <c r="E354" s="237" t="s">
        <v>19</v>
      </c>
      <c r="F354" s="238" t="s">
        <v>428</v>
      </c>
      <c r="G354" s="236"/>
      <c r="H354" s="239">
        <v>-2.5800000000000001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138</v>
      </c>
      <c r="AU354" s="245" t="s">
        <v>83</v>
      </c>
      <c r="AV354" s="14" t="s">
        <v>83</v>
      </c>
      <c r="AW354" s="14" t="s">
        <v>35</v>
      </c>
      <c r="AX354" s="14" t="s">
        <v>73</v>
      </c>
      <c r="AY354" s="245" t="s">
        <v>126</v>
      </c>
    </row>
    <row r="355" s="15" customFormat="1">
      <c r="A355" s="15"/>
      <c r="B355" s="246"/>
      <c r="C355" s="247"/>
      <c r="D355" s="226" t="s">
        <v>138</v>
      </c>
      <c r="E355" s="248" t="s">
        <v>19</v>
      </c>
      <c r="F355" s="249" t="s">
        <v>141</v>
      </c>
      <c r="G355" s="247"/>
      <c r="H355" s="250">
        <v>28.170000000000002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138</v>
      </c>
      <c r="AU355" s="256" t="s">
        <v>83</v>
      </c>
      <c r="AV355" s="15" t="s">
        <v>134</v>
      </c>
      <c r="AW355" s="15" t="s">
        <v>35</v>
      </c>
      <c r="AX355" s="15" t="s">
        <v>81</v>
      </c>
      <c r="AY355" s="256" t="s">
        <v>126</v>
      </c>
    </row>
    <row r="356" s="12" customFormat="1" ht="22.8" customHeight="1">
      <c r="A356" s="12"/>
      <c r="B356" s="190"/>
      <c r="C356" s="191"/>
      <c r="D356" s="192" t="s">
        <v>72</v>
      </c>
      <c r="E356" s="204" t="s">
        <v>434</v>
      </c>
      <c r="F356" s="204" t="s">
        <v>435</v>
      </c>
      <c r="G356" s="191"/>
      <c r="H356" s="191"/>
      <c r="I356" s="194"/>
      <c r="J356" s="205">
        <f>BK356</f>
        <v>0</v>
      </c>
      <c r="K356" s="191"/>
      <c r="L356" s="196"/>
      <c r="M356" s="197"/>
      <c r="N356" s="198"/>
      <c r="O356" s="198"/>
      <c r="P356" s="199">
        <f>SUM(P357:P369)</f>
        <v>0</v>
      </c>
      <c r="Q356" s="198"/>
      <c r="R356" s="199">
        <f>SUM(R357:R369)</f>
        <v>0</v>
      </c>
      <c r="S356" s="198"/>
      <c r="T356" s="200">
        <f>SUM(T357:T369)</f>
        <v>0.74399999999999999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1" t="s">
        <v>83</v>
      </c>
      <c r="AT356" s="202" t="s">
        <v>72</v>
      </c>
      <c r="AU356" s="202" t="s">
        <v>81</v>
      </c>
      <c r="AY356" s="201" t="s">
        <v>126</v>
      </c>
      <c r="BK356" s="203">
        <f>SUM(BK357:BK369)</f>
        <v>0</v>
      </c>
    </row>
    <row r="357" s="2" customFormat="1" ht="16.5" customHeight="1">
      <c r="A357" s="40"/>
      <c r="B357" s="41"/>
      <c r="C357" s="206" t="s">
        <v>436</v>
      </c>
      <c r="D357" s="206" t="s">
        <v>129</v>
      </c>
      <c r="E357" s="207" t="s">
        <v>437</v>
      </c>
      <c r="F357" s="208" t="s">
        <v>438</v>
      </c>
      <c r="G357" s="209" t="s">
        <v>308</v>
      </c>
      <c r="H357" s="210">
        <v>4.9500000000000002</v>
      </c>
      <c r="I357" s="211"/>
      <c r="J357" s="212">
        <f>ROUND(I357*H357,2)</f>
        <v>0</v>
      </c>
      <c r="K357" s="208" t="s">
        <v>133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0.019650000000000001</v>
      </c>
      <c r="T357" s="216">
        <f>S357*H357</f>
        <v>0.097267500000000007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235</v>
      </c>
      <c r="AT357" s="217" t="s">
        <v>129</v>
      </c>
      <c r="AU357" s="217" t="s">
        <v>83</v>
      </c>
      <c r="AY357" s="19" t="s">
        <v>126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81</v>
      </c>
      <c r="BK357" s="218">
        <f>ROUND(I357*H357,2)</f>
        <v>0</v>
      </c>
      <c r="BL357" s="19" t="s">
        <v>235</v>
      </c>
      <c r="BM357" s="217" t="s">
        <v>439</v>
      </c>
    </row>
    <row r="358" s="2" customFormat="1">
      <c r="A358" s="40"/>
      <c r="B358" s="41"/>
      <c r="C358" s="42"/>
      <c r="D358" s="219" t="s">
        <v>136</v>
      </c>
      <c r="E358" s="42"/>
      <c r="F358" s="220" t="s">
        <v>440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136</v>
      </c>
      <c r="AU358" s="19" t="s">
        <v>83</v>
      </c>
    </row>
    <row r="359" s="14" customFormat="1">
      <c r="A359" s="14"/>
      <c r="B359" s="235"/>
      <c r="C359" s="236"/>
      <c r="D359" s="226" t="s">
        <v>138</v>
      </c>
      <c r="E359" s="237" t="s">
        <v>19</v>
      </c>
      <c r="F359" s="238" t="s">
        <v>441</v>
      </c>
      <c r="G359" s="236"/>
      <c r="H359" s="239">
        <v>4.9500000000000002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138</v>
      </c>
      <c r="AU359" s="245" t="s">
        <v>83</v>
      </c>
      <c r="AV359" s="14" t="s">
        <v>83</v>
      </c>
      <c r="AW359" s="14" t="s">
        <v>35</v>
      </c>
      <c r="AX359" s="14" t="s">
        <v>73</v>
      </c>
      <c r="AY359" s="245" t="s">
        <v>126</v>
      </c>
    </row>
    <row r="360" s="15" customFormat="1">
      <c r="A360" s="15"/>
      <c r="B360" s="246"/>
      <c r="C360" s="247"/>
      <c r="D360" s="226" t="s">
        <v>138</v>
      </c>
      <c r="E360" s="248" t="s">
        <v>19</v>
      </c>
      <c r="F360" s="249" t="s">
        <v>141</v>
      </c>
      <c r="G360" s="247"/>
      <c r="H360" s="250">
        <v>4.9500000000000002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138</v>
      </c>
      <c r="AU360" s="256" t="s">
        <v>83</v>
      </c>
      <c r="AV360" s="15" t="s">
        <v>134</v>
      </c>
      <c r="AW360" s="15" t="s">
        <v>35</v>
      </c>
      <c r="AX360" s="15" t="s">
        <v>81</v>
      </c>
      <c r="AY360" s="256" t="s">
        <v>126</v>
      </c>
    </row>
    <row r="361" s="2" customFormat="1" ht="16.5" customHeight="1">
      <c r="A361" s="40"/>
      <c r="B361" s="41"/>
      <c r="C361" s="206" t="s">
        <v>442</v>
      </c>
      <c r="D361" s="206" t="s">
        <v>129</v>
      </c>
      <c r="E361" s="207" t="s">
        <v>443</v>
      </c>
      <c r="F361" s="208" t="s">
        <v>444</v>
      </c>
      <c r="G361" s="209" t="s">
        <v>283</v>
      </c>
      <c r="H361" s="210">
        <v>31</v>
      </c>
      <c r="I361" s="211"/>
      <c r="J361" s="212">
        <f>ROUND(I361*H361,2)</f>
        <v>0</v>
      </c>
      <c r="K361" s="208" t="s">
        <v>133</v>
      </c>
      <c r="L361" s="46"/>
      <c r="M361" s="213" t="s">
        <v>19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0.024</v>
      </c>
      <c r="T361" s="216">
        <f>S361*H361</f>
        <v>0.74399999999999999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235</v>
      </c>
      <c r="AT361" s="217" t="s">
        <v>129</v>
      </c>
      <c r="AU361" s="217" t="s">
        <v>83</v>
      </c>
      <c r="AY361" s="19" t="s">
        <v>126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ROUND(I361*H361,2)</f>
        <v>0</v>
      </c>
      <c r="BL361" s="19" t="s">
        <v>235</v>
      </c>
      <c r="BM361" s="217" t="s">
        <v>445</v>
      </c>
    </row>
    <row r="362" s="2" customFormat="1">
      <c r="A362" s="40"/>
      <c r="B362" s="41"/>
      <c r="C362" s="42"/>
      <c r="D362" s="219" t="s">
        <v>136</v>
      </c>
      <c r="E362" s="42"/>
      <c r="F362" s="220" t="s">
        <v>446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136</v>
      </c>
      <c r="AU362" s="19" t="s">
        <v>83</v>
      </c>
    </row>
    <row r="363" s="13" customFormat="1">
      <c r="A363" s="13"/>
      <c r="B363" s="224"/>
      <c r="C363" s="225"/>
      <c r="D363" s="226" t="s">
        <v>138</v>
      </c>
      <c r="E363" s="227" t="s">
        <v>19</v>
      </c>
      <c r="F363" s="228" t="s">
        <v>146</v>
      </c>
      <c r="G363" s="225"/>
      <c r="H363" s="227" t="s">
        <v>19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138</v>
      </c>
      <c r="AU363" s="234" t="s">
        <v>83</v>
      </c>
      <c r="AV363" s="13" t="s">
        <v>81</v>
      </c>
      <c r="AW363" s="13" t="s">
        <v>35</v>
      </c>
      <c r="AX363" s="13" t="s">
        <v>73</v>
      </c>
      <c r="AY363" s="234" t="s">
        <v>126</v>
      </c>
    </row>
    <row r="364" s="14" customFormat="1">
      <c r="A364" s="14"/>
      <c r="B364" s="235"/>
      <c r="C364" s="236"/>
      <c r="D364" s="226" t="s">
        <v>138</v>
      </c>
      <c r="E364" s="237" t="s">
        <v>19</v>
      </c>
      <c r="F364" s="238" t="s">
        <v>152</v>
      </c>
      <c r="G364" s="236"/>
      <c r="H364" s="239">
        <v>3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138</v>
      </c>
      <c r="AU364" s="245" t="s">
        <v>83</v>
      </c>
      <c r="AV364" s="14" t="s">
        <v>83</v>
      </c>
      <c r="AW364" s="14" t="s">
        <v>35</v>
      </c>
      <c r="AX364" s="14" t="s">
        <v>73</v>
      </c>
      <c r="AY364" s="245" t="s">
        <v>126</v>
      </c>
    </row>
    <row r="365" s="13" customFormat="1">
      <c r="A365" s="13"/>
      <c r="B365" s="224"/>
      <c r="C365" s="225"/>
      <c r="D365" s="226" t="s">
        <v>138</v>
      </c>
      <c r="E365" s="227" t="s">
        <v>19</v>
      </c>
      <c r="F365" s="228" t="s">
        <v>148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138</v>
      </c>
      <c r="AU365" s="234" t="s">
        <v>83</v>
      </c>
      <c r="AV365" s="13" t="s">
        <v>81</v>
      </c>
      <c r="AW365" s="13" t="s">
        <v>35</v>
      </c>
      <c r="AX365" s="13" t="s">
        <v>73</v>
      </c>
      <c r="AY365" s="234" t="s">
        <v>126</v>
      </c>
    </row>
    <row r="366" s="14" customFormat="1">
      <c r="A366" s="14"/>
      <c r="B366" s="235"/>
      <c r="C366" s="236"/>
      <c r="D366" s="226" t="s">
        <v>138</v>
      </c>
      <c r="E366" s="237" t="s">
        <v>19</v>
      </c>
      <c r="F366" s="238" t="s">
        <v>194</v>
      </c>
      <c r="G366" s="236"/>
      <c r="H366" s="239">
        <v>8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138</v>
      </c>
      <c r="AU366" s="245" t="s">
        <v>83</v>
      </c>
      <c r="AV366" s="14" t="s">
        <v>83</v>
      </c>
      <c r="AW366" s="14" t="s">
        <v>35</v>
      </c>
      <c r="AX366" s="14" t="s">
        <v>73</v>
      </c>
      <c r="AY366" s="245" t="s">
        <v>126</v>
      </c>
    </row>
    <row r="367" s="13" customFormat="1">
      <c r="A367" s="13"/>
      <c r="B367" s="224"/>
      <c r="C367" s="225"/>
      <c r="D367" s="226" t="s">
        <v>138</v>
      </c>
      <c r="E367" s="227" t="s">
        <v>19</v>
      </c>
      <c r="F367" s="228" t="s">
        <v>150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138</v>
      </c>
      <c r="AU367" s="234" t="s">
        <v>83</v>
      </c>
      <c r="AV367" s="13" t="s">
        <v>81</v>
      </c>
      <c r="AW367" s="13" t="s">
        <v>35</v>
      </c>
      <c r="AX367" s="13" t="s">
        <v>73</v>
      </c>
      <c r="AY367" s="234" t="s">
        <v>126</v>
      </c>
    </row>
    <row r="368" s="14" customFormat="1">
      <c r="A368" s="14"/>
      <c r="B368" s="235"/>
      <c r="C368" s="236"/>
      <c r="D368" s="226" t="s">
        <v>138</v>
      </c>
      <c r="E368" s="237" t="s">
        <v>19</v>
      </c>
      <c r="F368" s="238" t="s">
        <v>270</v>
      </c>
      <c r="G368" s="236"/>
      <c r="H368" s="239">
        <v>20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138</v>
      </c>
      <c r="AU368" s="245" t="s">
        <v>83</v>
      </c>
      <c r="AV368" s="14" t="s">
        <v>83</v>
      </c>
      <c r="AW368" s="14" t="s">
        <v>35</v>
      </c>
      <c r="AX368" s="14" t="s">
        <v>73</v>
      </c>
      <c r="AY368" s="245" t="s">
        <v>126</v>
      </c>
    </row>
    <row r="369" s="15" customFormat="1">
      <c r="A369" s="15"/>
      <c r="B369" s="246"/>
      <c r="C369" s="247"/>
      <c r="D369" s="226" t="s">
        <v>138</v>
      </c>
      <c r="E369" s="248" t="s">
        <v>19</v>
      </c>
      <c r="F369" s="249" t="s">
        <v>141</v>
      </c>
      <c r="G369" s="247"/>
      <c r="H369" s="250">
        <v>31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138</v>
      </c>
      <c r="AU369" s="256" t="s">
        <v>83</v>
      </c>
      <c r="AV369" s="15" t="s">
        <v>134</v>
      </c>
      <c r="AW369" s="15" t="s">
        <v>35</v>
      </c>
      <c r="AX369" s="15" t="s">
        <v>81</v>
      </c>
      <c r="AY369" s="256" t="s">
        <v>126</v>
      </c>
    </row>
    <row r="370" s="12" customFormat="1" ht="22.8" customHeight="1">
      <c r="A370" s="12"/>
      <c r="B370" s="190"/>
      <c r="C370" s="191"/>
      <c r="D370" s="192" t="s">
        <v>72</v>
      </c>
      <c r="E370" s="204" t="s">
        <v>447</v>
      </c>
      <c r="F370" s="204" t="s">
        <v>448</v>
      </c>
      <c r="G370" s="191"/>
      <c r="H370" s="191"/>
      <c r="I370" s="194"/>
      <c r="J370" s="205">
        <f>BK370</f>
        <v>0</v>
      </c>
      <c r="K370" s="191"/>
      <c r="L370" s="196"/>
      <c r="M370" s="197"/>
      <c r="N370" s="198"/>
      <c r="O370" s="198"/>
      <c r="P370" s="199">
        <f>SUM(P371:P374)</f>
        <v>0</v>
      </c>
      <c r="Q370" s="198"/>
      <c r="R370" s="199">
        <f>SUM(R371:R374)</f>
        <v>0</v>
      </c>
      <c r="S370" s="198"/>
      <c r="T370" s="200">
        <f>SUM(T371:T374)</f>
        <v>0.12375000000000001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1" t="s">
        <v>83</v>
      </c>
      <c r="AT370" s="202" t="s">
        <v>72</v>
      </c>
      <c r="AU370" s="202" t="s">
        <v>81</v>
      </c>
      <c r="AY370" s="201" t="s">
        <v>126</v>
      </c>
      <c r="BK370" s="203">
        <f>SUM(BK371:BK374)</f>
        <v>0</v>
      </c>
    </row>
    <row r="371" s="2" customFormat="1" ht="21.75" customHeight="1">
      <c r="A371" s="40"/>
      <c r="B371" s="41"/>
      <c r="C371" s="206" t="s">
        <v>449</v>
      </c>
      <c r="D371" s="206" t="s">
        <v>129</v>
      </c>
      <c r="E371" s="207" t="s">
        <v>450</v>
      </c>
      <c r="F371" s="208" t="s">
        <v>451</v>
      </c>
      <c r="G371" s="209" t="s">
        <v>308</v>
      </c>
      <c r="H371" s="210">
        <v>4.9500000000000002</v>
      </c>
      <c r="I371" s="211"/>
      <c r="J371" s="212">
        <f>ROUND(I371*H371,2)</f>
        <v>0</v>
      </c>
      <c r="K371" s="208" t="s">
        <v>133</v>
      </c>
      <c r="L371" s="46"/>
      <c r="M371" s="213" t="s">
        <v>19</v>
      </c>
      <c r="N371" s="214" t="s">
        <v>44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0.025000000000000001</v>
      </c>
      <c r="T371" s="216">
        <f>S371*H371</f>
        <v>0.12375000000000001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235</v>
      </c>
      <c r="AT371" s="217" t="s">
        <v>129</v>
      </c>
      <c r="AU371" s="217" t="s">
        <v>83</v>
      </c>
      <c r="AY371" s="19" t="s">
        <v>126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81</v>
      </c>
      <c r="BK371" s="218">
        <f>ROUND(I371*H371,2)</f>
        <v>0</v>
      </c>
      <c r="BL371" s="19" t="s">
        <v>235</v>
      </c>
      <c r="BM371" s="217" t="s">
        <v>452</v>
      </c>
    </row>
    <row r="372" s="2" customFormat="1">
      <c r="A372" s="40"/>
      <c r="B372" s="41"/>
      <c r="C372" s="42"/>
      <c r="D372" s="219" t="s">
        <v>136</v>
      </c>
      <c r="E372" s="42"/>
      <c r="F372" s="220" t="s">
        <v>453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136</v>
      </c>
      <c r="AU372" s="19" t="s">
        <v>83</v>
      </c>
    </row>
    <row r="373" s="14" customFormat="1">
      <c r="A373" s="14"/>
      <c r="B373" s="235"/>
      <c r="C373" s="236"/>
      <c r="D373" s="226" t="s">
        <v>138</v>
      </c>
      <c r="E373" s="237" t="s">
        <v>19</v>
      </c>
      <c r="F373" s="238" t="s">
        <v>441</v>
      </c>
      <c r="G373" s="236"/>
      <c r="H373" s="239">
        <v>4.9500000000000002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138</v>
      </c>
      <c r="AU373" s="245" t="s">
        <v>83</v>
      </c>
      <c r="AV373" s="14" t="s">
        <v>83</v>
      </c>
      <c r="AW373" s="14" t="s">
        <v>35</v>
      </c>
      <c r="AX373" s="14" t="s">
        <v>73</v>
      </c>
      <c r="AY373" s="245" t="s">
        <v>126</v>
      </c>
    </row>
    <row r="374" s="15" customFormat="1">
      <c r="A374" s="15"/>
      <c r="B374" s="246"/>
      <c r="C374" s="247"/>
      <c r="D374" s="226" t="s">
        <v>138</v>
      </c>
      <c r="E374" s="248" t="s">
        <v>19</v>
      </c>
      <c r="F374" s="249" t="s">
        <v>141</v>
      </c>
      <c r="G374" s="247"/>
      <c r="H374" s="250">
        <v>4.9500000000000002</v>
      </c>
      <c r="I374" s="251"/>
      <c r="J374" s="247"/>
      <c r="K374" s="247"/>
      <c r="L374" s="252"/>
      <c r="M374" s="257"/>
      <c r="N374" s="258"/>
      <c r="O374" s="258"/>
      <c r="P374" s="258"/>
      <c r="Q374" s="258"/>
      <c r="R374" s="258"/>
      <c r="S374" s="258"/>
      <c r="T374" s="25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138</v>
      </c>
      <c r="AU374" s="256" t="s">
        <v>83</v>
      </c>
      <c r="AV374" s="15" t="s">
        <v>134</v>
      </c>
      <c r="AW374" s="15" t="s">
        <v>35</v>
      </c>
      <c r="AX374" s="15" t="s">
        <v>81</v>
      </c>
      <c r="AY374" s="256" t="s">
        <v>126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We3WylWbMGBqCDxbkilEEeCAaFzwrvixSLmCXlwcXiN4x43oDIU0E1x3V8LAZIq12l09n3l3TtyMzSlMxl8zQg==" hashValue="9pMECQzwxHBB0yxVtYvD4wWdtfbBzDgIbIv0PUJFSdVpSDcRl56B3rjGrKMZgoBmmL30mr6Jo23G231zn50w1Q==" algorithmName="SHA-512" password="CC35"/>
  <autoFilter ref="C92:K37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968062354"/>
    <hyperlink ref="F102" r:id="rId2" display="https://podminky.urs.cz/item/CS_URS_2023_02/968072455"/>
    <hyperlink ref="F111" r:id="rId3" display="https://podminky.urs.cz/item/CS_URS_2023_02/968082015"/>
    <hyperlink ref="F119" r:id="rId4" display="https://podminky.urs.cz/item/CS_URS_2023_02/968082016"/>
    <hyperlink ref="F127" r:id="rId5" display="https://podminky.urs.cz/item/CS_URS_2023_02/968082017"/>
    <hyperlink ref="F134" r:id="rId6" display="https://podminky.urs.cz/item/CS_URS_2023_02/981013312"/>
    <hyperlink ref="F144" r:id="rId7" display="https://podminky.urs.cz/item/CS_URS_2023_02/997013112"/>
    <hyperlink ref="F146" r:id="rId8" display="https://podminky.urs.cz/item/CS_URS_2023_02/997013501"/>
    <hyperlink ref="F148" r:id="rId9" display="https://podminky.urs.cz/item/CS_URS_2023_02/997013509"/>
    <hyperlink ref="F151" r:id="rId10" display="https://podminky.urs.cz/item/CS_URS_2023_02/997013811"/>
    <hyperlink ref="F155" r:id="rId11" display="https://podminky.urs.cz/item/CS_URS_2023_02/997013863"/>
    <hyperlink ref="F159" r:id="rId12" display="https://podminky.urs.cz/item/CS_URS_2023_02/997013871"/>
    <hyperlink ref="F164" r:id="rId13" display="https://podminky.urs.cz/item/CS_URS_2023_02/997013875"/>
    <hyperlink ref="F170" r:id="rId14" display="https://podminky.urs.cz/item/CS_URS_2023_02/712340832"/>
    <hyperlink ref="F180" r:id="rId15" display="https://podminky.urs.cz/item/CS_URS_2023_02/725110814"/>
    <hyperlink ref="F187" r:id="rId16" display="https://podminky.urs.cz/item/CS_URS_2023_02/725210821"/>
    <hyperlink ref="F194" r:id="rId17" display="https://podminky.urs.cz/item/CS_URS_2023_02/725240811"/>
    <hyperlink ref="F201" r:id="rId18" display="https://podminky.urs.cz/item/CS_URS_2023_02/725310823"/>
    <hyperlink ref="F208" r:id="rId19" display="https://podminky.urs.cz/item/CS_URS_2023_02/725820802"/>
    <hyperlink ref="F215" r:id="rId20" display="https://podminky.urs.cz/item/CS_URS_2023_02/725840850"/>
    <hyperlink ref="F222" r:id="rId21" display="https://podminky.urs.cz/item/CS_URS_2023_02/725860811"/>
    <hyperlink ref="F232" r:id="rId22" display="https://podminky.urs.cz/item/CS_URS_2023_02/762111811"/>
    <hyperlink ref="F237" r:id="rId23" display="https://podminky.urs.cz/item/CS_URS_2023_02/762213811"/>
    <hyperlink ref="F242" r:id="rId24" display="https://podminky.urs.cz/item/CS_URS_2023_02/762331812"/>
    <hyperlink ref="F258" r:id="rId25" display="https://podminky.urs.cz/item/CS_URS_2023_02/762331814"/>
    <hyperlink ref="F263" r:id="rId26" display="https://podminky.urs.cz/item/CS_URS_2023_02/762341811"/>
    <hyperlink ref="F272" r:id="rId27" display="https://podminky.urs.cz/item/CS_URS_2023_02/762521811"/>
    <hyperlink ref="F278" r:id="rId28" display="https://podminky.urs.cz/item/CS_URS_2023_02/764001821"/>
    <hyperlink ref="F285" r:id="rId29" display="https://podminky.urs.cz/item/CS_URS_2023_02/764001851"/>
    <hyperlink ref="F290" r:id="rId30" display="https://podminky.urs.cz/item/CS_URS_2023_02/764002801"/>
    <hyperlink ref="F297" r:id="rId31" display="https://podminky.urs.cz/item/CS_URS_2023_02/764002812"/>
    <hyperlink ref="F304" r:id="rId32" display="https://podminky.urs.cz/item/CS_URS_2023_02/764002821"/>
    <hyperlink ref="F309" r:id="rId33" display="https://podminky.urs.cz/item/CS_URS_2023_02/764002851"/>
    <hyperlink ref="F320" r:id="rId34" display="https://podminky.urs.cz/item/CS_URS_2023_02/764004801"/>
    <hyperlink ref="F325" r:id="rId35" display="https://podminky.urs.cz/item/CS_URS_2023_02/764004821"/>
    <hyperlink ref="F330" r:id="rId36" display="https://podminky.urs.cz/item/CS_URS_2023_02/764004841"/>
    <hyperlink ref="F337" r:id="rId37" display="https://podminky.urs.cz/item/CS_URS_2023_02/764004861"/>
    <hyperlink ref="F345" r:id="rId38" display="https://podminky.urs.cz/item/CS_URS_2023_02/765131801"/>
    <hyperlink ref="F351" r:id="rId39" display="https://podminky.urs.cz/item/CS_URS_2023_02/765131841"/>
    <hyperlink ref="F358" r:id="rId40" display="https://podminky.urs.cz/item/CS_URS_2023_02/766211811"/>
    <hyperlink ref="F362" r:id="rId41" display="https://podminky.urs.cz/item/CS_URS_2023_02/766691914"/>
    <hyperlink ref="F372" r:id="rId42" display="https://podminky.urs.cz/item/CS_URS_2023_02/7671618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Demolice objektu BD Kubelíkova 77/2, Liberec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ROUND((SUM(BE87:BE158)),  2)</f>
        <v>0</v>
      </c>
      <c r="G33" s="40"/>
      <c r="H33" s="40"/>
      <c r="I33" s="150">
        <v>0.20999999999999999</v>
      </c>
      <c r="J33" s="149">
        <f>ROUND(((SUM(BE87:BE158))*I33),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ROUND((SUM(BF87:BF158)),  2)</f>
        <v>0</v>
      </c>
      <c r="G34" s="40"/>
      <c r="H34" s="40"/>
      <c r="I34" s="150">
        <v>0.12</v>
      </c>
      <c r="J34" s="149">
        <f>ROUND(((SUM(BF87:BF158))*I34),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ROUND((SUM(BG87:BG158)),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ROUND((SUM(BH87:BH158)),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ROUND((SUM(BI87:BI158)),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Demolice objektu BD Kubelíkova 77/2, Liberec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Demolice objektu - podzemní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Kubelíkova 77/2, Liberec</v>
      </c>
      <c r="G52" s="42"/>
      <c r="H52" s="42"/>
      <c r="I52" s="34" t="s">
        <v>23</v>
      </c>
      <c r="J52" s="74" t="str">
        <f>IF(J12="","",J12)</f>
        <v>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32</v>
      </c>
      <c r="J54" s="38" t="str">
        <f>E21</f>
        <v>Michael Štěpán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Michael Štěpán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455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J132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100</v>
      </c>
      <c r="E64" s="170"/>
      <c r="F64" s="170"/>
      <c r="G64" s="170"/>
      <c r="H64" s="170"/>
      <c r="I64" s="170"/>
      <c r="J64" s="171">
        <f>J152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J155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J157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Demolice objektu BD Kubelíkova 77/2, Liberec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02 - Demolice objektu - podzemní část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Kubelíkova 77/2, Liberec</v>
      </c>
      <c r="G81" s="42"/>
      <c r="H81" s="42"/>
      <c r="I81" s="34" t="s">
        <v>23</v>
      </c>
      <c r="J81" s="74" t="str">
        <f>IF(J12="","",J12)</f>
        <v>6. 6. 2024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Statutární město Liberec</v>
      </c>
      <c r="G83" s="42"/>
      <c r="H83" s="42"/>
      <c r="I83" s="34" t="s">
        <v>32</v>
      </c>
      <c r="J83" s="38" t="str">
        <f>E21</f>
        <v>Michael Štěpán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Michael Štěpán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112</v>
      </c>
      <c r="D86" s="182" t="s">
        <v>58</v>
      </c>
      <c r="E86" s="182" t="s">
        <v>54</v>
      </c>
      <c r="F86" s="182" t="s">
        <v>55</v>
      </c>
      <c r="G86" s="182" t="s">
        <v>113</v>
      </c>
      <c r="H86" s="182" t="s">
        <v>114</v>
      </c>
      <c r="I86" s="182" t="s">
        <v>115</v>
      </c>
      <c r="J86" s="182" t="s">
        <v>95</v>
      </c>
      <c r="K86" s="183" t="s">
        <v>116</v>
      </c>
      <c r="L86" s="184"/>
      <c r="M86" s="94" t="s">
        <v>19</v>
      </c>
      <c r="N86" s="95" t="s">
        <v>43</v>
      </c>
      <c r="O86" s="95" t="s">
        <v>117</v>
      </c>
      <c r="P86" s="95" t="s">
        <v>118</v>
      </c>
      <c r="Q86" s="95" t="s">
        <v>119</v>
      </c>
      <c r="R86" s="95" t="s">
        <v>120</v>
      </c>
      <c r="S86" s="95" t="s">
        <v>121</v>
      </c>
      <c r="T86" s="96" t="s">
        <v>122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P88+P152</f>
        <v>0</v>
      </c>
      <c r="Q87" s="98"/>
      <c r="R87" s="187">
        <f>R88+R152</f>
        <v>287.21699999999998</v>
      </c>
      <c r="S87" s="98"/>
      <c r="T87" s="188">
        <f>T88+T152</f>
        <v>167.67949999999999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96</v>
      </c>
      <c r="BK87" s="189">
        <f>BK88+BK152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124</v>
      </c>
      <c r="F88" s="193" t="s">
        <v>125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P89+P119+P132</f>
        <v>0</v>
      </c>
      <c r="Q88" s="198"/>
      <c r="R88" s="199">
        <f>R89+R119+R132</f>
        <v>287.21699999999998</v>
      </c>
      <c r="S88" s="198"/>
      <c r="T88" s="200">
        <f>T89+T119+T132</f>
        <v>167.45949999999999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81</v>
      </c>
      <c r="AT88" s="202" t="s">
        <v>72</v>
      </c>
      <c r="AU88" s="202" t="s">
        <v>73</v>
      </c>
      <c r="AY88" s="201" t="s">
        <v>126</v>
      </c>
      <c r="BK88" s="203">
        <f>BK89+BK119+BK132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81</v>
      </c>
      <c r="F89" s="204" t="s">
        <v>456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SUM(P90:P118)</f>
        <v>0</v>
      </c>
      <c r="Q89" s="198"/>
      <c r="R89" s="199">
        <f>SUM(R90:R118)</f>
        <v>287.21699999999998</v>
      </c>
      <c r="S89" s="198"/>
      <c r="T89" s="200">
        <f>SUM(T90:T118)</f>
        <v>89.216999999999999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81</v>
      </c>
      <c r="AY89" s="201" t="s">
        <v>126</v>
      </c>
      <c r="BK89" s="203">
        <f>SUM(BK90:BK118)</f>
        <v>0</v>
      </c>
    </row>
    <row r="90" s="2" customFormat="1" ht="37.8" customHeight="1">
      <c r="A90" s="40"/>
      <c r="B90" s="41"/>
      <c r="C90" s="206" t="s">
        <v>81</v>
      </c>
      <c r="D90" s="206" t="s">
        <v>129</v>
      </c>
      <c r="E90" s="207" t="s">
        <v>457</v>
      </c>
      <c r="F90" s="208" t="s">
        <v>458</v>
      </c>
      <c r="G90" s="209" t="s">
        <v>177</v>
      </c>
      <c r="H90" s="210">
        <v>49.564999999999998</v>
      </c>
      <c r="I90" s="211"/>
      <c r="J90" s="212">
        <f>ROUND(I90*H90,2)</f>
        <v>0</v>
      </c>
      <c r="K90" s="208" t="s">
        <v>133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1.8</v>
      </c>
      <c r="T90" s="216">
        <f>S90*H90</f>
        <v>89.216999999999999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134</v>
      </c>
      <c r="AT90" s="217" t="s">
        <v>129</v>
      </c>
      <c r="AU90" s="217" t="s">
        <v>83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134</v>
      </c>
      <c r="BM90" s="217" t="s">
        <v>459</v>
      </c>
    </row>
    <row r="91" s="2" customFormat="1">
      <c r="A91" s="40"/>
      <c r="B91" s="41"/>
      <c r="C91" s="42"/>
      <c r="D91" s="219" t="s">
        <v>136</v>
      </c>
      <c r="E91" s="42"/>
      <c r="F91" s="220" t="s">
        <v>460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83</v>
      </c>
    </row>
    <row r="92" s="13" customFormat="1">
      <c r="A92" s="13"/>
      <c r="B92" s="224"/>
      <c r="C92" s="225"/>
      <c r="D92" s="226" t="s">
        <v>138</v>
      </c>
      <c r="E92" s="227" t="s">
        <v>19</v>
      </c>
      <c r="F92" s="228" t="s">
        <v>461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138</v>
      </c>
      <c r="AU92" s="234" t="s">
        <v>83</v>
      </c>
      <c r="AV92" s="13" t="s">
        <v>81</v>
      </c>
      <c r="AW92" s="13" t="s">
        <v>35</v>
      </c>
      <c r="AX92" s="13" t="s">
        <v>73</v>
      </c>
      <c r="AY92" s="234" t="s">
        <v>126</v>
      </c>
    </row>
    <row r="93" s="14" customFormat="1">
      <c r="A93" s="14"/>
      <c r="B93" s="235"/>
      <c r="C93" s="236"/>
      <c r="D93" s="226" t="s">
        <v>138</v>
      </c>
      <c r="E93" s="237" t="s">
        <v>19</v>
      </c>
      <c r="F93" s="238" t="s">
        <v>462</v>
      </c>
      <c r="G93" s="236"/>
      <c r="H93" s="239">
        <v>35.063000000000002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138</v>
      </c>
      <c r="AU93" s="245" t="s">
        <v>83</v>
      </c>
      <c r="AV93" s="14" t="s">
        <v>83</v>
      </c>
      <c r="AW93" s="14" t="s">
        <v>35</v>
      </c>
      <c r="AX93" s="14" t="s">
        <v>73</v>
      </c>
      <c r="AY93" s="245" t="s">
        <v>126</v>
      </c>
    </row>
    <row r="94" s="14" customFormat="1">
      <c r="A94" s="14"/>
      <c r="B94" s="235"/>
      <c r="C94" s="236"/>
      <c r="D94" s="226" t="s">
        <v>138</v>
      </c>
      <c r="E94" s="237" t="s">
        <v>19</v>
      </c>
      <c r="F94" s="238" t="s">
        <v>463</v>
      </c>
      <c r="G94" s="236"/>
      <c r="H94" s="239">
        <v>14.502000000000001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138</v>
      </c>
      <c r="AU94" s="245" t="s">
        <v>83</v>
      </c>
      <c r="AV94" s="14" t="s">
        <v>83</v>
      </c>
      <c r="AW94" s="14" t="s">
        <v>35</v>
      </c>
      <c r="AX94" s="14" t="s">
        <v>73</v>
      </c>
      <c r="AY94" s="245" t="s">
        <v>126</v>
      </c>
    </row>
    <row r="95" s="15" customFormat="1">
      <c r="A95" s="15"/>
      <c r="B95" s="246"/>
      <c r="C95" s="247"/>
      <c r="D95" s="226" t="s">
        <v>138</v>
      </c>
      <c r="E95" s="248" t="s">
        <v>19</v>
      </c>
      <c r="F95" s="249" t="s">
        <v>141</v>
      </c>
      <c r="G95" s="247"/>
      <c r="H95" s="250">
        <v>49.564999999999998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138</v>
      </c>
      <c r="AU95" s="256" t="s">
        <v>83</v>
      </c>
      <c r="AV95" s="15" t="s">
        <v>134</v>
      </c>
      <c r="AW95" s="15" t="s">
        <v>35</v>
      </c>
      <c r="AX95" s="15" t="s">
        <v>81</v>
      </c>
      <c r="AY95" s="256" t="s">
        <v>126</v>
      </c>
    </row>
    <row r="96" s="2" customFormat="1" ht="24.15" customHeight="1">
      <c r="A96" s="40"/>
      <c r="B96" s="41"/>
      <c r="C96" s="206" t="s">
        <v>83</v>
      </c>
      <c r="D96" s="206" t="s">
        <v>129</v>
      </c>
      <c r="E96" s="207" t="s">
        <v>464</v>
      </c>
      <c r="F96" s="208" t="s">
        <v>465</v>
      </c>
      <c r="G96" s="209" t="s">
        <v>177</v>
      </c>
      <c r="H96" s="210">
        <v>159.565</v>
      </c>
      <c r="I96" s="211"/>
      <c r="J96" s="212">
        <f>ROUND(I96*H96,2)</f>
        <v>0</v>
      </c>
      <c r="K96" s="208" t="s">
        <v>133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134</v>
      </c>
      <c r="AT96" s="217" t="s">
        <v>129</v>
      </c>
      <c r="AU96" s="217" t="s">
        <v>83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134</v>
      </c>
      <c r="BM96" s="217" t="s">
        <v>466</v>
      </c>
    </row>
    <row r="97" s="2" customFormat="1">
      <c r="A97" s="40"/>
      <c r="B97" s="41"/>
      <c r="C97" s="42"/>
      <c r="D97" s="219" t="s">
        <v>136</v>
      </c>
      <c r="E97" s="42"/>
      <c r="F97" s="220" t="s">
        <v>467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83</v>
      </c>
    </row>
    <row r="98" s="13" customFormat="1">
      <c r="A98" s="13"/>
      <c r="B98" s="224"/>
      <c r="C98" s="225"/>
      <c r="D98" s="226" t="s">
        <v>138</v>
      </c>
      <c r="E98" s="227" t="s">
        <v>19</v>
      </c>
      <c r="F98" s="228" t="s">
        <v>468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138</v>
      </c>
      <c r="AU98" s="234" t="s">
        <v>83</v>
      </c>
      <c r="AV98" s="13" t="s">
        <v>81</v>
      </c>
      <c r="AW98" s="13" t="s">
        <v>35</v>
      </c>
      <c r="AX98" s="13" t="s">
        <v>73</v>
      </c>
      <c r="AY98" s="234" t="s">
        <v>126</v>
      </c>
    </row>
    <row r="99" s="14" customFormat="1">
      <c r="A99" s="14"/>
      <c r="B99" s="235"/>
      <c r="C99" s="236"/>
      <c r="D99" s="226" t="s">
        <v>138</v>
      </c>
      <c r="E99" s="237" t="s">
        <v>19</v>
      </c>
      <c r="F99" s="238" t="s">
        <v>469</v>
      </c>
      <c r="G99" s="236"/>
      <c r="H99" s="239">
        <v>67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138</v>
      </c>
      <c r="AU99" s="245" t="s">
        <v>83</v>
      </c>
      <c r="AV99" s="14" t="s">
        <v>83</v>
      </c>
      <c r="AW99" s="14" t="s">
        <v>35</v>
      </c>
      <c r="AX99" s="14" t="s">
        <v>73</v>
      </c>
      <c r="AY99" s="245" t="s">
        <v>126</v>
      </c>
    </row>
    <row r="100" s="13" customFormat="1">
      <c r="A100" s="13"/>
      <c r="B100" s="224"/>
      <c r="C100" s="225"/>
      <c r="D100" s="226" t="s">
        <v>138</v>
      </c>
      <c r="E100" s="227" t="s">
        <v>19</v>
      </c>
      <c r="F100" s="228" t="s">
        <v>470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138</v>
      </c>
      <c r="AU100" s="234" t="s">
        <v>83</v>
      </c>
      <c r="AV100" s="13" t="s">
        <v>81</v>
      </c>
      <c r="AW100" s="13" t="s">
        <v>35</v>
      </c>
      <c r="AX100" s="13" t="s">
        <v>73</v>
      </c>
      <c r="AY100" s="234" t="s">
        <v>126</v>
      </c>
    </row>
    <row r="101" s="14" customFormat="1">
      <c r="A101" s="14"/>
      <c r="B101" s="235"/>
      <c r="C101" s="236"/>
      <c r="D101" s="226" t="s">
        <v>138</v>
      </c>
      <c r="E101" s="237" t="s">
        <v>19</v>
      </c>
      <c r="F101" s="238" t="s">
        <v>462</v>
      </c>
      <c r="G101" s="236"/>
      <c r="H101" s="239">
        <v>35.063000000000002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138</v>
      </c>
      <c r="AU101" s="245" t="s">
        <v>83</v>
      </c>
      <c r="AV101" s="14" t="s">
        <v>83</v>
      </c>
      <c r="AW101" s="14" t="s">
        <v>35</v>
      </c>
      <c r="AX101" s="14" t="s">
        <v>73</v>
      </c>
      <c r="AY101" s="245" t="s">
        <v>126</v>
      </c>
    </row>
    <row r="102" s="14" customFormat="1">
      <c r="A102" s="14"/>
      <c r="B102" s="235"/>
      <c r="C102" s="236"/>
      <c r="D102" s="226" t="s">
        <v>138</v>
      </c>
      <c r="E102" s="237" t="s">
        <v>19</v>
      </c>
      <c r="F102" s="238" t="s">
        <v>463</v>
      </c>
      <c r="G102" s="236"/>
      <c r="H102" s="239">
        <v>14.502000000000001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138</v>
      </c>
      <c r="AU102" s="245" t="s">
        <v>83</v>
      </c>
      <c r="AV102" s="14" t="s">
        <v>83</v>
      </c>
      <c r="AW102" s="14" t="s">
        <v>35</v>
      </c>
      <c r="AX102" s="14" t="s">
        <v>73</v>
      </c>
      <c r="AY102" s="245" t="s">
        <v>126</v>
      </c>
    </row>
    <row r="103" s="14" customFormat="1">
      <c r="A103" s="14"/>
      <c r="B103" s="235"/>
      <c r="C103" s="236"/>
      <c r="D103" s="226" t="s">
        <v>138</v>
      </c>
      <c r="E103" s="237" t="s">
        <v>19</v>
      </c>
      <c r="F103" s="238" t="s">
        <v>471</v>
      </c>
      <c r="G103" s="236"/>
      <c r="H103" s="239">
        <v>43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138</v>
      </c>
      <c r="AU103" s="245" t="s">
        <v>83</v>
      </c>
      <c r="AV103" s="14" t="s">
        <v>83</v>
      </c>
      <c r="AW103" s="14" t="s">
        <v>35</v>
      </c>
      <c r="AX103" s="14" t="s">
        <v>73</v>
      </c>
      <c r="AY103" s="245" t="s">
        <v>126</v>
      </c>
    </row>
    <row r="104" s="15" customFormat="1">
      <c r="A104" s="15"/>
      <c r="B104" s="246"/>
      <c r="C104" s="247"/>
      <c r="D104" s="226" t="s">
        <v>138</v>
      </c>
      <c r="E104" s="248" t="s">
        <v>19</v>
      </c>
      <c r="F104" s="249" t="s">
        <v>141</v>
      </c>
      <c r="G104" s="247"/>
      <c r="H104" s="250">
        <v>159.565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138</v>
      </c>
      <c r="AU104" s="256" t="s">
        <v>83</v>
      </c>
      <c r="AV104" s="15" t="s">
        <v>134</v>
      </c>
      <c r="AW104" s="15" t="s">
        <v>35</v>
      </c>
      <c r="AX104" s="15" t="s">
        <v>81</v>
      </c>
      <c r="AY104" s="256" t="s">
        <v>126</v>
      </c>
    </row>
    <row r="105" s="2" customFormat="1" ht="16.5" customHeight="1">
      <c r="A105" s="40"/>
      <c r="B105" s="41"/>
      <c r="C105" s="260" t="s">
        <v>152</v>
      </c>
      <c r="D105" s="260" t="s">
        <v>472</v>
      </c>
      <c r="E105" s="261" t="s">
        <v>473</v>
      </c>
      <c r="F105" s="262" t="s">
        <v>474</v>
      </c>
      <c r="G105" s="263" t="s">
        <v>191</v>
      </c>
      <c r="H105" s="264">
        <v>287.21699999999998</v>
      </c>
      <c r="I105" s="265"/>
      <c r="J105" s="266">
        <f>ROUND(I105*H105,2)</f>
        <v>0</v>
      </c>
      <c r="K105" s="262" t="s">
        <v>133</v>
      </c>
      <c r="L105" s="267"/>
      <c r="M105" s="268" t="s">
        <v>19</v>
      </c>
      <c r="N105" s="269" t="s">
        <v>44</v>
      </c>
      <c r="O105" s="86"/>
      <c r="P105" s="215">
        <f>O105*H105</f>
        <v>0</v>
      </c>
      <c r="Q105" s="215">
        <v>1</v>
      </c>
      <c r="R105" s="215">
        <f>Q105*H105</f>
        <v>287.21699999999998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194</v>
      </c>
      <c r="AT105" s="217" t="s">
        <v>472</v>
      </c>
      <c r="AU105" s="217" t="s">
        <v>83</v>
      </c>
      <c r="AY105" s="19" t="s">
        <v>126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134</v>
      </c>
      <c r="BM105" s="217" t="s">
        <v>475</v>
      </c>
    </row>
    <row r="106" s="13" customFormat="1">
      <c r="A106" s="13"/>
      <c r="B106" s="224"/>
      <c r="C106" s="225"/>
      <c r="D106" s="226" t="s">
        <v>138</v>
      </c>
      <c r="E106" s="227" t="s">
        <v>19</v>
      </c>
      <c r="F106" s="228" t="s">
        <v>468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138</v>
      </c>
      <c r="AU106" s="234" t="s">
        <v>83</v>
      </c>
      <c r="AV106" s="13" t="s">
        <v>81</v>
      </c>
      <c r="AW106" s="13" t="s">
        <v>35</v>
      </c>
      <c r="AX106" s="13" t="s">
        <v>73</v>
      </c>
      <c r="AY106" s="234" t="s">
        <v>126</v>
      </c>
    </row>
    <row r="107" s="14" customFormat="1">
      <c r="A107" s="14"/>
      <c r="B107" s="235"/>
      <c r="C107" s="236"/>
      <c r="D107" s="226" t="s">
        <v>138</v>
      </c>
      <c r="E107" s="237" t="s">
        <v>19</v>
      </c>
      <c r="F107" s="238" t="s">
        <v>469</v>
      </c>
      <c r="G107" s="236"/>
      <c r="H107" s="239">
        <v>67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138</v>
      </c>
      <c r="AU107" s="245" t="s">
        <v>83</v>
      </c>
      <c r="AV107" s="14" t="s">
        <v>83</v>
      </c>
      <c r="AW107" s="14" t="s">
        <v>35</v>
      </c>
      <c r="AX107" s="14" t="s">
        <v>73</v>
      </c>
      <c r="AY107" s="245" t="s">
        <v>126</v>
      </c>
    </row>
    <row r="108" s="13" customFormat="1">
      <c r="A108" s="13"/>
      <c r="B108" s="224"/>
      <c r="C108" s="225"/>
      <c r="D108" s="226" t="s">
        <v>138</v>
      </c>
      <c r="E108" s="227" t="s">
        <v>19</v>
      </c>
      <c r="F108" s="228" t="s">
        <v>470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138</v>
      </c>
      <c r="AU108" s="234" t="s">
        <v>83</v>
      </c>
      <c r="AV108" s="13" t="s">
        <v>81</v>
      </c>
      <c r="AW108" s="13" t="s">
        <v>35</v>
      </c>
      <c r="AX108" s="13" t="s">
        <v>73</v>
      </c>
      <c r="AY108" s="234" t="s">
        <v>126</v>
      </c>
    </row>
    <row r="109" s="14" customFormat="1">
      <c r="A109" s="14"/>
      <c r="B109" s="235"/>
      <c r="C109" s="236"/>
      <c r="D109" s="226" t="s">
        <v>138</v>
      </c>
      <c r="E109" s="237" t="s">
        <v>19</v>
      </c>
      <c r="F109" s="238" t="s">
        <v>462</v>
      </c>
      <c r="G109" s="236"/>
      <c r="H109" s="239">
        <v>35.063000000000002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138</v>
      </c>
      <c r="AU109" s="245" t="s">
        <v>83</v>
      </c>
      <c r="AV109" s="14" t="s">
        <v>83</v>
      </c>
      <c r="AW109" s="14" t="s">
        <v>35</v>
      </c>
      <c r="AX109" s="14" t="s">
        <v>73</v>
      </c>
      <c r="AY109" s="245" t="s">
        <v>126</v>
      </c>
    </row>
    <row r="110" s="14" customFormat="1">
      <c r="A110" s="14"/>
      <c r="B110" s="235"/>
      <c r="C110" s="236"/>
      <c r="D110" s="226" t="s">
        <v>138</v>
      </c>
      <c r="E110" s="237" t="s">
        <v>19</v>
      </c>
      <c r="F110" s="238" t="s">
        <v>463</v>
      </c>
      <c r="G110" s="236"/>
      <c r="H110" s="239">
        <v>14.502000000000001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138</v>
      </c>
      <c r="AU110" s="245" t="s">
        <v>83</v>
      </c>
      <c r="AV110" s="14" t="s">
        <v>83</v>
      </c>
      <c r="AW110" s="14" t="s">
        <v>35</v>
      </c>
      <c r="AX110" s="14" t="s">
        <v>73</v>
      </c>
      <c r="AY110" s="245" t="s">
        <v>126</v>
      </c>
    </row>
    <row r="111" s="14" customFormat="1">
      <c r="A111" s="14"/>
      <c r="B111" s="235"/>
      <c r="C111" s="236"/>
      <c r="D111" s="226" t="s">
        <v>138</v>
      </c>
      <c r="E111" s="237" t="s">
        <v>19</v>
      </c>
      <c r="F111" s="238" t="s">
        <v>471</v>
      </c>
      <c r="G111" s="236"/>
      <c r="H111" s="239">
        <v>43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138</v>
      </c>
      <c r="AU111" s="245" t="s">
        <v>83</v>
      </c>
      <c r="AV111" s="14" t="s">
        <v>83</v>
      </c>
      <c r="AW111" s="14" t="s">
        <v>35</v>
      </c>
      <c r="AX111" s="14" t="s">
        <v>73</v>
      </c>
      <c r="AY111" s="245" t="s">
        <v>126</v>
      </c>
    </row>
    <row r="112" s="15" customFormat="1">
      <c r="A112" s="15"/>
      <c r="B112" s="246"/>
      <c r="C112" s="247"/>
      <c r="D112" s="226" t="s">
        <v>138</v>
      </c>
      <c r="E112" s="248" t="s">
        <v>19</v>
      </c>
      <c r="F112" s="249" t="s">
        <v>141</v>
      </c>
      <c r="G112" s="247"/>
      <c r="H112" s="250">
        <v>159.565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138</v>
      </c>
      <c r="AU112" s="256" t="s">
        <v>83</v>
      </c>
      <c r="AV112" s="15" t="s">
        <v>134</v>
      </c>
      <c r="AW112" s="15" t="s">
        <v>35</v>
      </c>
      <c r="AX112" s="15" t="s">
        <v>81</v>
      </c>
      <c r="AY112" s="256" t="s">
        <v>126</v>
      </c>
    </row>
    <row r="113" s="14" customFormat="1">
      <c r="A113" s="14"/>
      <c r="B113" s="235"/>
      <c r="C113" s="236"/>
      <c r="D113" s="226" t="s">
        <v>138</v>
      </c>
      <c r="E113" s="236"/>
      <c r="F113" s="238" t="s">
        <v>476</v>
      </c>
      <c r="G113" s="236"/>
      <c r="H113" s="239">
        <v>287.21699999999998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138</v>
      </c>
      <c r="AU113" s="245" t="s">
        <v>83</v>
      </c>
      <c r="AV113" s="14" t="s">
        <v>83</v>
      </c>
      <c r="AW113" s="14" t="s">
        <v>4</v>
      </c>
      <c r="AX113" s="14" t="s">
        <v>81</v>
      </c>
      <c r="AY113" s="245" t="s">
        <v>126</v>
      </c>
    </row>
    <row r="114" s="2" customFormat="1" ht="24.15" customHeight="1">
      <c r="A114" s="40"/>
      <c r="B114" s="41"/>
      <c r="C114" s="206" t="s">
        <v>134</v>
      </c>
      <c r="D114" s="206" t="s">
        <v>129</v>
      </c>
      <c r="E114" s="207" t="s">
        <v>477</v>
      </c>
      <c r="F114" s="208" t="s">
        <v>478</v>
      </c>
      <c r="G114" s="209" t="s">
        <v>177</v>
      </c>
      <c r="H114" s="210">
        <v>18.425000000000001</v>
      </c>
      <c r="I114" s="211"/>
      <c r="J114" s="212">
        <f>ROUND(I114*H114,2)</f>
        <v>0</v>
      </c>
      <c r="K114" s="208" t="s">
        <v>133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134</v>
      </c>
      <c r="AT114" s="217" t="s">
        <v>129</v>
      </c>
      <c r="AU114" s="217" t="s">
        <v>83</v>
      </c>
      <c r="AY114" s="19" t="s">
        <v>126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134</v>
      </c>
      <c r="BM114" s="217" t="s">
        <v>479</v>
      </c>
    </row>
    <row r="115" s="2" customFormat="1">
      <c r="A115" s="40"/>
      <c r="B115" s="41"/>
      <c r="C115" s="42"/>
      <c r="D115" s="219" t="s">
        <v>136</v>
      </c>
      <c r="E115" s="42"/>
      <c r="F115" s="220" t="s">
        <v>480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136</v>
      </c>
      <c r="AU115" s="19" t="s">
        <v>83</v>
      </c>
    </row>
    <row r="116" s="13" customFormat="1">
      <c r="A116" s="13"/>
      <c r="B116" s="224"/>
      <c r="C116" s="225"/>
      <c r="D116" s="226" t="s">
        <v>138</v>
      </c>
      <c r="E116" s="227" t="s">
        <v>19</v>
      </c>
      <c r="F116" s="228" t="s">
        <v>481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138</v>
      </c>
      <c r="AU116" s="234" t="s">
        <v>83</v>
      </c>
      <c r="AV116" s="13" t="s">
        <v>81</v>
      </c>
      <c r="AW116" s="13" t="s">
        <v>35</v>
      </c>
      <c r="AX116" s="13" t="s">
        <v>73</v>
      </c>
      <c r="AY116" s="234" t="s">
        <v>126</v>
      </c>
    </row>
    <row r="117" s="14" customFormat="1">
      <c r="A117" s="14"/>
      <c r="B117" s="235"/>
      <c r="C117" s="236"/>
      <c r="D117" s="226" t="s">
        <v>138</v>
      </c>
      <c r="E117" s="237" t="s">
        <v>19</v>
      </c>
      <c r="F117" s="238" t="s">
        <v>482</v>
      </c>
      <c r="G117" s="236"/>
      <c r="H117" s="239">
        <v>18.425000000000001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138</v>
      </c>
      <c r="AU117" s="245" t="s">
        <v>83</v>
      </c>
      <c r="AV117" s="14" t="s">
        <v>83</v>
      </c>
      <c r="AW117" s="14" t="s">
        <v>35</v>
      </c>
      <c r="AX117" s="14" t="s">
        <v>73</v>
      </c>
      <c r="AY117" s="245" t="s">
        <v>126</v>
      </c>
    </row>
    <row r="118" s="15" customFormat="1">
      <c r="A118" s="15"/>
      <c r="B118" s="246"/>
      <c r="C118" s="247"/>
      <c r="D118" s="226" t="s">
        <v>138</v>
      </c>
      <c r="E118" s="248" t="s">
        <v>19</v>
      </c>
      <c r="F118" s="249" t="s">
        <v>141</v>
      </c>
      <c r="G118" s="247"/>
      <c r="H118" s="250">
        <v>18.425000000000001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138</v>
      </c>
      <c r="AU118" s="256" t="s">
        <v>83</v>
      </c>
      <c r="AV118" s="15" t="s">
        <v>134</v>
      </c>
      <c r="AW118" s="15" t="s">
        <v>35</v>
      </c>
      <c r="AX118" s="15" t="s">
        <v>81</v>
      </c>
      <c r="AY118" s="256" t="s">
        <v>126</v>
      </c>
    </row>
    <row r="119" s="12" customFormat="1" ht="22.8" customHeight="1">
      <c r="A119" s="12"/>
      <c r="B119" s="190"/>
      <c r="C119" s="191"/>
      <c r="D119" s="192" t="s">
        <v>72</v>
      </c>
      <c r="E119" s="204" t="s">
        <v>127</v>
      </c>
      <c r="F119" s="204" t="s">
        <v>128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SUM(P120:P131)</f>
        <v>0</v>
      </c>
      <c r="Q119" s="198"/>
      <c r="R119" s="199">
        <f>SUM(R120:R131)</f>
        <v>0</v>
      </c>
      <c r="S119" s="198"/>
      <c r="T119" s="200">
        <f>SUM(T120:T131)</f>
        <v>78.242499999999993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81</v>
      </c>
      <c r="AT119" s="202" t="s">
        <v>72</v>
      </c>
      <c r="AU119" s="202" t="s">
        <v>81</v>
      </c>
      <c r="AY119" s="201" t="s">
        <v>126</v>
      </c>
      <c r="BK119" s="203">
        <f>SUM(BK120:BK131)</f>
        <v>0</v>
      </c>
    </row>
    <row r="120" s="2" customFormat="1" ht="16.5" customHeight="1">
      <c r="A120" s="40"/>
      <c r="B120" s="41"/>
      <c r="C120" s="206" t="s">
        <v>167</v>
      </c>
      <c r="D120" s="206" t="s">
        <v>129</v>
      </c>
      <c r="E120" s="207" t="s">
        <v>483</v>
      </c>
      <c r="F120" s="208" t="s">
        <v>484</v>
      </c>
      <c r="G120" s="209" t="s">
        <v>177</v>
      </c>
      <c r="H120" s="210">
        <v>29.039999999999999</v>
      </c>
      <c r="I120" s="211"/>
      <c r="J120" s="212">
        <f>ROUND(I120*H120,2)</f>
        <v>0</v>
      </c>
      <c r="K120" s="208" t="s">
        <v>133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2.5</v>
      </c>
      <c r="T120" s="216">
        <f>S120*H120</f>
        <v>72.599999999999994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134</v>
      </c>
      <c r="AT120" s="217" t="s">
        <v>129</v>
      </c>
      <c r="AU120" s="217" t="s">
        <v>83</v>
      </c>
      <c r="AY120" s="19" t="s">
        <v>126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134</v>
      </c>
      <c r="BM120" s="217" t="s">
        <v>485</v>
      </c>
    </row>
    <row r="121" s="2" customFormat="1">
      <c r="A121" s="40"/>
      <c r="B121" s="41"/>
      <c r="C121" s="42"/>
      <c r="D121" s="219" t="s">
        <v>136</v>
      </c>
      <c r="E121" s="42"/>
      <c r="F121" s="220" t="s">
        <v>486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83</v>
      </c>
    </row>
    <row r="122" s="13" customFormat="1">
      <c r="A122" s="13"/>
      <c r="B122" s="224"/>
      <c r="C122" s="225"/>
      <c r="D122" s="226" t="s">
        <v>138</v>
      </c>
      <c r="E122" s="227" t="s">
        <v>19</v>
      </c>
      <c r="F122" s="228" t="s">
        <v>487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138</v>
      </c>
      <c r="AU122" s="234" t="s">
        <v>83</v>
      </c>
      <c r="AV122" s="13" t="s">
        <v>81</v>
      </c>
      <c r="AW122" s="13" t="s">
        <v>35</v>
      </c>
      <c r="AX122" s="13" t="s">
        <v>73</v>
      </c>
      <c r="AY122" s="234" t="s">
        <v>126</v>
      </c>
    </row>
    <row r="123" s="14" customFormat="1">
      <c r="A123" s="14"/>
      <c r="B123" s="235"/>
      <c r="C123" s="236"/>
      <c r="D123" s="226" t="s">
        <v>138</v>
      </c>
      <c r="E123" s="237" t="s">
        <v>19</v>
      </c>
      <c r="F123" s="238" t="s">
        <v>488</v>
      </c>
      <c r="G123" s="236"/>
      <c r="H123" s="239">
        <v>20.579999999999998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138</v>
      </c>
      <c r="AU123" s="245" t="s">
        <v>83</v>
      </c>
      <c r="AV123" s="14" t="s">
        <v>83</v>
      </c>
      <c r="AW123" s="14" t="s">
        <v>35</v>
      </c>
      <c r="AX123" s="14" t="s">
        <v>73</v>
      </c>
      <c r="AY123" s="245" t="s">
        <v>126</v>
      </c>
    </row>
    <row r="124" s="14" customFormat="1">
      <c r="A124" s="14"/>
      <c r="B124" s="235"/>
      <c r="C124" s="236"/>
      <c r="D124" s="226" t="s">
        <v>138</v>
      </c>
      <c r="E124" s="237" t="s">
        <v>19</v>
      </c>
      <c r="F124" s="238" t="s">
        <v>489</v>
      </c>
      <c r="G124" s="236"/>
      <c r="H124" s="239">
        <v>2.0249999999999999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138</v>
      </c>
      <c r="AU124" s="245" t="s">
        <v>83</v>
      </c>
      <c r="AV124" s="14" t="s">
        <v>83</v>
      </c>
      <c r="AW124" s="14" t="s">
        <v>35</v>
      </c>
      <c r="AX124" s="14" t="s">
        <v>73</v>
      </c>
      <c r="AY124" s="245" t="s">
        <v>126</v>
      </c>
    </row>
    <row r="125" s="14" customFormat="1">
      <c r="A125" s="14"/>
      <c r="B125" s="235"/>
      <c r="C125" s="236"/>
      <c r="D125" s="226" t="s">
        <v>138</v>
      </c>
      <c r="E125" s="237" t="s">
        <v>19</v>
      </c>
      <c r="F125" s="238" t="s">
        <v>490</v>
      </c>
      <c r="G125" s="236"/>
      <c r="H125" s="239">
        <v>6.4349999999999996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138</v>
      </c>
      <c r="AU125" s="245" t="s">
        <v>83</v>
      </c>
      <c r="AV125" s="14" t="s">
        <v>83</v>
      </c>
      <c r="AW125" s="14" t="s">
        <v>35</v>
      </c>
      <c r="AX125" s="14" t="s">
        <v>73</v>
      </c>
      <c r="AY125" s="245" t="s">
        <v>126</v>
      </c>
    </row>
    <row r="126" s="15" customFormat="1">
      <c r="A126" s="15"/>
      <c r="B126" s="246"/>
      <c r="C126" s="247"/>
      <c r="D126" s="226" t="s">
        <v>138</v>
      </c>
      <c r="E126" s="248" t="s">
        <v>19</v>
      </c>
      <c r="F126" s="249" t="s">
        <v>141</v>
      </c>
      <c r="G126" s="247"/>
      <c r="H126" s="250">
        <v>29.039999999999999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138</v>
      </c>
      <c r="AU126" s="256" t="s">
        <v>83</v>
      </c>
      <c r="AV126" s="15" t="s">
        <v>134</v>
      </c>
      <c r="AW126" s="15" t="s">
        <v>35</v>
      </c>
      <c r="AX126" s="15" t="s">
        <v>81</v>
      </c>
      <c r="AY126" s="256" t="s">
        <v>126</v>
      </c>
    </row>
    <row r="127" s="2" customFormat="1" ht="16.5" customHeight="1">
      <c r="A127" s="40"/>
      <c r="B127" s="41"/>
      <c r="C127" s="206" t="s">
        <v>174</v>
      </c>
      <c r="D127" s="206" t="s">
        <v>129</v>
      </c>
      <c r="E127" s="207" t="s">
        <v>491</v>
      </c>
      <c r="F127" s="208" t="s">
        <v>492</v>
      </c>
      <c r="G127" s="209" t="s">
        <v>308</v>
      </c>
      <c r="H127" s="210">
        <v>15.25</v>
      </c>
      <c r="I127" s="211"/>
      <c r="J127" s="212">
        <f>ROUND(I127*H127,2)</f>
        <v>0</v>
      </c>
      <c r="K127" s="208" t="s">
        <v>133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0.37</v>
      </c>
      <c r="T127" s="216">
        <f>S127*H127</f>
        <v>5.6425000000000001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134</v>
      </c>
      <c r="AT127" s="217" t="s">
        <v>129</v>
      </c>
      <c r="AU127" s="217" t="s">
        <v>83</v>
      </c>
      <c r="AY127" s="19" t="s">
        <v>126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134</v>
      </c>
      <c r="BM127" s="217" t="s">
        <v>493</v>
      </c>
    </row>
    <row r="128" s="2" customFormat="1">
      <c r="A128" s="40"/>
      <c r="B128" s="41"/>
      <c r="C128" s="42"/>
      <c r="D128" s="219" t="s">
        <v>136</v>
      </c>
      <c r="E128" s="42"/>
      <c r="F128" s="220" t="s">
        <v>494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136</v>
      </c>
      <c r="AU128" s="19" t="s">
        <v>83</v>
      </c>
    </row>
    <row r="129" s="13" customFormat="1">
      <c r="A129" s="13"/>
      <c r="B129" s="224"/>
      <c r="C129" s="225"/>
      <c r="D129" s="226" t="s">
        <v>138</v>
      </c>
      <c r="E129" s="227" t="s">
        <v>19</v>
      </c>
      <c r="F129" s="228" t="s">
        <v>495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138</v>
      </c>
      <c r="AU129" s="234" t="s">
        <v>83</v>
      </c>
      <c r="AV129" s="13" t="s">
        <v>81</v>
      </c>
      <c r="AW129" s="13" t="s">
        <v>35</v>
      </c>
      <c r="AX129" s="13" t="s">
        <v>73</v>
      </c>
      <c r="AY129" s="234" t="s">
        <v>126</v>
      </c>
    </row>
    <row r="130" s="14" customFormat="1">
      <c r="A130" s="14"/>
      <c r="B130" s="235"/>
      <c r="C130" s="236"/>
      <c r="D130" s="226" t="s">
        <v>138</v>
      </c>
      <c r="E130" s="237" t="s">
        <v>19</v>
      </c>
      <c r="F130" s="238" t="s">
        <v>496</v>
      </c>
      <c r="G130" s="236"/>
      <c r="H130" s="239">
        <v>15.25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138</v>
      </c>
      <c r="AU130" s="245" t="s">
        <v>83</v>
      </c>
      <c r="AV130" s="14" t="s">
        <v>83</v>
      </c>
      <c r="AW130" s="14" t="s">
        <v>35</v>
      </c>
      <c r="AX130" s="14" t="s">
        <v>73</v>
      </c>
      <c r="AY130" s="245" t="s">
        <v>126</v>
      </c>
    </row>
    <row r="131" s="15" customFormat="1">
      <c r="A131" s="15"/>
      <c r="B131" s="246"/>
      <c r="C131" s="247"/>
      <c r="D131" s="226" t="s">
        <v>138</v>
      </c>
      <c r="E131" s="248" t="s">
        <v>19</v>
      </c>
      <c r="F131" s="249" t="s">
        <v>141</v>
      </c>
      <c r="G131" s="247"/>
      <c r="H131" s="250">
        <v>15.25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138</v>
      </c>
      <c r="AU131" s="256" t="s">
        <v>83</v>
      </c>
      <c r="AV131" s="15" t="s">
        <v>134</v>
      </c>
      <c r="AW131" s="15" t="s">
        <v>35</v>
      </c>
      <c r="AX131" s="15" t="s">
        <v>81</v>
      </c>
      <c r="AY131" s="256" t="s">
        <v>126</v>
      </c>
    </row>
    <row r="132" s="12" customFormat="1" ht="22.8" customHeight="1">
      <c r="A132" s="12"/>
      <c r="B132" s="190"/>
      <c r="C132" s="191"/>
      <c r="D132" s="192" t="s">
        <v>72</v>
      </c>
      <c r="E132" s="204" t="s">
        <v>186</v>
      </c>
      <c r="F132" s="204" t="s">
        <v>187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SUM(P133:P151)</f>
        <v>0</v>
      </c>
      <c r="Q132" s="198"/>
      <c r="R132" s="199">
        <f>SUM(R133:R151)</f>
        <v>0</v>
      </c>
      <c r="S132" s="198"/>
      <c r="T132" s="200">
        <f>SUM(T133:T151)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81</v>
      </c>
      <c r="AT132" s="202" t="s">
        <v>72</v>
      </c>
      <c r="AU132" s="202" t="s">
        <v>81</v>
      </c>
      <c r="AY132" s="201" t="s">
        <v>126</v>
      </c>
      <c r="BK132" s="203">
        <f>SUM(BK133:BK151)</f>
        <v>0</v>
      </c>
    </row>
    <row r="133" s="2" customFormat="1" ht="24.15" customHeight="1">
      <c r="A133" s="40"/>
      <c r="B133" s="41"/>
      <c r="C133" s="206" t="s">
        <v>188</v>
      </c>
      <c r="D133" s="206" t="s">
        <v>129</v>
      </c>
      <c r="E133" s="207" t="s">
        <v>189</v>
      </c>
      <c r="F133" s="208" t="s">
        <v>190</v>
      </c>
      <c r="G133" s="209" t="s">
        <v>191</v>
      </c>
      <c r="H133" s="210">
        <v>167.68000000000001</v>
      </c>
      <c r="I133" s="211"/>
      <c r="J133" s="212">
        <f>ROUND(I133*H133,2)</f>
        <v>0</v>
      </c>
      <c r="K133" s="208" t="s">
        <v>133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134</v>
      </c>
      <c r="AT133" s="217" t="s">
        <v>129</v>
      </c>
      <c r="AU133" s="217" t="s">
        <v>83</v>
      </c>
      <c r="AY133" s="19" t="s">
        <v>126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134</v>
      </c>
      <c r="BM133" s="217" t="s">
        <v>497</v>
      </c>
    </row>
    <row r="134" s="2" customFormat="1">
      <c r="A134" s="40"/>
      <c r="B134" s="41"/>
      <c r="C134" s="42"/>
      <c r="D134" s="219" t="s">
        <v>136</v>
      </c>
      <c r="E134" s="42"/>
      <c r="F134" s="220" t="s">
        <v>193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83</v>
      </c>
    </row>
    <row r="135" s="2" customFormat="1" ht="21.75" customHeight="1">
      <c r="A135" s="40"/>
      <c r="B135" s="41"/>
      <c r="C135" s="206" t="s">
        <v>194</v>
      </c>
      <c r="D135" s="206" t="s">
        <v>129</v>
      </c>
      <c r="E135" s="207" t="s">
        <v>195</v>
      </c>
      <c r="F135" s="208" t="s">
        <v>196</v>
      </c>
      <c r="G135" s="209" t="s">
        <v>191</v>
      </c>
      <c r="H135" s="210">
        <v>134.51499999999999</v>
      </c>
      <c r="I135" s="211"/>
      <c r="J135" s="212">
        <f>ROUND(I135*H135,2)</f>
        <v>0</v>
      </c>
      <c r="K135" s="208" t="s">
        <v>133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134</v>
      </c>
      <c r="AT135" s="217" t="s">
        <v>129</v>
      </c>
      <c r="AU135" s="217" t="s">
        <v>83</v>
      </c>
      <c r="AY135" s="19" t="s">
        <v>126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134</v>
      </c>
      <c r="BM135" s="217" t="s">
        <v>498</v>
      </c>
    </row>
    <row r="136" s="2" customFormat="1">
      <c r="A136" s="40"/>
      <c r="B136" s="41"/>
      <c r="C136" s="42"/>
      <c r="D136" s="219" t="s">
        <v>136</v>
      </c>
      <c r="E136" s="42"/>
      <c r="F136" s="220" t="s">
        <v>198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83</v>
      </c>
    </row>
    <row r="137" s="2" customFormat="1" ht="24.15" customHeight="1">
      <c r="A137" s="40"/>
      <c r="B137" s="41"/>
      <c r="C137" s="206" t="s">
        <v>127</v>
      </c>
      <c r="D137" s="206" t="s">
        <v>129</v>
      </c>
      <c r="E137" s="207" t="s">
        <v>199</v>
      </c>
      <c r="F137" s="208" t="s">
        <v>200</v>
      </c>
      <c r="G137" s="209" t="s">
        <v>191</v>
      </c>
      <c r="H137" s="210">
        <v>1210.635</v>
      </c>
      <c r="I137" s="211"/>
      <c r="J137" s="212">
        <f>ROUND(I137*H137,2)</f>
        <v>0</v>
      </c>
      <c r="K137" s="208" t="s">
        <v>133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134</v>
      </c>
      <c r="AT137" s="217" t="s">
        <v>129</v>
      </c>
      <c r="AU137" s="217" t="s">
        <v>83</v>
      </c>
      <c r="AY137" s="19" t="s">
        <v>126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134</v>
      </c>
      <c r="BM137" s="217" t="s">
        <v>499</v>
      </c>
    </row>
    <row r="138" s="2" customFormat="1">
      <c r="A138" s="40"/>
      <c r="B138" s="41"/>
      <c r="C138" s="42"/>
      <c r="D138" s="219" t="s">
        <v>136</v>
      </c>
      <c r="E138" s="42"/>
      <c r="F138" s="220" t="s">
        <v>202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136</v>
      </c>
      <c r="AU138" s="19" t="s">
        <v>83</v>
      </c>
    </row>
    <row r="139" s="2" customFormat="1" ht="24.15" customHeight="1">
      <c r="A139" s="40"/>
      <c r="B139" s="41"/>
      <c r="C139" s="206" t="s">
        <v>204</v>
      </c>
      <c r="D139" s="206" t="s">
        <v>129</v>
      </c>
      <c r="E139" s="207" t="s">
        <v>211</v>
      </c>
      <c r="F139" s="208" t="s">
        <v>212</v>
      </c>
      <c r="G139" s="209" t="s">
        <v>191</v>
      </c>
      <c r="H139" s="210">
        <v>56.052</v>
      </c>
      <c r="I139" s="211"/>
      <c r="J139" s="212">
        <f>ROUND(I139*H139,2)</f>
        <v>0</v>
      </c>
      <c r="K139" s="208" t="s">
        <v>133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134</v>
      </c>
      <c r="AT139" s="217" t="s">
        <v>129</v>
      </c>
      <c r="AU139" s="217" t="s">
        <v>83</v>
      </c>
      <c r="AY139" s="19" t="s">
        <v>126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134</v>
      </c>
      <c r="BM139" s="217" t="s">
        <v>500</v>
      </c>
    </row>
    <row r="140" s="2" customFormat="1">
      <c r="A140" s="40"/>
      <c r="B140" s="41"/>
      <c r="C140" s="42"/>
      <c r="D140" s="219" t="s">
        <v>136</v>
      </c>
      <c r="E140" s="42"/>
      <c r="F140" s="220" t="s">
        <v>214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136</v>
      </c>
      <c r="AU140" s="19" t="s">
        <v>83</v>
      </c>
    </row>
    <row r="141" s="14" customFormat="1">
      <c r="A141" s="14"/>
      <c r="B141" s="235"/>
      <c r="C141" s="236"/>
      <c r="D141" s="226" t="s">
        <v>138</v>
      </c>
      <c r="E141" s="237" t="s">
        <v>19</v>
      </c>
      <c r="F141" s="238" t="s">
        <v>501</v>
      </c>
      <c r="G141" s="236"/>
      <c r="H141" s="239">
        <v>56.052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138</v>
      </c>
      <c r="AU141" s="245" t="s">
        <v>83</v>
      </c>
      <c r="AV141" s="14" t="s">
        <v>83</v>
      </c>
      <c r="AW141" s="14" t="s">
        <v>35</v>
      </c>
      <c r="AX141" s="14" t="s">
        <v>73</v>
      </c>
      <c r="AY141" s="245" t="s">
        <v>126</v>
      </c>
    </row>
    <row r="142" s="15" customFormat="1">
      <c r="A142" s="15"/>
      <c r="B142" s="246"/>
      <c r="C142" s="247"/>
      <c r="D142" s="226" t="s">
        <v>138</v>
      </c>
      <c r="E142" s="248" t="s">
        <v>19</v>
      </c>
      <c r="F142" s="249" t="s">
        <v>141</v>
      </c>
      <c r="G142" s="247"/>
      <c r="H142" s="250">
        <v>56.052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138</v>
      </c>
      <c r="AU142" s="256" t="s">
        <v>83</v>
      </c>
      <c r="AV142" s="15" t="s">
        <v>134</v>
      </c>
      <c r="AW142" s="15" t="s">
        <v>35</v>
      </c>
      <c r="AX142" s="15" t="s">
        <v>81</v>
      </c>
      <c r="AY142" s="256" t="s">
        <v>126</v>
      </c>
    </row>
    <row r="143" s="2" customFormat="1" ht="24.15" customHeight="1">
      <c r="A143" s="40"/>
      <c r="B143" s="41"/>
      <c r="C143" s="206" t="s">
        <v>210</v>
      </c>
      <c r="D143" s="206" t="s">
        <v>129</v>
      </c>
      <c r="E143" s="207" t="s">
        <v>216</v>
      </c>
      <c r="F143" s="208" t="s">
        <v>217</v>
      </c>
      <c r="G143" s="209" t="s">
        <v>191</v>
      </c>
      <c r="H143" s="210">
        <v>5.8630000000000004</v>
      </c>
      <c r="I143" s="211"/>
      <c r="J143" s="212">
        <f>ROUND(I143*H143,2)</f>
        <v>0</v>
      </c>
      <c r="K143" s="208" t="s">
        <v>133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134</v>
      </c>
      <c r="AT143" s="217" t="s">
        <v>129</v>
      </c>
      <c r="AU143" s="217" t="s">
        <v>83</v>
      </c>
      <c r="AY143" s="19" t="s">
        <v>126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134</v>
      </c>
      <c r="BM143" s="217" t="s">
        <v>502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219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83</v>
      </c>
    </row>
    <row r="145" s="14" customFormat="1">
      <c r="A145" s="14"/>
      <c r="B145" s="235"/>
      <c r="C145" s="236"/>
      <c r="D145" s="226" t="s">
        <v>138</v>
      </c>
      <c r="E145" s="237" t="s">
        <v>19</v>
      </c>
      <c r="F145" s="238" t="s">
        <v>503</v>
      </c>
      <c r="G145" s="236"/>
      <c r="H145" s="239">
        <v>167.68000000000001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138</v>
      </c>
      <c r="AU145" s="245" t="s">
        <v>83</v>
      </c>
      <c r="AV145" s="14" t="s">
        <v>83</v>
      </c>
      <c r="AW145" s="14" t="s">
        <v>35</v>
      </c>
      <c r="AX145" s="14" t="s">
        <v>73</v>
      </c>
      <c r="AY145" s="245" t="s">
        <v>126</v>
      </c>
    </row>
    <row r="146" s="14" customFormat="1">
      <c r="A146" s="14"/>
      <c r="B146" s="235"/>
      <c r="C146" s="236"/>
      <c r="D146" s="226" t="s">
        <v>138</v>
      </c>
      <c r="E146" s="237" t="s">
        <v>19</v>
      </c>
      <c r="F146" s="238" t="s">
        <v>504</v>
      </c>
      <c r="G146" s="236"/>
      <c r="H146" s="239">
        <v>-161.81700000000001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138</v>
      </c>
      <c r="AU146" s="245" t="s">
        <v>83</v>
      </c>
      <c r="AV146" s="14" t="s">
        <v>83</v>
      </c>
      <c r="AW146" s="14" t="s">
        <v>35</v>
      </c>
      <c r="AX146" s="14" t="s">
        <v>73</v>
      </c>
      <c r="AY146" s="245" t="s">
        <v>126</v>
      </c>
    </row>
    <row r="147" s="15" customFormat="1">
      <c r="A147" s="15"/>
      <c r="B147" s="246"/>
      <c r="C147" s="247"/>
      <c r="D147" s="226" t="s">
        <v>138</v>
      </c>
      <c r="E147" s="248" t="s">
        <v>19</v>
      </c>
      <c r="F147" s="249" t="s">
        <v>141</v>
      </c>
      <c r="G147" s="247"/>
      <c r="H147" s="250">
        <v>5.8630000000000004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138</v>
      </c>
      <c r="AU147" s="256" t="s">
        <v>83</v>
      </c>
      <c r="AV147" s="15" t="s">
        <v>134</v>
      </c>
      <c r="AW147" s="15" t="s">
        <v>35</v>
      </c>
      <c r="AX147" s="15" t="s">
        <v>81</v>
      </c>
      <c r="AY147" s="256" t="s">
        <v>126</v>
      </c>
    </row>
    <row r="148" s="2" customFormat="1" ht="24.15" customHeight="1">
      <c r="A148" s="40"/>
      <c r="B148" s="41"/>
      <c r="C148" s="206" t="s">
        <v>8</v>
      </c>
      <c r="D148" s="206" t="s">
        <v>129</v>
      </c>
      <c r="E148" s="207" t="s">
        <v>505</v>
      </c>
      <c r="F148" s="208" t="s">
        <v>506</v>
      </c>
      <c r="G148" s="209" t="s">
        <v>191</v>
      </c>
      <c r="H148" s="210">
        <v>72.599999999999994</v>
      </c>
      <c r="I148" s="211"/>
      <c r="J148" s="212">
        <f>ROUND(I148*H148,2)</f>
        <v>0</v>
      </c>
      <c r="K148" s="208" t="s">
        <v>133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134</v>
      </c>
      <c r="AT148" s="217" t="s">
        <v>129</v>
      </c>
      <c r="AU148" s="217" t="s">
        <v>83</v>
      </c>
      <c r="AY148" s="19" t="s">
        <v>126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134</v>
      </c>
      <c r="BM148" s="217" t="s">
        <v>507</v>
      </c>
    </row>
    <row r="149" s="2" customFormat="1">
      <c r="A149" s="40"/>
      <c r="B149" s="41"/>
      <c r="C149" s="42"/>
      <c r="D149" s="219" t="s">
        <v>136</v>
      </c>
      <c r="E149" s="42"/>
      <c r="F149" s="220" t="s">
        <v>508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136</v>
      </c>
      <c r="AU149" s="19" t="s">
        <v>83</v>
      </c>
    </row>
    <row r="150" s="14" customFormat="1">
      <c r="A150" s="14"/>
      <c r="B150" s="235"/>
      <c r="C150" s="236"/>
      <c r="D150" s="226" t="s">
        <v>138</v>
      </c>
      <c r="E150" s="237" t="s">
        <v>19</v>
      </c>
      <c r="F150" s="238" t="s">
        <v>509</v>
      </c>
      <c r="G150" s="236"/>
      <c r="H150" s="239">
        <v>72.599999999999994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138</v>
      </c>
      <c r="AU150" s="245" t="s">
        <v>83</v>
      </c>
      <c r="AV150" s="14" t="s">
        <v>83</v>
      </c>
      <c r="AW150" s="14" t="s">
        <v>35</v>
      </c>
      <c r="AX150" s="14" t="s">
        <v>73</v>
      </c>
      <c r="AY150" s="245" t="s">
        <v>126</v>
      </c>
    </row>
    <row r="151" s="15" customFormat="1">
      <c r="A151" s="15"/>
      <c r="B151" s="246"/>
      <c r="C151" s="247"/>
      <c r="D151" s="226" t="s">
        <v>138</v>
      </c>
      <c r="E151" s="248" t="s">
        <v>19</v>
      </c>
      <c r="F151" s="249" t="s">
        <v>141</v>
      </c>
      <c r="G151" s="247"/>
      <c r="H151" s="250">
        <v>72.599999999999994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138</v>
      </c>
      <c r="AU151" s="256" t="s">
        <v>83</v>
      </c>
      <c r="AV151" s="15" t="s">
        <v>134</v>
      </c>
      <c r="AW151" s="15" t="s">
        <v>35</v>
      </c>
      <c r="AX151" s="15" t="s">
        <v>81</v>
      </c>
      <c r="AY151" s="256" t="s">
        <v>126</v>
      </c>
    </row>
    <row r="152" s="12" customFormat="1" ht="25.92" customHeight="1">
      <c r="A152" s="12"/>
      <c r="B152" s="190"/>
      <c r="C152" s="191"/>
      <c r="D152" s="192" t="s">
        <v>72</v>
      </c>
      <c r="E152" s="193" t="s">
        <v>228</v>
      </c>
      <c r="F152" s="193" t="s">
        <v>229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P153+P155+P157</f>
        <v>0</v>
      </c>
      <c r="Q152" s="198"/>
      <c r="R152" s="199">
        <f>R153+R155+R157</f>
        <v>0</v>
      </c>
      <c r="S152" s="198"/>
      <c r="T152" s="200">
        <f>T153+T155+T157</f>
        <v>0.22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83</v>
      </c>
      <c r="AT152" s="202" t="s">
        <v>72</v>
      </c>
      <c r="AU152" s="202" t="s">
        <v>73</v>
      </c>
      <c r="AY152" s="201" t="s">
        <v>126</v>
      </c>
      <c r="BK152" s="203">
        <f>BK153+BK155+BK157</f>
        <v>0</v>
      </c>
    </row>
    <row r="153" s="12" customFormat="1" ht="22.8" customHeight="1">
      <c r="A153" s="12"/>
      <c r="B153" s="190"/>
      <c r="C153" s="191"/>
      <c r="D153" s="192" t="s">
        <v>72</v>
      </c>
      <c r="E153" s="204" t="s">
        <v>239</v>
      </c>
      <c r="F153" s="204" t="s">
        <v>240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P154</f>
        <v>0</v>
      </c>
      <c r="Q153" s="198"/>
      <c r="R153" s="199">
        <f>R154</f>
        <v>0</v>
      </c>
      <c r="S153" s="198"/>
      <c r="T153" s="200">
        <f>T154</f>
        <v>0.10000000000000001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83</v>
      </c>
      <c r="AT153" s="202" t="s">
        <v>72</v>
      </c>
      <c r="AU153" s="202" t="s">
        <v>81</v>
      </c>
      <c r="AY153" s="201" t="s">
        <v>126</v>
      </c>
      <c r="BK153" s="203">
        <f>BK154</f>
        <v>0</v>
      </c>
    </row>
    <row r="154" s="2" customFormat="1" ht="16.5" customHeight="1">
      <c r="A154" s="40"/>
      <c r="B154" s="41"/>
      <c r="C154" s="206" t="s">
        <v>222</v>
      </c>
      <c r="D154" s="206" t="s">
        <v>129</v>
      </c>
      <c r="E154" s="207" t="s">
        <v>242</v>
      </c>
      <c r="F154" s="208" t="s">
        <v>243</v>
      </c>
      <c r="G154" s="209" t="s">
        <v>191</v>
      </c>
      <c r="H154" s="210">
        <v>0.10000000000000001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1</v>
      </c>
      <c r="T154" s="216">
        <f>S154*H154</f>
        <v>0.10000000000000001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235</v>
      </c>
      <c r="AT154" s="217" t="s">
        <v>129</v>
      </c>
      <c r="AU154" s="217" t="s">
        <v>83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235</v>
      </c>
      <c r="BM154" s="217" t="s">
        <v>510</v>
      </c>
    </row>
    <row r="155" s="12" customFormat="1" ht="22.8" customHeight="1">
      <c r="A155" s="12"/>
      <c r="B155" s="190"/>
      <c r="C155" s="191"/>
      <c r="D155" s="192" t="s">
        <v>72</v>
      </c>
      <c r="E155" s="204" t="s">
        <v>245</v>
      </c>
      <c r="F155" s="204" t="s">
        <v>246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P156</f>
        <v>0</v>
      </c>
      <c r="Q155" s="198"/>
      <c r="R155" s="199">
        <f>R156</f>
        <v>0</v>
      </c>
      <c r="S155" s="198"/>
      <c r="T155" s="200">
        <f>T156</f>
        <v>0.080000000000000002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83</v>
      </c>
      <c r="AT155" s="202" t="s">
        <v>72</v>
      </c>
      <c r="AU155" s="202" t="s">
        <v>81</v>
      </c>
      <c r="AY155" s="201" t="s">
        <v>126</v>
      </c>
      <c r="BK155" s="203">
        <f>BK156</f>
        <v>0</v>
      </c>
    </row>
    <row r="156" s="2" customFormat="1" ht="16.5" customHeight="1">
      <c r="A156" s="40"/>
      <c r="B156" s="41"/>
      <c r="C156" s="206" t="s">
        <v>232</v>
      </c>
      <c r="D156" s="206" t="s">
        <v>129</v>
      </c>
      <c r="E156" s="207" t="s">
        <v>247</v>
      </c>
      <c r="F156" s="208" t="s">
        <v>248</v>
      </c>
      <c r="G156" s="209" t="s">
        <v>191</v>
      </c>
      <c r="H156" s="210">
        <v>0.080000000000000002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1</v>
      </c>
      <c r="T156" s="216">
        <f>S156*H156</f>
        <v>0.080000000000000002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235</v>
      </c>
      <c r="AT156" s="217" t="s">
        <v>129</v>
      </c>
      <c r="AU156" s="217" t="s">
        <v>83</v>
      </c>
      <c r="AY156" s="19" t="s">
        <v>126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235</v>
      </c>
      <c r="BM156" s="217" t="s">
        <v>511</v>
      </c>
    </row>
    <row r="157" s="12" customFormat="1" ht="22.8" customHeight="1">
      <c r="A157" s="12"/>
      <c r="B157" s="190"/>
      <c r="C157" s="191"/>
      <c r="D157" s="192" t="s">
        <v>72</v>
      </c>
      <c r="E157" s="204" t="s">
        <v>291</v>
      </c>
      <c r="F157" s="204" t="s">
        <v>292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P158</f>
        <v>0</v>
      </c>
      <c r="Q157" s="198"/>
      <c r="R157" s="199">
        <f>R158</f>
        <v>0</v>
      </c>
      <c r="S157" s="198"/>
      <c r="T157" s="200">
        <f>T158</f>
        <v>0.040000000000000001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83</v>
      </c>
      <c r="AT157" s="202" t="s">
        <v>72</v>
      </c>
      <c r="AU157" s="202" t="s">
        <v>81</v>
      </c>
      <c r="AY157" s="201" t="s">
        <v>126</v>
      </c>
      <c r="BK157" s="203">
        <f>BK158</f>
        <v>0</v>
      </c>
    </row>
    <row r="158" s="2" customFormat="1" ht="16.5" customHeight="1">
      <c r="A158" s="40"/>
      <c r="B158" s="41"/>
      <c r="C158" s="206" t="s">
        <v>241</v>
      </c>
      <c r="D158" s="206" t="s">
        <v>129</v>
      </c>
      <c r="E158" s="207" t="s">
        <v>294</v>
      </c>
      <c r="F158" s="208" t="s">
        <v>295</v>
      </c>
      <c r="G158" s="209" t="s">
        <v>191</v>
      </c>
      <c r="H158" s="210">
        <v>0.040000000000000001</v>
      </c>
      <c r="I158" s="211"/>
      <c r="J158" s="212">
        <f>ROUND(I158*H158,2)</f>
        <v>0</v>
      </c>
      <c r="K158" s="208" t="s">
        <v>19</v>
      </c>
      <c r="L158" s="46"/>
      <c r="M158" s="270" t="s">
        <v>19</v>
      </c>
      <c r="N158" s="271" t="s">
        <v>44</v>
      </c>
      <c r="O158" s="272"/>
      <c r="P158" s="273">
        <f>O158*H158</f>
        <v>0</v>
      </c>
      <c r="Q158" s="273">
        <v>0</v>
      </c>
      <c r="R158" s="273">
        <f>Q158*H158</f>
        <v>0</v>
      </c>
      <c r="S158" s="273">
        <v>1</v>
      </c>
      <c r="T158" s="274">
        <f>S158*H158</f>
        <v>0.040000000000000001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235</v>
      </c>
      <c r="AT158" s="217" t="s">
        <v>129</v>
      </c>
      <c r="AU158" s="217" t="s">
        <v>83</v>
      </c>
      <c r="AY158" s="19" t="s">
        <v>126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235</v>
      </c>
      <c r="BM158" s="217" t="s">
        <v>512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ctuuB/eNUCsX7oc0tAemMKzf9sCByStmnQaplKuzRkjUuevnyUnz9hKl2fW9MCGtwP7dUr3y+absKmlSUoWZNg==" hashValue="zi8SNN+3hCCKQarlBLP7jY93ckRu/FSLGpC239KxVrYdbdrICHjbPVed9s1WFj1/FoDNEPvDjCAgExnRCnKNrw==" algorithmName="SHA-512" password="CC35"/>
  <autoFilter ref="C86:K15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2/139951101"/>
    <hyperlink ref="F97" r:id="rId2" display="https://podminky.urs.cz/item/CS_URS_2023_02/174151101"/>
    <hyperlink ref="F115" r:id="rId3" display="https://podminky.urs.cz/item/CS_URS_2023_02/174151102"/>
    <hyperlink ref="F121" r:id="rId4" display="https://podminky.urs.cz/item/CS_URS_2023_02/961021311"/>
    <hyperlink ref="F128" r:id="rId5" display="https://podminky.urs.cz/item/CS_URS_2023_02/963023612"/>
    <hyperlink ref="F134" r:id="rId6" display="https://podminky.urs.cz/item/CS_URS_2023_02/997013112"/>
    <hyperlink ref="F136" r:id="rId7" display="https://podminky.urs.cz/item/CS_URS_2023_02/997013501"/>
    <hyperlink ref="F138" r:id="rId8" display="https://podminky.urs.cz/item/CS_URS_2023_02/997013509"/>
    <hyperlink ref="F140" r:id="rId9" display="https://podminky.urs.cz/item/CS_URS_2023_02/997013863"/>
    <hyperlink ref="F144" r:id="rId10" display="https://podminky.urs.cz/item/CS_URS_2023_02/997013871"/>
    <hyperlink ref="F149" r:id="rId11" display="https://podminky.urs.cz/item/CS_URS_2023_02/997013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Demolice objektu BD Kubelíkova 77/2, Liberec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ROUND((SUM(BE85:BE105)),  2)</f>
        <v>0</v>
      </c>
      <c r="G33" s="40"/>
      <c r="H33" s="40"/>
      <c r="I33" s="150">
        <v>0.20999999999999999</v>
      </c>
      <c r="J33" s="149">
        <f>ROUND(((SUM(BE85:BE105))*I33),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ROUND((SUM(BF85:BF105)),  2)</f>
        <v>0</v>
      </c>
      <c r="G34" s="40"/>
      <c r="H34" s="40"/>
      <c r="I34" s="150">
        <v>0.12</v>
      </c>
      <c r="J34" s="149">
        <f>ROUND(((SUM(BF85:BF105))*I34),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ROUND((SUM(BG85:BG105)),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ROUND((SUM(BH85:BH105)),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ROUND((SUM(BI85:BI105)),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Demolice objektu BD Kubelíkova 77/2, Liberec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Kubelíkova 77/2, Liberec</v>
      </c>
      <c r="G52" s="42"/>
      <c r="H52" s="42"/>
      <c r="I52" s="34" t="s">
        <v>23</v>
      </c>
      <c r="J52" s="74" t="str">
        <f>IF(J12="","",J12)</f>
        <v>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32</v>
      </c>
      <c r="J54" s="38" t="str">
        <f>E21</f>
        <v>Michael Štěpán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Michael Štěpán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513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514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515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516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517</v>
      </c>
      <c r="E64" s="176"/>
      <c r="F64" s="176"/>
      <c r="G64" s="176"/>
      <c r="H64" s="176"/>
      <c r="I64" s="176"/>
      <c r="J64" s="177">
        <f>J100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518</v>
      </c>
      <c r="E65" s="176"/>
      <c r="F65" s="176"/>
      <c r="G65" s="176"/>
      <c r="H65" s="176"/>
      <c r="I65" s="176"/>
      <c r="J65" s="177">
        <f>J103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Demolice objektu BD Kubelíkova 77/2, Liberec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Kubelíkova 77/2, Liberec</v>
      </c>
      <c r="G79" s="42"/>
      <c r="H79" s="42"/>
      <c r="I79" s="34" t="s">
        <v>23</v>
      </c>
      <c r="J79" s="74" t="str">
        <f>IF(J12="","",J12)</f>
        <v>6. 6. 2024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Statutární město Liberec</v>
      </c>
      <c r="G81" s="42"/>
      <c r="H81" s="42"/>
      <c r="I81" s="34" t="s">
        <v>32</v>
      </c>
      <c r="J81" s="38" t="str">
        <f>E21</f>
        <v>Michael Štěpán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Michael Štěpán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112</v>
      </c>
      <c r="D84" s="182" t="s">
        <v>58</v>
      </c>
      <c r="E84" s="182" t="s">
        <v>54</v>
      </c>
      <c r="F84" s="182" t="s">
        <v>55</v>
      </c>
      <c r="G84" s="182" t="s">
        <v>113</v>
      </c>
      <c r="H84" s="182" t="s">
        <v>114</v>
      </c>
      <c r="I84" s="182" t="s">
        <v>115</v>
      </c>
      <c r="J84" s="182" t="s">
        <v>95</v>
      </c>
      <c r="K84" s="183" t="s">
        <v>116</v>
      </c>
      <c r="L84" s="184"/>
      <c r="M84" s="94" t="s">
        <v>19</v>
      </c>
      <c r="N84" s="95" t="s">
        <v>43</v>
      </c>
      <c r="O84" s="95" t="s">
        <v>117</v>
      </c>
      <c r="P84" s="95" t="s">
        <v>118</v>
      </c>
      <c r="Q84" s="95" t="s">
        <v>119</v>
      </c>
      <c r="R84" s="95" t="s">
        <v>120</v>
      </c>
      <c r="S84" s="95" t="s">
        <v>121</v>
      </c>
      <c r="T84" s="96" t="s">
        <v>122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96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87</v>
      </c>
      <c r="F86" s="193" t="s">
        <v>88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P87+P92+P95+P100+P103</f>
        <v>0</v>
      </c>
      <c r="Q86" s="198"/>
      <c r="R86" s="199">
        <f>R87+R92+R95+R100+R103</f>
        <v>0</v>
      </c>
      <c r="S86" s="198"/>
      <c r="T86" s="200">
        <f>T87+T92+T95+T100+T103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167</v>
      </c>
      <c r="AT86" s="202" t="s">
        <v>72</v>
      </c>
      <c r="AU86" s="202" t="s">
        <v>73</v>
      </c>
      <c r="AY86" s="201" t="s">
        <v>126</v>
      </c>
      <c r="BK86" s="203">
        <f>BK87+BK92+BK95+BK100+BK103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519</v>
      </c>
      <c r="F87" s="204" t="s">
        <v>520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SUM(P88:P91)</f>
        <v>0</v>
      </c>
      <c r="Q87" s="198"/>
      <c r="R87" s="199">
        <f>SUM(R88:R91)</f>
        <v>0</v>
      </c>
      <c r="S87" s="198"/>
      <c r="T87" s="20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167</v>
      </c>
      <c r="AT87" s="202" t="s">
        <v>72</v>
      </c>
      <c r="AU87" s="202" t="s">
        <v>81</v>
      </c>
      <c r="AY87" s="201" t="s">
        <v>126</v>
      </c>
      <c r="BK87" s="203">
        <f>SUM(BK88:BK91)</f>
        <v>0</v>
      </c>
    </row>
    <row r="88" s="2" customFormat="1" ht="16.5" customHeight="1">
      <c r="A88" s="40"/>
      <c r="B88" s="41"/>
      <c r="C88" s="206" t="s">
        <v>81</v>
      </c>
      <c r="D88" s="206" t="s">
        <v>129</v>
      </c>
      <c r="E88" s="207" t="s">
        <v>521</v>
      </c>
      <c r="F88" s="208" t="s">
        <v>522</v>
      </c>
      <c r="G88" s="209" t="s">
        <v>523</v>
      </c>
      <c r="H88" s="210">
        <v>1</v>
      </c>
      <c r="I88" s="211"/>
      <c r="J88" s="212">
        <f>ROUND(I88*H88,2)</f>
        <v>0</v>
      </c>
      <c r="K88" s="208" t="s">
        <v>133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524</v>
      </c>
      <c r="AT88" s="217" t="s">
        <v>129</v>
      </c>
      <c r="AU88" s="217" t="s">
        <v>83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524</v>
      </c>
      <c r="BM88" s="217" t="s">
        <v>525</v>
      </c>
    </row>
    <row r="89" s="2" customFormat="1">
      <c r="A89" s="40"/>
      <c r="B89" s="41"/>
      <c r="C89" s="42"/>
      <c r="D89" s="219" t="s">
        <v>136</v>
      </c>
      <c r="E89" s="42"/>
      <c r="F89" s="220" t="s">
        <v>526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136</v>
      </c>
      <c r="AU89" s="19" t="s">
        <v>83</v>
      </c>
    </row>
    <row r="90" s="2" customFormat="1" ht="16.5" customHeight="1">
      <c r="A90" s="40"/>
      <c r="B90" s="41"/>
      <c r="C90" s="206" t="s">
        <v>83</v>
      </c>
      <c r="D90" s="206" t="s">
        <v>129</v>
      </c>
      <c r="E90" s="207" t="s">
        <v>527</v>
      </c>
      <c r="F90" s="208" t="s">
        <v>528</v>
      </c>
      <c r="G90" s="209" t="s">
        <v>523</v>
      </c>
      <c r="H90" s="210">
        <v>1</v>
      </c>
      <c r="I90" s="211"/>
      <c r="J90" s="212">
        <f>ROUND(I90*H90,2)</f>
        <v>0</v>
      </c>
      <c r="K90" s="208" t="s">
        <v>133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524</v>
      </c>
      <c r="AT90" s="217" t="s">
        <v>129</v>
      </c>
      <c r="AU90" s="217" t="s">
        <v>83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524</v>
      </c>
      <c r="BM90" s="217" t="s">
        <v>529</v>
      </c>
    </row>
    <row r="91" s="2" customFormat="1">
      <c r="A91" s="40"/>
      <c r="B91" s="41"/>
      <c r="C91" s="42"/>
      <c r="D91" s="219" t="s">
        <v>136</v>
      </c>
      <c r="E91" s="42"/>
      <c r="F91" s="220" t="s">
        <v>530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83</v>
      </c>
    </row>
    <row r="92" s="12" customFormat="1" ht="22.8" customHeight="1">
      <c r="A92" s="12"/>
      <c r="B92" s="190"/>
      <c r="C92" s="191"/>
      <c r="D92" s="192" t="s">
        <v>72</v>
      </c>
      <c r="E92" s="204" t="s">
        <v>531</v>
      </c>
      <c r="F92" s="204" t="s">
        <v>532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167</v>
      </c>
      <c r="AT92" s="202" t="s">
        <v>72</v>
      </c>
      <c r="AU92" s="202" t="s">
        <v>81</v>
      </c>
      <c r="AY92" s="201" t="s">
        <v>126</v>
      </c>
      <c r="BK92" s="203">
        <f>SUM(BK93:BK94)</f>
        <v>0</v>
      </c>
    </row>
    <row r="93" s="2" customFormat="1" ht="16.5" customHeight="1">
      <c r="A93" s="40"/>
      <c r="B93" s="41"/>
      <c r="C93" s="206" t="s">
        <v>152</v>
      </c>
      <c r="D93" s="206" t="s">
        <v>129</v>
      </c>
      <c r="E93" s="207" t="s">
        <v>533</v>
      </c>
      <c r="F93" s="208" t="s">
        <v>532</v>
      </c>
      <c r="G93" s="209" t="s">
        <v>523</v>
      </c>
      <c r="H93" s="210">
        <v>1</v>
      </c>
      <c r="I93" s="211"/>
      <c r="J93" s="212">
        <f>ROUND(I93*H93,2)</f>
        <v>0</v>
      </c>
      <c r="K93" s="208" t="s">
        <v>133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524</v>
      </c>
      <c r="AT93" s="217" t="s">
        <v>129</v>
      </c>
      <c r="AU93" s="217" t="s">
        <v>83</v>
      </c>
      <c r="AY93" s="19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524</v>
      </c>
      <c r="BM93" s="217" t="s">
        <v>534</v>
      </c>
    </row>
    <row r="94" s="2" customFormat="1">
      <c r="A94" s="40"/>
      <c r="B94" s="41"/>
      <c r="C94" s="42"/>
      <c r="D94" s="219" t="s">
        <v>136</v>
      </c>
      <c r="E94" s="42"/>
      <c r="F94" s="220" t="s">
        <v>535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83</v>
      </c>
    </row>
    <row r="95" s="12" customFormat="1" ht="22.8" customHeight="1">
      <c r="A95" s="12"/>
      <c r="B95" s="190"/>
      <c r="C95" s="191"/>
      <c r="D95" s="192" t="s">
        <v>72</v>
      </c>
      <c r="E95" s="204" t="s">
        <v>536</v>
      </c>
      <c r="F95" s="204" t="s">
        <v>537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SUM(P96:P99)</f>
        <v>0</v>
      </c>
      <c r="Q95" s="198"/>
      <c r="R95" s="199">
        <f>SUM(R96:R99)</f>
        <v>0</v>
      </c>
      <c r="S95" s="198"/>
      <c r="T95" s="20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167</v>
      </c>
      <c r="AT95" s="202" t="s">
        <v>72</v>
      </c>
      <c r="AU95" s="202" t="s">
        <v>81</v>
      </c>
      <c r="AY95" s="201" t="s">
        <v>126</v>
      </c>
      <c r="BK95" s="203">
        <f>SUM(BK96:BK99)</f>
        <v>0</v>
      </c>
    </row>
    <row r="96" s="2" customFormat="1" ht="16.5" customHeight="1">
      <c r="A96" s="40"/>
      <c r="B96" s="41"/>
      <c r="C96" s="206" t="s">
        <v>134</v>
      </c>
      <c r="D96" s="206" t="s">
        <v>129</v>
      </c>
      <c r="E96" s="207" t="s">
        <v>538</v>
      </c>
      <c r="F96" s="208" t="s">
        <v>537</v>
      </c>
      <c r="G96" s="209" t="s">
        <v>523</v>
      </c>
      <c r="H96" s="210">
        <v>1</v>
      </c>
      <c r="I96" s="211"/>
      <c r="J96" s="212">
        <f>ROUND(I96*H96,2)</f>
        <v>0</v>
      </c>
      <c r="K96" s="208" t="s">
        <v>133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524</v>
      </c>
      <c r="AT96" s="217" t="s">
        <v>129</v>
      </c>
      <c r="AU96" s="217" t="s">
        <v>83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524</v>
      </c>
      <c r="BM96" s="217" t="s">
        <v>539</v>
      </c>
    </row>
    <row r="97" s="2" customFormat="1">
      <c r="A97" s="40"/>
      <c r="B97" s="41"/>
      <c r="C97" s="42"/>
      <c r="D97" s="219" t="s">
        <v>136</v>
      </c>
      <c r="E97" s="42"/>
      <c r="F97" s="220" t="s">
        <v>540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83</v>
      </c>
    </row>
    <row r="98" s="2" customFormat="1" ht="16.5" customHeight="1">
      <c r="A98" s="40"/>
      <c r="B98" s="41"/>
      <c r="C98" s="206" t="s">
        <v>167</v>
      </c>
      <c r="D98" s="206" t="s">
        <v>129</v>
      </c>
      <c r="E98" s="207" t="s">
        <v>541</v>
      </c>
      <c r="F98" s="208" t="s">
        <v>542</v>
      </c>
      <c r="G98" s="209" t="s">
        <v>523</v>
      </c>
      <c r="H98" s="210">
        <v>1</v>
      </c>
      <c r="I98" s="211"/>
      <c r="J98" s="212">
        <f>ROUND(I98*H98,2)</f>
        <v>0</v>
      </c>
      <c r="K98" s="208" t="s">
        <v>133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524</v>
      </c>
      <c r="AT98" s="217" t="s">
        <v>129</v>
      </c>
      <c r="AU98" s="217" t="s">
        <v>83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524</v>
      </c>
      <c r="BM98" s="217" t="s">
        <v>543</v>
      </c>
    </row>
    <row r="99" s="2" customFormat="1">
      <c r="A99" s="40"/>
      <c r="B99" s="41"/>
      <c r="C99" s="42"/>
      <c r="D99" s="219" t="s">
        <v>136</v>
      </c>
      <c r="E99" s="42"/>
      <c r="F99" s="220" t="s">
        <v>544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83</v>
      </c>
    </row>
    <row r="100" s="12" customFormat="1" ht="22.8" customHeight="1">
      <c r="A100" s="12"/>
      <c r="B100" s="190"/>
      <c r="C100" s="191"/>
      <c r="D100" s="192" t="s">
        <v>72</v>
      </c>
      <c r="E100" s="204" t="s">
        <v>545</v>
      </c>
      <c r="F100" s="204" t="s">
        <v>546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167</v>
      </c>
      <c r="AT100" s="202" t="s">
        <v>72</v>
      </c>
      <c r="AU100" s="202" t="s">
        <v>81</v>
      </c>
      <c r="AY100" s="201" t="s">
        <v>126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174</v>
      </c>
      <c r="D101" s="206" t="s">
        <v>129</v>
      </c>
      <c r="E101" s="207" t="s">
        <v>547</v>
      </c>
      <c r="F101" s="208" t="s">
        <v>546</v>
      </c>
      <c r="G101" s="209" t="s">
        <v>523</v>
      </c>
      <c r="H101" s="210">
        <v>1</v>
      </c>
      <c r="I101" s="211"/>
      <c r="J101" s="212">
        <f>ROUND(I101*H101,2)</f>
        <v>0</v>
      </c>
      <c r="K101" s="208" t="s">
        <v>133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524</v>
      </c>
      <c r="AT101" s="217" t="s">
        <v>129</v>
      </c>
      <c r="AU101" s="217" t="s">
        <v>83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524</v>
      </c>
      <c r="BM101" s="217" t="s">
        <v>548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549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83</v>
      </c>
    </row>
    <row r="103" s="12" customFormat="1" ht="22.8" customHeight="1">
      <c r="A103" s="12"/>
      <c r="B103" s="190"/>
      <c r="C103" s="191"/>
      <c r="D103" s="192" t="s">
        <v>72</v>
      </c>
      <c r="E103" s="204" t="s">
        <v>550</v>
      </c>
      <c r="F103" s="204" t="s">
        <v>551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167</v>
      </c>
      <c r="AT103" s="202" t="s">
        <v>72</v>
      </c>
      <c r="AU103" s="202" t="s">
        <v>81</v>
      </c>
      <c r="AY103" s="201" t="s">
        <v>126</v>
      </c>
      <c r="BK103" s="203">
        <f>SUM(BK104:BK105)</f>
        <v>0</v>
      </c>
    </row>
    <row r="104" s="2" customFormat="1" ht="21.75" customHeight="1">
      <c r="A104" s="40"/>
      <c r="B104" s="41"/>
      <c r="C104" s="206" t="s">
        <v>188</v>
      </c>
      <c r="D104" s="206" t="s">
        <v>129</v>
      </c>
      <c r="E104" s="207" t="s">
        <v>552</v>
      </c>
      <c r="F104" s="208" t="s">
        <v>553</v>
      </c>
      <c r="G104" s="209" t="s">
        <v>523</v>
      </c>
      <c r="H104" s="210">
        <v>1</v>
      </c>
      <c r="I104" s="211"/>
      <c r="J104" s="212">
        <f>ROUND(I104*H104,2)</f>
        <v>0</v>
      </c>
      <c r="K104" s="208" t="s">
        <v>133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524</v>
      </c>
      <c r="AT104" s="217" t="s">
        <v>129</v>
      </c>
      <c r="AU104" s="217" t="s">
        <v>83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524</v>
      </c>
      <c r="BM104" s="217" t="s">
        <v>554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555</v>
      </c>
      <c r="G105" s="42"/>
      <c r="H105" s="42"/>
      <c r="I105" s="221"/>
      <c r="J105" s="42"/>
      <c r="K105" s="42"/>
      <c r="L105" s="46"/>
      <c r="M105" s="275"/>
      <c r="N105" s="276"/>
      <c r="O105" s="272"/>
      <c r="P105" s="272"/>
      <c r="Q105" s="272"/>
      <c r="R105" s="272"/>
      <c r="S105" s="272"/>
      <c r="T105" s="27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83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t8Bper2goplUgDv8KxcpIzMTx+8jfosjtc+wPiDHLQH+CLxH8vQmrrgchKDMFlBwG1GDV37Kehal32BCEJT2Gg==" hashValue="Gwzxu02i/tjlIX5HII3N8jtzWAZrWaUMc1LIqYbljyVtC6K+Hjh+KduIfGU8V5Xwlj9LSx1LlAn7HVEsx5fNKA==" algorithmName="SHA-512" password="CC35"/>
  <autoFilter ref="C84:K10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011002000"/>
    <hyperlink ref="F91" r:id="rId2" display="https://podminky.urs.cz/item/CS_URS_2023_02/011114000"/>
    <hyperlink ref="F94" r:id="rId3" display="https://podminky.urs.cz/item/CS_URS_2023_02/020001000"/>
    <hyperlink ref="F97" r:id="rId4" display="https://podminky.urs.cz/item/CS_URS_2023_02/030001000"/>
    <hyperlink ref="F99" r:id="rId5" display="https://podminky.urs.cz/item/CS_URS_2023_02/034002000"/>
    <hyperlink ref="F102" r:id="rId6" display="https://podminky.urs.cz/item/CS_URS_2023_02/040001000"/>
    <hyperlink ref="F105" r:id="rId7" display="https://podminky.urs.cz/item/CS_URS_2023_02/05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556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557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558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559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560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561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562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563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564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565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566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80</v>
      </c>
      <c r="F18" s="289" t="s">
        <v>567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568</v>
      </c>
      <c r="F19" s="289" t="s">
        <v>569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570</v>
      </c>
      <c r="F20" s="289" t="s">
        <v>571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572</v>
      </c>
      <c r="F21" s="289" t="s">
        <v>573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574</v>
      </c>
      <c r="F22" s="289" t="s">
        <v>575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576</v>
      </c>
      <c r="F23" s="289" t="s">
        <v>577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578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579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580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581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582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583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584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585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586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112</v>
      </c>
      <c r="F36" s="289"/>
      <c r="G36" s="289" t="s">
        <v>587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588</v>
      </c>
      <c r="F37" s="289"/>
      <c r="G37" s="289" t="s">
        <v>589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54</v>
      </c>
      <c r="F38" s="289"/>
      <c r="G38" s="289" t="s">
        <v>590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55</v>
      </c>
      <c r="F39" s="289"/>
      <c r="G39" s="289" t="s">
        <v>591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113</v>
      </c>
      <c r="F40" s="289"/>
      <c r="G40" s="289" t="s">
        <v>592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114</v>
      </c>
      <c r="F41" s="289"/>
      <c r="G41" s="289" t="s">
        <v>593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594</v>
      </c>
      <c r="F42" s="289"/>
      <c r="G42" s="289" t="s">
        <v>595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596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597</v>
      </c>
      <c r="F44" s="289"/>
      <c r="G44" s="289" t="s">
        <v>598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116</v>
      </c>
      <c r="F45" s="289"/>
      <c r="G45" s="289" t="s">
        <v>599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600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601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602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603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604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605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606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607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608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609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610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611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612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613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614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615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616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617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618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619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620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621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622</v>
      </c>
      <c r="D76" s="307"/>
      <c r="E76" s="307"/>
      <c r="F76" s="307" t="s">
        <v>623</v>
      </c>
      <c r="G76" s="308"/>
      <c r="H76" s="307" t="s">
        <v>55</v>
      </c>
      <c r="I76" s="307" t="s">
        <v>58</v>
      </c>
      <c r="J76" s="307" t="s">
        <v>624</v>
      </c>
      <c r="K76" s="306"/>
    </row>
    <row r="77" s="1" customFormat="1" ht="17.25" customHeight="1">
      <c r="B77" s="304"/>
      <c r="C77" s="309" t="s">
        <v>625</v>
      </c>
      <c r="D77" s="309"/>
      <c r="E77" s="309"/>
      <c r="F77" s="310" t="s">
        <v>626</v>
      </c>
      <c r="G77" s="311"/>
      <c r="H77" s="309"/>
      <c r="I77" s="309"/>
      <c r="J77" s="309" t="s">
        <v>627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54</v>
      </c>
      <c r="D79" s="314"/>
      <c r="E79" s="314"/>
      <c r="F79" s="315" t="s">
        <v>628</v>
      </c>
      <c r="G79" s="316"/>
      <c r="H79" s="292" t="s">
        <v>629</v>
      </c>
      <c r="I79" s="292" t="s">
        <v>630</v>
      </c>
      <c r="J79" s="292">
        <v>20</v>
      </c>
      <c r="K79" s="306"/>
    </row>
    <row r="80" s="1" customFormat="1" ht="15" customHeight="1">
      <c r="B80" s="304"/>
      <c r="C80" s="292" t="s">
        <v>631</v>
      </c>
      <c r="D80" s="292"/>
      <c r="E80" s="292"/>
      <c r="F80" s="315" t="s">
        <v>628</v>
      </c>
      <c r="G80" s="316"/>
      <c r="H80" s="292" t="s">
        <v>632</v>
      </c>
      <c r="I80" s="292" t="s">
        <v>630</v>
      </c>
      <c r="J80" s="292">
        <v>120</v>
      </c>
      <c r="K80" s="306"/>
    </row>
    <row r="81" s="1" customFormat="1" ht="15" customHeight="1">
      <c r="B81" s="317"/>
      <c r="C81" s="292" t="s">
        <v>633</v>
      </c>
      <c r="D81" s="292"/>
      <c r="E81" s="292"/>
      <c r="F81" s="315" t="s">
        <v>634</v>
      </c>
      <c r="G81" s="316"/>
      <c r="H81" s="292" t="s">
        <v>635</v>
      </c>
      <c r="I81" s="292" t="s">
        <v>630</v>
      </c>
      <c r="J81" s="292">
        <v>50</v>
      </c>
      <c r="K81" s="306"/>
    </row>
    <row r="82" s="1" customFormat="1" ht="15" customHeight="1">
      <c r="B82" s="317"/>
      <c r="C82" s="292" t="s">
        <v>636</v>
      </c>
      <c r="D82" s="292"/>
      <c r="E82" s="292"/>
      <c r="F82" s="315" t="s">
        <v>628</v>
      </c>
      <c r="G82" s="316"/>
      <c r="H82" s="292" t="s">
        <v>637</v>
      </c>
      <c r="I82" s="292" t="s">
        <v>638</v>
      </c>
      <c r="J82" s="292"/>
      <c r="K82" s="306"/>
    </row>
    <row r="83" s="1" customFormat="1" ht="15" customHeight="1">
      <c r="B83" s="317"/>
      <c r="C83" s="318" t="s">
        <v>639</v>
      </c>
      <c r="D83" s="318"/>
      <c r="E83" s="318"/>
      <c r="F83" s="319" t="s">
        <v>634</v>
      </c>
      <c r="G83" s="318"/>
      <c r="H83" s="318" t="s">
        <v>640</v>
      </c>
      <c r="I83" s="318" t="s">
        <v>630</v>
      </c>
      <c r="J83" s="318">
        <v>15</v>
      </c>
      <c r="K83" s="306"/>
    </row>
    <row r="84" s="1" customFormat="1" ht="15" customHeight="1">
      <c r="B84" s="317"/>
      <c r="C84" s="318" t="s">
        <v>641</v>
      </c>
      <c r="D84" s="318"/>
      <c r="E84" s="318"/>
      <c r="F84" s="319" t="s">
        <v>634</v>
      </c>
      <c r="G84" s="318"/>
      <c r="H84" s="318" t="s">
        <v>642</v>
      </c>
      <c r="I84" s="318" t="s">
        <v>630</v>
      </c>
      <c r="J84" s="318">
        <v>15</v>
      </c>
      <c r="K84" s="306"/>
    </row>
    <row r="85" s="1" customFormat="1" ht="15" customHeight="1">
      <c r="B85" s="317"/>
      <c r="C85" s="318" t="s">
        <v>643</v>
      </c>
      <c r="D85" s="318"/>
      <c r="E85" s="318"/>
      <c r="F85" s="319" t="s">
        <v>634</v>
      </c>
      <c r="G85" s="318"/>
      <c r="H85" s="318" t="s">
        <v>644</v>
      </c>
      <c r="I85" s="318" t="s">
        <v>630</v>
      </c>
      <c r="J85" s="318">
        <v>20</v>
      </c>
      <c r="K85" s="306"/>
    </row>
    <row r="86" s="1" customFormat="1" ht="15" customHeight="1">
      <c r="B86" s="317"/>
      <c r="C86" s="318" t="s">
        <v>645</v>
      </c>
      <c r="D86" s="318"/>
      <c r="E86" s="318"/>
      <c r="F86" s="319" t="s">
        <v>634</v>
      </c>
      <c r="G86" s="318"/>
      <c r="H86" s="318" t="s">
        <v>646</v>
      </c>
      <c r="I86" s="318" t="s">
        <v>630</v>
      </c>
      <c r="J86" s="318">
        <v>20</v>
      </c>
      <c r="K86" s="306"/>
    </row>
    <row r="87" s="1" customFormat="1" ht="15" customHeight="1">
      <c r="B87" s="317"/>
      <c r="C87" s="292" t="s">
        <v>647</v>
      </c>
      <c r="D87" s="292"/>
      <c r="E87" s="292"/>
      <c r="F87" s="315" t="s">
        <v>634</v>
      </c>
      <c r="G87" s="316"/>
      <c r="H87" s="292" t="s">
        <v>648</v>
      </c>
      <c r="I87" s="292" t="s">
        <v>630</v>
      </c>
      <c r="J87" s="292">
        <v>50</v>
      </c>
      <c r="K87" s="306"/>
    </row>
    <row r="88" s="1" customFormat="1" ht="15" customHeight="1">
      <c r="B88" s="317"/>
      <c r="C88" s="292" t="s">
        <v>649</v>
      </c>
      <c r="D88" s="292"/>
      <c r="E88" s="292"/>
      <c r="F88" s="315" t="s">
        <v>634</v>
      </c>
      <c r="G88" s="316"/>
      <c r="H88" s="292" t="s">
        <v>650</v>
      </c>
      <c r="I88" s="292" t="s">
        <v>630</v>
      </c>
      <c r="J88" s="292">
        <v>20</v>
      </c>
      <c r="K88" s="306"/>
    </row>
    <row r="89" s="1" customFormat="1" ht="15" customHeight="1">
      <c r="B89" s="317"/>
      <c r="C89" s="292" t="s">
        <v>651</v>
      </c>
      <c r="D89" s="292"/>
      <c r="E89" s="292"/>
      <c r="F89" s="315" t="s">
        <v>634</v>
      </c>
      <c r="G89" s="316"/>
      <c r="H89" s="292" t="s">
        <v>652</v>
      </c>
      <c r="I89" s="292" t="s">
        <v>630</v>
      </c>
      <c r="J89" s="292">
        <v>20</v>
      </c>
      <c r="K89" s="306"/>
    </row>
    <row r="90" s="1" customFormat="1" ht="15" customHeight="1">
      <c r="B90" s="317"/>
      <c r="C90" s="292" t="s">
        <v>653</v>
      </c>
      <c r="D90" s="292"/>
      <c r="E90" s="292"/>
      <c r="F90" s="315" t="s">
        <v>634</v>
      </c>
      <c r="G90" s="316"/>
      <c r="H90" s="292" t="s">
        <v>654</v>
      </c>
      <c r="I90" s="292" t="s">
        <v>630</v>
      </c>
      <c r="J90" s="292">
        <v>50</v>
      </c>
      <c r="K90" s="306"/>
    </row>
    <row r="91" s="1" customFormat="1" ht="15" customHeight="1">
      <c r="B91" s="317"/>
      <c r="C91" s="292" t="s">
        <v>655</v>
      </c>
      <c r="D91" s="292"/>
      <c r="E91" s="292"/>
      <c r="F91" s="315" t="s">
        <v>634</v>
      </c>
      <c r="G91" s="316"/>
      <c r="H91" s="292" t="s">
        <v>655</v>
      </c>
      <c r="I91" s="292" t="s">
        <v>630</v>
      </c>
      <c r="J91" s="292">
        <v>50</v>
      </c>
      <c r="K91" s="306"/>
    </row>
    <row r="92" s="1" customFormat="1" ht="15" customHeight="1">
      <c r="B92" s="317"/>
      <c r="C92" s="292" t="s">
        <v>656</v>
      </c>
      <c r="D92" s="292"/>
      <c r="E92" s="292"/>
      <c r="F92" s="315" t="s">
        <v>634</v>
      </c>
      <c r="G92" s="316"/>
      <c r="H92" s="292" t="s">
        <v>657</v>
      </c>
      <c r="I92" s="292" t="s">
        <v>630</v>
      </c>
      <c r="J92" s="292">
        <v>255</v>
      </c>
      <c r="K92" s="306"/>
    </row>
    <row r="93" s="1" customFormat="1" ht="15" customHeight="1">
      <c r="B93" s="317"/>
      <c r="C93" s="292" t="s">
        <v>658</v>
      </c>
      <c r="D93" s="292"/>
      <c r="E93" s="292"/>
      <c r="F93" s="315" t="s">
        <v>628</v>
      </c>
      <c r="G93" s="316"/>
      <c r="H93" s="292" t="s">
        <v>659</v>
      </c>
      <c r="I93" s="292" t="s">
        <v>660</v>
      </c>
      <c r="J93" s="292"/>
      <c r="K93" s="306"/>
    </row>
    <row r="94" s="1" customFormat="1" ht="15" customHeight="1">
      <c r="B94" s="317"/>
      <c r="C94" s="292" t="s">
        <v>661</v>
      </c>
      <c r="D94" s="292"/>
      <c r="E94" s="292"/>
      <c r="F94" s="315" t="s">
        <v>628</v>
      </c>
      <c r="G94" s="316"/>
      <c r="H94" s="292" t="s">
        <v>662</v>
      </c>
      <c r="I94" s="292" t="s">
        <v>663</v>
      </c>
      <c r="J94" s="292"/>
      <c r="K94" s="306"/>
    </row>
    <row r="95" s="1" customFormat="1" ht="15" customHeight="1">
      <c r="B95" s="317"/>
      <c r="C95" s="292" t="s">
        <v>664</v>
      </c>
      <c r="D95" s="292"/>
      <c r="E95" s="292"/>
      <c r="F95" s="315" t="s">
        <v>628</v>
      </c>
      <c r="G95" s="316"/>
      <c r="H95" s="292" t="s">
        <v>664</v>
      </c>
      <c r="I95" s="292" t="s">
        <v>663</v>
      </c>
      <c r="J95" s="292"/>
      <c r="K95" s="306"/>
    </row>
    <row r="96" s="1" customFormat="1" ht="15" customHeight="1">
      <c r="B96" s="317"/>
      <c r="C96" s="292" t="s">
        <v>39</v>
      </c>
      <c r="D96" s="292"/>
      <c r="E96" s="292"/>
      <c r="F96" s="315" t="s">
        <v>628</v>
      </c>
      <c r="G96" s="316"/>
      <c r="H96" s="292" t="s">
        <v>665</v>
      </c>
      <c r="I96" s="292" t="s">
        <v>663</v>
      </c>
      <c r="J96" s="292"/>
      <c r="K96" s="306"/>
    </row>
    <row r="97" s="1" customFormat="1" ht="15" customHeight="1">
      <c r="B97" s="317"/>
      <c r="C97" s="292" t="s">
        <v>49</v>
      </c>
      <c r="D97" s="292"/>
      <c r="E97" s="292"/>
      <c r="F97" s="315" t="s">
        <v>628</v>
      </c>
      <c r="G97" s="316"/>
      <c r="H97" s="292" t="s">
        <v>666</v>
      </c>
      <c r="I97" s="292" t="s">
        <v>663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667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622</v>
      </c>
      <c r="D103" s="307"/>
      <c r="E103" s="307"/>
      <c r="F103" s="307" t="s">
        <v>623</v>
      </c>
      <c r="G103" s="308"/>
      <c r="H103" s="307" t="s">
        <v>55</v>
      </c>
      <c r="I103" s="307" t="s">
        <v>58</v>
      </c>
      <c r="J103" s="307" t="s">
        <v>624</v>
      </c>
      <c r="K103" s="306"/>
    </row>
    <row r="104" s="1" customFormat="1" ht="17.25" customHeight="1">
      <c r="B104" s="304"/>
      <c r="C104" s="309" t="s">
        <v>625</v>
      </c>
      <c r="D104" s="309"/>
      <c r="E104" s="309"/>
      <c r="F104" s="310" t="s">
        <v>626</v>
      </c>
      <c r="G104" s="311"/>
      <c r="H104" s="309"/>
      <c r="I104" s="309"/>
      <c r="J104" s="309" t="s">
        <v>627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54</v>
      </c>
      <c r="D106" s="314"/>
      <c r="E106" s="314"/>
      <c r="F106" s="315" t="s">
        <v>628</v>
      </c>
      <c r="G106" s="292"/>
      <c r="H106" s="292" t="s">
        <v>668</v>
      </c>
      <c r="I106" s="292" t="s">
        <v>630</v>
      </c>
      <c r="J106" s="292">
        <v>20</v>
      </c>
      <c r="K106" s="306"/>
    </row>
    <row r="107" s="1" customFormat="1" ht="15" customHeight="1">
      <c r="B107" s="304"/>
      <c r="C107" s="292" t="s">
        <v>631</v>
      </c>
      <c r="D107" s="292"/>
      <c r="E107" s="292"/>
      <c r="F107" s="315" t="s">
        <v>628</v>
      </c>
      <c r="G107" s="292"/>
      <c r="H107" s="292" t="s">
        <v>668</v>
      </c>
      <c r="I107" s="292" t="s">
        <v>630</v>
      </c>
      <c r="J107" s="292">
        <v>120</v>
      </c>
      <c r="K107" s="306"/>
    </row>
    <row r="108" s="1" customFormat="1" ht="15" customHeight="1">
      <c r="B108" s="317"/>
      <c r="C108" s="292" t="s">
        <v>633</v>
      </c>
      <c r="D108" s="292"/>
      <c r="E108" s="292"/>
      <c r="F108" s="315" t="s">
        <v>634</v>
      </c>
      <c r="G108" s="292"/>
      <c r="H108" s="292" t="s">
        <v>668</v>
      </c>
      <c r="I108" s="292" t="s">
        <v>630</v>
      </c>
      <c r="J108" s="292">
        <v>50</v>
      </c>
      <c r="K108" s="306"/>
    </row>
    <row r="109" s="1" customFormat="1" ht="15" customHeight="1">
      <c r="B109" s="317"/>
      <c r="C109" s="292" t="s">
        <v>636</v>
      </c>
      <c r="D109" s="292"/>
      <c r="E109" s="292"/>
      <c r="F109" s="315" t="s">
        <v>628</v>
      </c>
      <c r="G109" s="292"/>
      <c r="H109" s="292" t="s">
        <v>668</v>
      </c>
      <c r="I109" s="292" t="s">
        <v>638</v>
      </c>
      <c r="J109" s="292"/>
      <c r="K109" s="306"/>
    </row>
    <row r="110" s="1" customFormat="1" ht="15" customHeight="1">
      <c r="B110" s="317"/>
      <c r="C110" s="292" t="s">
        <v>647</v>
      </c>
      <c r="D110" s="292"/>
      <c r="E110" s="292"/>
      <c r="F110" s="315" t="s">
        <v>634</v>
      </c>
      <c r="G110" s="292"/>
      <c r="H110" s="292" t="s">
        <v>668</v>
      </c>
      <c r="I110" s="292" t="s">
        <v>630</v>
      </c>
      <c r="J110" s="292">
        <v>50</v>
      </c>
      <c r="K110" s="306"/>
    </row>
    <row r="111" s="1" customFormat="1" ht="15" customHeight="1">
      <c r="B111" s="317"/>
      <c r="C111" s="292" t="s">
        <v>655</v>
      </c>
      <c r="D111" s="292"/>
      <c r="E111" s="292"/>
      <c r="F111" s="315" t="s">
        <v>634</v>
      </c>
      <c r="G111" s="292"/>
      <c r="H111" s="292" t="s">
        <v>668</v>
      </c>
      <c r="I111" s="292" t="s">
        <v>630</v>
      </c>
      <c r="J111" s="292">
        <v>50</v>
      </c>
      <c r="K111" s="306"/>
    </row>
    <row r="112" s="1" customFormat="1" ht="15" customHeight="1">
      <c r="B112" s="317"/>
      <c r="C112" s="292" t="s">
        <v>653</v>
      </c>
      <c r="D112" s="292"/>
      <c r="E112" s="292"/>
      <c r="F112" s="315" t="s">
        <v>634</v>
      </c>
      <c r="G112" s="292"/>
      <c r="H112" s="292" t="s">
        <v>668</v>
      </c>
      <c r="I112" s="292" t="s">
        <v>630</v>
      </c>
      <c r="J112" s="292">
        <v>50</v>
      </c>
      <c r="K112" s="306"/>
    </row>
    <row r="113" s="1" customFormat="1" ht="15" customHeight="1">
      <c r="B113" s="317"/>
      <c r="C113" s="292" t="s">
        <v>54</v>
      </c>
      <c r="D113" s="292"/>
      <c r="E113" s="292"/>
      <c r="F113" s="315" t="s">
        <v>628</v>
      </c>
      <c r="G113" s="292"/>
      <c r="H113" s="292" t="s">
        <v>669</v>
      </c>
      <c r="I113" s="292" t="s">
        <v>630</v>
      </c>
      <c r="J113" s="292">
        <v>20</v>
      </c>
      <c r="K113" s="306"/>
    </row>
    <row r="114" s="1" customFormat="1" ht="15" customHeight="1">
      <c r="B114" s="317"/>
      <c r="C114" s="292" t="s">
        <v>670</v>
      </c>
      <c r="D114" s="292"/>
      <c r="E114" s="292"/>
      <c r="F114" s="315" t="s">
        <v>628</v>
      </c>
      <c r="G114" s="292"/>
      <c r="H114" s="292" t="s">
        <v>671</v>
      </c>
      <c r="I114" s="292" t="s">
        <v>630</v>
      </c>
      <c r="J114" s="292">
        <v>120</v>
      </c>
      <c r="K114" s="306"/>
    </row>
    <row r="115" s="1" customFormat="1" ht="15" customHeight="1">
      <c r="B115" s="317"/>
      <c r="C115" s="292" t="s">
        <v>39</v>
      </c>
      <c r="D115" s="292"/>
      <c r="E115" s="292"/>
      <c r="F115" s="315" t="s">
        <v>628</v>
      </c>
      <c r="G115" s="292"/>
      <c r="H115" s="292" t="s">
        <v>672</v>
      </c>
      <c r="I115" s="292" t="s">
        <v>663</v>
      </c>
      <c r="J115" s="292"/>
      <c r="K115" s="306"/>
    </row>
    <row r="116" s="1" customFormat="1" ht="15" customHeight="1">
      <c r="B116" s="317"/>
      <c r="C116" s="292" t="s">
        <v>49</v>
      </c>
      <c r="D116" s="292"/>
      <c r="E116" s="292"/>
      <c r="F116" s="315" t="s">
        <v>628</v>
      </c>
      <c r="G116" s="292"/>
      <c r="H116" s="292" t="s">
        <v>673</v>
      </c>
      <c r="I116" s="292" t="s">
        <v>663</v>
      </c>
      <c r="J116" s="292"/>
      <c r="K116" s="306"/>
    </row>
    <row r="117" s="1" customFormat="1" ht="15" customHeight="1">
      <c r="B117" s="317"/>
      <c r="C117" s="292" t="s">
        <v>58</v>
      </c>
      <c r="D117" s="292"/>
      <c r="E117" s="292"/>
      <c r="F117" s="315" t="s">
        <v>628</v>
      </c>
      <c r="G117" s="292"/>
      <c r="H117" s="292" t="s">
        <v>674</v>
      </c>
      <c r="I117" s="292" t="s">
        <v>675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676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622</v>
      </c>
      <c r="D123" s="307"/>
      <c r="E123" s="307"/>
      <c r="F123" s="307" t="s">
        <v>623</v>
      </c>
      <c r="G123" s="308"/>
      <c r="H123" s="307" t="s">
        <v>55</v>
      </c>
      <c r="I123" s="307" t="s">
        <v>58</v>
      </c>
      <c r="J123" s="307" t="s">
        <v>624</v>
      </c>
      <c r="K123" s="336"/>
    </row>
    <row r="124" s="1" customFormat="1" ht="17.25" customHeight="1">
      <c r="B124" s="335"/>
      <c r="C124" s="309" t="s">
        <v>625</v>
      </c>
      <c r="D124" s="309"/>
      <c r="E124" s="309"/>
      <c r="F124" s="310" t="s">
        <v>626</v>
      </c>
      <c r="G124" s="311"/>
      <c r="H124" s="309"/>
      <c r="I124" s="309"/>
      <c r="J124" s="309" t="s">
        <v>627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631</v>
      </c>
      <c r="D126" s="314"/>
      <c r="E126" s="314"/>
      <c r="F126" s="315" t="s">
        <v>628</v>
      </c>
      <c r="G126" s="292"/>
      <c r="H126" s="292" t="s">
        <v>668</v>
      </c>
      <c r="I126" s="292" t="s">
        <v>630</v>
      </c>
      <c r="J126" s="292">
        <v>120</v>
      </c>
      <c r="K126" s="340"/>
    </row>
    <row r="127" s="1" customFormat="1" ht="15" customHeight="1">
      <c r="B127" s="337"/>
      <c r="C127" s="292" t="s">
        <v>677</v>
      </c>
      <c r="D127" s="292"/>
      <c r="E127" s="292"/>
      <c r="F127" s="315" t="s">
        <v>628</v>
      </c>
      <c r="G127" s="292"/>
      <c r="H127" s="292" t="s">
        <v>678</v>
      </c>
      <c r="I127" s="292" t="s">
        <v>630</v>
      </c>
      <c r="J127" s="292" t="s">
        <v>679</v>
      </c>
      <c r="K127" s="340"/>
    </row>
    <row r="128" s="1" customFormat="1" ht="15" customHeight="1">
      <c r="B128" s="337"/>
      <c r="C128" s="292" t="s">
        <v>576</v>
      </c>
      <c r="D128" s="292"/>
      <c r="E128" s="292"/>
      <c r="F128" s="315" t="s">
        <v>628</v>
      </c>
      <c r="G128" s="292"/>
      <c r="H128" s="292" t="s">
        <v>680</v>
      </c>
      <c r="I128" s="292" t="s">
        <v>630</v>
      </c>
      <c r="J128" s="292" t="s">
        <v>679</v>
      </c>
      <c r="K128" s="340"/>
    </row>
    <row r="129" s="1" customFormat="1" ht="15" customHeight="1">
      <c r="B129" s="337"/>
      <c r="C129" s="292" t="s">
        <v>639</v>
      </c>
      <c r="D129" s="292"/>
      <c r="E129" s="292"/>
      <c r="F129" s="315" t="s">
        <v>634</v>
      </c>
      <c r="G129" s="292"/>
      <c r="H129" s="292" t="s">
        <v>640</v>
      </c>
      <c r="I129" s="292" t="s">
        <v>630</v>
      </c>
      <c r="J129" s="292">
        <v>15</v>
      </c>
      <c r="K129" s="340"/>
    </row>
    <row r="130" s="1" customFormat="1" ht="15" customHeight="1">
      <c r="B130" s="337"/>
      <c r="C130" s="318" t="s">
        <v>641</v>
      </c>
      <c r="D130" s="318"/>
      <c r="E130" s="318"/>
      <c r="F130" s="319" t="s">
        <v>634</v>
      </c>
      <c r="G130" s="318"/>
      <c r="H130" s="318" t="s">
        <v>642</v>
      </c>
      <c r="I130" s="318" t="s">
        <v>630</v>
      </c>
      <c r="J130" s="318">
        <v>15</v>
      </c>
      <c r="K130" s="340"/>
    </row>
    <row r="131" s="1" customFormat="1" ht="15" customHeight="1">
      <c r="B131" s="337"/>
      <c r="C131" s="318" t="s">
        <v>643</v>
      </c>
      <c r="D131" s="318"/>
      <c r="E131" s="318"/>
      <c r="F131" s="319" t="s">
        <v>634</v>
      </c>
      <c r="G131" s="318"/>
      <c r="H131" s="318" t="s">
        <v>644</v>
      </c>
      <c r="I131" s="318" t="s">
        <v>630</v>
      </c>
      <c r="J131" s="318">
        <v>20</v>
      </c>
      <c r="K131" s="340"/>
    </row>
    <row r="132" s="1" customFormat="1" ht="15" customHeight="1">
      <c r="B132" s="337"/>
      <c r="C132" s="318" t="s">
        <v>645</v>
      </c>
      <c r="D132" s="318"/>
      <c r="E132" s="318"/>
      <c r="F132" s="319" t="s">
        <v>634</v>
      </c>
      <c r="G132" s="318"/>
      <c r="H132" s="318" t="s">
        <v>646</v>
      </c>
      <c r="I132" s="318" t="s">
        <v>630</v>
      </c>
      <c r="J132" s="318">
        <v>20</v>
      </c>
      <c r="K132" s="340"/>
    </row>
    <row r="133" s="1" customFormat="1" ht="15" customHeight="1">
      <c r="B133" s="337"/>
      <c r="C133" s="292" t="s">
        <v>633</v>
      </c>
      <c r="D133" s="292"/>
      <c r="E133" s="292"/>
      <c r="F133" s="315" t="s">
        <v>634</v>
      </c>
      <c r="G133" s="292"/>
      <c r="H133" s="292" t="s">
        <v>668</v>
      </c>
      <c r="I133" s="292" t="s">
        <v>630</v>
      </c>
      <c r="J133" s="292">
        <v>50</v>
      </c>
      <c r="K133" s="340"/>
    </row>
    <row r="134" s="1" customFormat="1" ht="15" customHeight="1">
      <c r="B134" s="337"/>
      <c r="C134" s="292" t="s">
        <v>647</v>
      </c>
      <c r="D134" s="292"/>
      <c r="E134" s="292"/>
      <c r="F134" s="315" t="s">
        <v>634</v>
      </c>
      <c r="G134" s="292"/>
      <c r="H134" s="292" t="s">
        <v>668</v>
      </c>
      <c r="I134" s="292" t="s">
        <v>630</v>
      </c>
      <c r="J134" s="292">
        <v>50</v>
      </c>
      <c r="K134" s="340"/>
    </row>
    <row r="135" s="1" customFormat="1" ht="15" customHeight="1">
      <c r="B135" s="337"/>
      <c r="C135" s="292" t="s">
        <v>653</v>
      </c>
      <c r="D135" s="292"/>
      <c r="E135" s="292"/>
      <c r="F135" s="315" t="s">
        <v>634</v>
      </c>
      <c r="G135" s="292"/>
      <c r="H135" s="292" t="s">
        <v>668</v>
      </c>
      <c r="I135" s="292" t="s">
        <v>630</v>
      </c>
      <c r="J135" s="292">
        <v>50</v>
      </c>
      <c r="K135" s="340"/>
    </row>
    <row r="136" s="1" customFormat="1" ht="15" customHeight="1">
      <c r="B136" s="337"/>
      <c r="C136" s="292" t="s">
        <v>655</v>
      </c>
      <c r="D136" s="292"/>
      <c r="E136" s="292"/>
      <c r="F136" s="315" t="s">
        <v>634</v>
      </c>
      <c r="G136" s="292"/>
      <c r="H136" s="292" t="s">
        <v>668</v>
      </c>
      <c r="I136" s="292" t="s">
        <v>630</v>
      </c>
      <c r="J136" s="292">
        <v>50</v>
      </c>
      <c r="K136" s="340"/>
    </row>
    <row r="137" s="1" customFormat="1" ht="15" customHeight="1">
      <c r="B137" s="337"/>
      <c r="C137" s="292" t="s">
        <v>656</v>
      </c>
      <c r="D137" s="292"/>
      <c r="E137" s="292"/>
      <c r="F137" s="315" t="s">
        <v>634</v>
      </c>
      <c r="G137" s="292"/>
      <c r="H137" s="292" t="s">
        <v>681</v>
      </c>
      <c r="I137" s="292" t="s">
        <v>630</v>
      </c>
      <c r="J137" s="292">
        <v>255</v>
      </c>
      <c r="K137" s="340"/>
    </row>
    <row r="138" s="1" customFormat="1" ht="15" customHeight="1">
      <c r="B138" s="337"/>
      <c r="C138" s="292" t="s">
        <v>658</v>
      </c>
      <c r="D138" s="292"/>
      <c r="E138" s="292"/>
      <c r="F138" s="315" t="s">
        <v>628</v>
      </c>
      <c r="G138" s="292"/>
      <c r="H138" s="292" t="s">
        <v>682</v>
      </c>
      <c r="I138" s="292" t="s">
        <v>660</v>
      </c>
      <c r="J138" s="292"/>
      <c r="K138" s="340"/>
    </row>
    <row r="139" s="1" customFormat="1" ht="15" customHeight="1">
      <c r="B139" s="337"/>
      <c r="C139" s="292" t="s">
        <v>661</v>
      </c>
      <c r="D139" s="292"/>
      <c r="E139" s="292"/>
      <c r="F139" s="315" t="s">
        <v>628</v>
      </c>
      <c r="G139" s="292"/>
      <c r="H139" s="292" t="s">
        <v>683</v>
      </c>
      <c r="I139" s="292" t="s">
        <v>663</v>
      </c>
      <c r="J139" s="292"/>
      <c r="K139" s="340"/>
    </row>
    <row r="140" s="1" customFormat="1" ht="15" customHeight="1">
      <c r="B140" s="337"/>
      <c r="C140" s="292" t="s">
        <v>664</v>
      </c>
      <c r="D140" s="292"/>
      <c r="E140" s="292"/>
      <c r="F140" s="315" t="s">
        <v>628</v>
      </c>
      <c r="G140" s="292"/>
      <c r="H140" s="292" t="s">
        <v>664</v>
      </c>
      <c r="I140" s="292" t="s">
        <v>663</v>
      </c>
      <c r="J140" s="292"/>
      <c r="K140" s="340"/>
    </row>
    <row r="141" s="1" customFormat="1" ht="15" customHeight="1">
      <c r="B141" s="337"/>
      <c r="C141" s="292" t="s">
        <v>39</v>
      </c>
      <c r="D141" s="292"/>
      <c r="E141" s="292"/>
      <c r="F141" s="315" t="s">
        <v>628</v>
      </c>
      <c r="G141" s="292"/>
      <c r="H141" s="292" t="s">
        <v>684</v>
      </c>
      <c r="I141" s="292" t="s">
        <v>663</v>
      </c>
      <c r="J141" s="292"/>
      <c r="K141" s="340"/>
    </row>
    <row r="142" s="1" customFormat="1" ht="15" customHeight="1">
      <c r="B142" s="337"/>
      <c r="C142" s="292" t="s">
        <v>685</v>
      </c>
      <c r="D142" s="292"/>
      <c r="E142" s="292"/>
      <c r="F142" s="315" t="s">
        <v>628</v>
      </c>
      <c r="G142" s="292"/>
      <c r="H142" s="292" t="s">
        <v>686</v>
      </c>
      <c r="I142" s="292" t="s">
        <v>663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687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622</v>
      </c>
      <c r="D148" s="307"/>
      <c r="E148" s="307"/>
      <c r="F148" s="307" t="s">
        <v>623</v>
      </c>
      <c r="G148" s="308"/>
      <c r="H148" s="307" t="s">
        <v>55</v>
      </c>
      <c r="I148" s="307" t="s">
        <v>58</v>
      </c>
      <c r="J148" s="307" t="s">
        <v>624</v>
      </c>
      <c r="K148" s="306"/>
    </row>
    <row r="149" s="1" customFormat="1" ht="17.25" customHeight="1">
      <c r="B149" s="304"/>
      <c r="C149" s="309" t="s">
        <v>625</v>
      </c>
      <c r="D149" s="309"/>
      <c r="E149" s="309"/>
      <c r="F149" s="310" t="s">
        <v>626</v>
      </c>
      <c r="G149" s="311"/>
      <c r="H149" s="309"/>
      <c r="I149" s="309"/>
      <c r="J149" s="309" t="s">
        <v>627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631</v>
      </c>
      <c r="D151" s="292"/>
      <c r="E151" s="292"/>
      <c r="F151" s="345" t="s">
        <v>628</v>
      </c>
      <c r="G151" s="292"/>
      <c r="H151" s="344" t="s">
        <v>668</v>
      </c>
      <c r="I151" s="344" t="s">
        <v>630</v>
      </c>
      <c r="J151" s="344">
        <v>120</v>
      </c>
      <c r="K151" s="340"/>
    </row>
    <row r="152" s="1" customFormat="1" ht="15" customHeight="1">
      <c r="B152" s="317"/>
      <c r="C152" s="344" t="s">
        <v>677</v>
      </c>
      <c r="D152" s="292"/>
      <c r="E152" s="292"/>
      <c r="F152" s="345" t="s">
        <v>628</v>
      </c>
      <c r="G152" s="292"/>
      <c r="H152" s="344" t="s">
        <v>688</v>
      </c>
      <c r="I152" s="344" t="s">
        <v>630</v>
      </c>
      <c r="J152" s="344" t="s">
        <v>679</v>
      </c>
      <c r="K152" s="340"/>
    </row>
    <row r="153" s="1" customFormat="1" ht="15" customHeight="1">
      <c r="B153" s="317"/>
      <c r="C153" s="344" t="s">
        <v>576</v>
      </c>
      <c r="D153" s="292"/>
      <c r="E153" s="292"/>
      <c r="F153" s="345" t="s">
        <v>628</v>
      </c>
      <c r="G153" s="292"/>
      <c r="H153" s="344" t="s">
        <v>689</v>
      </c>
      <c r="I153" s="344" t="s">
        <v>630</v>
      </c>
      <c r="J153" s="344" t="s">
        <v>679</v>
      </c>
      <c r="K153" s="340"/>
    </row>
    <row r="154" s="1" customFormat="1" ht="15" customHeight="1">
      <c r="B154" s="317"/>
      <c r="C154" s="344" t="s">
        <v>633</v>
      </c>
      <c r="D154" s="292"/>
      <c r="E154" s="292"/>
      <c r="F154" s="345" t="s">
        <v>634</v>
      </c>
      <c r="G154" s="292"/>
      <c r="H154" s="344" t="s">
        <v>668</v>
      </c>
      <c r="I154" s="344" t="s">
        <v>630</v>
      </c>
      <c r="J154" s="344">
        <v>50</v>
      </c>
      <c r="K154" s="340"/>
    </row>
    <row r="155" s="1" customFormat="1" ht="15" customHeight="1">
      <c r="B155" s="317"/>
      <c r="C155" s="344" t="s">
        <v>636</v>
      </c>
      <c r="D155" s="292"/>
      <c r="E155" s="292"/>
      <c r="F155" s="345" t="s">
        <v>628</v>
      </c>
      <c r="G155" s="292"/>
      <c r="H155" s="344" t="s">
        <v>668</v>
      </c>
      <c r="I155" s="344" t="s">
        <v>638</v>
      </c>
      <c r="J155" s="344"/>
      <c r="K155" s="340"/>
    </row>
    <row r="156" s="1" customFormat="1" ht="15" customHeight="1">
      <c r="B156" s="317"/>
      <c r="C156" s="344" t="s">
        <v>647</v>
      </c>
      <c r="D156" s="292"/>
      <c r="E156" s="292"/>
      <c r="F156" s="345" t="s">
        <v>634</v>
      </c>
      <c r="G156" s="292"/>
      <c r="H156" s="344" t="s">
        <v>668</v>
      </c>
      <c r="I156" s="344" t="s">
        <v>630</v>
      </c>
      <c r="J156" s="344">
        <v>50</v>
      </c>
      <c r="K156" s="340"/>
    </row>
    <row r="157" s="1" customFormat="1" ht="15" customHeight="1">
      <c r="B157" s="317"/>
      <c r="C157" s="344" t="s">
        <v>655</v>
      </c>
      <c r="D157" s="292"/>
      <c r="E157" s="292"/>
      <c r="F157" s="345" t="s">
        <v>634</v>
      </c>
      <c r="G157" s="292"/>
      <c r="H157" s="344" t="s">
        <v>668</v>
      </c>
      <c r="I157" s="344" t="s">
        <v>630</v>
      </c>
      <c r="J157" s="344">
        <v>50</v>
      </c>
      <c r="K157" s="340"/>
    </row>
    <row r="158" s="1" customFormat="1" ht="15" customHeight="1">
      <c r="B158" s="317"/>
      <c r="C158" s="344" t="s">
        <v>653</v>
      </c>
      <c r="D158" s="292"/>
      <c r="E158" s="292"/>
      <c r="F158" s="345" t="s">
        <v>634</v>
      </c>
      <c r="G158" s="292"/>
      <c r="H158" s="344" t="s">
        <v>668</v>
      </c>
      <c r="I158" s="344" t="s">
        <v>630</v>
      </c>
      <c r="J158" s="344">
        <v>50</v>
      </c>
      <c r="K158" s="340"/>
    </row>
    <row r="159" s="1" customFormat="1" ht="15" customHeight="1">
      <c r="B159" s="317"/>
      <c r="C159" s="344" t="s">
        <v>94</v>
      </c>
      <c r="D159" s="292"/>
      <c r="E159" s="292"/>
      <c r="F159" s="345" t="s">
        <v>628</v>
      </c>
      <c r="G159" s="292"/>
      <c r="H159" s="344" t="s">
        <v>690</v>
      </c>
      <c r="I159" s="344" t="s">
        <v>630</v>
      </c>
      <c r="J159" s="344" t="s">
        <v>691</v>
      </c>
      <c r="K159" s="340"/>
    </row>
    <row r="160" s="1" customFormat="1" ht="15" customHeight="1">
      <c r="B160" s="317"/>
      <c r="C160" s="344" t="s">
        <v>692</v>
      </c>
      <c r="D160" s="292"/>
      <c r="E160" s="292"/>
      <c r="F160" s="345" t="s">
        <v>628</v>
      </c>
      <c r="G160" s="292"/>
      <c r="H160" s="344" t="s">
        <v>693</v>
      </c>
      <c r="I160" s="344" t="s">
        <v>663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694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622</v>
      </c>
      <c r="D166" s="307"/>
      <c r="E166" s="307"/>
      <c r="F166" s="307" t="s">
        <v>623</v>
      </c>
      <c r="G166" s="349"/>
      <c r="H166" s="350" t="s">
        <v>55</v>
      </c>
      <c r="I166" s="350" t="s">
        <v>58</v>
      </c>
      <c r="J166" s="307" t="s">
        <v>624</v>
      </c>
      <c r="K166" s="284"/>
    </row>
    <row r="167" s="1" customFormat="1" ht="17.25" customHeight="1">
      <c r="B167" s="285"/>
      <c r="C167" s="309" t="s">
        <v>625</v>
      </c>
      <c r="D167" s="309"/>
      <c r="E167" s="309"/>
      <c r="F167" s="310" t="s">
        <v>626</v>
      </c>
      <c r="G167" s="351"/>
      <c r="H167" s="352"/>
      <c r="I167" s="352"/>
      <c r="J167" s="309" t="s">
        <v>627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631</v>
      </c>
      <c r="D169" s="292"/>
      <c r="E169" s="292"/>
      <c r="F169" s="315" t="s">
        <v>628</v>
      </c>
      <c r="G169" s="292"/>
      <c r="H169" s="292" t="s">
        <v>668</v>
      </c>
      <c r="I169" s="292" t="s">
        <v>630</v>
      </c>
      <c r="J169" s="292">
        <v>120</v>
      </c>
      <c r="K169" s="340"/>
    </row>
    <row r="170" s="1" customFormat="1" ht="15" customHeight="1">
      <c r="B170" s="317"/>
      <c r="C170" s="292" t="s">
        <v>677</v>
      </c>
      <c r="D170" s="292"/>
      <c r="E170" s="292"/>
      <c r="F170" s="315" t="s">
        <v>628</v>
      </c>
      <c r="G170" s="292"/>
      <c r="H170" s="292" t="s">
        <v>678</v>
      </c>
      <c r="I170" s="292" t="s">
        <v>630</v>
      </c>
      <c r="J170" s="292" t="s">
        <v>679</v>
      </c>
      <c r="K170" s="340"/>
    </row>
    <row r="171" s="1" customFormat="1" ht="15" customHeight="1">
      <c r="B171" s="317"/>
      <c r="C171" s="292" t="s">
        <v>576</v>
      </c>
      <c r="D171" s="292"/>
      <c r="E171" s="292"/>
      <c r="F171" s="315" t="s">
        <v>628</v>
      </c>
      <c r="G171" s="292"/>
      <c r="H171" s="292" t="s">
        <v>695</v>
      </c>
      <c r="I171" s="292" t="s">
        <v>630</v>
      </c>
      <c r="J171" s="292" t="s">
        <v>679</v>
      </c>
      <c r="K171" s="340"/>
    </row>
    <row r="172" s="1" customFormat="1" ht="15" customHeight="1">
      <c r="B172" s="317"/>
      <c r="C172" s="292" t="s">
        <v>633</v>
      </c>
      <c r="D172" s="292"/>
      <c r="E172" s="292"/>
      <c r="F172" s="315" t="s">
        <v>634</v>
      </c>
      <c r="G172" s="292"/>
      <c r="H172" s="292" t="s">
        <v>695</v>
      </c>
      <c r="I172" s="292" t="s">
        <v>630</v>
      </c>
      <c r="J172" s="292">
        <v>50</v>
      </c>
      <c r="K172" s="340"/>
    </row>
    <row r="173" s="1" customFormat="1" ht="15" customHeight="1">
      <c r="B173" s="317"/>
      <c r="C173" s="292" t="s">
        <v>636</v>
      </c>
      <c r="D173" s="292"/>
      <c r="E173" s="292"/>
      <c r="F173" s="315" t="s">
        <v>628</v>
      </c>
      <c r="G173" s="292"/>
      <c r="H173" s="292" t="s">
        <v>695</v>
      </c>
      <c r="I173" s="292" t="s">
        <v>638</v>
      </c>
      <c r="J173" s="292"/>
      <c r="K173" s="340"/>
    </row>
    <row r="174" s="1" customFormat="1" ht="15" customHeight="1">
      <c r="B174" s="317"/>
      <c r="C174" s="292" t="s">
        <v>647</v>
      </c>
      <c r="D174" s="292"/>
      <c r="E174" s="292"/>
      <c r="F174" s="315" t="s">
        <v>634</v>
      </c>
      <c r="G174" s="292"/>
      <c r="H174" s="292" t="s">
        <v>695</v>
      </c>
      <c r="I174" s="292" t="s">
        <v>630</v>
      </c>
      <c r="J174" s="292">
        <v>50</v>
      </c>
      <c r="K174" s="340"/>
    </row>
    <row r="175" s="1" customFormat="1" ht="15" customHeight="1">
      <c r="B175" s="317"/>
      <c r="C175" s="292" t="s">
        <v>655</v>
      </c>
      <c r="D175" s="292"/>
      <c r="E175" s="292"/>
      <c r="F175" s="315" t="s">
        <v>634</v>
      </c>
      <c r="G175" s="292"/>
      <c r="H175" s="292" t="s">
        <v>695</v>
      </c>
      <c r="I175" s="292" t="s">
        <v>630</v>
      </c>
      <c r="J175" s="292">
        <v>50</v>
      </c>
      <c r="K175" s="340"/>
    </row>
    <row r="176" s="1" customFormat="1" ht="15" customHeight="1">
      <c r="B176" s="317"/>
      <c r="C176" s="292" t="s">
        <v>653</v>
      </c>
      <c r="D176" s="292"/>
      <c r="E176" s="292"/>
      <c r="F176" s="315" t="s">
        <v>634</v>
      </c>
      <c r="G176" s="292"/>
      <c r="H176" s="292" t="s">
        <v>695</v>
      </c>
      <c r="I176" s="292" t="s">
        <v>630</v>
      </c>
      <c r="J176" s="292">
        <v>50</v>
      </c>
      <c r="K176" s="340"/>
    </row>
    <row r="177" s="1" customFormat="1" ht="15" customHeight="1">
      <c r="B177" s="317"/>
      <c r="C177" s="292" t="s">
        <v>112</v>
      </c>
      <c r="D177" s="292"/>
      <c r="E177" s="292"/>
      <c r="F177" s="315" t="s">
        <v>628</v>
      </c>
      <c r="G177" s="292"/>
      <c r="H177" s="292" t="s">
        <v>696</v>
      </c>
      <c r="I177" s="292" t="s">
        <v>697</v>
      </c>
      <c r="J177" s="292"/>
      <c r="K177" s="340"/>
    </row>
    <row r="178" s="1" customFormat="1" ht="15" customHeight="1">
      <c r="B178" s="317"/>
      <c r="C178" s="292" t="s">
        <v>58</v>
      </c>
      <c r="D178" s="292"/>
      <c r="E178" s="292"/>
      <c r="F178" s="315" t="s">
        <v>628</v>
      </c>
      <c r="G178" s="292"/>
      <c r="H178" s="292" t="s">
        <v>698</v>
      </c>
      <c r="I178" s="292" t="s">
        <v>699</v>
      </c>
      <c r="J178" s="292">
        <v>1</v>
      </c>
      <c r="K178" s="340"/>
    </row>
    <row r="179" s="1" customFormat="1" ht="15" customHeight="1">
      <c r="B179" s="317"/>
      <c r="C179" s="292" t="s">
        <v>54</v>
      </c>
      <c r="D179" s="292"/>
      <c r="E179" s="292"/>
      <c r="F179" s="315" t="s">
        <v>628</v>
      </c>
      <c r="G179" s="292"/>
      <c r="H179" s="292" t="s">
        <v>700</v>
      </c>
      <c r="I179" s="292" t="s">
        <v>630</v>
      </c>
      <c r="J179" s="292">
        <v>20</v>
      </c>
      <c r="K179" s="340"/>
    </row>
    <row r="180" s="1" customFormat="1" ht="15" customHeight="1">
      <c r="B180" s="317"/>
      <c r="C180" s="292" t="s">
        <v>55</v>
      </c>
      <c r="D180" s="292"/>
      <c r="E180" s="292"/>
      <c r="F180" s="315" t="s">
        <v>628</v>
      </c>
      <c r="G180" s="292"/>
      <c r="H180" s="292" t="s">
        <v>701</v>
      </c>
      <c r="I180" s="292" t="s">
        <v>630</v>
      </c>
      <c r="J180" s="292">
        <v>255</v>
      </c>
      <c r="K180" s="340"/>
    </row>
    <row r="181" s="1" customFormat="1" ht="15" customHeight="1">
      <c r="B181" s="317"/>
      <c r="C181" s="292" t="s">
        <v>113</v>
      </c>
      <c r="D181" s="292"/>
      <c r="E181" s="292"/>
      <c r="F181" s="315" t="s">
        <v>628</v>
      </c>
      <c r="G181" s="292"/>
      <c r="H181" s="292" t="s">
        <v>592</v>
      </c>
      <c r="I181" s="292" t="s">
        <v>630</v>
      </c>
      <c r="J181" s="292">
        <v>10</v>
      </c>
      <c r="K181" s="340"/>
    </row>
    <row r="182" s="1" customFormat="1" ht="15" customHeight="1">
      <c r="B182" s="317"/>
      <c r="C182" s="292" t="s">
        <v>114</v>
      </c>
      <c r="D182" s="292"/>
      <c r="E182" s="292"/>
      <c r="F182" s="315" t="s">
        <v>628</v>
      </c>
      <c r="G182" s="292"/>
      <c r="H182" s="292" t="s">
        <v>702</v>
      </c>
      <c r="I182" s="292" t="s">
        <v>663</v>
      </c>
      <c r="J182" s="292"/>
      <c r="K182" s="340"/>
    </row>
    <row r="183" s="1" customFormat="1" ht="15" customHeight="1">
      <c r="B183" s="317"/>
      <c r="C183" s="292" t="s">
        <v>703</v>
      </c>
      <c r="D183" s="292"/>
      <c r="E183" s="292"/>
      <c r="F183" s="315" t="s">
        <v>628</v>
      </c>
      <c r="G183" s="292"/>
      <c r="H183" s="292" t="s">
        <v>704</v>
      </c>
      <c r="I183" s="292" t="s">
        <v>663</v>
      </c>
      <c r="J183" s="292"/>
      <c r="K183" s="340"/>
    </row>
    <row r="184" s="1" customFormat="1" ht="15" customHeight="1">
      <c r="B184" s="317"/>
      <c r="C184" s="292" t="s">
        <v>692</v>
      </c>
      <c r="D184" s="292"/>
      <c r="E184" s="292"/>
      <c r="F184" s="315" t="s">
        <v>628</v>
      </c>
      <c r="G184" s="292"/>
      <c r="H184" s="292" t="s">
        <v>705</v>
      </c>
      <c r="I184" s="292" t="s">
        <v>663</v>
      </c>
      <c r="J184" s="292"/>
      <c r="K184" s="340"/>
    </row>
    <row r="185" s="1" customFormat="1" ht="15" customHeight="1">
      <c r="B185" s="317"/>
      <c r="C185" s="292" t="s">
        <v>116</v>
      </c>
      <c r="D185" s="292"/>
      <c r="E185" s="292"/>
      <c r="F185" s="315" t="s">
        <v>634</v>
      </c>
      <c r="G185" s="292"/>
      <c r="H185" s="292" t="s">
        <v>706</v>
      </c>
      <c r="I185" s="292" t="s">
        <v>630</v>
      </c>
      <c r="J185" s="292">
        <v>50</v>
      </c>
      <c r="K185" s="340"/>
    </row>
    <row r="186" s="1" customFormat="1" ht="15" customHeight="1">
      <c r="B186" s="317"/>
      <c r="C186" s="292" t="s">
        <v>707</v>
      </c>
      <c r="D186" s="292"/>
      <c r="E186" s="292"/>
      <c r="F186" s="315" t="s">
        <v>634</v>
      </c>
      <c r="G186" s="292"/>
      <c r="H186" s="292" t="s">
        <v>708</v>
      </c>
      <c r="I186" s="292" t="s">
        <v>709</v>
      </c>
      <c r="J186" s="292"/>
      <c r="K186" s="340"/>
    </row>
    <row r="187" s="1" customFormat="1" ht="15" customHeight="1">
      <c r="B187" s="317"/>
      <c r="C187" s="292" t="s">
        <v>710</v>
      </c>
      <c r="D187" s="292"/>
      <c r="E187" s="292"/>
      <c r="F187" s="315" t="s">
        <v>634</v>
      </c>
      <c r="G187" s="292"/>
      <c r="H187" s="292" t="s">
        <v>711</v>
      </c>
      <c r="I187" s="292" t="s">
        <v>709</v>
      </c>
      <c r="J187" s="292"/>
      <c r="K187" s="340"/>
    </row>
    <row r="188" s="1" customFormat="1" ht="15" customHeight="1">
      <c r="B188" s="317"/>
      <c r="C188" s="292" t="s">
        <v>712</v>
      </c>
      <c r="D188" s="292"/>
      <c r="E188" s="292"/>
      <c r="F188" s="315" t="s">
        <v>634</v>
      </c>
      <c r="G188" s="292"/>
      <c r="H188" s="292" t="s">
        <v>713</v>
      </c>
      <c r="I188" s="292" t="s">
        <v>709</v>
      </c>
      <c r="J188" s="292"/>
      <c r="K188" s="340"/>
    </row>
    <row r="189" s="1" customFormat="1" ht="15" customHeight="1">
      <c r="B189" s="317"/>
      <c r="C189" s="353" t="s">
        <v>714</v>
      </c>
      <c r="D189" s="292"/>
      <c r="E189" s="292"/>
      <c r="F189" s="315" t="s">
        <v>634</v>
      </c>
      <c r="G189" s="292"/>
      <c r="H189" s="292" t="s">
        <v>715</v>
      </c>
      <c r="I189" s="292" t="s">
        <v>716</v>
      </c>
      <c r="J189" s="354" t="s">
        <v>717</v>
      </c>
      <c r="K189" s="340"/>
    </row>
    <row r="190" s="17" customFormat="1" ht="15" customHeight="1">
      <c r="B190" s="355"/>
      <c r="C190" s="356" t="s">
        <v>718</v>
      </c>
      <c r="D190" s="357"/>
      <c r="E190" s="357"/>
      <c r="F190" s="358" t="s">
        <v>634</v>
      </c>
      <c r="G190" s="357"/>
      <c r="H190" s="357" t="s">
        <v>719</v>
      </c>
      <c r="I190" s="357" t="s">
        <v>716</v>
      </c>
      <c r="J190" s="359" t="s">
        <v>717</v>
      </c>
      <c r="K190" s="360"/>
    </row>
    <row r="191" s="1" customFormat="1" ht="15" customHeight="1">
      <c r="B191" s="317"/>
      <c r="C191" s="353" t="s">
        <v>43</v>
      </c>
      <c r="D191" s="292"/>
      <c r="E191" s="292"/>
      <c r="F191" s="315" t="s">
        <v>628</v>
      </c>
      <c r="G191" s="292"/>
      <c r="H191" s="289" t="s">
        <v>720</v>
      </c>
      <c r="I191" s="292" t="s">
        <v>721</v>
      </c>
      <c r="J191" s="292"/>
      <c r="K191" s="340"/>
    </row>
    <row r="192" s="1" customFormat="1" ht="15" customHeight="1">
      <c r="B192" s="317"/>
      <c r="C192" s="353" t="s">
        <v>722</v>
      </c>
      <c r="D192" s="292"/>
      <c r="E192" s="292"/>
      <c r="F192" s="315" t="s">
        <v>628</v>
      </c>
      <c r="G192" s="292"/>
      <c r="H192" s="292" t="s">
        <v>723</v>
      </c>
      <c r="I192" s="292" t="s">
        <v>663</v>
      </c>
      <c r="J192" s="292"/>
      <c r="K192" s="340"/>
    </row>
    <row r="193" s="1" customFormat="1" ht="15" customHeight="1">
      <c r="B193" s="317"/>
      <c r="C193" s="353" t="s">
        <v>724</v>
      </c>
      <c r="D193" s="292"/>
      <c r="E193" s="292"/>
      <c r="F193" s="315" t="s">
        <v>628</v>
      </c>
      <c r="G193" s="292"/>
      <c r="H193" s="292" t="s">
        <v>725</v>
      </c>
      <c r="I193" s="292" t="s">
        <v>663</v>
      </c>
      <c r="J193" s="292"/>
      <c r="K193" s="340"/>
    </row>
    <row r="194" s="1" customFormat="1" ht="15" customHeight="1">
      <c r="B194" s="317"/>
      <c r="C194" s="353" t="s">
        <v>726</v>
      </c>
      <c r="D194" s="292"/>
      <c r="E194" s="292"/>
      <c r="F194" s="315" t="s">
        <v>634</v>
      </c>
      <c r="G194" s="292"/>
      <c r="H194" s="292" t="s">
        <v>727</v>
      </c>
      <c r="I194" s="292" t="s">
        <v>663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728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729</v>
      </c>
      <c r="D201" s="362"/>
      <c r="E201" s="362"/>
      <c r="F201" s="362" t="s">
        <v>730</v>
      </c>
      <c r="G201" s="363"/>
      <c r="H201" s="362" t="s">
        <v>731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721</v>
      </c>
      <c r="D203" s="292"/>
      <c r="E203" s="292"/>
      <c r="F203" s="315" t="s">
        <v>44</v>
      </c>
      <c r="G203" s="292"/>
      <c r="H203" s="292" t="s">
        <v>732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45</v>
      </c>
      <c r="G204" s="292"/>
      <c r="H204" s="292" t="s">
        <v>733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48</v>
      </c>
      <c r="G205" s="292"/>
      <c r="H205" s="292" t="s">
        <v>734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46</v>
      </c>
      <c r="G206" s="292"/>
      <c r="H206" s="292" t="s">
        <v>735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47</v>
      </c>
      <c r="G207" s="292"/>
      <c r="H207" s="292" t="s">
        <v>736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675</v>
      </c>
      <c r="D209" s="292"/>
      <c r="E209" s="292"/>
      <c r="F209" s="315" t="s">
        <v>80</v>
      </c>
      <c r="G209" s="292"/>
      <c r="H209" s="292" t="s">
        <v>737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570</v>
      </c>
      <c r="G210" s="292"/>
      <c r="H210" s="292" t="s">
        <v>571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568</v>
      </c>
      <c r="G211" s="292"/>
      <c r="H211" s="292" t="s">
        <v>738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572</v>
      </c>
      <c r="G212" s="353"/>
      <c r="H212" s="344" t="s">
        <v>573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574</v>
      </c>
      <c r="G213" s="353"/>
      <c r="H213" s="344" t="s">
        <v>739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699</v>
      </c>
      <c r="D215" s="292"/>
      <c r="E215" s="292"/>
      <c r="F215" s="315">
        <v>1</v>
      </c>
      <c r="G215" s="353"/>
      <c r="H215" s="344" t="s">
        <v>740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741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742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743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Štěpán</dc:creator>
  <cp:lastModifiedBy>Michael Štěpán</cp:lastModifiedBy>
  <dcterms:created xsi:type="dcterms:W3CDTF">2024-06-11T13:21:24Z</dcterms:created>
  <dcterms:modified xsi:type="dcterms:W3CDTF">2024-06-11T13:21:30Z</dcterms:modified>
</cp:coreProperties>
</file>