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S:\Technicka dokumentace\Technická řešení\Projekty PASCO a ROBOTEL\Vzorové projekty škol\ZŠ Liberec - Švermova\21DEPRJ00182\PR3_odevzdaná - revize 2\Výkazy pro agenturu\"/>
    </mc:Choice>
  </mc:AlternateContent>
  <xr:revisionPtr revIDLastSave="0" documentId="13_ncr:1_{1FAA17A5-949B-478B-9EC1-C59D2E598CD4}" xr6:coauthVersionLast="47" xr6:coauthVersionMax="47" xr10:uidLastSave="{00000000-0000-0000-0000-000000000000}"/>
  <bookViews>
    <workbookView xWindow="-120" yWindow="-120" windowWidth="51840" windowHeight="21120" xr2:uid="{00000000-000D-0000-FFFF-FFFF00000000}"/>
  </bookViews>
  <sheets>
    <sheet name="Krycí list" sheetId="1" r:id="rId1"/>
    <sheet name="Rekapitulace" sheetId="2" r:id="rId2"/>
    <sheet name="A1.08" sheetId="5" r:id="rId3"/>
    <sheet name="A1.14" sheetId="6" r:id="rId4"/>
    <sheet name="A1.16" sheetId="7" r:id="rId5"/>
    <sheet name="A1.19" sheetId="8" r:id="rId6"/>
    <sheet name="A2.06" sheetId="9" r:id="rId7"/>
    <sheet name="A2.12" sheetId="10" r:id="rId8"/>
    <sheet name="B1.07" sheetId="12" r:id="rId9"/>
    <sheet name="B1.05" sheetId="13" r:id="rId10"/>
    <sheet name="B1.08" sheetId="14" r:id="rId11"/>
    <sheet name="B2.08" sheetId="15" r:id="rId12"/>
    <sheet name="B2.11" sheetId="16" r:id="rId13"/>
    <sheet name="B3.10" sheetId="17" r:id="rId14"/>
    <sheet name="B3.09" sheetId="18" r:id="rId15"/>
    <sheet name="Bkab1.08" sheetId="20" r:id="rId16"/>
    <sheet name="B2.10" sheetId="21" r:id="rId17"/>
    <sheet name="#Figury" sheetId="4" state="hidden" r:id="rId18"/>
  </sheets>
  <externalReferences>
    <externalReference r:id="rId19"/>
  </externalReferences>
  <definedNames>
    <definedName name="_xlnm.Print_Titles" localSheetId="2">'A1.08'!$11:$13</definedName>
    <definedName name="_xlnm.Print_Titles" localSheetId="3">'A1.14'!$11:$13</definedName>
    <definedName name="_xlnm.Print_Titles" localSheetId="4">'A1.16'!$11:$13</definedName>
    <definedName name="_xlnm.Print_Titles" localSheetId="5">'A1.19'!$11:$13</definedName>
    <definedName name="_xlnm.Print_Titles" localSheetId="6">'A2.06'!$11:$13</definedName>
    <definedName name="_xlnm.Print_Titles" localSheetId="7">'A2.12'!$11:$13</definedName>
    <definedName name="_xlnm.Print_Titles" localSheetId="9">'B1.05'!$11:$13</definedName>
    <definedName name="_xlnm.Print_Titles" localSheetId="8">'B1.07'!$11:$13</definedName>
    <definedName name="_xlnm.Print_Titles" localSheetId="10">'B1.08'!$11:$13</definedName>
    <definedName name="_xlnm.Print_Titles" localSheetId="11">'B2.08'!$11:$13</definedName>
    <definedName name="_xlnm.Print_Titles" localSheetId="16">'B2.10'!$11:$13</definedName>
    <definedName name="_xlnm.Print_Titles" localSheetId="12">'B2.11'!$11:$13</definedName>
    <definedName name="_xlnm.Print_Titles" localSheetId="14">'B3.09'!$11:$13</definedName>
    <definedName name="_xlnm.Print_Titles" localSheetId="13">'B3.10'!$11:$13</definedName>
    <definedName name="_xlnm.Print_Titles" localSheetId="15">Bkab1.08!$11:$13</definedName>
    <definedName name="_xlnm.Print_Titles" localSheetId="1">Rekapitulace!$11:$13</definedName>
    <definedName name="_xlnm.Print_Area" localSheetId="2">'A1.08'!$A$1:$L$28</definedName>
    <definedName name="_xlnm.Print_Area" localSheetId="3">'A1.14'!$A$1:$L$22</definedName>
    <definedName name="_xlnm.Print_Area" localSheetId="4">'A1.16'!$A$1:$L$30</definedName>
    <definedName name="_xlnm.Print_Area" localSheetId="5">'A1.19'!$A$1:$L$53</definedName>
    <definedName name="_xlnm.Print_Area" localSheetId="6">'A2.06'!$A$1:$L$26</definedName>
    <definedName name="_xlnm.Print_Area" localSheetId="7">'A2.12'!$A$1:$L$22</definedName>
    <definedName name="_xlnm.Print_Area" localSheetId="9">'B1.05'!$A$1:$L$30</definedName>
    <definedName name="_xlnm.Print_Area" localSheetId="8">'B1.07'!$A$1:$L$26</definedName>
    <definedName name="_xlnm.Print_Area" localSheetId="10">'B1.08'!$A$1:$L$22</definedName>
    <definedName name="_xlnm.Print_Area" localSheetId="11">'B2.08'!$A$1:$L$25</definedName>
    <definedName name="_xlnm.Print_Area" localSheetId="16">'B2.10'!$A$1:$L$19</definedName>
    <definedName name="_xlnm.Print_Area" localSheetId="12">'B2.11'!$A$1:$L$48</definedName>
    <definedName name="_xlnm.Print_Area" localSheetId="14">'B3.09'!$A$1:$L$22</definedName>
    <definedName name="_xlnm.Print_Area" localSheetId="13">'B3.10'!$A$1:$L$28</definedName>
    <definedName name="_xlnm.Print_Area" localSheetId="15">Bkab1.08!$A$1:$L$22</definedName>
    <definedName name="Z_65E3123D_ED26_44E3_A414_09EEEF825484_.wvu.Cols" localSheetId="2" hidden="1">'A1.08'!#REF!,'A1.08'!#REF!,'A1.08'!#REF!</definedName>
    <definedName name="Z_65E3123D_ED26_44E3_A414_09EEEF825484_.wvu.Cols" localSheetId="3" hidden="1">'A1.14'!#REF!,'A1.14'!#REF!,'A1.14'!#REF!</definedName>
    <definedName name="Z_65E3123D_ED26_44E3_A414_09EEEF825484_.wvu.Cols" localSheetId="4" hidden="1">'A1.16'!#REF!,'A1.16'!#REF!,'A1.16'!#REF!</definedName>
    <definedName name="Z_65E3123D_ED26_44E3_A414_09EEEF825484_.wvu.Cols" localSheetId="5" hidden="1">'A1.19'!#REF!,'A1.19'!#REF!,'A1.19'!#REF!</definedName>
    <definedName name="Z_65E3123D_ED26_44E3_A414_09EEEF825484_.wvu.Cols" localSheetId="6" hidden="1">'A2.06'!#REF!,'A2.06'!#REF!,'A2.06'!#REF!</definedName>
    <definedName name="Z_65E3123D_ED26_44E3_A414_09EEEF825484_.wvu.Cols" localSheetId="7" hidden="1">'A2.12'!#REF!,'A2.12'!#REF!,'A2.12'!#REF!</definedName>
    <definedName name="Z_65E3123D_ED26_44E3_A414_09EEEF825484_.wvu.Cols" localSheetId="9" hidden="1">'B1.05'!#REF!,'B1.05'!#REF!,'B1.05'!#REF!</definedName>
    <definedName name="Z_65E3123D_ED26_44E3_A414_09EEEF825484_.wvu.Cols" localSheetId="8" hidden="1">'B1.07'!#REF!,'B1.07'!#REF!,'B1.07'!#REF!</definedName>
    <definedName name="Z_65E3123D_ED26_44E3_A414_09EEEF825484_.wvu.Cols" localSheetId="10" hidden="1">'B1.08'!#REF!,'B1.08'!#REF!,'B1.08'!#REF!</definedName>
    <definedName name="Z_65E3123D_ED26_44E3_A414_09EEEF825484_.wvu.Cols" localSheetId="11" hidden="1">'B2.08'!#REF!,'B2.08'!#REF!,'B2.08'!#REF!</definedName>
    <definedName name="Z_65E3123D_ED26_44E3_A414_09EEEF825484_.wvu.Cols" localSheetId="16" hidden="1">'B2.10'!#REF!,'B2.10'!#REF!,'B2.10'!#REF!</definedName>
    <definedName name="Z_65E3123D_ED26_44E3_A414_09EEEF825484_.wvu.Cols" localSheetId="12" hidden="1">'B2.11'!#REF!,'B2.11'!#REF!,'B2.11'!#REF!</definedName>
    <definedName name="Z_65E3123D_ED26_44E3_A414_09EEEF825484_.wvu.Cols" localSheetId="14" hidden="1">'B3.09'!#REF!,'B3.09'!#REF!,'B3.09'!#REF!</definedName>
    <definedName name="Z_65E3123D_ED26_44E3_A414_09EEEF825484_.wvu.Cols" localSheetId="13" hidden="1">'B3.10'!#REF!,'B3.10'!#REF!,'B3.10'!#REF!</definedName>
    <definedName name="Z_65E3123D_ED26_44E3_A414_09EEEF825484_.wvu.Cols" localSheetId="15" hidden="1">Bkab1.08!#REF!,Bkab1.08!#REF!,Bkab1.08!#REF!</definedName>
    <definedName name="Z_65E3123D_ED26_44E3_A414_09EEEF825484_.wvu.Cols" localSheetId="1" hidden="1">Rekapitulace!#REF!</definedName>
    <definedName name="Z_65E3123D_ED26_44E3_A414_09EEEF825484_.wvu.PrintArea" localSheetId="2" hidden="1">'A1.08'!$A$1:$L$28</definedName>
    <definedName name="Z_65E3123D_ED26_44E3_A414_09EEEF825484_.wvu.PrintArea" localSheetId="3" hidden="1">'A1.14'!$A$1:$L$22</definedName>
    <definedName name="Z_65E3123D_ED26_44E3_A414_09EEEF825484_.wvu.PrintArea" localSheetId="4" hidden="1">'A1.16'!$A$1:$L$30</definedName>
    <definedName name="Z_65E3123D_ED26_44E3_A414_09EEEF825484_.wvu.PrintArea" localSheetId="5" hidden="1">'A1.19'!$A$1:$L$53</definedName>
    <definedName name="Z_65E3123D_ED26_44E3_A414_09EEEF825484_.wvu.PrintArea" localSheetId="6" hidden="1">'A2.06'!$A$1:$L$26</definedName>
    <definedName name="Z_65E3123D_ED26_44E3_A414_09EEEF825484_.wvu.PrintArea" localSheetId="7" hidden="1">'A2.12'!$A$1:$L$22</definedName>
    <definedName name="Z_65E3123D_ED26_44E3_A414_09EEEF825484_.wvu.PrintArea" localSheetId="9" hidden="1">'B1.05'!$A$1:$L$30</definedName>
    <definedName name="Z_65E3123D_ED26_44E3_A414_09EEEF825484_.wvu.PrintArea" localSheetId="8" hidden="1">'B1.07'!$A$1:$L$26</definedName>
    <definedName name="Z_65E3123D_ED26_44E3_A414_09EEEF825484_.wvu.PrintArea" localSheetId="10" hidden="1">'B1.08'!$A$1:$L$22</definedName>
    <definedName name="Z_65E3123D_ED26_44E3_A414_09EEEF825484_.wvu.PrintArea" localSheetId="11" hidden="1">'B2.08'!$A$1:$L$25</definedName>
    <definedName name="Z_65E3123D_ED26_44E3_A414_09EEEF825484_.wvu.PrintArea" localSheetId="16" hidden="1">'B2.10'!$A$1:$L$19</definedName>
    <definedName name="Z_65E3123D_ED26_44E3_A414_09EEEF825484_.wvu.PrintArea" localSheetId="12" hidden="1">'B2.11'!$A$1:$L$48</definedName>
    <definedName name="Z_65E3123D_ED26_44E3_A414_09EEEF825484_.wvu.PrintArea" localSheetId="14" hidden="1">'B3.09'!$A$1:$L$22</definedName>
    <definedName name="Z_65E3123D_ED26_44E3_A414_09EEEF825484_.wvu.PrintArea" localSheetId="13" hidden="1">'B3.10'!$A$1:$L$28</definedName>
    <definedName name="Z_65E3123D_ED26_44E3_A414_09EEEF825484_.wvu.PrintArea" localSheetId="15" hidden="1">Bkab1.08!$A$1:$L$22</definedName>
    <definedName name="Z_65E3123D_ED26_44E3_A414_09EEEF825484_.wvu.PrintTitles" localSheetId="2" hidden="1">'A1.08'!$11:$13</definedName>
    <definedName name="Z_65E3123D_ED26_44E3_A414_09EEEF825484_.wvu.PrintTitles" localSheetId="3" hidden="1">'A1.14'!$11:$13</definedName>
    <definedName name="Z_65E3123D_ED26_44E3_A414_09EEEF825484_.wvu.PrintTitles" localSheetId="4" hidden="1">'A1.16'!$11:$13</definedName>
    <definedName name="Z_65E3123D_ED26_44E3_A414_09EEEF825484_.wvu.PrintTitles" localSheetId="5" hidden="1">'A1.19'!$11:$13</definedName>
    <definedName name="Z_65E3123D_ED26_44E3_A414_09EEEF825484_.wvu.PrintTitles" localSheetId="6" hidden="1">'A2.06'!$11:$13</definedName>
    <definedName name="Z_65E3123D_ED26_44E3_A414_09EEEF825484_.wvu.PrintTitles" localSheetId="7" hidden="1">'A2.12'!$11:$13</definedName>
    <definedName name="Z_65E3123D_ED26_44E3_A414_09EEEF825484_.wvu.PrintTitles" localSheetId="9" hidden="1">'B1.05'!$11:$13</definedName>
    <definedName name="Z_65E3123D_ED26_44E3_A414_09EEEF825484_.wvu.PrintTitles" localSheetId="8" hidden="1">'B1.07'!$11:$13</definedName>
    <definedName name="Z_65E3123D_ED26_44E3_A414_09EEEF825484_.wvu.PrintTitles" localSheetId="10" hidden="1">'B1.08'!$11:$13</definedName>
    <definedName name="Z_65E3123D_ED26_44E3_A414_09EEEF825484_.wvu.PrintTitles" localSheetId="11" hidden="1">'B2.08'!$11:$13</definedName>
    <definedName name="Z_65E3123D_ED26_44E3_A414_09EEEF825484_.wvu.PrintTitles" localSheetId="16" hidden="1">'B2.10'!$11:$13</definedName>
    <definedName name="Z_65E3123D_ED26_44E3_A414_09EEEF825484_.wvu.PrintTitles" localSheetId="12" hidden="1">'B2.11'!$11:$13</definedName>
    <definedName name="Z_65E3123D_ED26_44E3_A414_09EEEF825484_.wvu.PrintTitles" localSheetId="14" hidden="1">'B3.09'!$11:$13</definedName>
    <definedName name="Z_65E3123D_ED26_44E3_A414_09EEEF825484_.wvu.PrintTitles" localSheetId="13" hidden="1">'B3.10'!$11:$13</definedName>
    <definedName name="Z_65E3123D_ED26_44E3_A414_09EEEF825484_.wvu.PrintTitles" localSheetId="15" hidden="1">Bkab1.08!$11:$13</definedName>
    <definedName name="Z_65E3123D_ED26_44E3_A414_09EEEF825484_.wvu.PrintTitles" localSheetId="1" hidden="1">Rekapitulace!$11:$13</definedName>
    <definedName name="Z_65E3123D_ED26_44E3_A414_09EEEF825484_.wvu.Rows" localSheetId="2" hidden="1">'A1.08'!#REF!,'A1.08'!#REF!,'A1.08'!#REF!,'A1.08'!#REF!,'A1.08'!#REF!,'A1.08'!#REF!,'A1.08'!#REF!,'A1.08'!#REF!,'A1.08'!#REF!,'A1.08'!#REF!,'A1.08'!#REF!,'A1.08'!#REF!,'A1.08'!#REF!,'A1.08'!#REF!,'A1.08'!#REF!,'A1.08'!#REF!,'A1.08'!#REF!,'A1.08'!#REF!,'A1.08'!#REF!,'A1.08'!#REF!,'A1.08'!#REF!,'A1.08'!#REF!,'A1.08'!#REF!,'A1.08'!#REF!,'A1.08'!#REF!,'A1.08'!#REF!,'A1.08'!#REF!,'A1.08'!#REF!,'A1.08'!#REF!,'A1.08'!#REF!,'A1.08'!#REF!,'A1.08'!#REF!,'A1.08'!#REF!,'A1.08'!#REF!,'A1.08'!#REF!,'A1.08'!#REF!,'A1.08'!#REF!,'A1.08'!#REF!,'A1.08'!#REF!,'A1.08'!#REF!,'A1.08'!#REF!</definedName>
    <definedName name="Z_65E3123D_ED26_44E3_A414_09EEEF825484_.wvu.Rows" localSheetId="3" hidden="1">'A1.14'!#REF!,'A1.14'!#REF!,'A1.14'!#REF!,'A1.14'!#REF!,'A1.14'!#REF!,'A1.14'!#REF!,'A1.14'!#REF!,'A1.14'!#REF!,'A1.14'!#REF!,'A1.14'!#REF!,'A1.14'!#REF!,'A1.14'!#REF!,'A1.14'!#REF!,'A1.14'!#REF!,'A1.14'!#REF!,'A1.14'!#REF!,'A1.14'!#REF!,'A1.14'!#REF!,'A1.14'!#REF!,'A1.14'!#REF!,'A1.14'!#REF!,'A1.14'!#REF!,'A1.14'!#REF!,'A1.14'!#REF!,'A1.14'!#REF!,'A1.14'!#REF!,'A1.14'!#REF!,'A1.14'!#REF!,'A1.14'!#REF!,'A1.14'!#REF!,'A1.14'!#REF!,'A1.14'!#REF!,'A1.14'!#REF!,'A1.14'!#REF!,'A1.14'!#REF!,'A1.14'!#REF!,'A1.14'!#REF!,'A1.14'!#REF!,'A1.14'!#REF!,'A1.14'!#REF!,'A1.14'!#REF!</definedName>
    <definedName name="Z_65E3123D_ED26_44E3_A414_09EEEF825484_.wvu.Rows" localSheetId="4" hidden="1">'A1.16'!#REF!,'A1.16'!#REF!,'A1.16'!#REF!,'A1.16'!#REF!,'A1.16'!#REF!,'A1.16'!#REF!,'A1.16'!#REF!,'A1.16'!#REF!,'A1.16'!#REF!,'A1.16'!#REF!,'A1.16'!#REF!,'A1.16'!#REF!,'A1.16'!#REF!,'A1.16'!#REF!,'A1.16'!#REF!,'A1.16'!#REF!,'A1.16'!#REF!,'A1.16'!#REF!,'A1.16'!#REF!,'A1.16'!#REF!,'A1.16'!#REF!,'A1.16'!#REF!,'A1.16'!#REF!,'A1.16'!#REF!,'A1.16'!#REF!,'A1.16'!#REF!,'A1.16'!#REF!,'A1.16'!#REF!,'A1.16'!#REF!,'A1.16'!#REF!,'A1.16'!#REF!,'A1.16'!#REF!,'A1.16'!#REF!,'A1.16'!#REF!,'A1.16'!#REF!,'A1.16'!#REF!,'A1.16'!#REF!,'A1.16'!#REF!,'A1.16'!#REF!,'A1.16'!#REF!,'A1.16'!#REF!</definedName>
    <definedName name="Z_65E3123D_ED26_44E3_A414_09EEEF825484_.wvu.Rows" localSheetId="5" hidden="1">'A1.19'!#REF!,'A1.19'!#REF!,'A1.19'!#REF!,'A1.19'!#REF!,'A1.19'!#REF!,'A1.19'!#REF!,'A1.19'!#REF!,'A1.19'!#REF!,'A1.19'!#REF!,'A1.19'!#REF!,'A1.19'!#REF!,'A1.19'!#REF!,'A1.19'!#REF!,'A1.19'!#REF!,'A1.19'!#REF!,'A1.19'!#REF!,'A1.19'!#REF!,'A1.19'!#REF!,'A1.19'!#REF!,'A1.19'!#REF!,'A1.19'!#REF!,'A1.19'!#REF!,'A1.19'!#REF!,'A1.19'!#REF!,'A1.19'!#REF!,'A1.19'!#REF!,'A1.19'!#REF!,'A1.19'!#REF!,'A1.19'!#REF!,'A1.19'!#REF!,'A1.19'!#REF!,'A1.19'!#REF!,'A1.19'!#REF!,'A1.19'!#REF!,'A1.19'!#REF!,'A1.19'!#REF!,'A1.19'!#REF!,'A1.19'!#REF!,'A1.19'!#REF!,'A1.19'!#REF!,'A1.19'!#REF!</definedName>
    <definedName name="Z_65E3123D_ED26_44E3_A414_09EEEF825484_.wvu.Rows" localSheetId="6" hidden="1">'A2.06'!#REF!,'A2.06'!#REF!,'A2.06'!#REF!,'A2.06'!#REF!,'A2.06'!#REF!,'A2.06'!#REF!,'A2.06'!#REF!,'A2.06'!#REF!,'A2.06'!#REF!,'A2.06'!#REF!,'A2.06'!#REF!,'A2.06'!#REF!,'A2.06'!#REF!,'A2.06'!#REF!,'A2.06'!#REF!,'A2.06'!#REF!,'A2.06'!#REF!,'A2.06'!#REF!,'A2.06'!#REF!,'A2.06'!#REF!,'A2.06'!#REF!,'A2.06'!#REF!,'A2.06'!#REF!,'A2.06'!#REF!,'A2.06'!#REF!,'A2.06'!#REF!,'A2.06'!#REF!,'A2.06'!#REF!,'A2.06'!#REF!,'A2.06'!#REF!,'A2.06'!#REF!,'A2.06'!#REF!,'A2.06'!#REF!,'A2.06'!#REF!,'A2.06'!#REF!,'A2.06'!#REF!,'A2.06'!#REF!,'A2.06'!#REF!,'A2.06'!#REF!,'A2.06'!#REF!,'A2.06'!#REF!</definedName>
    <definedName name="Z_65E3123D_ED26_44E3_A414_09EEEF825484_.wvu.Rows" localSheetId="7" hidden="1">'A2.12'!#REF!,'A2.12'!#REF!,'A2.12'!#REF!,'A2.12'!#REF!,'A2.12'!#REF!,'A2.12'!#REF!,'A2.12'!#REF!,'A2.12'!#REF!,'A2.12'!#REF!,'A2.12'!#REF!,'A2.12'!#REF!,'A2.12'!#REF!,'A2.12'!#REF!,'A2.12'!#REF!,'A2.12'!#REF!,'A2.12'!#REF!,'A2.12'!#REF!,'A2.12'!#REF!,'A2.12'!#REF!,'A2.12'!#REF!,'A2.12'!#REF!,'A2.12'!#REF!,'A2.12'!#REF!,'A2.12'!#REF!,'A2.12'!#REF!,'A2.12'!#REF!,'A2.12'!#REF!,'A2.12'!#REF!,'A2.12'!#REF!,'A2.12'!#REF!,'A2.12'!#REF!,'A2.12'!#REF!,'A2.12'!#REF!,'A2.12'!#REF!,'A2.12'!#REF!,'A2.12'!#REF!,'A2.12'!#REF!,'A2.12'!#REF!,'A2.12'!#REF!,'A2.12'!#REF!,'A2.12'!#REF!</definedName>
    <definedName name="Z_65E3123D_ED26_44E3_A414_09EEEF825484_.wvu.Rows" localSheetId="9" hidden="1">'B1.05'!#REF!,'B1.05'!#REF!,'B1.05'!#REF!,'B1.05'!#REF!,'B1.05'!#REF!,'B1.05'!#REF!,'B1.05'!#REF!,'B1.05'!#REF!,'B1.05'!#REF!,'B1.05'!#REF!,'B1.05'!#REF!,'B1.05'!#REF!,'B1.05'!#REF!,'B1.05'!#REF!,'B1.05'!#REF!,'B1.05'!#REF!,'B1.05'!#REF!,'B1.05'!#REF!,'B1.05'!#REF!,'B1.05'!#REF!,'B1.05'!#REF!,'B1.05'!#REF!,'B1.05'!#REF!,'B1.05'!#REF!,'B1.05'!#REF!,'B1.05'!#REF!,'B1.05'!#REF!,'B1.05'!#REF!,'B1.05'!#REF!,'B1.05'!#REF!,'B1.05'!#REF!,'B1.05'!#REF!,'B1.05'!#REF!,'B1.05'!#REF!,'B1.05'!#REF!,'B1.05'!#REF!,'B1.05'!#REF!,'B1.05'!#REF!,'B1.05'!#REF!,'B1.05'!#REF!,'B1.05'!#REF!</definedName>
    <definedName name="Z_65E3123D_ED26_44E3_A414_09EEEF825484_.wvu.Rows" localSheetId="8" hidden="1">'B1.07'!#REF!,'B1.07'!#REF!,'B1.07'!#REF!,'B1.07'!#REF!,'B1.07'!#REF!,'B1.07'!#REF!,'B1.07'!#REF!,'B1.07'!#REF!,'B1.07'!#REF!,'B1.07'!#REF!,'B1.07'!#REF!,'B1.07'!#REF!,'B1.07'!#REF!,'B1.07'!#REF!,'B1.07'!#REF!,'B1.07'!#REF!,'B1.07'!#REF!,'B1.07'!#REF!,'B1.07'!#REF!,'B1.07'!#REF!,'B1.07'!#REF!,'B1.07'!#REF!,'B1.07'!#REF!,'B1.07'!#REF!,'B1.07'!#REF!,'B1.07'!#REF!,'B1.07'!#REF!,'B1.07'!#REF!,'B1.07'!#REF!,'B1.07'!#REF!,'B1.07'!#REF!,'B1.07'!#REF!,'B1.07'!#REF!,'B1.07'!#REF!,'B1.07'!#REF!,'B1.07'!#REF!,'B1.07'!#REF!,'B1.07'!#REF!,'B1.07'!#REF!,'B1.07'!#REF!,'B1.07'!#REF!</definedName>
    <definedName name="Z_65E3123D_ED26_44E3_A414_09EEEF825484_.wvu.Rows" localSheetId="10" hidden="1">'B1.08'!#REF!,'B1.08'!#REF!,'B1.08'!#REF!,'B1.08'!#REF!,'B1.08'!#REF!,'B1.08'!#REF!,'B1.08'!#REF!,'B1.08'!#REF!,'B1.08'!#REF!,'B1.08'!#REF!,'B1.08'!#REF!,'B1.08'!#REF!,'B1.08'!#REF!,'B1.08'!#REF!,'B1.08'!#REF!,'B1.08'!#REF!,'B1.08'!#REF!,'B1.08'!#REF!,'B1.08'!#REF!,'B1.08'!#REF!,'B1.08'!#REF!,'B1.08'!#REF!,'B1.08'!#REF!,'B1.08'!#REF!,'B1.08'!#REF!,'B1.08'!#REF!,'B1.08'!#REF!,'B1.08'!#REF!,'B1.08'!#REF!,'B1.08'!#REF!,'B1.08'!#REF!,'B1.08'!#REF!,'B1.08'!#REF!,'B1.08'!#REF!,'B1.08'!#REF!,'B1.08'!#REF!,'B1.08'!#REF!,'B1.08'!#REF!,'B1.08'!#REF!,'B1.08'!#REF!,'B1.08'!#REF!</definedName>
    <definedName name="Z_65E3123D_ED26_44E3_A414_09EEEF825484_.wvu.Rows" localSheetId="11" hidden="1">'B2.08'!#REF!,'B2.08'!#REF!,'B2.08'!#REF!,'B2.08'!#REF!,'B2.08'!#REF!,'B2.08'!#REF!,'B2.08'!#REF!,'B2.08'!#REF!,'B2.08'!#REF!,'B2.08'!#REF!,'B2.08'!#REF!,'B2.08'!#REF!,'B2.08'!#REF!,'B2.08'!#REF!,'B2.08'!#REF!,'B2.08'!#REF!,'B2.08'!#REF!,'B2.08'!#REF!,'B2.08'!#REF!,'B2.08'!#REF!,'B2.08'!#REF!,'B2.08'!#REF!,'B2.08'!#REF!,'B2.08'!#REF!,'B2.08'!#REF!,'B2.08'!#REF!,'B2.08'!#REF!,'B2.08'!#REF!,'B2.08'!#REF!,'B2.08'!#REF!,'B2.08'!#REF!,'B2.08'!#REF!,'B2.08'!#REF!,'B2.08'!#REF!,'B2.08'!#REF!,'B2.08'!#REF!,'B2.08'!#REF!,'B2.08'!#REF!,'B2.08'!#REF!,'B2.08'!#REF!,'B2.08'!#REF!</definedName>
    <definedName name="Z_65E3123D_ED26_44E3_A414_09EEEF825484_.wvu.Rows" localSheetId="16" hidden="1">'B2.10'!#REF!,'B2.10'!#REF!,'B2.10'!#REF!,'B2.10'!#REF!,'B2.10'!#REF!,'B2.10'!#REF!,'B2.10'!#REF!,'B2.10'!#REF!,'B2.10'!#REF!,'B2.10'!#REF!,'B2.10'!#REF!,'B2.10'!#REF!,'B2.10'!#REF!,'B2.10'!#REF!,'B2.10'!#REF!,'B2.10'!#REF!,'B2.10'!#REF!,'B2.10'!#REF!,'B2.10'!#REF!,'B2.10'!#REF!,'B2.10'!#REF!,'B2.10'!#REF!,'B2.10'!#REF!,'B2.10'!#REF!,'B2.10'!#REF!,'B2.10'!#REF!,'B2.10'!#REF!,'B2.10'!#REF!,'B2.10'!#REF!,'B2.10'!#REF!,'B2.10'!#REF!,'B2.10'!#REF!,'B2.10'!#REF!,'B2.10'!#REF!,'B2.10'!#REF!,'B2.10'!#REF!,'B2.10'!#REF!,'B2.10'!#REF!,'B2.10'!#REF!,'B2.10'!#REF!,'B2.10'!#REF!</definedName>
    <definedName name="Z_65E3123D_ED26_44E3_A414_09EEEF825484_.wvu.Rows" localSheetId="12" hidden="1">'B2.11'!#REF!,'B2.11'!#REF!,'B2.11'!#REF!,'B2.11'!#REF!,'B2.11'!#REF!,'B2.11'!#REF!,'B2.11'!#REF!,'B2.11'!#REF!,'B2.11'!#REF!,'B2.11'!#REF!,'B2.11'!#REF!,'B2.11'!#REF!,'B2.11'!#REF!,'B2.11'!#REF!,'B2.11'!#REF!,'B2.11'!#REF!,'B2.11'!#REF!,'B2.11'!#REF!,'B2.11'!#REF!,'B2.11'!#REF!,'B2.11'!#REF!,'B2.11'!#REF!,'B2.11'!#REF!,'B2.11'!#REF!,'B2.11'!#REF!,'B2.11'!#REF!,'B2.11'!#REF!,'B2.11'!#REF!,'B2.11'!#REF!,'B2.11'!#REF!,'B2.11'!#REF!,'B2.11'!#REF!,'B2.11'!#REF!,'B2.11'!#REF!,'B2.11'!#REF!,'B2.11'!#REF!,'B2.11'!#REF!,'B2.11'!#REF!,'B2.11'!#REF!,'B2.11'!#REF!,'B2.11'!#REF!</definedName>
    <definedName name="Z_65E3123D_ED26_44E3_A414_09EEEF825484_.wvu.Rows" localSheetId="14" hidden="1">'B3.09'!#REF!,'B3.09'!#REF!,'B3.09'!#REF!,'B3.09'!#REF!,'B3.09'!#REF!,'B3.09'!#REF!,'B3.09'!#REF!,'B3.09'!#REF!,'B3.09'!#REF!,'B3.09'!#REF!,'B3.09'!#REF!,'B3.09'!#REF!,'B3.09'!#REF!,'B3.09'!#REF!,'B3.09'!#REF!,'B3.09'!#REF!,'B3.09'!#REF!,'B3.09'!#REF!,'B3.09'!#REF!,'B3.09'!#REF!,'B3.09'!#REF!,'B3.09'!#REF!,'B3.09'!#REF!,'B3.09'!#REF!,'B3.09'!#REF!,'B3.09'!#REF!,'B3.09'!#REF!,'B3.09'!#REF!,'B3.09'!#REF!,'B3.09'!#REF!,'B3.09'!#REF!,'B3.09'!#REF!,'B3.09'!#REF!,'B3.09'!#REF!,'B3.09'!#REF!,'B3.09'!#REF!,'B3.09'!#REF!,'B3.09'!#REF!,'B3.09'!#REF!,'B3.09'!#REF!,'B3.09'!#REF!</definedName>
    <definedName name="Z_65E3123D_ED26_44E3_A414_09EEEF825484_.wvu.Rows" localSheetId="13" hidden="1">'B3.10'!#REF!,'B3.10'!#REF!,'B3.10'!#REF!,'B3.10'!#REF!,'B3.10'!#REF!,'B3.10'!#REF!,'B3.10'!#REF!,'B3.10'!#REF!,'B3.10'!#REF!,'B3.10'!#REF!,'B3.10'!#REF!,'B3.10'!#REF!,'B3.10'!#REF!,'B3.10'!#REF!,'B3.10'!#REF!,'B3.10'!#REF!,'B3.10'!#REF!,'B3.10'!#REF!,'B3.10'!#REF!,'B3.10'!#REF!,'B3.10'!#REF!,'B3.10'!#REF!,'B3.10'!#REF!,'B3.10'!#REF!,'B3.10'!#REF!,'B3.10'!#REF!,'B3.10'!#REF!,'B3.10'!#REF!,'B3.10'!#REF!,'B3.10'!#REF!,'B3.10'!#REF!,'B3.10'!#REF!,'B3.10'!#REF!,'B3.10'!#REF!,'B3.10'!#REF!,'B3.10'!#REF!,'B3.10'!#REF!,'B3.10'!#REF!,'B3.10'!#REF!,'B3.10'!#REF!,'B3.10'!#REF!</definedName>
    <definedName name="Z_65E3123D_ED26_44E3_A414_09EEEF825484_.wvu.Rows" localSheetId="15" hidden="1">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definedName>
    <definedName name="Z_65E3123D_ED26_44E3_A414_09EEEF825484_.wvu.Rows" localSheetId="0" hidden="1">'Krycí list'!$1:$1,'Krycí list'!$3:$3,'Krycí list'!$6:$6,'Krycí list'!$8:$8,'Krycí list'!$10:$24</definedName>
    <definedName name="Z_82B4F4D9_5370_4303_A97E_2A49E01AF629_.wvu.Cols" localSheetId="2" hidden="1">'A1.08'!#REF!,'A1.08'!#REF!,'A1.08'!#REF!</definedName>
    <definedName name="Z_82B4F4D9_5370_4303_A97E_2A49E01AF629_.wvu.Cols" localSheetId="3" hidden="1">'A1.14'!#REF!,'A1.14'!#REF!,'A1.14'!#REF!</definedName>
    <definedName name="Z_82B4F4D9_5370_4303_A97E_2A49E01AF629_.wvu.Cols" localSheetId="4" hidden="1">'A1.16'!#REF!,'A1.16'!#REF!,'A1.16'!#REF!</definedName>
    <definedName name="Z_82B4F4D9_5370_4303_A97E_2A49E01AF629_.wvu.Cols" localSheetId="5" hidden="1">'A1.19'!#REF!,'A1.19'!#REF!,'A1.19'!#REF!</definedName>
    <definedName name="Z_82B4F4D9_5370_4303_A97E_2A49E01AF629_.wvu.Cols" localSheetId="6" hidden="1">'A2.06'!#REF!,'A2.06'!#REF!,'A2.06'!#REF!</definedName>
    <definedName name="Z_82B4F4D9_5370_4303_A97E_2A49E01AF629_.wvu.Cols" localSheetId="7" hidden="1">'A2.12'!#REF!,'A2.12'!#REF!,'A2.12'!#REF!</definedName>
    <definedName name="Z_82B4F4D9_5370_4303_A97E_2A49E01AF629_.wvu.Cols" localSheetId="9" hidden="1">'B1.05'!#REF!,'B1.05'!#REF!,'B1.05'!#REF!</definedName>
    <definedName name="Z_82B4F4D9_5370_4303_A97E_2A49E01AF629_.wvu.Cols" localSheetId="8" hidden="1">'B1.07'!#REF!,'B1.07'!#REF!,'B1.07'!#REF!</definedName>
    <definedName name="Z_82B4F4D9_5370_4303_A97E_2A49E01AF629_.wvu.Cols" localSheetId="10" hidden="1">'B1.08'!#REF!,'B1.08'!#REF!,'B1.08'!#REF!</definedName>
    <definedName name="Z_82B4F4D9_5370_4303_A97E_2A49E01AF629_.wvu.Cols" localSheetId="11" hidden="1">'B2.08'!#REF!,'B2.08'!#REF!,'B2.08'!#REF!</definedName>
    <definedName name="Z_82B4F4D9_5370_4303_A97E_2A49E01AF629_.wvu.Cols" localSheetId="16" hidden="1">'B2.10'!#REF!,'B2.10'!#REF!,'B2.10'!#REF!</definedName>
    <definedName name="Z_82B4F4D9_5370_4303_A97E_2A49E01AF629_.wvu.Cols" localSheetId="12" hidden="1">'B2.11'!#REF!,'B2.11'!#REF!,'B2.11'!#REF!</definedName>
    <definedName name="Z_82B4F4D9_5370_4303_A97E_2A49E01AF629_.wvu.Cols" localSheetId="14" hidden="1">'B3.09'!#REF!,'B3.09'!#REF!,'B3.09'!#REF!</definedName>
    <definedName name="Z_82B4F4D9_5370_4303_A97E_2A49E01AF629_.wvu.Cols" localSheetId="13" hidden="1">'B3.10'!#REF!,'B3.10'!#REF!,'B3.10'!#REF!</definedName>
    <definedName name="Z_82B4F4D9_5370_4303_A97E_2A49E01AF629_.wvu.Cols" localSheetId="15" hidden="1">Bkab1.08!#REF!,Bkab1.08!#REF!,Bkab1.08!#REF!</definedName>
    <definedName name="Z_82B4F4D9_5370_4303_A97E_2A49E01AF629_.wvu.Cols" localSheetId="1" hidden="1">Rekapitulace!#REF!</definedName>
    <definedName name="Z_82B4F4D9_5370_4303_A97E_2A49E01AF629_.wvu.PrintArea" localSheetId="2" hidden="1">'A1.08'!$A$1:$L$28</definedName>
    <definedName name="Z_82B4F4D9_5370_4303_A97E_2A49E01AF629_.wvu.PrintArea" localSheetId="3" hidden="1">'A1.14'!$A$1:$L$22</definedName>
    <definedName name="Z_82B4F4D9_5370_4303_A97E_2A49E01AF629_.wvu.PrintArea" localSheetId="4" hidden="1">'A1.16'!$A$1:$L$30</definedName>
    <definedName name="Z_82B4F4D9_5370_4303_A97E_2A49E01AF629_.wvu.PrintArea" localSheetId="5" hidden="1">'A1.19'!$A$1:$L$53</definedName>
    <definedName name="Z_82B4F4D9_5370_4303_A97E_2A49E01AF629_.wvu.PrintArea" localSheetId="6" hidden="1">'A2.06'!$A$1:$L$26</definedName>
    <definedName name="Z_82B4F4D9_5370_4303_A97E_2A49E01AF629_.wvu.PrintArea" localSheetId="7" hidden="1">'A2.12'!$A$1:$L$22</definedName>
    <definedName name="Z_82B4F4D9_5370_4303_A97E_2A49E01AF629_.wvu.PrintArea" localSheetId="9" hidden="1">'B1.05'!$A$1:$L$30</definedName>
    <definedName name="Z_82B4F4D9_5370_4303_A97E_2A49E01AF629_.wvu.PrintArea" localSheetId="8" hidden="1">'B1.07'!$A$1:$L$26</definedName>
    <definedName name="Z_82B4F4D9_5370_4303_A97E_2A49E01AF629_.wvu.PrintArea" localSheetId="10" hidden="1">'B1.08'!$A$1:$L$22</definedName>
    <definedName name="Z_82B4F4D9_5370_4303_A97E_2A49E01AF629_.wvu.PrintArea" localSheetId="11" hidden="1">'B2.08'!$A$1:$L$25</definedName>
    <definedName name="Z_82B4F4D9_5370_4303_A97E_2A49E01AF629_.wvu.PrintArea" localSheetId="16" hidden="1">'B2.10'!$A$1:$L$19</definedName>
    <definedName name="Z_82B4F4D9_5370_4303_A97E_2A49E01AF629_.wvu.PrintArea" localSheetId="12" hidden="1">'B2.11'!$A$1:$L$48</definedName>
    <definedName name="Z_82B4F4D9_5370_4303_A97E_2A49E01AF629_.wvu.PrintArea" localSheetId="14" hidden="1">'B3.09'!$A$1:$L$22</definedName>
    <definedName name="Z_82B4F4D9_5370_4303_A97E_2A49E01AF629_.wvu.PrintArea" localSheetId="13" hidden="1">'B3.10'!$A$1:$L$28</definedName>
    <definedName name="Z_82B4F4D9_5370_4303_A97E_2A49E01AF629_.wvu.PrintArea" localSheetId="15" hidden="1">Bkab1.08!$A$1:$L$22</definedName>
    <definedName name="Z_82B4F4D9_5370_4303_A97E_2A49E01AF629_.wvu.PrintTitles" localSheetId="2" hidden="1">'A1.08'!$11:$13</definedName>
    <definedName name="Z_82B4F4D9_5370_4303_A97E_2A49E01AF629_.wvu.PrintTitles" localSheetId="3" hidden="1">'A1.14'!$11:$13</definedName>
    <definedName name="Z_82B4F4D9_5370_4303_A97E_2A49E01AF629_.wvu.PrintTitles" localSheetId="4" hidden="1">'A1.16'!$11:$13</definedName>
    <definedName name="Z_82B4F4D9_5370_4303_A97E_2A49E01AF629_.wvu.PrintTitles" localSheetId="5" hidden="1">'A1.19'!$11:$13</definedName>
    <definedName name="Z_82B4F4D9_5370_4303_A97E_2A49E01AF629_.wvu.PrintTitles" localSheetId="6" hidden="1">'A2.06'!$11:$13</definedName>
    <definedName name="Z_82B4F4D9_5370_4303_A97E_2A49E01AF629_.wvu.PrintTitles" localSheetId="7" hidden="1">'A2.12'!$11:$13</definedName>
    <definedName name="Z_82B4F4D9_5370_4303_A97E_2A49E01AF629_.wvu.PrintTitles" localSheetId="9" hidden="1">'B1.05'!$11:$13</definedName>
    <definedName name="Z_82B4F4D9_5370_4303_A97E_2A49E01AF629_.wvu.PrintTitles" localSheetId="8" hidden="1">'B1.07'!$11:$13</definedName>
    <definedName name="Z_82B4F4D9_5370_4303_A97E_2A49E01AF629_.wvu.PrintTitles" localSheetId="10" hidden="1">'B1.08'!$11:$13</definedName>
    <definedName name="Z_82B4F4D9_5370_4303_A97E_2A49E01AF629_.wvu.PrintTitles" localSheetId="11" hidden="1">'B2.08'!$11:$13</definedName>
    <definedName name="Z_82B4F4D9_5370_4303_A97E_2A49E01AF629_.wvu.PrintTitles" localSheetId="16" hidden="1">'B2.10'!$11:$13</definedName>
    <definedName name="Z_82B4F4D9_5370_4303_A97E_2A49E01AF629_.wvu.PrintTitles" localSheetId="12" hidden="1">'B2.11'!$11:$13</definedName>
    <definedName name="Z_82B4F4D9_5370_4303_A97E_2A49E01AF629_.wvu.PrintTitles" localSheetId="14" hidden="1">'B3.09'!$11:$13</definedName>
    <definedName name="Z_82B4F4D9_5370_4303_A97E_2A49E01AF629_.wvu.PrintTitles" localSheetId="13" hidden="1">'B3.10'!$11:$13</definedName>
    <definedName name="Z_82B4F4D9_5370_4303_A97E_2A49E01AF629_.wvu.PrintTitles" localSheetId="15" hidden="1">Bkab1.08!$11:$13</definedName>
    <definedName name="Z_82B4F4D9_5370_4303_A97E_2A49E01AF629_.wvu.PrintTitles" localSheetId="1" hidden="1">Rekapitulace!$11:$13</definedName>
    <definedName name="Z_82B4F4D9_5370_4303_A97E_2A49E01AF629_.wvu.Rows" localSheetId="2" hidden="1">'A1.08'!#REF!,'A1.08'!#REF!,'A1.08'!#REF!,'A1.08'!#REF!,'A1.08'!#REF!,'A1.08'!#REF!,'A1.08'!#REF!,'A1.08'!#REF!,'A1.08'!#REF!,'A1.08'!#REF!,'A1.08'!#REF!,'A1.08'!#REF!,'A1.08'!#REF!,'A1.08'!#REF!,'A1.08'!#REF!,'A1.08'!#REF!,'A1.08'!#REF!,'A1.08'!#REF!,'A1.08'!#REF!,'A1.08'!#REF!,'A1.08'!#REF!,'A1.08'!#REF!,'A1.08'!#REF!,'A1.08'!#REF!,'A1.08'!#REF!,'A1.08'!#REF!,'A1.08'!#REF!,'A1.08'!#REF!,'A1.08'!#REF!,'A1.08'!#REF!,'A1.08'!#REF!,'A1.08'!#REF!,'A1.08'!#REF!,'A1.08'!#REF!,'A1.08'!#REF!,'A1.08'!#REF!,'A1.08'!#REF!,'A1.08'!#REF!,'A1.08'!#REF!,'A1.08'!#REF!,'A1.08'!#REF!</definedName>
    <definedName name="Z_82B4F4D9_5370_4303_A97E_2A49E01AF629_.wvu.Rows" localSheetId="3" hidden="1">'A1.14'!#REF!,'A1.14'!#REF!,'A1.14'!#REF!,'A1.14'!#REF!,'A1.14'!#REF!,'A1.14'!#REF!,'A1.14'!#REF!,'A1.14'!#REF!,'A1.14'!#REF!,'A1.14'!#REF!,'A1.14'!#REF!,'A1.14'!#REF!,'A1.14'!#REF!,'A1.14'!#REF!,'A1.14'!#REF!,'A1.14'!#REF!,'A1.14'!#REF!,'A1.14'!#REF!,'A1.14'!#REF!,'A1.14'!#REF!,'A1.14'!#REF!,'A1.14'!#REF!,'A1.14'!#REF!,'A1.14'!#REF!,'A1.14'!#REF!,'A1.14'!#REF!,'A1.14'!#REF!,'A1.14'!#REF!,'A1.14'!#REF!,'A1.14'!#REF!,'A1.14'!#REF!,'A1.14'!#REF!,'A1.14'!#REF!,'A1.14'!#REF!,'A1.14'!#REF!,'A1.14'!#REF!,'A1.14'!#REF!,'A1.14'!#REF!,'A1.14'!#REF!,'A1.14'!#REF!,'A1.14'!#REF!</definedName>
    <definedName name="Z_82B4F4D9_5370_4303_A97E_2A49E01AF629_.wvu.Rows" localSheetId="4" hidden="1">'A1.16'!#REF!,'A1.16'!#REF!,'A1.16'!#REF!,'A1.16'!#REF!,'A1.16'!#REF!,'A1.16'!#REF!,'A1.16'!#REF!,'A1.16'!#REF!,'A1.16'!#REF!,'A1.16'!#REF!,'A1.16'!#REF!,'A1.16'!#REF!,'A1.16'!#REF!,'A1.16'!#REF!,'A1.16'!#REF!,'A1.16'!#REF!,'A1.16'!#REF!,'A1.16'!#REF!,'A1.16'!#REF!,'A1.16'!#REF!,'A1.16'!#REF!,'A1.16'!#REF!,'A1.16'!#REF!,'A1.16'!#REF!,'A1.16'!#REF!,'A1.16'!#REF!,'A1.16'!#REF!,'A1.16'!#REF!,'A1.16'!#REF!,'A1.16'!#REF!,'A1.16'!#REF!,'A1.16'!#REF!,'A1.16'!#REF!,'A1.16'!#REF!,'A1.16'!#REF!,'A1.16'!#REF!,'A1.16'!#REF!,'A1.16'!#REF!,'A1.16'!#REF!,'A1.16'!#REF!,'A1.16'!#REF!</definedName>
    <definedName name="Z_82B4F4D9_5370_4303_A97E_2A49E01AF629_.wvu.Rows" localSheetId="5" hidden="1">'A1.19'!#REF!,'A1.19'!#REF!,'A1.19'!#REF!,'A1.19'!#REF!,'A1.19'!#REF!,'A1.19'!#REF!,'A1.19'!#REF!,'A1.19'!#REF!,'A1.19'!#REF!,'A1.19'!#REF!,'A1.19'!#REF!,'A1.19'!#REF!,'A1.19'!#REF!,'A1.19'!#REF!,'A1.19'!#REF!,'A1.19'!#REF!,'A1.19'!#REF!,'A1.19'!#REF!,'A1.19'!#REF!,'A1.19'!#REF!,'A1.19'!#REF!,'A1.19'!#REF!,'A1.19'!#REF!,'A1.19'!#REF!,'A1.19'!#REF!,'A1.19'!#REF!,'A1.19'!#REF!,'A1.19'!#REF!,'A1.19'!#REF!,'A1.19'!#REF!,'A1.19'!#REF!,'A1.19'!#REF!,'A1.19'!#REF!,'A1.19'!#REF!,'A1.19'!#REF!,'A1.19'!#REF!,'A1.19'!#REF!,'A1.19'!#REF!,'A1.19'!#REF!,'A1.19'!#REF!,'A1.19'!#REF!</definedName>
    <definedName name="Z_82B4F4D9_5370_4303_A97E_2A49E01AF629_.wvu.Rows" localSheetId="6" hidden="1">'A2.06'!#REF!,'A2.06'!#REF!,'A2.06'!#REF!,'A2.06'!#REF!,'A2.06'!#REF!,'A2.06'!#REF!,'A2.06'!#REF!,'A2.06'!#REF!,'A2.06'!#REF!,'A2.06'!#REF!,'A2.06'!#REF!,'A2.06'!#REF!,'A2.06'!#REF!,'A2.06'!#REF!,'A2.06'!#REF!,'A2.06'!#REF!,'A2.06'!#REF!,'A2.06'!#REF!,'A2.06'!#REF!,'A2.06'!#REF!,'A2.06'!#REF!,'A2.06'!#REF!,'A2.06'!#REF!,'A2.06'!#REF!,'A2.06'!#REF!,'A2.06'!#REF!,'A2.06'!#REF!,'A2.06'!#REF!,'A2.06'!#REF!,'A2.06'!#REF!,'A2.06'!#REF!,'A2.06'!#REF!,'A2.06'!#REF!,'A2.06'!#REF!,'A2.06'!#REF!,'A2.06'!#REF!,'A2.06'!#REF!,'A2.06'!#REF!,'A2.06'!#REF!,'A2.06'!#REF!,'A2.06'!#REF!</definedName>
    <definedName name="Z_82B4F4D9_5370_4303_A97E_2A49E01AF629_.wvu.Rows" localSheetId="7" hidden="1">'A2.12'!#REF!,'A2.12'!#REF!,'A2.12'!#REF!,'A2.12'!#REF!,'A2.12'!#REF!,'A2.12'!#REF!,'A2.12'!#REF!,'A2.12'!#REF!,'A2.12'!#REF!,'A2.12'!#REF!,'A2.12'!#REF!,'A2.12'!#REF!,'A2.12'!#REF!,'A2.12'!#REF!,'A2.12'!#REF!,'A2.12'!#REF!,'A2.12'!#REF!,'A2.12'!#REF!,'A2.12'!#REF!,'A2.12'!#REF!,'A2.12'!#REF!,'A2.12'!#REF!,'A2.12'!#REF!,'A2.12'!#REF!,'A2.12'!#REF!,'A2.12'!#REF!,'A2.12'!#REF!,'A2.12'!#REF!,'A2.12'!#REF!,'A2.12'!#REF!,'A2.12'!#REF!,'A2.12'!#REF!,'A2.12'!#REF!,'A2.12'!#REF!,'A2.12'!#REF!,'A2.12'!#REF!,'A2.12'!#REF!,'A2.12'!#REF!,'A2.12'!#REF!,'A2.12'!#REF!,'A2.12'!#REF!</definedName>
    <definedName name="Z_82B4F4D9_5370_4303_A97E_2A49E01AF629_.wvu.Rows" localSheetId="9" hidden="1">'B1.05'!#REF!,'B1.05'!#REF!,'B1.05'!#REF!,'B1.05'!#REF!,'B1.05'!#REF!,'B1.05'!#REF!,'B1.05'!#REF!,'B1.05'!#REF!,'B1.05'!#REF!,'B1.05'!#REF!,'B1.05'!#REF!,'B1.05'!#REF!,'B1.05'!#REF!,'B1.05'!#REF!,'B1.05'!#REF!,'B1.05'!#REF!,'B1.05'!#REF!,'B1.05'!#REF!,'B1.05'!#REF!,'B1.05'!#REF!,'B1.05'!#REF!,'B1.05'!#REF!,'B1.05'!#REF!,'B1.05'!#REF!,'B1.05'!#REF!,'B1.05'!#REF!,'B1.05'!#REF!,'B1.05'!#REF!,'B1.05'!#REF!,'B1.05'!#REF!,'B1.05'!#REF!,'B1.05'!#REF!,'B1.05'!#REF!,'B1.05'!#REF!,'B1.05'!#REF!,'B1.05'!#REF!,'B1.05'!#REF!,'B1.05'!#REF!,'B1.05'!#REF!,'B1.05'!#REF!,'B1.05'!#REF!</definedName>
    <definedName name="Z_82B4F4D9_5370_4303_A97E_2A49E01AF629_.wvu.Rows" localSheetId="8" hidden="1">'B1.07'!#REF!,'B1.07'!#REF!,'B1.07'!#REF!,'B1.07'!#REF!,'B1.07'!#REF!,'B1.07'!#REF!,'B1.07'!#REF!,'B1.07'!#REF!,'B1.07'!#REF!,'B1.07'!#REF!,'B1.07'!#REF!,'B1.07'!#REF!,'B1.07'!#REF!,'B1.07'!#REF!,'B1.07'!#REF!,'B1.07'!#REF!,'B1.07'!#REF!,'B1.07'!#REF!,'B1.07'!#REF!,'B1.07'!#REF!,'B1.07'!#REF!,'B1.07'!#REF!,'B1.07'!#REF!,'B1.07'!#REF!,'B1.07'!#REF!,'B1.07'!#REF!,'B1.07'!#REF!,'B1.07'!#REF!,'B1.07'!#REF!,'B1.07'!#REF!,'B1.07'!#REF!,'B1.07'!#REF!,'B1.07'!#REF!,'B1.07'!#REF!,'B1.07'!#REF!,'B1.07'!#REF!,'B1.07'!#REF!,'B1.07'!#REF!,'B1.07'!#REF!,'B1.07'!#REF!,'B1.07'!#REF!</definedName>
    <definedName name="Z_82B4F4D9_5370_4303_A97E_2A49E01AF629_.wvu.Rows" localSheetId="10" hidden="1">'B1.08'!#REF!,'B1.08'!#REF!,'B1.08'!#REF!,'B1.08'!#REF!,'B1.08'!#REF!,'B1.08'!#REF!,'B1.08'!#REF!,'B1.08'!#REF!,'B1.08'!#REF!,'B1.08'!#REF!,'B1.08'!#REF!,'B1.08'!#REF!,'B1.08'!#REF!,'B1.08'!#REF!,'B1.08'!#REF!,'B1.08'!#REF!,'B1.08'!#REF!,'B1.08'!#REF!,'B1.08'!#REF!,'B1.08'!#REF!,'B1.08'!#REF!,'B1.08'!#REF!,'B1.08'!#REF!,'B1.08'!#REF!,'B1.08'!#REF!,'B1.08'!#REF!,'B1.08'!#REF!,'B1.08'!#REF!,'B1.08'!#REF!,'B1.08'!#REF!,'B1.08'!#REF!,'B1.08'!#REF!,'B1.08'!#REF!,'B1.08'!#REF!,'B1.08'!#REF!,'B1.08'!#REF!,'B1.08'!#REF!,'B1.08'!#REF!,'B1.08'!#REF!,'B1.08'!#REF!,'B1.08'!#REF!</definedName>
    <definedName name="Z_82B4F4D9_5370_4303_A97E_2A49E01AF629_.wvu.Rows" localSheetId="11" hidden="1">'B2.08'!#REF!,'B2.08'!#REF!,'B2.08'!#REF!,'B2.08'!#REF!,'B2.08'!#REF!,'B2.08'!#REF!,'B2.08'!#REF!,'B2.08'!#REF!,'B2.08'!#REF!,'B2.08'!#REF!,'B2.08'!#REF!,'B2.08'!#REF!,'B2.08'!#REF!,'B2.08'!#REF!,'B2.08'!#REF!,'B2.08'!#REF!,'B2.08'!#REF!,'B2.08'!#REF!,'B2.08'!#REF!,'B2.08'!#REF!,'B2.08'!#REF!,'B2.08'!#REF!,'B2.08'!#REF!,'B2.08'!#REF!,'B2.08'!#REF!,'B2.08'!#REF!,'B2.08'!#REF!,'B2.08'!#REF!,'B2.08'!#REF!,'B2.08'!#REF!,'B2.08'!#REF!,'B2.08'!#REF!,'B2.08'!#REF!,'B2.08'!#REF!,'B2.08'!#REF!,'B2.08'!#REF!,'B2.08'!#REF!,'B2.08'!#REF!,'B2.08'!#REF!,'B2.08'!#REF!,'B2.08'!#REF!</definedName>
    <definedName name="Z_82B4F4D9_5370_4303_A97E_2A49E01AF629_.wvu.Rows" localSheetId="16" hidden="1">'B2.10'!#REF!,'B2.10'!#REF!,'B2.10'!#REF!,'B2.10'!#REF!,'B2.10'!#REF!,'B2.10'!#REF!,'B2.10'!#REF!,'B2.10'!#REF!,'B2.10'!#REF!,'B2.10'!#REF!,'B2.10'!#REF!,'B2.10'!#REF!,'B2.10'!#REF!,'B2.10'!#REF!,'B2.10'!#REF!,'B2.10'!#REF!,'B2.10'!#REF!,'B2.10'!#REF!,'B2.10'!#REF!,'B2.10'!#REF!,'B2.10'!#REF!,'B2.10'!#REF!,'B2.10'!#REF!,'B2.10'!#REF!,'B2.10'!#REF!,'B2.10'!#REF!,'B2.10'!#REF!,'B2.10'!#REF!,'B2.10'!#REF!,'B2.10'!#REF!,'B2.10'!#REF!,'B2.10'!#REF!,'B2.10'!#REF!,'B2.10'!#REF!,'B2.10'!#REF!,'B2.10'!#REF!,'B2.10'!#REF!,'B2.10'!#REF!,'B2.10'!#REF!,'B2.10'!#REF!,'B2.10'!#REF!</definedName>
    <definedName name="Z_82B4F4D9_5370_4303_A97E_2A49E01AF629_.wvu.Rows" localSheetId="12" hidden="1">'B2.11'!#REF!,'B2.11'!#REF!,'B2.11'!#REF!,'B2.11'!#REF!,'B2.11'!#REF!,'B2.11'!#REF!,'B2.11'!#REF!,'B2.11'!#REF!,'B2.11'!#REF!,'B2.11'!#REF!,'B2.11'!#REF!,'B2.11'!#REF!,'B2.11'!#REF!,'B2.11'!#REF!,'B2.11'!#REF!,'B2.11'!#REF!,'B2.11'!#REF!,'B2.11'!#REF!,'B2.11'!#REF!,'B2.11'!#REF!,'B2.11'!#REF!,'B2.11'!#REF!,'B2.11'!#REF!,'B2.11'!#REF!,'B2.11'!#REF!,'B2.11'!#REF!,'B2.11'!#REF!,'B2.11'!#REF!,'B2.11'!#REF!,'B2.11'!#REF!,'B2.11'!#REF!,'B2.11'!#REF!,'B2.11'!#REF!,'B2.11'!#REF!,'B2.11'!#REF!,'B2.11'!#REF!,'B2.11'!#REF!,'B2.11'!#REF!,'B2.11'!#REF!,'B2.11'!#REF!,'B2.11'!#REF!</definedName>
    <definedName name="Z_82B4F4D9_5370_4303_A97E_2A49E01AF629_.wvu.Rows" localSheetId="14" hidden="1">'B3.09'!#REF!,'B3.09'!#REF!,'B3.09'!#REF!,'B3.09'!#REF!,'B3.09'!#REF!,'B3.09'!#REF!,'B3.09'!#REF!,'B3.09'!#REF!,'B3.09'!#REF!,'B3.09'!#REF!,'B3.09'!#REF!,'B3.09'!#REF!,'B3.09'!#REF!,'B3.09'!#REF!,'B3.09'!#REF!,'B3.09'!#REF!,'B3.09'!#REF!,'B3.09'!#REF!,'B3.09'!#REF!,'B3.09'!#REF!,'B3.09'!#REF!,'B3.09'!#REF!,'B3.09'!#REF!,'B3.09'!#REF!,'B3.09'!#REF!,'B3.09'!#REF!,'B3.09'!#REF!,'B3.09'!#REF!,'B3.09'!#REF!,'B3.09'!#REF!,'B3.09'!#REF!,'B3.09'!#REF!,'B3.09'!#REF!,'B3.09'!#REF!,'B3.09'!#REF!,'B3.09'!#REF!,'B3.09'!#REF!,'B3.09'!#REF!,'B3.09'!#REF!,'B3.09'!#REF!,'B3.09'!#REF!</definedName>
    <definedName name="Z_82B4F4D9_5370_4303_A97E_2A49E01AF629_.wvu.Rows" localSheetId="13" hidden="1">'B3.10'!#REF!,'B3.10'!#REF!,'B3.10'!#REF!,'B3.10'!#REF!,'B3.10'!#REF!,'B3.10'!#REF!,'B3.10'!#REF!,'B3.10'!#REF!,'B3.10'!#REF!,'B3.10'!#REF!,'B3.10'!#REF!,'B3.10'!#REF!,'B3.10'!#REF!,'B3.10'!#REF!,'B3.10'!#REF!,'B3.10'!#REF!,'B3.10'!#REF!,'B3.10'!#REF!,'B3.10'!#REF!,'B3.10'!#REF!,'B3.10'!#REF!,'B3.10'!#REF!,'B3.10'!#REF!,'B3.10'!#REF!,'B3.10'!#REF!,'B3.10'!#REF!,'B3.10'!#REF!,'B3.10'!#REF!,'B3.10'!#REF!,'B3.10'!#REF!,'B3.10'!#REF!,'B3.10'!#REF!,'B3.10'!#REF!,'B3.10'!#REF!,'B3.10'!#REF!,'B3.10'!#REF!,'B3.10'!#REF!,'B3.10'!#REF!,'B3.10'!#REF!,'B3.10'!#REF!,'B3.10'!#REF!</definedName>
    <definedName name="Z_82B4F4D9_5370_4303_A97E_2A49E01AF629_.wvu.Rows" localSheetId="15" hidden="1">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definedName>
    <definedName name="Z_82B4F4D9_5370_4303_A97E_2A49E01AF629_.wvu.Rows" localSheetId="0" hidden="1">'Krycí list'!$1:$1,'Krycí list'!$3:$3,'Krycí list'!$6:$6,'Krycí list'!$8:$8,'Krycí list'!$10:$24</definedName>
    <definedName name="Z_D6CFA044_0C8C_4ECE_96A2_AFF3DD5E0425_.wvu.Cols" localSheetId="2" hidden="1">'A1.08'!#REF!,'A1.08'!#REF!,'A1.08'!#REF!</definedName>
    <definedName name="Z_D6CFA044_0C8C_4ECE_96A2_AFF3DD5E0425_.wvu.Cols" localSheetId="3" hidden="1">'A1.14'!#REF!,'A1.14'!#REF!,'A1.14'!#REF!</definedName>
    <definedName name="Z_D6CFA044_0C8C_4ECE_96A2_AFF3DD5E0425_.wvu.Cols" localSheetId="4" hidden="1">'A1.16'!#REF!,'A1.16'!#REF!,'A1.16'!#REF!</definedName>
    <definedName name="Z_D6CFA044_0C8C_4ECE_96A2_AFF3DD5E0425_.wvu.Cols" localSheetId="5" hidden="1">'A1.19'!#REF!,'A1.19'!#REF!,'A1.19'!#REF!</definedName>
    <definedName name="Z_D6CFA044_0C8C_4ECE_96A2_AFF3DD5E0425_.wvu.Cols" localSheetId="6" hidden="1">'A2.06'!#REF!,'A2.06'!#REF!,'A2.06'!#REF!</definedName>
    <definedName name="Z_D6CFA044_0C8C_4ECE_96A2_AFF3DD5E0425_.wvu.Cols" localSheetId="7" hidden="1">'A2.12'!#REF!,'A2.12'!#REF!,'A2.12'!#REF!</definedName>
    <definedName name="Z_D6CFA044_0C8C_4ECE_96A2_AFF3DD5E0425_.wvu.Cols" localSheetId="9" hidden="1">'B1.05'!#REF!,'B1.05'!#REF!,'B1.05'!#REF!</definedName>
    <definedName name="Z_D6CFA044_0C8C_4ECE_96A2_AFF3DD5E0425_.wvu.Cols" localSheetId="8" hidden="1">'B1.07'!#REF!,'B1.07'!#REF!,'B1.07'!#REF!</definedName>
    <definedName name="Z_D6CFA044_0C8C_4ECE_96A2_AFF3DD5E0425_.wvu.Cols" localSheetId="10" hidden="1">'B1.08'!#REF!,'B1.08'!#REF!,'B1.08'!#REF!</definedName>
    <definedName name="Z_D6CFA044_0C8C_4ECE_96A2_AFF3DD5E0425_.wvu.Cols" localSheetId="11" hidden="1">'B2.08'!#REF!,'B2.08'!#REF!,'B2.08'!#REF!</definedName>
    <definedName name="Z_D6CFA044_0C8C_4ECE_96A2_AFF3DD5E0425_.wvu.Cols" localSheetId="16" hidden="1">'B2.10'!#REF!,'B2.10'!#REF!,'B2.10'!#REF!</definedName>
    <definedName name="Z_D6CFA044_0C8C_4ECE_96A2_AFF3DD5E0425_.wvu.Cols" localSheetId="12" hidden="1">'B2.11'!#REF!,'B2.11'!#REF!,'B2.11'!#REF!</definedName>
    <definedName name="Z_D6CFA044_0C8C_4ECE_96A2_AFF3DD5E0425_.wvu.Cols" localSheetId="14" hidden="1">'B3.09'!#REF!,'B3.09'!#REF!,'B3.09'!#REF!</definedName>
    <definedName name="Z_D6CFA044_0C8C_4ECE_96A2_AFF3DD5E0425_.wvu.Cols" localSheetId="13" hidden="1">'B3.10'!#REF!,'B3.10'!#REF!,'B3.10'!#REF!</definedName>
    <definedName name="Z_D6CFA044_0C8C_4ECE_96A2_AFF3DD5E0425_.wvu.Cols" localSheetId="15" hidden="1">Bkab1.08!#REF!,Bkab1.08!#REF!,Bkab1.08!#REF!</definedName>
    <definedName name="Z_D6CFA044_0C8C_4ECE_96A2_AFF3DD5E0425_.wvu.Cols" localSheetId="1" hidden="1">Rekapitulace!#REF!</definedName>
    <definedName name="Z_D6CFA044_0C8C_4ECE_96A2_AFF3DD5E0425_.wvu.PrintArea" localSheetId="2" hidden="1">'A1.08'!$A$1:$L$28</definedName>
    <definedName name="Z_D6CFA044_0C8C_4ECE_96A2_AFF3DD5E0425_.wvu.PrintArea" localSheetId="3" hidden="1">'A1.14'!$A$1:$L$22</definedName>
    <definedName name="Z_D6CFA044_0C8C_4ECE_96A2_AFF3DD5E0425_.wvu.PrintArea" localSheetId="4" hidden="1">'A1.16'!$A$1:$L$30</definedName>
    <definedName name="Z_D6CFA044_0C8C_4ECE_96A2_AFF3DD5E0425_.wvu.PrintArea" localSheetId="5" hidden="1">'A1.19'!$A$1:$L$53</definedName>
    <definedName name="Z_D6CFA044_0C8C_4ECE_96A2_AFF3DD5E0425_.wvu.PrintArea" localSheetId="6" hidden="1">'A2.06'!$A$1:$L$26</definedName>
    <definedName name="Z_D6CFA044_0C8C_4ECE_96A2_AFF3DD5E0425_.wvu.PrintArea" localSheetId="7" hidden="1">'A2.12'!$A$1:$L$22</definedName>
    <definedName name="Z_D6CFA044_0C8C_4ECE_96A2_AFF3DD5E0425_.wvu.PrintArea" localSheetId="9" hidden="1">'B1.05'!$A$1:$L$30</definedName>
    <definedName name="Z_D6CFA044_0C8C_4ECE_96A2_AFF3DD5E0425_.wvu.PrintArea" localSheetId="8" hidden="1">'B1.07'!$A$1:$L$26</definedName>
    <definedName name="Z_D6CFA044_0C8C_4ECE_96A2_AFF3DD5E0425_.wvu.PrintArea" localSheetId="10" hidden="1">'B1.08'!$A$1:$L$22</definedName>
    <definedName name="Z_D6CFA044_0C8C_4ECE_96A2_AFF3DD5E0425_.wvu.PrintArea" localSheetId="11" hidden="1">'B2.08'!$A$1:$L$25</definedName>
    <definedName name="Z_D6CFA044_0C8C_4ECE_96A2_AFF3DD5E0425_.wvu.PrintArea" localSheetId="16" hidden="1">'B2.10'!$A$1:$L$19</definedName>
    <definedName name="Z_D6CFA044_0C8C_4ECE_96A2_AFF3DD5E0425_.wvu.PrintArea" localSheetId="12" hidden="1">'B2.11'!$A$1:$L$48</definedName>
    <definedName name="Z_D6CFA044_0C8C_4ECE_96A2_AFF3DD5E0425_.wvu.PrintArea" localSheetId="14" hidden="1">'B3.09'!$A$1:$L$22</definedName>
    <definedName name="Z_D6CFA044_0C8C_4ECE_96A2_AFF3DD5E0425_.wvu.PrintArea" localSheetId="13" hidden="1">'B3.10'!$A$1:$L$28</definedName>
    <definedName name="Z_D6CFA044_0C8C_4ECE_96A2_AFF3DD5E0425_.wvu.PrintArea" localSheetId="15" hidden="1">Bkab1.08!$A$1:$L$22</definedName>
    <definedName name="Z_D6CFA044_0C8C_4ECE_96A2_AFF3DD5E0425_.wvu.PrintTitles" localSheetId="2" hidden="1">'A1.08'!$11:$13</definedName>
    <definedName name="Z_D6CFA044_0C8C_4ECE_96A2_AFF3DD5E0425_.wvu.PrintTitles" localSheetId="3" hidden="1">'A1.14'!$11:$13</definedName>
    <definedName name="Z_D6CFA044_0C8C_4ECE_96A2_AFF3DD5E0425_.wvu.PrintTitles" localSheetId="4" hidden="1">'A1.16'!$11:$13</definedName>
    <definedName name="Z_D6CFA044_0C8C_4ECE_96A2_AFF3DD5E0425_.wvu.PrintTitles" localSheetId="5" hidden="1">'A1.19'!$11:$13</definedName>
    <definedName name="Z_D6CFA044_0C8C_4ECE_96A2_AFF3DD5E0425_.wvu.PrintTitles" localSheetId="6" hidden="1">'A2.06'!$11:$13</definedName>
    <definedName name="Z_D6CFA044_0C8C_4ECE_96A2_AFF3DD5E0425_.wvu.PrintTitles" localSheetId="7" hidden="1">'A2.12'!$11:$13</definedName>
    <definedName name="Z_D6CFA044_0C8C_4ECE_96A2_AFF3DD5E0425_.wvu.PrintTitles" localSheetId="9" hidden="1">'B1.05'!$11:$13</definedName>
    <definedName name="Z_D6CFA044_0C8C_4ECE_96A2_AFF3DD5E0425_.wvu.PrintTitles" localSheetId="8" hidden="1">'B1.07'!$11:$13</definedName>
    <definedName name="Z_D6CFA044_0C8C_4ECE_96A2_AFF3DD5E0425_.wvu.PrintTitles" localSheetId="10" hidden="1">'B1.08'!$11:$13</definedName>
    <definedName name="Z_D6CFA044_0C8C_4ECE_96A2_AFF3DD5E0425_.wvu.PrintTitles" localSheetId="11" hidden="1">'B2.08'!$11:$13</definedName>
    <definedName name="Z_D6CFA044_0C8C_4ECE_96A2_AFF3DD5E0425_.wvu.PrintTitles" localSheetId="16" hidden="1">'B2.10'!$11:$13</definedName>
    <definedName name="Z_D6CFA044_0C8C_4ECE_96A2_AFF3DD5E0425_.wvu.PrintTitles" localSheetId="12" hidden="1">'B2.11'!$11:$13</definedName>
    <definedName name="Z_D6CFA044_0C8C_4ECE_96A2_AFF3DD5E0425_.wvu.PrintTitles" localSheetId="14" hidden="1">'B3.09'!$11:$13</definedName>
    <definedName name="Z_D6CFA044_0C8C_4ECE_96A2_AFF3DD5E0425_.wvu.PrintTitles" localSheetId="13" hidden="1">'B3.10'!$11:$13</definedName>
    <definedName name="Z_D6CFA044_0C8C_4ECE_96A2_AFF3DD5E0425_.wvu.PrintTitles" localSheetId="15" hidden="1">Bkab1.08!$11:$13</definedName>
    <definedName name="Z_D6CFA044_0C8C_4ECE_96A2_AFF3DD5E0425_.wvu.PrintTitles" localSheetId="1" hidden="1">Rekapitulace!$11:$13</definedName>
    <definedName name="Z_D6CFA044_0C8C_4ECE_96A2_AFF3DD5E0425_.wvu.Rows" localSheetId="2" hidden="1">'A1.08'!#REF!,'A1.08'!#REF!,'A1.08'!#REF!,'A1.08'!#REF!,'A1.08'!#REF!,'A1.08'!#REF!,'A1.08'!#REF!,'A1.08'!#REF!,'A1.08'!#REF!,'A1.08'!#REF!,'A1.08'!#REF!,'A1.08'!#REF!,'A1.08'!#REF!,'A1.08'!#REF!,'A1.08'!#REF!,'A1.08'!#REF!,'A1.08'!#REF!,'A1.08'!#REF!,'A1.08'!#REF!,'A1.08'!#REF!,'A1.08'!#REF!,'A1.08'!#REF!,'A1.08'!#REF!,'A1.08'!#REF!,'A1.08'!#REF!,'A1.08'!#REF!,'A1.08'!#REF!,'A1.08'!#REF!,'A1.08'!#REF!,'A1.08'!#REF!,'A1.08'!#REF!,'A1.08'!#REF!,'A1.08'!#REF!,'A1.08'!#REF!,'A1.08'!#REF!,'A1.08'!#REF!,'A1.08'!#REF!,'A1.08'!#REF!,'A1.08'!#REF!,'A1.08'!#REF!,'A1.08'!#REF!</definedName>
    <definedName name="Z_D6CFA044_0C8C_4ECE_96A2_AFF3DD5E0425_.wvu.Rows" localSheetId="3" hidden="1">'A1.14'!#REF!,'A1.14'!#REF!,'A1.14'!#REF!,'A1.14'!#REF!,'A1.14'!#REF!,'A1.14'!#REF!,'A1.14'!#REF!,'A1.14'!#REF!,'A1.14'!#REF!,'A1.14'!#REF!,'A1.14'!#REF!,'A1.14'!#REF!,'A1.14'!#REF!,'A1.14'!#REF!,'A1.14'!#REF!,'A1.14'!#REF!,'A1.14'!#REF!,'A1.14'!#REF!,'A1.14'!#REF!,'A1.14'!#REF!,'A1.14'!#REF!,'A1.14'!#REF!,'A1.14'!#REF!,'A1.14'!#REF!,'A1.14'!#REF!,'A1.14'!#REF!,'A1.14'!#REF!,'A1.14'!#REF!,'A1.14'!#REF!,'A1.14'!#REF!,'A1.14'!#REF!,'A1.14'!#REF!,'A1.14'!#REF!,'A1.14'!#REF!,'A1.14'!#REF!,'A1.14'!#REF!,'A1.14'!#REF!,'A1.14'!#REF!,'A1.14'!#REF!,'A1.14'!#REF!,'A1.14'!#REF!</definedName>
    <definedName name="Z_D6CFA044_0C8C_4ECE_96A2_AFF3DD5E0425_.wvu.Rows" localSheetId="4" hidden="1">'A1.16'!#REF!,'A1.16'!#REF!,'A1.16'!#REF!,'A1.16'!#REF!,'A1.16'!#REF!,'A1.16'!#REF!,'A1.16'!#REF!,'A1.16'!#REF!,'A1.16'!#REF!,'A1.16'!#REF!,'A1.16'!#REF!,'A1.16'!#REF!,'A1.16'!#REF!,'A1.16'!#REF!,'A1.16'!#REF!,'A1.16'!#REF!,'A1.16'!#REF!,'A1.16'!#REF!,'A1.16'!#REF!,'A1.16'!#REF!,'A1.16'!#REF!,'A1.16'!#REF!,'A1.16'!#REF!,'A1.16'!#REF!,'A1.16'!#REF!,'A1.16'!#REF!,'A1.16'!#REF!,'A1.16'!#REF!,'A1.16'!#REF!,'A1.16'!#REF!,'A1.16'!#REF!,'A1.16'!#REF!,'A1.16'!#REF!,'A1.16'!#REF!,'A1.16'!#REF!,'A1.16'!#REF!,'A1.16'!#REF!,'A1.16'!#REF!,'A1.16'!#REF!,'A1.16'!#REF!,'A1.16'!#REF!</definedName>
    <definedName name="Z_D6CFA044_0C8C_4ECE_96A2_AFF3DD5E0425_.wvu.Rows" localSheetId="5" hidden="1">'A1.19'!#REF!,'A1.19'!#REF!,'A1.19'!#REF!,'A1.19'!#REF!,'A1.19'!#REF!,'A1.19'!#REF!,'A1.19'!#REF!,'A1.19'!#REF!,'A1.19'!#REF!,'A1.19'!#REF!,'A1.19'!#REF!,'A1.19'!#REF!,'A1.19'!#REF!,'A1.19'!#REF!,'A1.19'!#REF!,'A1.19'!#REF!,'A1.19'!#REF!,'A1.19'!#REF!,'A1.19'!#REF!,'A1.19'!#REF!,'A1.19'!#REF!,'A1.19'!#REF!,'A1.19'!#REF!,'A1.19'!#REF!,'A1.19'!#REF!,'A1.19'!#REF!,'A1.19'!#REF!,'A1.19'!#REF!,'A1.19'!#REF!,'A1.19'!#REF!,'A1.19'!#REF!,'A1.19'!#REF!,'A1.19'!#REF!,'A1.19'!#REF!,'A1.19'!#REF!,'A1.19'!#REF!,'A1.19'!#REF!,'A1.19'!#REF!,'A1.19'!#REF!,'A1.19'!#REF!,'A1.19'!#REF!</definedName>
    <definedName name="Z_D6CFA044_0C8C_4ECE_96A2_AFF3DD5E0425_.wvu.Rows" localSheetId="6" hidden="1">'A2.06'!#REF!,'A2.06'!#REF!,'A2.06'!#REF!,'A2.06'!#REF!,'A2.06'!#REF!,'A2.06'!#REF!,'A2.06'!#REF!,'A2.06'!#REF!,'A2.06'!#REF!,'A2.06'!#REF!,'A2.06'!#REF!,'A2.06'!#REF!,'A2.06'!#REF!,'A2.06'!#REF!,'A2.06'!#REF!,'A2.06'!#REF!,'A2.06'!#REF!,'A2.06'!#REF!,'A2.06'!#REF!,'A2.06'!#REF!,'A2.06'!#REF!,'A2.06'!#REF!,'A2.06'!#REF!,'A2.06'!#REF!,'A2.06'!#REF!,'A2.06'!#REF!,'A2.06'!#REF!,'A2.06'!#REF!,'A2.06'!#REF!,'A2.06'!#REF!,'A2.06'!#REF!,'A2.06'!#REF!,'A2.06'!#REF!,'A2.06'!#REF!,'A2.06'!#REF!,'A2.06'!#REF!,'A2.06'!#REF!,'A2.06'!#REF!,'A2.06'!#REF!,'A2.06'!#REF!,'A2.06'!#REF!</definedName>
    <definedName name="Z_D6CFA044_0C8C_4ECE_96A2_AFF3DD5E0425_.wvu.Rows" localSheetId="7" hidden="1">'A2.12'!#REF!,'A2.12'!#REF!,'A2.12'!#REF!,'A2.12'!#REF!,'A2.12'!#REF!,'A2.12'!#REF!,'A2.12'!#REF!,'A2.12'!#REF!,'A2.12'!#REF!,'A2.12'!#REF!,'A2.12'!#REF!,'A2.12'!#REF!,'A2.12'!#REF!,'A2.12'!#REF!,'A2.12'!#REF!,'A2.12'!#REF!,'A2.12'!#REF!,'A2.12'!#REF!,'A2.12'!#REF!,'A2.12'!#REF!,'A2.12'!#REF!,'A2.12'!#REF!,'A2.12'!#REF!,'A2.12'!#REF!,'A2.12'!#REF!,'A2.12'!#REF!,'A2.12'!#REF!,'A2.12'!#REF!,'A2.12'!#REF!,'A2.12'!#REF!,'A2.12'!#REF!,'A2.12'!#REF!,'A2.12'!#REF!,'A2.12'!#REF!,'A2.12'!#REF!,'A2.12'!#REF!,'A2.12'!#REF!,'A2.12'!#REF!,'A2.12'!#REF!,'A2.12'!#REF!,'A2.12'!#REF!</definedName>
    <definedName name="Z_D6CFA044_0C8C_4ECE_96A2_AFF3DD5E0425_.wvu.Rows" localSheetId="9" hidden="1">'B1.05'!#REF!,'B1.05'!#REF!,'B1.05'!#REF!,'B1.05'!#REF!,'B1.05'!#REF!,'B1.05'!#REF!,'B1.05'!#REF!,'B1.05'!#REF!,'B1.05'!#REF!,'B1.05'!#REF!,'B1.05'!#REF!,'B1.05'!#REF!,'B1.05'!#REF!,'B1.05'!#REF!,'B1.05'!#REF!,'B1.05'!#REF!,'B1.05'!#REF!,'B1.05'!#REF!,'B1.05'!#REF!,'B1.05'!#REF!,'B1.05'!#REF!,'B1.05'!#REF!,'B1.05'!#REF!,'B1.05'!#REF!,'B1.05'!#REF!,'B1.05'!#REF!,'B1.05'!#REF!,'B1.05'!#REF!,'B1.05'!#REF!,'B1.05'!#REF!,'B1.05'!#REF!,'B1.05'!#REF!,'B1.05'!#REF!,'B1.05'!#REF!,'B1.05'!#REF!,'B1.05'!#REF!,'B1.05'!#REF!,'B1.05'!#REF!,'B1.05'!#REF!,'B1.05'!#REF!,'B1.05'!#REF!</definedName>
    <definedName name="Z_D6CFA044_0C8C_4ECE_96A2_AFF3DD5E0425_.wvu.Rows" localSheetId="8" hidden="1">'B1.07'!#REF!,'B1.07'!#REF!,'B1.07'!#REF!,'B1.07'!#REF!,'B1.07'!#REF!,'B1.07'!#REF!,'B1.07'!#REF!,'B1.07'!#REF!,'B1.07'!#REF!,'B1.07'!#REF!,'B1.07'!#REF!,'B1.07'!#REF!,'B1.07'!#REF!,'B1.07'!#REF!,'B1.07'!#REF!,'B1.07'!#REF!,'B1.07'!#REF!,'B1.07'!#REF!,'B1.07'!#REF!,'B1.07'!#REF!,'B1.07'!#REF!,'B1.07'!#REF!,'B1.07'!#REF!,'B1.07'!#REF!,'B1.07'!#REF!,'B1.07'!#REF!,'B1.07'!#REF!,'B1.07'!#REF!,'B1.07'!#REF!,'B1.07'!#REF!,'B1.07'!#REF!,'B1.07'!#REF!,'B1.07'!#REF!,'B1.07'!#REF!,'B1.07'!#REF!,'B1.07'!#REF!,'B1.07'!#REF!,'B1.07'!#REF!,'B1.07'!#REF!,'B1.07'!#REF!,'B1.07'!#REF!</definedName>
    <definedName name="Z_D6CFA044_0C8C_4ECE_96A2_AFF3DD5E0425_.wvu.Rows" localSheetId="10" hidden="1">'B1.08'!#REF!,'B1.08'!#REF!,'B1.08'!#REF!,'B1.08'!#REF!,'B1.08'!#REF!,'B1.08'!#REF!,'B1.08'!#REF!,'B1.08'!#REF!,'B1.08'!#REF!,'B1.08'!#REF!,'B1.08'!#REF!,'B1.08'!#REF!,'B1.08'!#REF!,'B1.08'!#REF!,'B1.08'!#REF!,'B1.08'!#REF!,'B1.08'!#REF!,'B1.08'!#REF!,'B1.08'!#REF!,'B1.08'!#REF!,'B1.08'!#REF!,'B1.08'!#REF!,'B1.08'!#REF!,'B1.08'!#REF!,'B1.08'!#REF!,'B1.08'!#REF!,'B1.08'!#REF!,'B1.08'!#REF!,'B1.08'!#REF!,'B1.08'!#REF!,'B1.08'!#REF!,'B1.08'!#REF!,'B1.08'!#REF!,'B1.08'!#REF!,'B1.08'!#REF!,'B1.08'!#REF!,'B1.08'!#REF!,'B1.08'!#REF!,'B1.08'!#REF!,'B1.08'!#REF!,'B1.08'!#REF!</definedName>
    <definedName name="Z_D6CFA044_0C8C_4ECE_96A2_AFF3DD5E0425_.wvu.Rows" localSheetId="11" hidden="1">'B2.08'!#REF!,'B2.08'!#REF!,'B2.08'!#REF!,'B2.08'!#REF!,'B2.08'!#REF!,'B2.08'!#REF!,'B2.08'!#REF!,'B2.08'!#REF!,'B2.08'!#REF!,'B2.08'!#REF!,'B2.08'!#REF!,'B2.08'!#REF!,'B2.08'!#REF!,'B2.08'!#REF!,'B2.08'!#REF!,'B2.08'!#REF!,'B2.08'!#REF!,'B2.08'!#REF!,'B2.08'!#REF!,'B2.08'!#REF!,'B2.08'!#REF!,'B2.08'!#REF!,'B2.08'!#REF!,'B2.08'!#REF!,'B2.08'!#REF!,'B2.08'!#REF!,'B2.08'!#REF!,'B2.08'!#REF!,'B2.08'!#REF!,'B2.08'!#REF!,'B2.08'!#REF!,'B2.08'!#REF!,'B2.08'!#REF!,'B2.08'!#REF!,'B2.08'!#REF!,'B2.08'!#REF!,'B2.08'!#REF!,'B2.08'!#REF!,'B2.08'!#REF!,'B2.08'!#REF!,'B2.08'!#REF!</definedName>
    <definedName name="Z_D6CFA044_0C8C_4ECE_96A2_AFF3DD5E0425_.wvu.Rows" localSheetId="16" hidden="1">'B2.10'!#REF!,'B2.10'!#REF!,'B2.10'!#REF!,'B2.10'!#REF!,'B2.10'!#REF!,'B2.10'!#REF!,'B2.10'!#REF!,'B2.10'!#REF!,'B2.10'!#REF!,'B2.10'!#REF!,'B2.10'!#REF!,'B2.10'!#REF!,'B2.10'!#REF!,'B2.10'!#REF!,'B2.10'!#REF!,'B2.10'!#REF!,'B2.10'!#REF!,'B2.10'!#REF!,'B2.10'!#REF!,'B2.10'!#REF!,'B2.10'!#REF!,'B2.10'!#REF!,'B2.10'!#REF!,'B2.10'!#REF!,'B2.10'!#REF!,'B2.10'!#REF!,'B2.10'!#REF!,'B2.10'!#REF!,'B2.10'!#REF!,'B2.10'!#REF!,'B2.10'!#REF!,'B2.10'!#REF!,'B2.10'!#REF!,'B2.10'!#REF!,'B2.10'!#REF!,'B2.10'!#REF!,'B2.10'!#REF!,'B2.10'!#REF!,'B2.10'!#REF!,'B2.10'!#REF!,'B2.10'!#REF!</definedName>
    <definedName name="Z_D6CFA044_0C8C_4ECE_96A2_AFF3DD5E0425_.wvu.Rows" localSheetId="12" hidden="1">'B2.11'!#REF!,'B2.11'!#REF!,'B2.11'!#REF!,'B2.11'!#REF!,'B2.11'!#REF!,'B2.11'!#REF!,'B2.11'!#REF!,'B2.11'!#REF!,'B2.11'!#REF!,'B2.11'!#REF!,'B2.11'!#REF!,'B2.11'!#REF!,'B2.11'!#REF!,'B2.11'!#REF!,'B2.11'!#REF!,'B2.11'!#REF!,'B2.11'!#REF!,'B2.11'!#REF!,'B2.11'!#REF!,'B2.11'!#REF!,'B2.11'!#REF!,'B2.11'!#REF!,'B2.11'!#REF!,'B2.11'!#REF!,'B2.11'!#REF!,'B2.11'!#REF!,'B2.11'!#REF!,'B2.11'!#REF!,'B2.11'!#REF!,'B2.11'!#REF!,'B2.11'!#REF!,'B2.11'!#REF!,'B2.11'!#REF!,'B2.11'!#REF!,'B2.11'!#REF!,'B2.11'!#REF!,'B2.11'!#REF!,'B2.11'!#REF!,'B2.11'!#REF!,'B2.11'!#REF!,'B2.11'!#REF!</definedName>
    <definedName name="Z_D6CFA044_0C8C_4ECE_96A2_AFF3DD5E0425_.wvu.Rows" localSheetId="14" hidden="1">'B3.09'!#REF!,'B3.09'!#REF!,'B3.09'!#REF!,'B3.09'!#REF!,'B3.09'!#REF!,'B3.09'!#REF!,'B3.09'!#REF!,'B3.09'!#REF!,'B3.09'!#REF!,'B3.09'!#REF!,'B3.09'!#REF!,'B3.09'!#REF!,'B3.09'!#REF!,'B3.09'!#REF!,'B3.09'!#REF!,'B3.09'!#REF!,'B3.09'!#REF!,'B3.09'!#REF!,'B3.09'!#REF!,'B3.09'!#REF!,'B3.09'!#REF!,'B3.09'!#REF!,'B3.09'!#REF!,'B3.09'!#REF!,'B3.09'!#REF!,'B3.09'!#REF!,'B3.09'!#REF!,'B3.09'!#REF!,'B3.09'!#REF!,'B3.09'!#REF!,'B3.09'!#REF!,'B3.09'!#REF!,'B3.09'!#REF!,'B3.09'!#REF!,'B3.09'!#REF!,'B3.09'!#REF!,'B3.09'!#REF!,'B3.09'!#REF!,'B3.09'!#REF!,'B3.09'!#REF!,'B3.09'!#REF!</definedName>
    <definedName name="Z_D6CFA044_0C8C_4ECE_96A2_AFF3DD5E0425_.wvu.Rows" localSheetId="13" hidden="1">'B3.10'!#REF!,'B3.10'!#REF!,'B3.10'!#REF!,'B3.10'!#REF!,'B3.10'!#REF!,'B3.10'!#REF!,'B3.10'!#REF!,'B3.10'!#REF!,'B3.10'!#REF!,'B3.10'!#REF!,'B3.10'!#REF!,'B3.10'!#REF!,'B3.10'!#REF!,'B3.10'!#REF!,'B3.10'!#REF!,'B3.10'!#REF!,'B3.10'!#REF!,'B3.10'!#REF!,'B3.10'!#REF!,'B3.10'!#REF!,'B3.10'!#REF!,'B3.10'!#REF!,'B3.10'!#REF!,'B3.10'!#REF!,'B3.10'!#REF!,'B3.10'!#REF!,'B3.10'!#REF!,'B3.10'!#REF!,'B3.10'!#REF!,'B3.10'!#REF!,'B3.10'!#REF!,'B3.10'!#REF!,'B3.10'!#REF!,'B3.10'!#REF!,'B3.10'!#REF!,'B3.10'!#REF!,'B3.10'!#REF!,'B3.10'!#REF!,'B3.10'!#REF!,'B3.10'!#REF!,'B3.10'!#REF!</definedName>
    <definedName name="Z_D6CFA044_0C8C_4ECE_96A2_AFF3DD5E0425_.wvu.Rows" localSheetId="15" hidden="1">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definedName>
    <definedName name="Z_D6CFA044_0C8C_4ECE_96A2_AFF3DD5E0425_.wvu.Rows" localSheetId="0" hidden="1">'Krycí list'!$1:$1,'Krycí list'!$3:$3,'Krycí list'!$6:$6,'Krycí list'!$8:$8,'Krycí list'!$10:$24</definedName>
  </definedNames>
  <calcPr calcId="191029"/>
  <customWorkbookViews>
    <customWorkbookView name="Petr Smolík – osobní zobrazení" guid="{D6CFA044-0C8C-4ECE-96A2-AFF3DD5E0425}" mergeInterval="0" personalView="1" maximized="1" xWindow="1911" yWindow="-9" windowWidth="1938" windowHeight="1048" activeSheetId="3"/>
    <customWorkbookView name="Vladimír Lazárek – osobní zobrazení" guid="{82B4F4D9-5370-4303-A97E-2A49E01AF629}" mergeInterval="0" personalView="1" maximized="1" xWindow="-8" yWindow="-8" windowWidth="1936" windowHeight="1056" activeSheetId="3"/>
    <customWorkbookView name="Sebastian Fenyk – osobní zobrazení" guid="{65E3123D-ED26-44E3-A414-09EEEF825484}" mergeInterval="0" personalView="1" maximized="1" xWindow="-8" yWindow="-8" windowWidth="1936" windowHeight="105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 i="2" l="1"/>
  <c r="A27" i="2"/>
  <c r="A26" i="2"/>
  <c r="A25" i="2"/>
  <c r="A24" i="2"/>
  <c r="A23" i="2"/>
  <c r="A22" i="2"/>
  <c r="A21" i="2"/>
  <c r="A20" i="2"/>
  <c r="A19" i="2"/>
  <c r="A18" i="2"/>
  <c r="A17" i="2"/>
  <c r="A16" i="2"/>
  <c r="A15" i="2"/>
  <c r="A14" i="2"/>
  <c r="B28" i="2"/>
  <c r="B27" i="2"/>
  <c r="B26" i="2"/>
  <c r="B25" i="2"/>
  <c r="B24" i="2"/>
  <c r="B23" i="2"/>
  <c r="B22" i="2"/>
  <c r="B21" i="2"/>
  <c r="B20" i="2"/>
  <c r="B19" i="2"/>
  <c r="B18" i="2"/>
  <c r="B17" i="2"/>
  <c r="B16" i="2"/>
  <c r="B15" i="2"/>
  <c r="G18" i="21"/>
  <c r="G17" i="21"/>
  <c r="I16" i="21"/>
  <c r="C9" i="21"/>
  <c r="C8" i="21"/>
  <c r="C7" i="21"/>
  <c r="C5" i="21"/>
  <c r="C4" i="21"/>
  <c r="C3" i="21"/>
  <c r="C2" i="21"/>
  <c r="I20" i="20"/>
  <c r="I19" i="20"/>
  <c r="G18" i="20"/>
  <c r="G17" i="20"/>
  <c r="I16" i="20"/>
  <c r="C9" i="20"/>
  <c r="C8" i="20"/>
  <c r="C7" i="20"/>
  <c r="C5" i="20"/>
  <c r="C4" i="20"/>
  <c r="C3" i="20"/>
  <c r="C2" i="20"/>
  <c r="I20" i="18"/>
  <c r="I19" i="18"/>
  <c r="G18" i="18"/>
  <c r="G17" i="18"/>
  <c r="C9" i="18"/>
  <c r="C8" i="18"/>
  <c r="C7" i="18"/>
  <c r="C5" i="18"/>
  <c r="C4" i="18"/>
  <c r="C3" i="18"/>
  <c r="C2" i="18"/>
  <c r="I27" i="17"/>
  <c r="I26" i="17"/>
  <c r="I21" i="17"/>
  <c r="I20" i="17"/>
  <c r="I19" i="17"/>
  <c r="I18" i="17"/>
  <c r="C9" i="17"/>
  <c r="C8" i="17"/>
  <c r="C7" i="17"/>
  <c r="C5" i="17"/>
  <c r="C4" i="17"/>
  <c r="C3" i="17"/>
  <c r="C2" i="17"/>
  <c r="C9" i="16"/>
  <c r="C8" i="16"/>
  <c r="C7" i="16"/>
  <c r="C5" i="16"/>
  <c r="C4" i="16"/>
  <c r="C3" i="16"/>
  <c r="C2" i="16"/>
  <c r="I22" i="15"/>
  <c r="I21" i="15"/>
  <c r="C9" i="15"/>
  <c r="C8" i="15"/>
  <c r="C7" i="15"/>
  <c r="C5" i="15"/>
  <c r="C4" i="15"/>
  <c r="C3" i="15"/>
  <c r="C2" i="15"/>
  <c r="C9" i="14"/>
  <c r="C8" i="14"/>
  <c r="C7" i="14"/>
  <c r="C5" i="14"/>
  <c r="C4" i="14"/>
  <c r="C3" i="14"/>
  <c r="C2" i="14"/>
  <c r="I21" i="13"/>
  <c r="C9" i="13"/>
  <c r="C8" i="13"/>
  <c r="C7" i="13"/>
  <c r="C5" i="13"/>
  <c r="C4" i="13"/>
  <c r="C3" i="13"/>
  <c r="C2" i="13"/>
  <c r="I16" i="12"/>
  <c r="C9" i="12"/>
  <c r="C8" i="12"/>
  <c r="C7" i="12"/>
  <c r="C5" i="12"/>
  <c r="C4" i="12"/>
  <c r="C3" i="12"/>
  <c r="C2" i="12"/>
  <c r="I17" i="21" l="1"/>
  <c r="I22" i="17"/>
  <c r="I30" i="16"/>
  <c r="I18" i="14"/>
  <c r="I21" i="20"/>
  <c r="I18" i="20"/>
  <c r="I17" i="20"/>
  <c r="I21" i="18"/>
  <c r="I18" i="21"/>
  <c r="I37" i="16"/>
  <c r="I45" i="16"/>
  <c r="I22" i="16"/>
  <c r="I23" i="17"/>
  <c r="I46" i="16"/>
  <c r="I23" i="16"/>
  <c r="I21" i="16"/>
  <c r="I35" i="16"/>
  <c r="I43" i="16"/>
  <c r="I34" i="16"/>
  <c r="I47" i="16"/>
  <c r="I20" i="13"/>
  <c r="I22" i="12"/>
  <c r="I16" i="14"/>
  <c r="I25" i="13"/>
  <c r="I19" i="13"/>
  <c r="I18" i="13"/>
  <c r="I25" i="12"/>
  <c r="I17" i="12"/>
  <c r="I24" i="12"/>
  <c r="I15" i="21" l="1"/>
  <c r="I14" i="21" s="1"/>
  <c r="C28" i="2" s="1"/>
  <c r="E52" i="1" s="1"/>
  <c r="I36" i="16"/>
  <c r="I32" i="16"/>
  <c r="I20" i="15"/>
  <c r="I19" i="14"/>
  <c r="I23" i="13"/>
  <c r="I19" i="12"/>
  <c r="I15" i="20"/>
  <c r="I14" i="20" s="1"/>
  <c r="C27" i="2" s="1"/>
  <c r="E51" i="1" s="1"/>
  <c r="I19" i="21"/>
  <c r="I18" i="18"/>
  <c r="I16" i="17"/>
  <c r="I24" i="17"/>
  <c r="I17" i="17"/>
  <c r="I16" i="18"/>
  <c r="I17" i="18"/>
  <c r="I38" i="16"/>
  <c r="I25" i="16"/>
  <c r="I27" i="16"/>
  <c r="I28" i="16"/>
  <c r="I16" i="16"/>
  <c r="I18" i="16"/>
  <c r="I40" i="16"/>
  <c r="I39" i="16"/>
  <c r="I20" i="16"/>
  <c r="I26" i="16"/>
  <c r="I29" i="16"/>
  <c r="I33" i="16"/>
  <c r="I25" i="17"/>
  <c r="I16" i="15"/>
  <c r="I18" i="15"/>
  <c r="I24" i="15"/>
  <c r="I19" i="15"/>
  <c r="I41" i="16"/>
  <c r="I44" i="16"/>
  <c r="I17" i="16"/>
  <c r="I42" i="16"/>
  <c r="I24" i="16"/>
  <c r="I31" i="16"/>
  <c r="I19" i="16"/>
  <c r="I20" i="14"/>
  <c r="I17" i="14"/>
  <c r="I21" i="14"/>
  <c r="I24" i="13"/>
  <c r="I28" i="13"/>
  <c r="I16" i="13"/>
  <c r="I20" i="12"/>
  <c r="I23" i="15"/>
  <c r="I17" i="15"/>
  <c r="I17" i="13"/>
  <c r="I29" i="13"/>
  <c r="I26" i="13"/>
  <c r="I27" i="13"/>
  <c r="I22" i="13"/>
  <c r="I23" i="12"/>
  <c r="I21" i="12"/>
  <c r="I18" i="12"/>
  <c r="I15" i="14" l="1"/>
  <c r="I14" i="14" s="1"/>
  <c r="C22" i="2" s="1"/>
  <c r="E46" i="1" s="1"/>
  <c r="I22" i="20"/>
  <c r="I15" i="18"/>
  <c r="I14" i="18" s="1"/>
  <c r="I15" i="17"/>
  <c r="I14" i="17" s="1"/>
  <c r="I15" i="15"/>
  <c r="I14" i="15" s="1"/>
  <c r="I15" i="16"/>
  <c r="I14" i="16" s="1"/>
  <c r="C24" i="2" s="1"/>
  <c r="E48" i="1" s="1"/>
  <c r="I15" i="13"/>
  <c r="I14" i="13" s="1"/>
  <c r="I15" i="12"/>
  <c r="I14" i="12" s="1"/>
  <c r="C20" i="2" s="1"/>
  <c r="E44" i="1" s="1"/>
  <c r="I22" i="18" l="1"/>
  <c r="C26" i="2"/>
  <c r="E50" i="1" s="1"/>
  <c r="I28" i="17"/>
  <c r="C25" i="2"/>
  <c r="E49" i="1" s="1"/>
  <c r="I25" i="15"/>
  <c r="C23" i="2"/>
  <c r="E47" i="1" s="1"/>
  <c r="I26" i="12"/>
  <c r="I30" i="13"/>
  <c r="C21" i="2"/>
  <c r="I48" i="16"/>
  <c r="I22" i="14"/>
  <c r="I20" i="10"/>
  <c r="I19" i="10"/>
  <c r="G18" i="10"/>
  <c r="G17" i="10"/>
  <c r="C9" i="10"/>
  <c r="C8" i="10"/>
  <c r="C7" i="10"/>
  <c r="C5" i="10"/>
  <c r="C4" i="10"/>
  <c r="C3" i="10"/>
  <c r="C2" i="10"/>
  <c r="C9" i="9"/>
  <c r="C8" i="9"/>
  <c r="C7" i="9"/>
  <c r="C5" i="9"/>
  <c r="C4" i="9"/>
  <c r="C3" i="9"/>
  <c r="C2" i="9"/>
  <c r="I49" i="8"/>
  <c r="I41" i="8"/>
  <c r="I40" i="8"/>
  <c r="I35" i="8"/>
  <c r="I33" i="8"/>
  <c r="I29" i="8"/>
  <c r="I28" i="8"/>
  <c r="I24" i="8"/>
  <c r="I22" i="8"/>
  <c r="I20" i="8"/>
  <c r="I19" i="8"/>
  <c r="I16" i="8"/>
  <c r="C9" i="8"/>
  <c r="C8" i="8"/>
  <c r="C7" i="8"/>
  <c r="C5" i="8"/>
  <c r="C4" i="8"/>
  <c r="C3" i="8"/>
  <c r="C2" i="8"/>
  <c r="C9" i="7"/>
  <c r="C8" i="7"/>
  <c r="C7" i="7"/>
  <c r="C5" i="7"/>
  <c r="C4" i="7"/>
  <c r="C3" i="7"/>
  <c r="C2" i="7"/>
  <c r="C9" i="6"/>
  <c r="C8" i="6"/>
  <c r="C7" i="6"/>
  <c r="C5" i="6"/>
  <c r="C4" i="6"/>
  <c r="C3" i="6"/>
  <c r="C2" i="6"/>
  <c r="I18" i="10" l="1"/>
  <c r="I30" i="8"/>
  <c r="E45" i="1"/>
  <c r="I21" i="10"/>
  <c r="I17" i="10"/>
  <c r="I16" i="9"/>
  <c r="I42" i="8"/>
  <c r="I36" i="8"/>
  <c r="I34" i="8"/>
  <c r="I46" i="8"/>
  <c r="I50" i="8"/>
  <c r="I21" i="8"/>
  <c r="I31" i="8"/>
  <c r="I27" i="8"/>
  <c r="I17" i="8"/>
  <c r="I44" i="8"/>
  <c r="I47" i="8"/>
  <c r="I16" i="10"/>
  <c r="I19" i="9"/>
  <c r="I21" i="9"/>
  <c r="I24" i="9"/>
  <c r="I20" i="9"/>
  <c r="I22" i="9"/>
  <c r="I20" i="7"/>
  <c r="I28" i="7"/>
  <c r="I25" i="7"/>
  <c r="I21" i="7"/>
  <c r="I18" i="6"/>
  <c r="I38" i="8"/>
  <c r="I45" i="8"/>
  <c r="I23" i="8"/>
  <c r="I37" i="8"/>
  <c r="I52" i="8"/>
  <c r="I51" i="8"/>
  <c r="I32" i="8"/>
  <c r="I18" i="8"/>
  <c r="I43" i="8"/>
  <c r="I19" i="7"/>
  <c r="I22" i="7"/>
  <c r="I16" i="7"/>
  <c r="I23" i="7"/>
  <c r="I17" i="6"/>
  <c r="I19" i="6"/>
  <c r="I15" i="10" l="1"/>
  <c r="I14" i="10" s="1"/>
  <c r="C19" i="2" s="1"/>
  <c r="E43" i="1" s="1"/>
  <c r="I26" i="8"/>
  <c r="I18" i="9"/>
  <c r="I23" i="9"/>
  <c r="I17" i="9"/>
  <c r="I48" i="8"/>
  <c r="I39" i="8"/>
  <c r="I25" i="8"/>
  <c r="I25" i="9"/>
  <c r="I29" i="7"/>
  <c r="I24" i="7"/>
  <c r="I27" i="7"/>
  <c r="I17" i="7"/>
  <c r="I21" i="6"/>
  <c r="I26" i="7"/>
  <c r="I18" i="7"/>
  <c r="I16" i="6"/>
  <c r="I20" i="6"/>
  <c r="I15" i="8" l="1"/>
  <c r="I14" i="8" s="1"/>
  <c r="C17" i="2" s="1"/>
  <c r="E41" i="1" s="1"/>
  <c r="I15" i="9"/>
  <c r="I14" i="9" s="1"/>
  <c r="I22" i="10"/>
  <c r="I15" i="7"/>
  <c r="I14" i="7" s="1"/>
  <c r="I15" i="6"/>
  <c r="I14" i="6" s="1"/>
  <c r="C15" i="2" s="1"/>
  <c r="E39" i="1" s="1"/>
  <c r="I53" i="8" l="1"/>
  <c r="I26" i="9"/>
  <c r="C18" i="2"/>
  <c r="E42" i="1" s="1"/>
  <c r="I30" i="7"/>
  <c r="C16" i="2"/>
  <c r="E40" i="1" s="1"/>
  <c r="I22" i="6"/>
  <c r="B14" i="2" l="1"/>
  <c r="I19" i="5" l="1"/>
  <c r="I18" i="5" l="1"/>
  <c r="I17" i="5"/>
  <c r="I20" i="5"/>
  <c r="I16" i="5"/>
  <c r="I26" i="5" l="1"/>
  <c r="I24" i="5"/>
  <c r="C9" i="5"/>
  <c r="C8" i="5"/>
  <c r="C7" i="5"/>
  <c r="C5" i="5"/>
  <c r="C4" i="5"/>
  <c r="C3" i="5"/>
  <c r="C2" i="5"/>
  <c r="I21" i="5" l="1"/>
  <c r="I22" i="5"/>
  <c r="I27" i="5"/>
  <c r="I23" i="5"/>
  <c r="I25" i="5"/>
  <c r="I15" i="5" l="1"/>
  <c r="I14" i="5" l="1"/>
  <c r="I28" i="5" l="1"/>
  <c r="C14" i="2"/>
  <c r="B2" i="2"/>
  <c r="B3" i="2"/>
  <c r="B4" i="2"/>
  <c r="B5" i="2"/>
  <c r="B7" i="2"/>
  <c r="B8" i="2"/>
  <c r="B9" i="2"/>
  <c r="E35" i="1"/>
  <c r="J35" i="1"/>
  <c r="R35" i="1"/>
  <c r="P38" i="1"/>
  <c r="P39" i="1"/>
  <c r="P40" i="1"/>
  <c r="P41" i="1"/>
  <c r="P42" i="1"/>
  <c r="J53" i="1"/>
  <c r="K54" i="1"/>
  <c r="E38" i="1" l="1"/>
  <c r="E53" i="1" s="1"/>
  <c r="C29" i="2"/>
  <c r="R53" i="1" l="1"/>
  <c r="S56" i="1" s="1"/>
  <c r="R56" i="1" l="1"/>
  <c r="O58" i="1" s="1"/>
  <c r="O57" i="1" s="1"/>
  <c r="S57" i="1" s="1"/>
  <c r="R58" i="1" l="1"/>
  <c r="R57" i="1"/>
  <c r="S58" i="1"/>
  <c r="R59" i="1" l="1"/>
</calcChain>
</file>

<file path=xl/sharedStrings.xml><?xml version="1.0" encoding="utf-8"?>
<sst xmlns="http://schemas.openxmlformats.org/spreadsheetml/2006/main" count="1217" uniqueCount="365">
  <si>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</si>
  <si>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</si>
  <si>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</si>
  <si>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</si>
  <si>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</si>
  <si>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</si>
  <si>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</si>
  <si>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</si>
  <si>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</si>
  <si>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</si>
  <si>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</si>
  <si>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</si>
  <si>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</si>
  <si>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</si>
  <si>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</si>
  <si>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</si>
  <si>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</si>
  <si>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</si>
  <si>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</si>
  <si>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</si>
  <si>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</si>
  <si>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</si>
  <si>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</si>
  <si>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</si>
  <si>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</si>
  <si>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</si>
  <si>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</si>
  <si>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</si>
  <si>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</si>
  <si>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</si>
  <si>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</si>
  <si>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</si>
  <si>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</si>
  <si>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</si>
  <si>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</si>
  <si>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</si>
  <si>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</si>
  <si>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Práce přesčas</t>
  </si>
  <si>
    <t>Zařízení staveniště</t>
  </si>
  <si>
    <t>21</t>
  </si>
  <si>
    <t>%</t>
  </si>
  <si>
    <t>Bez pevné podl.</t>
  </si>
  <si>
    <t>Kulturní památka</t>
  </si>
  <si>
    <t>Územní vlivy</t>
  </si>
  <si>
    <t>Provozní vlivy</t>
  </si>
  <si>
    <t>Ostatní</t>
  </si>
  <si>
    <t>VRN z rozpočtu</t>
  </si>
  <si>
    <t>HZS</t>
  </si>
  <si>
    <t>Kompl. činnost</t>
  </si>
  <si>
    <t>Ostatní náklady</t>
  </si>
  <si>
    <t>D</t>
  </si>
  <si>
    <t>Celkové náklady</t>
  </si>
  <si>
    <t>Datum a podpis</t>
  </si>
  <si>
    <t>Razítko</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</si>
  <si>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</si>
  <si>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</si>
  <si>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</si>
  <si>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</si>
  <si>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</si>
  <si>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</si>
  <si>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</si>
  <si>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</si>
  <si>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</si>
  <si>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</si>
  <si>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</si>
  <si>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</si>
  <si>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</si>
  <si>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</si>
  <si>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</si>
  <si>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</si>
  <si>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</si>
  <si>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</si>
  <si>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</si>
  <si>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</si>
  <si>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</si>
  <si>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</si>
  <si>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kus</t>
  </si>
  <si>
    <t xml:space="preserve">REKAPITULACE </t>
  </si>
  <si>
    <t>KRYCÍ LIST SOUPISU</t>
  </si>
  <si>
    <t>OCENĚNÝ SOUPIS PRACÍ A DODÁVEK A SLUŽEB</t>
  </si>
  <si>
    <t>Nábytek</t>
  </si>
  <si>
    <t xml:space="preserve">Židle učitelská </t>
  </si>
  <si>
    <t>AVT</t>
  </si>
  <si>
    <t>ZRN (ř. 1-8)</t>
  </si>
  <si>
    <t>DN (ř. 10-12)</t>
  </si>
  <si>
    <t>VRN (ř. 14-19)</t>
  </si>
  <si>
    <t>Součet 9, 13, 20-23</t>
  </si>
  <si>
    <t>Projektové práce (DSPS)</t>
  </si>
  <si>
    <t>Cena s DPH (ř. 25-26)</t>
  </si>
  <si>
    <t>Popis / minimální technické parametry</t>
  </si>
  <si>
    <t>Cena jednotková bez DPH</t>
  </si>
  <si>
    <t>Cena celkem bez DPH</t>
  </si>
  <si>
    <t>Kód položky / název</t>
  </si>
  <si>
    <t>Katedra učitele</t>
  </si>
  <si>
    <t>Celkem bez DPH</t>
  </si>
  <si>
    <t>Židle studentská</t>
  </si>
  <si>
    <t>Stůl jazykové laboratoře pro 4 studenty</t>
  </si>
  <si>
    <t>Typ</t>
  </si>
  <si>
    <t>Výsuv pro klávesnici</t>
  </si>
  <si>
    <t>vlastní</t>
  </si>
  <si>
    <t>Nástěnná tabule</t>
  </si>
  <si>
    <t>SOUPIS PRACÍ A DODÁVEK A SLUŽEB vč VÝKAZU VÝMĚR</t>
  </si>
  <si>
    <t>Držák PC</t>
  </si>
  <si>
    <t>Hák na zavěšení sluchátek</t>
  </si>
  <si>
    <t>Sebastian Fenyk</t>
  </si>
  <si>
    <t>Výrobce</t>
  </si>
  <si>
    <t>Žákovský stůl</t>
  </si>
  <si>
    <t>Skříň nízká</t>
  </si>
  <si>
    <t>Skříň vysoká</t>
  </si>
  <si>
    <t>Sedací kostka</t>
  </si>
  <si>
    <t>Koberec</t>
  </si>
  <si>
    <t xml:space="preserve">kovový regál </t>
  </si>
  <si>
    <t>Zdroj</t>
  </si>
  <si>
    <t>Učitelská katedra</t>
  </si>
  <si>
    <t>Stůl učebny přírodních věd pro 3 studenty</t>
  </si>
  <si>
    <t>Stůl učebny přírodních věd pro 2 studenty</t>
  </si>
  <si>
    <t>Skříň nízká s plastovými boxy</t>
  </si>
  <si>
    <t>Studentský stůl</t>
  </si>
  <si>
    <t>dílenská policová skříň</t>
  </si>
  <si>
    <t>Učitelský stůl</t>
  </si>
  <si>
    <t>Kontejner pojízdný</t>
  </si>
  <si>
    <t>Skříň vysoká, šatní</t>
  </si>
  <si>
    <t>Skříňka dolní 80, pro osazení dřezu</t>
  </si>
  <si>
    <t>Dveře na myčku nádobí</t>
  </si>
  <si>
    <t>Skříňka dolní zásuvková 60</t>
  </si>
  <si>
    <t>Skříňka dolní zásuvková 80</t>
  </si>
  <si>
    <t>Skříňka dolní pro troubu 60</t>
  </si>
  <si>
    <t>Skříň úzká dolní s výsuvem</t>
  </si>
  <si>
    <t>Skříň se zásuvkami a policemi</t>
  </si>
  <si>
    <t>Skříň pro pračku a sušičku</t>
  </si>
  <si>
    <t>Skříň pro vestavnou lednici</t>
  </si>
  <si>
    <t>Horní skříňka 60 pravá</t>
  </si>
  <si>
    <t xml:space="preserve">Horní skříňka 60 pro mikrovlnnou troubu </t>
  </si>
  <si>
    <t>Horní skříňka 80</t>
  </si>
  <si>
    <t>Pracovní deska</t>
  </si>
  <si>
    <t>Pracovní deska 2</t>
  </si>
  <si>
    <t>Sokly</t>
  </si>
  <si>
    <t>Boční krytí dolní</t>
  </si>
  <si>
    <t>Boční krytí horní</t>
  </si>
  <si>
    <t>Horní deska nad horní skříně</t>
  </si>
  <si>
    <t>Horní deska nad horní skříně 2</t>
  </si>
  <si>
    <t>Horní deska nad horní skříně 3</t>
  </si>
  <si>
    <t>Horkovzdušná trouba</t>
  </si>
  <si>
    <t>Indukční varná deska</t>
  </si>
  <si>
    <t>Myčka nádobí</t>
  </si>
  <si>
    <t>Odsavač par</t>
  </si>
  <si>
    <t>Vestavěná lednice</t>
  </si>
  <si>
    <t>Mikrovlnná trouba</t>
  </si>
  <si>
    <t>Granitový dřez</t>
  </si>
  <si>
    <t>Stojánková vodovodní směšovací baterie</t>
  </si>
  <si>
    <t>pračka</t>
  </si>
  <si>
    <t>sušička</t>
  </si>
  <si>
    <t>LED pásek</t>
  </si>
  <si>
    <t>Nástěnka</t>
  </si>
  <si>
    <t xml:space="preserve">Katedra učitele </t>
  </si>
  <si>
    <t>Židle učitelská</t>
  </si>
  <si>
    <t>Židle žákovská</t>
  </si>
  <si>
    <t>Stůl jídelní</t>
  </si>
  <si>
    <t>skříň</t>
  </si>
  <si>
    <t xml:space="preserve">Skříň nízká </t>
  </si>
  <si>
    <t xml:space="preserve">Molitanová kostka; potahová látka NYLON, vodoodpudivá a snadno omyvatelná tkanina; provedení jednobarevné nebo kombinace barev. Výška min. 48cm, Šířka min. 48cm. 
</t>
  </si>
  <si>
    <t xml:space="preserve">Koberec o rozměru 2 x 4 m. Rozměr upřesňuje výkresová dokumetnace. Polyamid, výška vlasu min. 3 mm. Včetně přechodových lišt po obvodu.
</t>
  </si>
  <si>
    <t xml:space="preserve">Kovový regál bezšroubový, rozměr š. 1200 x v. 1800 x h. 600 mm, min. 5 polic. Nosnost police min. 120 kg. Popis doplňuje výkresová dokumentace. 
</t>
  </si>
  <si>
    <t xml:space="preserve">Skříň s plastovými boxy, je vyrobená z oboustranně laminované dřevotřískové desky tloušťky min. 19 mm, ABS hrany o tloušťce min. 2 mm na pohledových hranách a min. 1 mm na nepohledových jsou lepeny voděodolným polyuretanovým lepidlem. Skříň má záda z oboustranně laminované dřevotřískové desky tloušťky min. 12 mm vsazené v drážce. Korpus je lepený a dodáván vcelku. Uvnitř skříně je min. 24 plastových boxů. Skříň má rektifikační nohy. Rozměry š x v x h 1045 x 850 x 500 mm. 
</t>
  </si>
  <si>
    <t xml:space="preserve">Kovový regál, rozměr š. 1000 x v. 2000 x h. 600 mm, 5 polic. Nosnost police min. 120 kg. Popis doplňuje výkresová dokumentace. 
</t>
  </si>
  <si>
    <t xml:space="preserve">Kovový regál, rozměr š. 1000 x v. 2000 x h. 400 mm, 5 polic. Nosnost police min. 120 kg. Popis doplňuje výkresová dokumentace. 
</t>
  </si>
  <si>
    <t xml:space="preserve">Dílenská plechová skříň s křídlovými dveřmi. Korpus I dveře jsou opatřeny práškovou barvou. Nosnost police min. 60kg. Dvířka skříně dvoukřídlá plná. Rozměr: 950 x 600 x 1950mm. Popis doplňuje výkresová dokumentace. 
</t>
  </si>
  <si>
    <t xml:space="preserve">Kontejner pojízdný o rozměrech 480x616x580mm (š-v-h), min. 3 x uzamykatelná zásuvka. 
Korpus je vyrobený z oboustranně laminované dřevotřískové desky o tloušťce min. 19 mm, ABS hrany o tloušťce min. 2 mm jsou lepeny voděodolným polyuretanovým lepidlem. 4x kolečko o průměru min. 36mm. Všechny zásuvky centrálně uzamykatelné. Kontejner je k zákazníkovi dodáván v celku. Dekor výběr z více základních dle nabídky dodavatele.
</t>
  </si>
  <si>
    <t xml:space="preserve">Židle pojízdná (s kolečky) s výškovým nastavením pomocí pístu, synchronní mechanika, aretace, pevné područky, výškově nastavitelná bederní opěrka. 
</t>
  </si>
  <si>
    <t xml:space="preserve">Skříň policová, 2x dveře - tlumený dotah, výškově stavitelné soklové nohy, kovová úchytka. Je vyrobená z oboustranně laminované dřevotřískové desky tloušťky min. 19 mm, ABS hrany o tloušťce min. 2 mm na pohledových hranách a min. 1 mm na nepohledových jsou lepeny voděodolným polyuretanovým lepidlem. Korpus je lepený a dodáván vcelku. Rozměry š x v x h 800 x 820 x 560 mm. Rozměr vč. dveří a nožiček. 
</t>
  </si>
  <si>
    <t xml:space="preserve">Dveře pro myčku nádobí s kovovou úchytkou vyrobené z oboustranně laminované dřevotřískové desky tloušťky min. 19 mm, ABS hrany o tloušťce min. 2 mm jsou lepeny voděodolným polyuretanovým lepidlem. Rozměry dle dodávané myčky nádobí cca š x v x h 600 x 720 x 19 mm. 
</t>
  </si>
  <si>
    <t xml:space="preserve">Skříň zásuvková, 3x plechová zásuvka - tlumený dotah (1x nízká, 2x vysoká), výškově stavitelné soklové nohy, záda, kovové úchytky. Je vyrobená z oboustranně laminované dřevotřískové desky tloušťky min. 19 mm, ABS hrany o tloušťce min. 2 mm na pohledových hranách a min. 1 mm na nepohledových jsou lepeny voděodolným polyuretanovým lepidlem. Skříň má záda z oboustranně laminované dřevotřískové desky tloušťky min. 12 mm vsazené v drážce. Korpus je lepený a dodáván vcelku. Rozměry š x v x h 600 x 820 x 560 mm. Rozměr vč. dveří a nožiček. 
</t>
  </si>
  <si>
    <t xml:space="preserve">Skříň zásuvková, 3x plechová zásuvka - tlumený dotah (1x nízká, 2x vysoká), výškově stavitelné soklové nohy, záda, kovové úchytky. Je vyrobená z oboustranně laminované dřevotřískové desky tloušťky min. 19 mm, ABS hrany o tloušťce min. 2 mm na pohledových hranách a min. 1 mm na nepohledových jsou lepeny voděodolným polyuretanovým lepidlem. Skříň má záda z oboustranně laminované dřevotřískové desky tloušťky min. 12 mm vsazené v drážce. Korpus je lepený a dodáván vcelku. Rozměry š x v x h 800 x 820 x 560 mm. Rozměr vč. dveří a nožiček. 
</t>
  </si>
  <si>
    <t xml:space="preserve">Skříň pro vestavnou troubu a varnou desku, 1x nízká plechová zásuvka s tlumením, výškově stavitelné soklové nohy, záda, kovové úchytky. Je vyrobená z oboustranně laminované dřevotřískové desky tloušťky min. 19 mm, ABS hrany o tloušťce min. 2 mm na pohledových hranách a min. 1 mm na nepohledových jsou lepeny voděodolným polyuretanovým lepidlem. Skříň má záda za zásuvkovou částí z oboustranně laminované dřevotřískové desky tloušťky min. 12 mm vsazené v drážce. Korpus je lepený a dodáván vcelku. Rozměry š x v x h 600 x 80 x 560 mm. Rozměr vč. dveří a nožiček. 
</t>
  </si>
  <si>
    <t xml:space="preserve">Skříň úzká s výsuvem, výškově stavitelné soklové nohy, záda, kovové úchytky. Je vyrobená z oboustranně laminované dřevotřískové desky tloušťky min. 19 mm, ABS hrany o tloušťce min. 2 mm na pohledových hranách a min. 1 mm na nepohledových jsou lepeny voděodolným polyuretanovým lepidlem. Skříň má záda z oboustranně laminované dřevotřískové desky tloušťky min. 12 mm vsazené v drážce. Korpus je lepený a dodáván vcelku. Rozměry š x v x h 300 x 820 x 560 mm. Rozměr vč. dveří a nožiček. 
</t>
  </si>
  <si>
    <t xml:space="preserve">Skříň s policemi, dveřmi a 2 x zásuvkou, kovová úchytka. Je vyrobená z oboustranně laminované dřevotřískové desky tloušťky min. 19 mm, ABS hrany o tloušťce min. 2 mm na pohledových hranách a min. 1 mm na nepohledových jsou lepeny voděodolným polyuretanovým lepidlem. Korpus je lepený a dodáván vcelku. Minimální rozměry š x v x h 600 x 2000 x 560 mm. Rozměr vč. dveří a nožiček. 
</t>
  </si>
  <si>
    <t xml:space="preserve">Skříň pro pračku a sušičku, 2x dveře, kovová úchytka. Je vyrobená z oboustranně laminované dřevotřískové desky tloušťky min. 19 mm, ABS hrany o tloušťce min. 2 mm na pohledových hranách a min. 1 mm na nepohledových jsou lepeny voděodolným polyuretanovým lepidlem. Korpus je lepený a dodáván vcelku. Minimální rozměry š x v x h 600 x 2000 x 560 mm. Rozměr vč. dveří a nožiček. 
</t>
  </si>
  <si>
    <t xml:space="preserve">Skříň pro vestavnou lednici, 2x dveře,  kovová úchytka. Je vyrobená z oboustranně laminované dřevotřískové desky tloušťky min. 19 mm, ABS hrany o tloušťce min. 2 mm na pohledových hranách a min. 1 mm na nepohledových jsou lepeny voděodolným polyuretanovým lepidlem. Korpus je lepený a dodáván vcelku. Minimální rozměry š x v x h 600 x 2000 x 560 mm. Rozměr vč. dveří a nožiček. 
</t>
  </si>
  <si>
    <t xml:space="preserve">Skříň policová, 1x dveře pravé - tlumený dotah, 1x police, záda, kovová úchytka. Je vyrobená z oboustranně laminované dřevotřískové desky tloušťky min. 19 mm, ABS hrany o tloušťce min. 2 mm na pohledových hranách a min. 1 mm na nepohledových jsou lepeny voděodolným polyuretanovým lepidlem. Skříň má záda z oboustranně laminované dřevotřískové desky tloušťky min. 12 mm vsazené v drážce. Korpus je lepený a dodáván vcelku. Rozměry š x v x h 600 x 550 x 350 mm. Na spodní stranu skříňky je možné instalovat LED pásek. Rozměr vč. dveří.
</t>
  </si>
  <si>
    <t xml:space="preserve">Skříň policová, nahoře  1x dveře pravé - tlumený dotah, 1x police, záda, kovová úchytka, ve spodní části regál pro mikrovlnnou troubu. Je vyrobená z oboustranně laminované dřevotřískové desky tloušťky min. 19 mm, ABS hrany o tloušťce min. 2 mm na pohledových hranách a min. 1 mm na nepohledových jsou lepeny voděodolným polyuretanovým lepidlem. Skříň má záda z oboustranně laminované dřevotřískové desky tloušťky min. 12 mm vsazené v drážce. Korpus je lepený a dodáván vcelku. Rozměry š x v x h 600 x 800 x 350 mm. Rozměr vč. dveří. 
</t>
  </si>
  <si>
    <t xml:space="preserve">Skříň policová, 2x dveře - tlumený dotah, 1x police, záda, kovová úchytka. Je vyrobená z oboustranně laminované dřevotřískové desky tloušťky min. 19 mm, ABS hrany o tloušťce min. 2 mm na pohledových hranách a min. 1 mm na nepohledových jsou lepeny voděodolným polyuretanovým lepidlem. Skříň má záda z oboustranně laminované dřevotřískové desky tloušťky min. 12 mm vsazené v drážce. Korpus je lepený a dodáván vcelku. Rozměry š x v x h 800 x 550 x 350 mm. Na spodní stranu skříňky je možné instalovat LED pásek. Rozměr vč. dveří. 
</t>
  </si>
  <si>
    <t xml:space="preserve">Pracovní deska tloušťky min. 38 mm se zaoblenou hranou. Rozměr š x v x h 7045 x 38 x 600 mm. 
</t>
  </si>
  <si>
    <t xml:space="preserve">Pracovní deska tloušťky min. 38 mm se zaoblenou hranou.  Rozměr š x v x h 2220 x 38 x 600 mm.
</t>
  </si>
  <si>
    <t xml:space="preserve">Sokly pro skříňové sestavy kuchyně. Vyrobené z oboustranně laminované dřevotřískové desky tloušťky min. 18 mm, ABS hrany o tloušťce min. 2 mm na pohledových hranách a min. 1 mm na nepohledových jsou lepeny voděodolným polyuretanovým lepidlem. Rozměry min. š x v x h 1x  6200 x 100 x 19 mm, min. 1x 3375 x 100 x 19 mm. Pod spotřebiči (lednice, vestavné trouby) vyfrézované otvory pro větrací mřížky. Min. 4x hliníková větrací mřížka součástí dodávky. Rozměr mřížky min. š x v 400 x 80 mm. 
</t>
  </si>
  <si>
    <t xml:space="preserve">Boční krytí dolních skříněk vyrobené z oboustranně laminované dřevotřískové desky tloušťky min. 18 mm, ABS hrany o tloušťce min. 2 mm jsou lepeny voděodolným polyuretanovým lepidlem. Rozměry š x v x h 250 x 820 x 18 mm. 
</t>
  </si>
  <si>
    <t xml:space="preserve">Boční krytí horních skříněk vyrobené z oboustranně laminované dřevotřískové desky tloušťky min. 18 mm, ABS hrany o tloušťce min. 2 mm jsou lepeny voděodolným polyuretanovým lepidlem. Rozměry š x v x h 250 x 350 x 18 mm. 
</t>
  </si>
  <si>
    <t xml:space="preserve">Deska nad horní skříně vyrobená z oboustranně laminované dřevotřískové desky tloušťky min. 18 mm, ABS hrany o tloušťce min. 2 mm jsou lepeny voděodolným polyuretanovým lepidlem. Minimální rozměry š x v x h 1900 x 18 x 350 mm. 
</t>
  </si>
  <si>
    <t xml:space="preserve">Deska nad horní skříně vyrobená z oboustranně laminované dřevotřískové desky tloušťky min. 18 mm, ABS hrany o tloušťce min. 2 mm jsou lepeny voděodolným polyuretanovým lepidlem. Minimální rozměry š x v x h 600 x 18 x 350 mm. 
</t>
  </si>
  <si>
    <t xml:space="preserve">Deska nad horní skříně vyrobená z oboustranně laminované dřevotřískové desky tloušťky min. 18 mm, ABS hrany o tloušťce min. 2 mm jsou lepeny voděodolným polyuretanovým lepidlem. Minimální rozměry š x v x h 1720 x 18 x 350 mm. 
</t>
  </si>
  <si>
    <t xml:space="preserve">Horkovzdušná trouba. Min. 7 fukcí + čištění, kapacita min. 60 litrů, energetická třída A, elektronické ovládání, display + 2x ovládací knoflíky, dvířka s dvojitým sklem (studená dvířka). Příslušenství: 2x chromované závěsné boční rošty, 2x hluboké smaltované plechy, 1x chromovaný rošt do plechu, napětí: 220 - 240 V. Rozměr š x v x h 595 x 595 x 565 mm. 
</t>
  </si>
  <si>
    <t xml:space="preserve">Indukční varná deska čtyřplotýnková. 4 varné zóny. Jednoduchý výběr vybrané varné zóny, stupně výkonu a dodatečných funkcí. Podsvícené ukazatele. Funkce POWER (Booster) = rychlé ohřátí, dětský zámek, Zajištění/odjištění ovládacího panelu, indikátory zbytkového tepla. Rozměry š x h 560 x490 mm. 
</t>
  </si>
  <si>
    <t xml:space="preserve">Vysoká vestavěná lednice. Vnitřní objem min. 289 litrů, energetická třída F, nastavitelné police z tvrzeného skla,vestavěný ventilátor,spínač na rychlé ochlazení, vestavěné osvětlení LED, nastavitelné přihrádky ve dveřích, police a vyjímatelný box pro jednoduché čištění.
Průhledné přihrádky ve dveřích, přihrádky na zeleninu a mrazicí zásuvky poskytují dobrý přehled o obsahu chladničky/mrazničky. Hloubka: min. 54.5 cm
Výška: min. 185.0 cm
Objem, chladnička: min. 210 l
Objem, mraznička: min. 79 l
Délka kabelu: min. 235 cm
</t>
  </si>
  <si>
    <t xml:space="preserve">Granitový dřez s odkapem, provedení Onyx, otočný, rozměr 780 x 435 mm, vana 390 x 355 x 200 mm, horní montáž, minimálně 50 cm skříňka.Součástí dřezu je kompletní příslušenství k montáži. 
</t>
  </si>
  <si>
    <t xml:space="preserve">Stojánková vodovodní směšovací baterie. Bez sprchy. Barva chrom. Otočná páková baterie o 360°, keramická kartuš, rozměry min. v x h 332 x 192 mm. </t>
  </si>
  <si>
    <t xml:space="preserve">Předem plněná pračka, energetická třída A, kapacita min. 7 kg, rozměry max. 600 š x 850 v x 600 h mm, min. 1 100 ot/min, pára proti pomačkání, odložený start. 
</t>
  </si>
  <si>
    <t xml:space="preserve">Předem plněná sušička, energetická třída A, kapacita min. 8 kg, rozměry max. 600 š x 850 v x 500 h mm, LCD displej, počet programů min. 10, ochrana proti pomačkání, odložený start. 
</t>
  </si>
  <si>
    <t xml:space="preserve">LED pásek pro instalaci na spodní stranu skříněk kuchyňské sestavy A - okruh 1. Bílé světlo, v hliníkovém profilu krytý mléčným difusorem. Včetně transformátoru. Popis doplňuje výkresová dokumentace. 
</t>
  </si>
  <si>
    <t xml:space="preserve">LED pásek pro instalaci na spodní stranu skříněk kuchyňské sestavy A - okruh 2. Bílé světlo, v hliníkovém profilu krytý mléčným difusorem. Včetně transformátoru. Popis doplňuje výkresová dokumentace.
</t>
  </si>
  <si>
    <t xml:space="preserve">Nástěnka textilní š-1500 x v-1000 mm, povrch tvořen min. 5 mm silnou vstvou bulletin boardu. Jádro tvořené hobrou min. síly 12 mm s podkladovou překližkou. Rám nástěnky je tvořen profilem z přírodního eloxovaného hliníku v rozích opatřen bezpečnostními koncovkami. </t>
  </si>
  <si>
    <t xml:space="preserve">Katedra profesora přizpůsobena pro osazení PC. Vnější rozměry katedry š x v x h 1200 × 680 × 760 mm, 2× kabelová průchodka. V pravé části katedry umístěna uzamykatelná skříňka na soklu o vnitřních rozměrech min. š x v x h 510 × 632 × 688 mm. Skříňka vybavena nasávacím otvorem v čele dvířek a otvorem v horní části pro odvedení teplého vzduchu (krytí otvorů perforovaným plechem/mřížkou). Prostor vybaven falešnými uzamykatelnými zády. Vytvořený propoj mezi prostorem uzamykatelné skříňky a falešnými zády. Možnost napojení katedry na kabelové žlaby pro studentské stoly. Standardně použité materiály: oboustranně laminovaná dřevotřísková deska tloušťky min. 19 mm. ABS hrany tloušťky min. 2 mm na pohledových hranách a ABS hrany tloušťky min. 1 mm na nepohledových hranách. Hrany lepeny voděodolným PUR lepidlem.  
</t>
  </si>
  <si>
    <t xml:space="preserve">Obdélníkový stůl vyrobený z kovové konstrukce a odolné desky. Konstrukce je svařena z kovových profilů o průřezu: min. 30x30 mm jekl nebo min. 38 mm trubka, min. 40 x 20 mm jekl, všechny s tloušťkou stěny min. 2 mm. Konstrukce je povrchově ošetřena práškovým vypalovacím lakem v odstínu RAL. Deska o celkové tloušťce min. 25 mm je vyrobena z oboustranně laminované dřevotřískové desky HPL laminátem o tloušťce min. 1,5 mm, ABS hrany o tloušťce min. 2 mm jsou lepeny voděodolným polyuretanovým lepidlem. Rozměry š x v h 1200 x 760 x 700 mm. 
</t>
  </si>
  <si>
    <t xml:space="preserve">Držák PC plechový, šířkově nastavitelný. Držák je určen pro instalaci počítače s maximálními rozměry š. 220mm × v. 450mm x h. 480 mm. 
</t>
  </si>
  <si>
    <t xml:space="preserve">Standardní hák pro žákovské lavice - možnost nainstalovat jako hák pro zavěšení sluchátek. 
</t>
  </si>
  <si>
    <t>Základní škola, Liberec, Švermova 403/40, p. o.</t>
  </si>
  <si>
    <t>Statutární Město Liberec,
Švermova 403/40, Liberec X-Františkov, 460 10 Liberec</t>
  </si>
  <si>
    <t xml:space="preserve">Myčka nádobí. Výškově nastavitelný horní koš: nabízí extra místo, zvláště pro vysoké nádobí. InfoLight: světlo promítané na zem informuje, zda je myčka zapnuta nebo vypnuta. AquaStop: 100% ochrana před škodami způsobenými vodou, garantovaná po celou dobu životnosti spotřebiče. Ochrana skla: jemné zacházení se sklenicemi a choulostivým nádobím. Dětská pojistka: zabrání nechtěnému otevření myčky během průběhu mytí. Rozměry spotřebiče (V x Š x H): 81.5 x 59.8 x 55 cm. 
</t>
  </si>
  <si>
    <t xml:space="preserve">Vestavná mikrovlnná trouba, rozměry- min. - Šířka: 59.5 cm, Hloubka: 31.7 cm,Výška: 39.4 cm, Objem: min. 22 l,Váha max: 25 kg,Max. výkon mikrovlnné trouby min.: 750 W, funkce: rychlé zahřátí, automatické rozmrazování, napařovací sada, dveře bez úchytek. 
</t>
  </si>
  <si>
    <t xml:space="preserve">Komínový odsavač par. Enegretická třída C, min. 3 stupně výkonu, skleněná vertikální deska s integrovaným dotykovým ovládacím panelem. Rozměry min. š x v x h 600 x 382+400 až 790 x 430 mm. Včetně uhlíkového filtru a flexibilní roury digestoře. 
</t>
  </si>
  <si>
    <t xml:space="preserve">Kontejner pojízdný o rozměrech 480x616x580mm (š-v-h), min. 3 x uzamykatelná zásuvka. 
Korpus je vyrobený z oboustranně laminované dřevotřískové desky o tloušťce min. 19 mm, ABS hrany o tloušťce min. 2 mm jsou lepeny voděodolným polyuretanovým lepidlem. 4x kolečko o průměru min. 36mm. Všechny zásuvky centrálně uzamykatelné. Kontejner je k zákazníkovi dodáván v celku. Dekor z více základních typů. 
</t>
  </si>
  <si>
    <t>Skříň pod tiskárnu</t>
  </si>
  <si>
    <t>Skříň dvoudveřová,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Skříň má rektifikační nohy, dveřní závěsy s úhlem otevření 110°, celokovové úchytky. Rozměry š x v x h 800 x 850 x 620 mm. Cena včetně dopravy, výnosu a montáže.</t>
  </si>
  <si>
    <t>11/2024</t>
  </si>
  <si>
    <t>Stůl pro 4 studenty</t>
  </si>
  <si>
    <t xml:space="preserve">Stůl pro 4 studenty. Půdorysné rozměry stolu 1300×1300mm se zkosenými hranami o délce min. 375mm, výška stolové desky min. 760mm. Uprostřed stolu umístěn zásuvkový modul- každý modul obsahuje- 4 x vestavěná zásuvka 230V( max zatížení 2500W). Tlačítko pro otevření modulu, uzavření se provádí zaklapnutím. Konstrukce nábytku je z oboustranně laminované dřevotřískové desky tloušťky min. 19 mm, pracovní deska min. 22 mm, pohledové hrany jsou lepeny min. 2 mm ABS hranou, nepohledové min. 1 mm ABS hranou, lepeny jsou voděodolným PUR lepidlem. Záruka min. 5 let. 
</t>
  </si>
  <si>
    <t>Stůl pro 4 studenty s PC</t>
  </si>
  <si>
    <t>Skříň otevřená</t>
  </si>
  <si>
    <t>Lavice pro 1x studenta</t>
  </si>
  <si>
    <t>Kotvení do podlahy</t>
  </si>
  <si>
    <t xml:space="preserve">Kotvení do podlahy do tvaru L, příložka pozink, hmoždinka min. 8x50. 
</t>
  </si>
  <si>
    <t>Kabelový žlab pro spojení 4x lavice pro 1x studenta 
(sezení proti sobě)</t>
  </si>
  <si>
    <t>Krycí bok pro kabelový žlab
(sezení naproti sobě)</t>
  </si>
  <si>
    <t xml:space="preserve">Deska pro zakrytí spodního otvoru sestavy žákovských stolů a kabelového žlabu, montáž pomocí plastových příchytek. Možnost výběru barevného provedení alespoň z více základních typů dekorů/barev. 
</t>
  </si>
  <si>
    <t>Kabelový žlab k lavici pro 2x studenta - otevírání shora
(pro sestavy do U)</t>
  </si>
  <si>
    <t>Ponk studentský</t>
  </si>
  <si>
    <t xml:space="preserve">Kabelový žlab, otevírání shora
</t>
  </si>
  <si>
    <t>Robotický stůl, malý</t>
  </si>
  <si>
    <t xml:space="preserve">Skříň s plastovými boxy, je vyrobená z oboustranně laminované dřevotřískové desky tloušťky min. 19 mm, ABS hrany o tloušťce min. 2 mm na pohledových hranách a min. 1 mm na nepohledových jsou lepeny voděodolným polyuretanovým lepidlem. Skříň má záda z oboustranně laminované dřevotřískové desky tloušťky min. 12 mm vsazené v drážce. Korpus je lepený a dodáván vcelku. Uvnitř skříně je min. 32 plastových boxů. Skříň má rektifikační nohy. Rozměry š x v x h 1387 x 850 x 500 mm. 
</t>
  </si>
  <si>
    <t xml:space="preserve">Standardní hák pro žákovské lavice - možnost nainstalovat jako hák pro zavěšení sluchátek.
</t>
  </si>
  <si>
    <t>Katedra vyučujícího - PC stůl</t>
  </si>
  <si>
    <t>Katedra vyučujícího - skříňka pro el. rozvaděč</t>
  </si>
  <si>
    <t>Katedra vyučujícího - skříňka volná</t>
  </si>
  <si>
    <t>Katedra vyučujícího - skříňka s větrací mřížkou</t>
  </si>
  <si>
    <t>Katedra vyučujícího - skříňka dřezová</t>
  </si>
  <si>
    <t>Katedra vyučujícího - pracovní deska</t>
  </si>
  <si>
    <t>Dřez keramický</t>
  </si>
  <si>
    <t xml:space="preserve">Dřez keramický chemicky odolný 450x450 mm, bílá matná. 
</t>
  </si>
  <si>
    <t>Baterie vodovodní</t>
  </si>
  <si>
    <t xml:space="preserve">Baterie páková směšovací, tlaková, chrom. 
</t>
  </si>
  <si>
    <t xml:space="preserve">Baterie páková pouze na studenou vodu. 
</t>
  </si>
  <si>
    <t>Bezodtahová digestoř</t>
  </si>
  <si>
    <t>Skříňka  pod digestoř</t>
  </si>
  <si>
    <t xml:space="preserve">Elektrický zdroj pro elektrické zámky v lavicích. 1 zdroj určen pro 4-5 stolů. 
</t>
  </si>
  <si>
    <t>Středový tunel</t>
  </si>
  <si>
    <t>Středový tunel - kryt</t>
  </si>
  <si>
    <t>Skříň</t>
  </si>
  <si>
    <t>Mycí pracoviště</t>
  </si>
  <si>
    <t xml:space="preserve">Mycí pracoviště, min. 3x spodní skříňka, odolná pracovní deska, min. 2x nerezový dřez a vodovodní baterie. Rozměr min.: 2400x600 mm. Popis doplňuje výkresová dokumentace. 
</t>
  </si>
  <si>
    <t xml:space="preserve">Kontejner pojízdný o rozměrech 480x616x580mm (š-v-h), min. 3 x uzamykatelná zásuvka. 
Korpus je vyrobený z oboustranně laminované dřevotřískové desky o tloušťce min. 19 mm, ABS hrany o tloušťce min. 2 mm jsou lepeny voděodolným polyuretanovým lepidlem. 4x kolečko o průměru min. 36mm. Všechny zásuvky centrálně uzamykatelné. Kontejner je k zákazníkovi dodáván v celku. Dekor alespoň z více základních typů. 
</t>
  </si>
  <si>
    <t xml:space="preserve">Skříň </t>
  </si>
  <si>
    <t>Skříň na chemikálie</t>
  </si>
  <si>
    <t xml:space="preserve">Skříň na chemikálie, křídlové dveře, bezpečné skladování vodu ohrožujících látek, nehořlavých kapalin a jedovatých látek na pracovišti. Korpus z ocelového plechu, připraveno k připojení odvětrávacího zařízení, min. 3 vložné police, podlahová vana o objemu min. 30 l. Rozměry š. 1055x h. 520 x v. 1950 mm. 
</t>
  </si>
  <si>
    <t>Stůl</t>
  </si>
  <si>
    <t xml:space="preserve">Stůl žákovský s naklápěcí pracovní plochou. Konstrukce je z plochooválných a tunelových ocelových profilů min. 55×35, 74×20 a 80×25 mm. Stoly jsou vyráběny ve velikostech S (rozsah velikostí 2, 3, 4), M (3, 4, 5) a XL (4, 5, 6 a 7), jednomístné (800×600 mm). Naklápění v rozmezí min. 0–16°, pracovní plocha je rozdělená tak, že 1/3 plochy je vždy vodorovná s plastovou miskou na psací potřeby a 2/3 se naklápějí a jsou opatřeny zarážkou proti padání učebních pomůcek. Výškové nastavení i nastavení polohování pracovní plochy je bez pomoci nářadí rychlé a jednoduché. Standardně jsou tyto stoly dodávány s pracovní plochou z oboustranně laminované dřevotřískové desky tloušťky min. 22 mm s min. 2 mm ABS hranou. Plastové koncovky standardně v barvě šedé RAL 7040. </t>
  </si>
  <si>
    <t xml:space="preserve">Skříň vysoká. Rozměry ŠxVxH1000x2000x500 mm, 4x uzamykatelné křídlové dveře, horní dveře prosklené v hliníkovém rámečku – bezpečnostní sklo, 4x nastavitelná police.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1x pevná police, 4x výškově nastavitelná police. Skříň má rektifikační nohy, dveřní závěsy s úhlem otevření 270°, celokovové úchytky, pevný sokl o výšce min. 100 mm. Cena včetně dopravy a instalace.
</t>
  </si>
  <si>
    <t xml:space="preserve">Skříň nízká – nástavec. Rozměry ŠxVxH 1000x800x500 mm, 2x uzamykatelné křídlové dveře, 1x nastavitelná police, včetně tyče pro zavěšení žebříku.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1x výškově nastavitelná police. Skříň má dveřní závěsy s úhlem otevření 270°, celokovové úchytky, pevný sokl o výšce min. 100 mm. Cena včetně dopravy a instalace.
</t>
  </si>
  <si>
    <t xml:space="preserve">Skříň vysoká. Rozměry ŠxVxH800x2000x500 mm, 4x uzamykatelné křídlové dveře, horní dveře prosklené v hliníkovém rámečku – bezpečnostní sklo, 4x nastavitelná police.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1x pevná police, 4x výškově nastavitelná police. Skříň má rektifikační nohy, dveřní závěsy s úhlem otevření 270°, celokovové úchytky, pevný sokl o výšce min. 100 mm. Cena včetně dopravy a instalace.
</t>
  </si>
  <si>
    <t xml:space="preserve">Skříň nízká – nástavec. Rozměry ŠxVxH 800x800x500 mm, 2x uzamykatelné křídlové dveře, 1x nastavitelná police, včetně tyče pro zavěšení žebříku.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1x výškově nastavitelná police. Skříň má dveřní závěsy s úhlem otevření 270°, celokovové úchytky, pevný sokl o výšce min. 100 mm. Cena včetně dopravy a instalace.
</t>
  </si>
  <si>
    <t>Žebřík k nábytku</t>
  </si>
  <si>
    <t>Žlab</t>
  </si>
  <si>
    <t xml:space="preserve">Nerezový žlab na nohou s integrovanou elektronikou, antivandalová nerezová výtoková ramínka a snímací hlavice,
délka 1900 mm (3 ks elektroniky), reaguje na přítomnost rukou ve snímané zóně okamžitým spuštěním vody
k vypnutí vody dojde po vyjmutí rukou po uplynutí nastavené doby, nastavení teploty ručně termostatem. Cena včetně dopravy, instalace.
</t>
  </si>
  <si>
    <t>Sušák na výkresy</t>
  </si>
  <si>
    <t xml:space="preserve">Sušák na výkresy, Možné uložit min. 25 ks formátu papíru A1. Kolečka. Cena včetně dopravy, instalace.
</t>
  </si>
  <si>
    <t xml:space="preserve">Kontejner pojízdný o rozměrech 480x616x580mm (š-v-h), min. 3 x uzamykatelná zásuvka. 
Korpus je vyrobený z oboustranně laminované dřevotřískové desky o tloušťce min. 19 mm, ABS hrany o tloušťce min. 2 mm jsou lepeny voděodolným polyuretanovým lepidlem. 4x kolečko o průměru min. 36mm. Všechny zásuvky centrálně uzamykatelné. Kontejner je k zákazníkovi dodáván v celku. Dekor z více základních typů. Cena včetně dopravy, instalace.
</t>
  </si>
  <si>
    <t xml:space="preserve">Židle pojízdná (s kolečky) s výškovým nastavením pomocí pístu, synchronní mechanika, aretace, pevné područky, výškově nastavitelná bederní opěrka. Cena včetně dopravy, instalace.
</t>
  </si>
  <si>
    <t>A1.08</t>
  </si>
  <si>
    <t>A1.14</t>
  </si>
  <si>
    <t>A1.16</t>
  </si>
  <si>
    <t>A1.19</t>
  </si>
  <si>
    <t>A2.06</t>
  </si>
  <si>
    <t>A1.12</t>
  </si>
  <si>
    <t>B1.07</t>
  </si>
  <si>
    <t>B1.05</t>
  </si>
  <si>
    <t>B1.08</t>
  </si>
  <si>
    <t>B2.08</t>
  </si>
  <si>
    <t>B2.11</t>
  </si>
  <si>
    <t>B3.10</t>
  </si>
  <si>
    <t>B3.09</t>
  </si>
  <si>
    <t>Bkab1.08</t>
  </si>
  <si>
    <t>B2.10</t>
  </si>
  <si>
    <t>Budova A + budova B</t>
  </si>
  <si>
    <t>Nábytek 01.08 ( Družina ) + 1.04 + 1.05 ( zázemí ) Budova A 1PP</t>
  </si>
  <si>
    <t xml:space="preserve">Nábytek učebny polytechniky a keramiky 01.14 – 01.15  Budova A 1PP </t>
  </si>
  <si>
    <t>Nábytek zázemí a kabinet pro učebnu polytechniky a keramiky 01.16+01.17+01.18</t>
  </si>
  <si>
    <t>Nábytek Cvičná kuchyňka 01.19+20+21+23</t>
  </si>
  <si>
    <t>Nábytek učebna cizích jazyků pro 1.stupeň 2.06 Budova A 2NP</t>
  </si>
  <si>
    <t>Nábytek kabinet 2.12 Budova A 2NP</t>
  </si>
  <si>
    <t>Nábytek knihovna 1.07 Budova B 1NP</t>
  </si>
  <si>
    <t>Nábytek učebna informatiky 1.05 Budova B 1NP</t>
  </si>
  <si>
    <t>Nábytek učebna robotiky I 1.08 Budova B 1NP</t>
  </si>
  <si>
    <t>Nábytek učebna cizích jazyků pro 2.stupeň 2.08 + 2.09 Budova B 2NP</t>
  </si>
  <si>
    <t>Nábytek učebna FY + CHE 2.11. + kabinet 2.12 + 2.13 Budova B 2NP</t>
  </si>
  <si>
    <t>Nábytek učebna pracovních činností 3.10 Budova B 3NP</t>
  </si>
  <si>
    <t>Nábytek 3.09 kabinet Budova B 3NP</t>
  </si>
  <si>
    <t>Nábytek 1.08 kabinet Budova B 1NP</t>
  </si>
  <si>
    <t>Nábytek 2.10 kabinet Budova B 2NP</t>
  </si>
  <si>
    <t>Katedra profesora jazykové laboratoře, případně PC učebny přizpůsobena pro osazení techniky jazykové laboratoře a PC. Vnější rozměry katedry š x v x h 1600 × 680 × 760 mm, 2× kabelová průchodka. V pravé části katedry umístěna uzamykatelná skříňka na soklu o vnitřních rozměrech š x v x h 510 × 632 × 688 mm. Skříňka vybavena nasávacím otvorem v čele dvířek a otvorem v horní části pro odvedení teplého vzduchu (krytí otvorů perforovaným plechem/mřížkou). V levé části katedry umístěna skříňka s 3× polohovatelnou policí. Prostor mezi skříňkami vybaven falešnými uzamykatelnými zády pro možnost umístění interface jazykové laboratoře. Vytvořený propoj mezi prostorem uzamykatelné skříňky a falešnými zády. Možnost napojení katedry na kabelové žlaby pro studentské stoly. Standardně použité materiály: oboustranně laminovaná dřevotřísková deska tloušťky min. 19 mm. ABS hrany tloušťky 2 mm na pohledových hranách a ABS hrany tloušťky 1 mm na nepohledových hranách. Hrany lepeny voděodolným PUR lepidlem.  Cena včetně dopravy a montáže.</t>
  </si>
  <si>
    <t>Stohovatelný obdélníkový stůl s rozměry š = 1400 x h = 600 x v = 760 mm. Kontrukce svařená z kovových profilů o síle stěny min. 2 mm. Profil nohou o kruhovém průřezu 38 mm, profil rámu je obdélníkového průřezu 40x20 mm. Konstrukce je lakována vypalovacím práškovým lakem v odstínu RAL dle přání zadavatele. Stůl je opatřen na dvou ze čtyř nohách otočným a aretovatelným kolečkem. Deska stolu  oboustranně laminovaná dřevotřísková deska tloušťky min. 22 mm, hrany olepeny ABS hranou o tloušťce min. 2 mm. Lepeny jsou voděodolným PUR lepidlem. Cena včetně dopravy a instalace.</t>
  </si>
  <si>
    <t xml:space="preserve">Skříň, křídlové dveře a mezistěna. Rozměr: 800 x 400 x 850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2x výškově nastavitelná police. Skříň má dveřní závěsy s úhlem otevření 110°, celokovové úchytky, pevný sokl o výšce min. 100mm.Cena včetně dopravy a instalace.
</t>
  </si>
  <si>
    <t xml:space="preserve">Skříň kombinovaná, nahoře 2x dveře, dole otevřený regál. Rozměr: 800 x 400 x 2000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4x výškově nastavitelná police. Skříň má dveřní závěsy s úhlem otevření 110°, celokovové úchytky, pevný sokl o výšce min. 100mm.Cena včetně dopravy a instalace.Barevné provedení ve více základních barvách. 
</t>
  </si>
  <si>
    <t xml:space="preserve">Skříň, otevřený regál. Rozměr: 800 x 400 x 2000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4x výškově nastavitelná police. Skříň má  pevný sokl o výšce min. 100mm.Cena včetně dopravy a instalace.Barevné provedení ve více základních barvách. 
</t>
  </si>
  <si>
    <t xml:space="preserve">Skříň, otevřený regál s mezistěnou. Rozměr: 800 x 400 x 2000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8x výškově nastavitelná police. Skříň má pevný sokl o výšce min. 100mm.Cena včetně dopravy a instalace.Barevné provedení ve více základních barvách. 
</t>
  </si>
  <si>
    <t xml:space="preserve">Skříň s křídlovými dveřmi a mezistěnou. Rozměr: 800 x 500 x 850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4x výškově nastavitelná police. Skříň má dveřní závěsy s úhlem otevření 110°, celokovové úchytky, pevný sokl o výšce min. 100mm.Cena včetně dopravy a instalace. Barevné provedení ve více základních barvách. 
</t>
  </si>
  <si>
    <t>Otočná výškově nastavitelná, pojízdná židle s ergonomickým plastovým šálovým sedákem. Jednodílný sedák s opěrákem má kruhový otvor v opěradle pro jednoduché uchopení. Plast je polypropylenový se vzduchovým polštářem, snadno omyvatelný, s jemnou strukturou bez horní perforace a drážek. Velikost 6. Možnost výběru z více barev.. Podnoží je složené z kovového pětiramenného kříže opatřeného kolečky a plynového pístu pro snadné nastavení výšky sedu v rozmezí cca 455 - 580 mm od podlahy. Certifikováno dle EU ČSN EN 1729 - Židle a stoly pro vzdělávací instituce. Certifikát je povinný výrobce na vyžádání předložit. Cena včetně dopravy a výnosu.</t>
  </si>
  <si>
    <t>Židle je vyrobena z kovové pružné konstrukce a plastového skořepinového sedáku. Židle je stohovatelná min. 5 ks na sebe nebo min. 14 na kovový stojan. Konstrukce je ohýbána z kovového profilu o průřezu: 22 mm trubka  s minimální tloušťkou stěny 2,5mm. Konstrukce je povrchově ošetřena práškovým vypalovacím lakem v odstínu RAL. Židli tvoří jednodílný sedák s opěrákem, který má kruhový otvor v opěradle pro jednoduché uchopení. Plast je polypropylenový, se vzduchovým polštářem, snadno omyvatelný, s jemnou strukturou bez horní perforace a drážek. Velikost 6. Možnost výběru z více barev. Certifikováno dle EU ČSN EN 1729 - Židle a stoly pro vzdělávací instituce. Certifikát je povinný výrobce na vyžádání předložit. Cena včetně dopravy a výnosu.</t>
  </si>
  <si>
    <t xml:space="preserve">Sestava stolu a skříňky o rozměru š. 1800 x h. 700 mm. Stůl přístavný na výklopný systém pro LCD monitor (s možností sezení), šířka 900mm, hloubka 700mm.  Standardní minimální použité materiály: Korpusy nábytku jsou z LTD desky o tloušťce 19 mm, pracovní plocha pak z DTD desky min. 22 mm oboustranně laminované HPL o síle 0,8mm, celková síla desky je min. 23,6mm. Hrany ABS 2 mm na pohledové straně, 1 mm na straně nepohledové, lepeny PUR lepidlem. Korpus je lepený a dodáván vcelku. Průběžný sokl o výšce min. 100 mm, rektifikační nohy, celokovové úchytky. Možnost výběru barevného provedení alespoň ze čtyř základních typů dekorů/barev. Možnost výběru barevného provedení alespoň ze čtyř základních typů dekorů/barev. Odolná pracovní deska. Skříňky pod pracovní deskou - 1x policová skříňka katedry vyučujícího. 
Možnost výběru barevného provedení z více základních typů dekorů/barev. 
Popis doplňuje výkresová dokumentace. Cena včetně dopravy, instalace.
</t>
  </si>
  <si>
    <t xml:space="preserve">Stůl učebny pro 3 žáky, použitelný jako plocha pro pokusy a kolaborativní výuku, ale také jako standardní stůl pro potřeby kmenové učebny. Šířka 1800mm a hloubka min. 650mm. Standardní minimální použité materiály: ocelové profily ovál 80x25x2mm, D 55x35x2mm, hranol, 30x30x2mm, HPL min. 23,6 mm deska, ABS hrana min. 2mm lepena PUR lepidlem, prášková barva s nanopasivací. Možnost kotvení stolu do podlahy. Ve stole v uzamykatelném kanále je připraven parapetní kanál 90x55 - zde je možné umístit rozvody silno/slaboproudu a síť. Tyto rozvody je možné do kanálu zavést nohou stolu. Kanál a pracovní plocha mají mezi sebou mezeru, krytou gumou, kterou se dají kabely používané na stole minimalizovat a tudíž na stole nepřekážejí. Součástí je elektrický zámek. Volba barevného provedení alespoň ze čtyř barevných variant. Cena včetně dopravy, instalace.
</t>
  </si>
  <si>
    <t xml:space="preserve">Stůl učebny pro 3 žáky, použitelný jako plocha pro pokusy a kolaborativní výuku, ale také jako standardní stůl pro potřeby kmenové učebny. Šířka 1400mm a hloubka min. 650mm. Standardní minimální použité materiály: ocelové profily ovál 80x25x2mm, D 55x35x2mm, hranol, 30x30x2mm, HPL min. 23,6 mm deska, ABS hrana min. 2mm lepena PUR lepidlem, prášková barva s nanopasivací. Možnost kotvení stolu do podlahy. Ve stole v uzamykatelném kanále je připraven parapetní kanál 90x55 - zde je možné umístit rozvody silno/slaboproudu a síť. Tyto rozvody je možné do kanálu zavést nohou stolu. Kanál a pracovní plocha mají mezi sebou mezeru, krytou gumou, kterou se dají kabely používané na stole minimalizovat a tudíž na stole nepřekážejí. Součástí je elektrický zámek. Volba barevného provedení alespoň ze čtyř barevných variant. Cena včetně dopravy, instalace.
</t>
  </si>
  <si>
    <t xml:space="preserve">Nástěnná tabule pro popis fixem, minimální rozměry 150x120cm. Popisná plocha je lisovaná sendvičová konstrukce v kombinaci ocelového plechu s keramickou vrstvou o síle min. 0,5mm a 16mm voštinového jádra. Plocha je magnetická. Celková tloušťka desek je min. 17 mm. Desky jsou vodotěsně orámovány hliníkovým profilem ve tvaru písmena H. Všechny lišty jsou v rozích opatřeny bezpečnostními koncovkami.  Cena včetně dopravy, instalace.
</t>
  </si>
  <si>
    <t>Obdélníkový stůl vyrobený z kovové konstrukce a desky. Konstrukce je svařena z kovových profilů o průřezu: 30x30 mm jekl nebo 38 mm trubka, 40 x 20 mm jekl, všechny s tloušťkou stěny min. 2 mm. Konstrukce je povrchově ošetřena práškovým vypalovacím lakem v odstínu RAL. Deska kompaktní o tloušťce min. 12 mm, ABS hrany o tloušťce min. 2 mm jsou lepeny voděodolným polyuretanovým lepidlem. Rozměry š x v h 1400 x 760 x 600 mm. Cena včetně dopravy a výnosu.</t>
  </si>
  <si>
    <t>Stůl složený z podstavné konstrukce, odolné desky a skříňovým kontejnerem. Konstrukce celosvařená z kovových profilů o průřezu 60x60 mm (tl. stěny min. 2 mm) se skládá z 4x noha opatřená na spodní části rektifikační zátkou, horizontální výztuž nohou, spojovací horizontální lub přes šířku stolu, podpěrný rám desky. Povrchová úprava konstrukce je vypalovací prášková barva v odstínu RAL. Kontejner s dvířky pod deskou stolu je vyrobený z  oboustranně laminované dřevotřískové desky o tl. 19 mm, ABS hrany o tl. 2 mm na pohledových a 1 mm na nepohledových hranách jsou lepené voděodolným PUR lepidlem. Rozměry stolu š x v x h 1400 x 760 x 700 mm. Cena včetně dopravy a montáže.</t>
  </si>
  <si>
    <t xml:space="preserve">Učitelská stolička, kulatý sedák z bukového masivu, na kříži s pístem, se zvýšenou sedací plochou o chromový kruh-podnožku, kluzáky.  Výškové nastavení plynovým pístem. 
</t>
  </si>
  <si>
    <t xml:space="preserve">Studentská stolička, kulatý sedák z bukového masivu, na kříži s pístem, se zvýšenou sedací plochou o chromový kruh-podnožku, kluzáky.  Výškové nastavení plynovým pístem. 
</t>
  </si>
  <si>
    <t>Obdélníkový stůl vyrobený z kovové konstrukce a desky. Konstrukce je svařena z kovových profilů o průřezu: 30x30 mm jekl nebo 38 mm trubka, 40 x 20 mm jekl, všechny s tloušťkou stěny min. 2 mm. Konstrukce je povrchově ošetřena práškovým vypalovacím lakem v odstínu RAL. Deska z oboustranně laminované dřevotřískové desky o tloušťce 22 mm, ABS hrany o tloušťce min. 2 mm jsou lepeny voděodolným polyuretanovým lepidlem. Rozměry š x v h 1800 x 760 x 700 mm. Cena včetně dopravy a výnosu.</t>
  </si>
  <si>
    <t xml:space="preserve">Skříň s křídlovými dveřmi a mezistěnou. Rozměr: 800 x 500 x 850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Skříň má dveřní závěsy s úhlem otevření 110°, celokovové úchytky, pevný sokl o výšce min. 100mm.Cena včetně dopravy a instalace.
</t>
  </si>
  <si>
    <t xml:space="preserve">Skříň kombinovaná, nahoře 2x dveře, dole otevřený regál. Rozměr: 800 x 500 x 2000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4x výškově nastavitelná police. Skříň má dveřní závěsy s úhlem otevření 110°, celokovové úchytky, pevný sokl o výšce min. 100mm.Cena včetně dopravy a instalace.Barevné provedení ve více základních barvách. 
</t>
  </si>
  <si>
    <t xml:space="preserve">Skříň s křídlovými dveřmi a šatní tyčí. Rozměr: 800 x 500 x 2000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Skříň má dveřní závěsy s úhlem otevření 110°, celokovové úchytky, pevný sokl o výšce min. 100mm.Cena včetně dopravy a instalace.Barevné provedení ve více základních barvách. 
</t>
  </si>
  <si>
    <t>Přídavná skříň ke katedře. š. 650 x v. 760 x h. 680 mm. Křídlové dveře.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2x výškově nastavitelná police. Skříň má dveřní závěsy s úhlem otevření 110°, celokovové úchytky, pevný sokl o výšce min. 100mm.Cena včetně dopravy a instalace.</t>
  </si>
  <si>
    <t xml:space="preserve">Stůl jazykové laboratoře pro 4 studenty přizpůsobený pro osazení techniky jazykové laboratoře. Půdorysné rozměry stolu 1300 × 1300 mm se zkosenými hranami o délce 375mm, výška stolové desky 760 mm. Uprostřed stolu umístěn box o rozměrech š x v x h 440 × 440 × 272mm. Horní část boxu uzamykatelná s možností umístění technologie jazykové laboratoře dovnitř boxu. 8× kabelová průchodka pro napojení PC pod deskou stolu a monitoru na desce stolu.  Konstrukce nábytku je z oboustranně laminované dřevotřískové desky tloušťky min. 19 mm. Pohledové hrany jsou lepeny min. 2 mm ABS hranou, nepohledové min. 1 mm ABS hranou, lepeny jsou voděodolným PUR lepidlem.Cena včetně dopravy, výnosu a montáže. </t>
  </si>
  <si>
    <t xml:space="preserve">Výsuvná deska pro PC klávesnici. Vyrobená z oboustranně laminované dřevotřískové desky tloušťky min. 19 mm s ABS hranou min. 2 mm a z kuličkového výsuvu se 100% výsuvem. Deska má zarážky proti pádu klávesnice. Montováno pod stolovou desku, rozměry min. š x v x h 530 x 80 x 300 mm.
</t>
  </si>
  <si>
    <t xml:space="preserve">Skříň, 2x dveře. Rozměr: 800 x 500 x 850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2x výškově nastavitelná police. Skříň má dveřní závěsy s úhlem otevření 110°, celokovové úchytky, pevný sokl o výšce min. 100mm.Cena včetně dopravy a instalace.Barevné provedení ve více základních barvách. 
</t>
  </si>
  <si>
    <t xml:space="preserve">Skříň, otevřený regál. Rozměr: 800 x 500 x 2000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4x výškově nastavitelná police. Skříň má  pevný sokl o výšce min. 100mm.Cena včetně dopravy a instalace.Barevné provedení ve více základních barvách. 
</t>
  </si>
  <si>
    <t>Obdélníkový stůl vyrobený z kovové konstrukce a desky. Konstrukce je svařena z kovových profilů o průřezu: 30x30 mm jekl nebo 38 mm trubka, 40 x 20 mm jekl, všechny s tloušťkou stěny min. 2 mm. Konstrukce je povrchově ošetřena práškovým vypalovacím lakem v odstínu RAL. Deska z oboustranně laminované dřevotřískové desky o tloušťce 22 mm, ABS hrany o tloušťce min. 2 mm jsou lepeny voděodolným polyuretanovým lepidlem. Rozměry š x v h 1600 x 760 x 700 mm. Cena včetně dopravy a výnosu.</t>
  </si>
  <si>
    <t xml:space="preserve">Skříň kombinovaná, nahoře 2x dveře, dole otevřený regál. Rozměr: 1000 x 400 x 2000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4x výškově nastavitelná police. Skříň má dveřní závěsy s úhlem otevření 110°, celokovové úchytky, pevný sokl o výšce min. 100mm.Cena včetně dopravy a instalace.Barevné provedení ve více základních barvách. 
</t>
  </si>
  <si>
    <t xml:space="preserve">Skříň, otevřený regál. Rozměr: 1000 x 400 x 2000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4x výškově nastavitelná police. Skříň má  pevný sokl o výšce min. 100mm.Cena včetně dopravy a instalace. Barevné provedení ve více základních barvách.
</t>
  </si>
  <si>
    <t xml:space="preserve">Skříň, otevřený regál. Rozměr: 800 x 400 x 2000 (š x h x v).Je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4x výškově nastavitelná police. Skříň má  pevný sokl o výšce min. 100mm.Cena včetně dopravy a instalace.Barevné provedení ve více základních barvách. 
</t>
  </si>
  <si>
    <t xml:space="preserve">Skříň, otevřený regál. Rozměr: 800 x 600 x 2000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4x výškově nastavitelná police. Skříň má  pevný sokl o výšce min. 100mm.Cena včetně dopravy a instalace.Barevné provedení ve více základních barvách.  
</t>
  </si>
  <si>
    <t xml:space="preserve">Skříň, otevřený regál. Rozměr: 1000 x 600 x 2000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4x výškově nastavitelná police. Skříň má  pevný sokl o výšce min. 100mm.Cena včetně dopravy a instalace.Barevné provedení ve více základních barvách. 
</t>
  </si>
  <si>
    <t xml:space="preserve">Lavice pro jednoho studenta, 4x kabelová průchodka. Stůl je vhodný pro spojení do různých sestav - vytvoření dvojlavice, vytvoření podélného layoutu sezení, vytvoření layautu do U. Možnost napojení stolu na kabelový žlab. Je vyrobený z oboustranně laminované dřevotřískové desky tloušťky 19 mm, ABS hrany o tloušťce min. 2 mm na pohledových hranách a min. 1 mm na nepohledových jsou lepeny voděodolným polyuretanovým lepidlem. Korpus je lepený a dodáván vcelku.Cena včetně dopravy a instalace. Možnost výběru barevného provedení alespoň z více základních typů dekorů/barev. 
</t>
  </si>
  <si>
    <t xml:space="preserve">Kabelový žlab o rozměrech š-1760 x h-400 x v-270mm pro spojení 4x lavice pro jednoho studenta a vytvoření podélného layoutu sezení proti sobě s možností vedení kabeláže jazykové laboratoře z katedry do kabelového žlabu, 8x otvor pro napojení na kabelové průchodky stolů pro jednoho studenta. Uzamykatelná a výklopná horní deska pro případné servisní zásahy do technologie jazykové laboratoře, možnost řetězení žlabů dohromady. Je vyrobený z oboustranně laminované dřevotřískové desky tloušťky 19 mm, ABS hrany o tloušťce min. 2 mm na pohledových hranách a min. 1 mm na nepohledových jsou lepeny voděodolným polyuretanovým lepidlem. Korpus je lepený a dodáván vcelku.Cena včetně dopravy a instalace. Možnost výběru barevného provedení alespoň z více základních typů dekorů/barev. 
</t>
  </si>
  <si>
    <t xml:space="preserve">Kabelový žlab o rozměrech š.1760×h.150×v.760mm pro spojení 2x lavice pro jednoho studenta a vytvoření podélného layoutu sezení v řadách nebo do U, 2× otvor pro napojení na kabelové průchodky stolu pro jednoho studenta a 2× otvor pro napojení další řady. Uzamykatelná a výklopná horní deska pro případný servisní zásah do technologie jazykové laboratoře, možnost řetězení žlabů dohromady. Je vyrobený z oboustranně laminované dřevotřískové desky tloušťky 19 mm, ABS hrany o tloušťce min. 2 mm na pohledových hranách a min. 1 mm na nepohledových jsou lepeny voděodolným polyuretanovým lepidlem. Korpus je lepený a dodáván vcelku.Cena včetně dopravy a instalace. Možnost výběru barevného provedení alespoň z více základních typů dekorů/barev. 
</t>
  </si>
  <si>
    <t xml:space="preserve">Skříň, otevřený regál. Rozměr: 800 x 400 x 2000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4x výškově nastavitelná police. Skříň má pevný sokl o výšce min. 100mm.Cena včetně dopravy a instalace. Barevné provedení ve více základních barvách. 
</t>
  </si>
  <si>
    <t xml:space="preserve">Skříň, plné křídlové dveře. Rozměr: 800 x 400 x 2000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4x výškově nastavitelná police. Skříň má pevný sokl o výšce min. 100mm.Cena včetně dopravy a instalace. Barevné provedení ve více základních barvách. 
</t>
  </si>
  <si>
    <t xml:space="preserve">Skříň, otevřený regál. Rozměr: 800 x 400 x 850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4x výškově nastavitelná police. Skříň má pevný sokl o výšce min. 100mm.Cena včetně dopravy a instalace.. Barevné provedení ve více základních barvách. 
</t>
  </si>
  <si>
    <t xml:space="preserve">Ponk o rozměru: š. 2000 x h. 700 mm. Stůl složený z podstavné konstrukce a odolné desky. Konstrukce celosvařená z kovových profilů o průřezu 60x60 mm (tl. stěny min. 2 mm) se skládá z 4x noha opatřená na spodní části rektifikační zátkou, horizontální výztuž nohou, spojovací horizontální lub přes šířku stolu, podpěrný rám desky. Povrchová úprava konstrukce je vypalovací prášková barva v odstínu RAL. Deska vyrobená z Multiplexu o síle 40 mm ošetřena olejem. Na jedné straně kontejner z LTD min. 19 mm, 5x zásuvka.  Nosnost stolu min. 200 kg. Cena včetně dopravy a montáže.
</t>
  </si>
  <si>
    <t xml:space="preserve">Kabelový žlab o rozměrech š.2000×h.150mm, výška je stejná jako u dílenského ponku. Uzamykatelná a výklopná horní deska pro umístění zásuvek. Je vyrobená z oboustranně laminované dřevotřískové desky tloušťky 19 mm, ABS hrany o tloušťce min. 2 mm na pohledových hranách a min. 1 mm na nepohledových jsou lepeny voděodolným polyuretanovým lepidlem.  Korpus je lepený a dodáván vcelku.Cena včetně dopravy a instalace. Možnost výběru barevného provedení alespoň z více základních typů dekorů/barev. 
</t>
  </si>
  <si>
    <t xml:space="preserve">Stůl tvořený spodní pojízdnou částí a deskou s bočnicemi. Spodní část se skládá z pojízdné konstrukce a z uzavíratelné skříňky s boxy. Korpus je vyrobený z oboustranně laminované dřevotřískové desky o tl. min. 19 mm, ABS hrany o tloušťce min. 2 mm na pohledových hranách a min. 1 mm na nepohledových, jsou lepeny voděodolným polyuretanovým lepidlem. Korpus skříňky je rozdělen do 4 částí dělených mezistěnou. Vždy dvě části uložené úhlopříčně jsou stejné. Jedny jsou s policemi uzavřené dvířky s možností uzamykání a druhé jsou osazeny plastovými boxy pro ukládání stavebnic. Vždy 3 boxy na každé straně. Podstavná část s otočnými a bržděnými kolečky je vyrobená z kovových profilů o průřezu 40x20 mm se sílou stěny min. 2mm je ošetřena práškovou vypalovací barvou. Deska s bočnicemi je vyrobená: dno = bílá deska magnetická, bočnice = oboustranně laminovaná překližka HPL laminátem, hrany zakulacené, olejované, možnost vytvoření rovné plochy bez bočnic. Rozměry š x v x h: spodní část: 703 x 800 x 703 mm, horní část: 1090 x 90 x 1090 mm. Cena včetně dopravy a montáže.
</t>
  </si>
  <si>
    <t xml:space="preserve">Stůl jazykové laboratoře pro 4 studenty přizpůsobený pro osazení techniky jazykové laboratoře. Půdorysné rozměry stolu 1400 × 1400 mm se zkosenými hranami o délce 375mm, výška stolové desky 760 mm. Uprostřed stolu umístěn box o rozměrech š x v x h 440 × 440 × 272mm. Horní část boxu uzamykatelná s možností umístění technologie jazykové laboratoře dovnitř boxu. 8× kabelová průchodka pro napojení PC pod deskou stolu a monitoru na desce stolu.  Konstrukce nábytku je z oboustranně laminované dřevotřískové desky tloušťky min. 19 mm. Pohledové hrany jsou lepeny min. 2 mm ABS hranou, nepohledové min. 1 mm ABS hranou, lepeny jsou voděodolným PUR lepidlem.Cena včetně dopravy, výnosu a montáže. </t>
  </si>
  <si>
    <t xml:space="preserve">Skříň, 2x dveře, otevřený regál. Rozměr: 1000 x 400 x 2000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4x výškově nastavitelná police. Skříň má pevný sokl o výšce min. 100mm.Cena včetně dopravy a instalace. Barevné provedení ve více základních barvách. 
</t>
  </si>
  <si>
    <t xml:space="preserve">Skříň, 2x dveře. Rozměr: 800 x 400 x 850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2x výškově nastavitelná police. Skříň má pevný sokl o výšce min. 100mm.Cena včetně dopravy a instalace. Barevné provedení ve více základních barvách. 
</t>
  </si>
  <si>
    <t xml:space="preserve">Stůl přístavný na výklopný systém pro LCD monitor (s možností sezení), šířka 900mm, hloubka 700mm. V případě uzavření výklopu zůstane rovná plocha, myš i klávesnice zůstávají uzamčeny uvnitř stolu.  Standardní minimální použité materiály:dřevotřískové desky tloušťky 19 mm, ABS hrany o tloušťce min. 2 mm na pohledových hranách a min. 1 mm na nepohledových jsou lepeny voděodolným polyuretanovým lepidlem. Korpus je lepený a dodáván vcelku. Stůl má stavitelné nohy pro vyrovnání případných nerovností podlahy.  Možnost výběru barevného provedení alespoň ze čtyř základních typů dekorů/barev. Cena včetně dopravy a instalace. Pracovní deska o síle min. 25mm. 
</t>
  </si>
  <si>
    <t xml:space="preserve">Skříňka pro elektrický rozvaděč s ovládacím panelem v kabelovém kanálu za dveřmi, šířka 650mm, hloubka 700mm. Standardní minimální použité materiály:dřevotřískové desky tloušťky 19 mm, ABS hrany o tloušťce min. 2 mm na pohledových hranách a min. 1 mm na nepohledových jsou lepeny voděodolným polyuretanovým lepidlem. Skříň má samostatná záda umožnějící rozvody kabeláže. Korpus je lepený a dodáván vcelku. Skříň má rektifikační nohy, dveřní závěsy s úhlem otevření 270°, celokovové úchytky, průběžný sokl o výšce min. 100mm. Možnost výběru barevného provedení alespoň ze čtyř základních typů dekorů/barev. Cena včetně dopravy a instalace.
</t>
  </si>
  <si>
    <t xml:space="preserve">Skříňka katedry vyučujícího, šířka 650mm, hloubka 700mm. Standardní minimální použité materiály: dřevotřískové desky tloušťky 19 mm, ABS hrany o tloušťce min. 2 mm na pohledových hranách a min. 1 mm na nepohledových jsou lepeny voděodolným polyuretanovým lepidlem. Skříň má samostatná záda umožnějící rozvody kabeláže. Korpus je lepený a dodáván vcelku. Skříň má rektifikační nohy, dveřní závěsy s úhlem otevření 270°, celokovové úchytky, průběžný sokl o výšce min. 100mm. Možnost výběru barevného provedení alespoň ze čtyř základních typů dekorů/barev. Cena včetně dopravy a instalace.
</t>
  </si>
  <si>
    <t xml:space="preserve">Skříňka s větrací mřížkou v zádech, šířka 630mm, hloubka 700mm. Standardní minimální použité materiály: dřevotřískové desky tloušťky 19 mm, ABS hrany o tloušťce min. 2 mm na pohledových hranách a min. 1 mm na nepohledových jsou lepeny voděodolným polyuretanovým lepidlem. Skříň má samostatná záda umožnějící rozvody kabeláže. Korpus je lepený a dodáván vcelku. Skříň má rektifikační nohy, dveřní závěsy s úhlem otevření 270°, celokovové úchytky, průběžný sokl o výšce min. 100mm. Možnost výběru barevného provedení alespoň ze čtyř základních typů dekorů/barev. Cena včetně dopravy a instalace.
</t>
  </si>
  <si>
    <t xml:space="preserve">Skříňka dřezová, šířka 630mm, hloubka 700mm. Standardní minimální použité materiály: dřevotřískové desky tloušťky 19 mm, ABS hrany o tloušťce min. 2 mm na pohledových hranách a min. 1 mm na nepohledových jsou lepeny voděodolným polyuretanovým lepidlem. Skříň má samostatná záda umožnějící rozvody kabeláže. Korpus je lepený a dodáván vcelku. Skříň má rektifikační nohy, dveřní závěsy s úhlem otevření 270°, celokovové úchytky, průběžný sokl o výšce min. 100mm. Možnost výběru barevného provedení alespoň ze čtyř základních typů dekorů/barev. Cena včetně dopravy a instalace.
</t>
  </si>
  <si>
    <t xml:space="preserve">Odolná pracovní deska, DTD deska min. 22 mm, oboustranně laminovaná HPL o síle min. 1,5 mm. Celková síla desky min. 25 mm. Hrana ABS min. 5 mm, lepena polyuretanovým lepidlem.  Možnost výběru barevného provedení z více typů dekorů/barev. Cena včetně dopravy a instalace.
</t>
  </si>
  <si>
    <t xml:space="preserve">Školní demonstrační digestoř umožňuje bezpečnou práci s chemikáliemi v podmínkách učebny. Ze strany vyučujícího je vstup do izolovaného prostoru vertikálně výsuvným průhledným oknem. Ze strany učebny musí být demonstrační prostor dobře sledovatelný ze všech směrů průhlednými stěnami . Nosná konstrukce kovová. Průhledné stěny PMMA.
TECHNICKÉ PARAMETRY :
- rozměry bez podstavce ……min.  1160 x 750 x 1500 (š x h x v)
- celková hmotnost 86 kg
- použitý materiál odolává kyselinám a louhům a vlhkosti
- ve stropním dílu integrovaný elektronicky ovládaný ventilátor o výkonu min, 650 m3/hod a tlaku 550 Pa , regulace 0 – 100%
- dva dvoustupňové adsorbční filtry na výstupu odsávání , digestoř bez potřeby napojení odtahu VZT
- konstrukční prvky zhotoveny z netříštivých materiálů - kovu , PVC-U , PMMA
- vnější svislé hrany zaobleny nejméně R 10
- pracovní plocha - bezespárová slinutá keramika ,vysoká odolnost vůči vlhku, kyselinám a louhům
- 2 ks zásuvky s krytkou vně pracovního prostoru
- osvětlení pracovní plochy min. 800 luxů svítidlem izolovaným od pracovního prostoru
Výrobek je vyroben v souladu s ČSN EN 610 10 – 1,2 – 2011 , ČSN EN 14 175 – 2- 2003, ČSN EN 14 175 – 3-2004, ČSN EN 61000-2-3 2014
</t>
  </si>
  <si>
    <t xml:space="preserve">Skříňka  pod digestoř, min. rozměr 1160x750mm. Výška umožňující ergonomickou práci (ve stoje) v digestoři.Standardní minimální použité materiály: dřevotřískové desky tloušťky 19 mm, ABS hrany o tloušťce min. 2 mm na pohledových hranách a min. 1 mm na nepohledových jsou lepeny voděodolným polyuretanovým lepidlem. Skříň má záda umožnějící rozvody kabeláže. Korpus je lepený a dodáván vcelku. Skříň má rektifikační nohy, dveřní závěsy s úhlem otevření 270°, celokovové úchytky, průběžný sokl o výšce min. 100mm. Možnost výběru barevného provedení alespoň ze čtyř základních typů dekorů/barev. Cena včetně dopravy a instalace. Popis doplňuje výkresová dokumentace. 
</t>
  </si>
  <si>
    <t xml:space="preserve">Stůl učebny pro 3 žáky, použitelný jako plocha pro pokusy a kolaborativní výuku, ale také jako standardní stůl pro potřeby kmenové učebny. Šířka 2000 mm a hloubka min. 650mm. Standardní minimální použité materiály: ocelové profily ovál 80x25x2mm, D 55x35x2mm, hranol, 30x30x2mm, HPL min. 23,6 mm deska, ABS hrana min. 2mm lepena PUR lepidlem, prášková barva s nanopasivací. Možnost kotvení stolu do podlahy. Ve stole v uzamykatelném kanále je připraven parapetní kanál 90x55 - zde je možné umístit rozvody silno/slaboproudu a síť. Tyto rozvody je možné do kanálu zavést nohou stolu. Kanál a pracovní plocha mají mezi sebou mezeru, krytou gumou, kterou se dají kabely používané na stole minimalizovat a tudíž na stole nepřekážejí. Součástí je elektrický zámek. Volba barevného provedení alespoň ze čtyř barevných variant. Cena včetně dopravy, instalace.
</t>
  </si>
  <si>
    <t xml:space="preserve">Středový tunel průběžný s výřezem pro dřez. Rozměr min. HxVxŠ 1350x760x600 mm, 1 křídlové dveře na obou stranách. Konstrukce nábytku je z oboustranně laminované dřevotřískové desky tloušťky min. 19 mm. Korpus je lepený a dodáván vcelku.Pohledové hrany jsou lepeny min. 2 mm ABS hranou, nepohledové min. 1 mm ABS hranou, lepeny jsou voděodolným PUR lepidlem.Cena včetně dopravy, výnosu a montáže. </t>
  </si>
  <si>
    <t xml:space="preserve">Středový tunel průběžný s výřezem pro dřez. Rozměr min. HxVxŠ 1750x760x600 mm, 1 křídlové dveře na obou stranách. Konstrukce nábytku je z oboustranně laminované dřevotřískové desky tloušťky min. 19 mm. Korpus je lepený a dodáván vcelku.Pohledové hrany jsou lepeny min. 2 mm ABS hranou, nepohledové min. 1 mm ABS hranou, lepeny jsou voděodolným PUR lepidlem.Cena včetně dopravy, výnosu a montáže. </t>
  </si>
  <si>
    <t xml:space="preserve">Krycí čelo ke středovému tunelu. Konstrukce nábytku je z oboustranně laminované dřevotřískové desky tloušťky min. 19 mm. Pohledové hrany jsou lepeny min. 2 mm ABS hranou PUR lepidlem. 
</t>
  </si>
  <si>
    <t xml:space="preserve">Skříň, otevřený regál. Rozměr: 800 x 600 x 2000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4x výškově nastavitelná police. Skříň má  pevný sokl o výšce min. 100mm.Cena včetně dopravy a instalace.Barevné provedení ve více základních barvách. 
</t>
  </si>
  <si>
    <t xml:space="preserve">Skříň, spodní část s posuvnými dveřni, horní část s posuvnými skleněnými dveřmi. Rozměr: 800 x 300 x 2000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4x výškově nastavitelná police. Skříň má pevný sokl o výšce min. 100mm.Cena včetně dopravy a instalace. Barevné provedení ve více základních barvách.
</t>
  </si>
  <si>
    <t xml:space="preserve">Skříň v jejíž spodní a horní části jsou plné křídlové dveře. Rozměr: 800 x 400 x 2000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2x výškově nastavitelná police. Skříň má dveřní závěsy s úhlem otevření 110°, celokovové úchytky, pevný sokl o výšce min. 100mm.Cena včetně dopravy a instalace. Barevné provedení ve více základních barvách.  
</t>
  </si>
  <si>
    <t xml:space="preserve">Skříň, otevřený regál. Rozměr: 400 x 600 x 760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4x výškově nastavitelná police. Skříň má  pevný sokl o výšce min. 100mm.Cena včetně dopravy a instalace.Barevné provedení ve více základních barvách. 
</t>
  </si>
  <si>
    <t xml:space="preserve">Skříň s křídlovými dveřmi a šatní tyčí. Rozměr: 800 x 500 x 2000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2x výškově nastavitelná police. Skříň má dveřní závěsy s úhlem otevření 110°, celokovové úchytky, pevný sokl o výšce min. 100mm.Cena včetně dopravy a instalace. Barevné provedení ve více základních barvách. 
</t>
  </si>
  <si>
    <t xml:space="preserve">Skříň s křídlovými dveřmi a mezistěnou. Rozměr: 800 x 500 x 850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4x výškově nastavitelná police. Skříň má dveřní závěsy s úhlem otevření 110°, celokovové úchytky, pevný sokl o výšce min. 100mm.Cena včetně dopravy a instalace. Barevné provedení ve více základních barvách. 
</t>
  </si>
  <si>
    <t>Žebřík nábytkový, interiérový, materiál hliník. Žebřík má 2x 2ks háků pro uchycení žebříku ve výšce 2050 mm na vodící tyč kotvenou na soklu nástavce skříně pro ukládání pomůcek. Nosné profily jsou eloxovány z důvodu odolnosti proti otěru. Stupně jsou sešikmené, široké 80 mm s polstrovaným předním okrajem. Cena včetně dopravy a instalace.</t>
  </si>
  <si>
    <t>Ostrůvek pracovní</t>
  </si>
  <si>
    <t xml:space="preserve">Ostrůvek pracovní, použitelný jako plocha pro pokusy a kolaborativní výuku. Šířka 4000 mm a hloubka min. 1500 mm. Pracovní deska bukový multiplex ošetřený olejem o síle min. 40 mm. Uprostřed pracovní desky výřezy na přípojná místa – dodávka AV techniky. Pod deskou ve dvou řadách pevně kotveno 8 skříněk s křídlovými dvířky, vyrobených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2x výškově nastavitelná police. Skříň má dveřní závěsy s úhlem otevření 270°, celokovové úchytky, pevný sokl o výšce min. 100 mm. Výška stolu 760 mm. Možnost výběru z více barevných variant. Cena včetně dopravy, instalace.
</t>
  </si>
  <si>
    <t>Obdélníkový stůl vyrobený z kovové konstrukce a desky. Konstrukce je svařena z kovových profilů o průřezu: 30x30 mm jekl nebo 38 mm trubka, 40 x 20 mm jekl, všechny s tloušťkou stěny min. 2 mm. Konstrukce je povrchově ošetřena práškovým vypalovacím lakem v odstínu RAL. Deska z oboustranně laminované dřevotřískové desky o tloušťce 22 mm, ABS hrany o tloušťce min. 2 mm jsou lepeny voděodolným polyuretanovým lepidlem. Rozměry š x v h 1400 x 760 x 700 mm. Cena včetně dopravy a výnosu.</t>
  </si>
  <si>
    <t xml:space="preserve">Skříň s křídlovými dveřmi, šatní tyčí a mezistěnou. Rozměr: 800 x 400 x 2000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Skříň má dveřní závěsy s úhlem otevření 110°, celokovové úchytky, pevný sokl o výšce min. 100mm.Cena včetně dopravy a instalace.
</t>
  </si>
  <si>
    <t xml:space="preserve">Skříň kombinovaná, nahoře 2x dveře, dole otevřený regál. Rozměr: 1000 x 500 x 2000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Uvnitř skříně je  4x výškově nastavitelná police. Skříň má dveřní závěsy s úhlem otevření 110°, celokovové úchytky, pevný sokl o výšce min. 100mm.Cena včetně dopravy a instalace.Barevné provedení ve více základních barvách. 
</t>
  </si>
  <si>
    <t xml:space="preserve">Skříň s křídlovými dveřmi, šatní tyčí a mezistěnou. Rozměr: 1000 x 520 x 2000 (š x h x v). Je vyrobená z oboustranně laminované dřevotřískové desky tloušťky 19 mm, ABS hrany o tloušťce min. 2 mm na pohledových hranách a min. 1 mm na nepohledových jsou lepeny voděodolným polyuretanovým lepidlem. Skříň má záda z oboustranně laminované dřevotřískové desky tloušťky 12 mm vsazené v drážce. Korpus je lepený a dodáván vcelku. Skříň má dveřní závěsy s úhlem otevření 110°, celokovové úchytky, pevný sokl o výšce min. 100mm.Cena včetně dopravy a instalace.
</t>
  </si>
  <si>
    <t>Obdélníkový stůl vyrobený z kovové konstrukce a desky. Konstrukce je svařena z kovových profilů o průřezu: 30x30 mm jekl nebo 38 mm trubka, 40 x 20 mm jekl, všechny s tloušťkou stěny min. 2 mm. Konstrukce je povrchově ošetřena práškovým vypalovacím lakem v odstínu RAL. Deska z oboustranně laminované dřevotřískové desky o tloušťce 22 mm, ABS hrany o tloušťce min. 2 mm jsou lepeny voděodolným polyuretanovým lepidlem. Rozměry š x v h 1600 x 760 x 600 mm. Cena včetně dopravy a výnosu.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</si>
</sst>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Kč&quot;* #,##0.00_);_(&quot;Kč&quot;* \(#,##0.00\);_(&quot;Kč&quot;* &quot;-&quot;??_);_(@_)"/>
    <numFmt numFmtId="165" formatCode="#"/>
    <numFmt numFmtId="166" formatCode="#,##0.000"/>
    <numFmt numFmtId="167" formatCode="#,##0\_x0000_"/>
    <numFmt numFmtId="168" formatCode="#,##0.0000"/>
  </numFmts>
  <fonts count="27" x14ac:knownFonts="1">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b/>
      <u/>
      <sz val="10"/>
      <name val="Arial"/>
      <family val="2"/>
      <charset val="238"/>
    </font>
    <font>
      <sz val="11"/>
      <color theme="1"/>
      <name val="Calibri"/>
      <family val="2"/>
      <charset val="238"/>
      <scheme val="minor"/>
    </font>
    <font>
      <b/>
      <sz val="8"/>
      <color rgb="FF0000FF"/>
      <name val="Arial"/>
      <family val="2"/>
      <charset val="238"/>
    </font>
    <font>
      <b/>
      <sz val="10"/>
      <color rgb="FF0000FF"/>
      <name val="Arial"/>
      <family val="2"/>
      <charset val="238"/>
    </font>
    <font>
      <b/>
      <sz val="10"/>
      <color rgb="FF800080"/>
      <name val="Arial"/>
      <family val="2"/>
      <charset val="238"/>
    </font>
    <font>
      <sz val="10"/>
      <color theme="1"/>
      <name val="Arial"/>
      <family val="2"/>
      <charset val="238"/>
    </font>
    <font>
      <b/>
      <u/>
      <sz val="10"/>
      <color rgb="FFFA0000"/>
      <name val="Arial"/>
      <family val="2"/>
      <charset val="238"/>
    </font>
    <font>
      <sz val="10"/>
      <color rgb="FF000000"/>
      <name val="Arial"/>
      <family val="2"/>
      <charset val="238"/>
    </font>
    <font>
      <sz val="11"/>
      <name val="Calibri"/>
      <family val="2"/>
      <scheme val="minor"/>
    </font>
    <font>
      <b/>
      <sz val="8"/>
      <color indexed="12"/>
      <name val="Arial"/>
      <family val="2"/>
      <charset val="238"/>
    </font>
    <font>
      <b/>
      <u/>
      <sz val="8"/>
      <color indexed="10"/>
      <name val="Arial"/>
      <family val="2"/>
      <charset val="238"/>
    </font>
    <font>
      <sz val="10"/>
      <name val="Arial"/>
      <family val="2"/>
      <charset val="238"/>
    </font>
    <font>
      <u/>
      <sz val="10"/>
      <color indexed="12"/>
      <name val="Arial CE"/>
      <family val="2"/>
      <charset val="238"/>
    </font>
    <font>
      <u/>
      <sz val="10"/>
      <color theme="10"/>
      <name val="Arial"/>
      <family val="2"/>
      <charset val="238"/>
    </font>
    <font>
      <sz val="11"/>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0">
    <xf numFmtId="0" fontId="0" fillId="0" borderId="0"/>
    <xf numFmtId="0" fontId="12" fillId="0" borderId="0"/>
    <xf numFmtId="0" fontId="12" fillId="0" borderId="0"/>
    <xf numFmtId="0" fontId="19" fillId="0" borderId="0"/>
    <xf numFmtId="0" fontId="23" fillId="0" borderId="0" applyNumberFormat="0" applyFill="0" applyBorder="0" applyAlignment="0" applyProtection="0">
      <alignment vertical="top"/>
      <protection locked="0"/>
    </xf>
    <xf numFmtId="164" fontId="22" fillId="0" borderId="0" applyFont="0" applyFill="0" applyBorder="0" applyAlignment="0" applyProtection="0"/>
    <xf numFmtId="0" fontId="1" fillId="0" borderId="0"/>
    <xf numFmtId="0" fontId="24" fillId="0" borderId="0" applyNumberFormat="0" applyFill="0" applyBorder="0" applyAlignment="0" applyProtection="0"/>
    <xf numFmtId="0" fontId="25" fillId="0" borderId="0"/>
    <xf numFmtId="0" fontId="26" fillId="0" borderId="0" applyNumberFormat="0" applyFill="0" applyBorder="0" applyAlignment="0" applyProtection="0"/>
  </cellStyleXfs>
  <cellXfs count="295">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3" fillId="0" borderId="0" xfId="0" applyFont="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165"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4" xfId="0" applyNumberFormat="1" applyFont="1" applyBorder="1" applyAlignment="1">
      <alignment horizontal="center" vertical="center"/>
    </xf>
    <xf numFmtId="0" fontId="6" fillId="0" borderId="25" xfId="0" applyFont="1" applyBorder="1" applyAlignment="1">
      <alignment vertical="center"/>
    </xf>
    <xf numFmtId="0" fontId="2" fillId="0" borderId="26" xfId="0" applyFont="1" applyBorder="1" applyAlignment="1">
      <alignment vertical="center"/>
    </xf>
    <xf numFmtId="49" fontId="2" fillId="0" borderId="27" xfId="0" applyNumberFormat="1"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1" fontId="2" fillId="0" borderId="30" xfId="0" applyNumberFormat="1" applyFont="1" applyBorder="1" applyAlignment="1">
      <alignment horizontal="center" vertical="center"/>
    </xf>
    <xf numFmtId="0" fontId="6" fillId="0" borderId="28" xfId="0" applyFont="1" applyBorder="1" applyAlignment="1">
      <alignment vertical="center"/>
    </xf>
    <xf numFmtId="49" fontId="2" fillId="0" borderId="18" xfId="0" applyNumberFormat="1" applyFont="1" applyBorder="1" applyAlignment="1">
      <alignment vertical="center"/>
    </xf>
    <xf numFmtId="0" fontId="2" fillId="0" borderId="31" xfId="0" applyFont="1" applyBorder="1" applyAlignment="1">
      <alignment vertical="center"/>
    </xf>
    <xf numFmtId="1" fontId="2" fillId="0" borderId="32" xfId="0" applyNumberFormat="1" applyFont="1" applyBorder="1" applyAlignment="1">
      <alignment horizontal="center"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49" fontId="2" fillId="0" borderId="15" xfId="0" applyNumberFormat="1" applyFont="1" applyBorder="1" applyAlignment="1">
      <alignment vertical="center"/>
    </xf>
    <xf numFmtId="0" fontId="4" fillId="0" borderId="1" xfId="0" applyFont="1" applyBorder="1" applyAlignment="1">
      <alignment vertical="top"/>
    </xf>
    <xf numFmtId="0" fontId="2" fillId="0" borderId="36" xfId="0" applyFont="1" applyBorder="1" applyAlignment="1">
      <alignment vertical="center"/>
    </xf>
    <xf numFmtId="0" fontId="2" fillId="0" borderId="37" xfId="0" applyFont="1" applyBorder="1" applyAlignment="1">
      <alignment vertical="center"/>
    </xf>
    <xf numFmtId="1" fontId="5" fillId="0" borderId="19" xfId="0" applyNumberFormat="1" applyFont="1" applyBorder="1" applyAlignment="1">
      <alignment vertical="center"/>
    </xf>
    <xf numFmtId="0" fontId="2" fillId="0" borderId="38" xfId="0" applyFont="1" applyBorder="1" applyAlignment="1">
      <alignment vertical="center"/>
    </xf>
    <xf numFmtId="168" fontId="2" fillId="0" borderId="18" xfId="0" applyNumberFormat="1" applyFont="1" applyBorder="1" applyAlignment="1">
      <alignment horizontal="right" vertical="center"/>
    </xf>
    <xf numFmtId="0" fontId="2" fillId="0" borderId="39" xfId="0" applyFont="1" applyBorder="1"/>
    <xf numFmtId="0" fontId="2" fillId="0" borderId="29" xfId="0" applyFont="1" applyBorder="1"/>
    <xf numFmtId="168" fontId="2" fillId="0" borderId="40" xfId="0" applyNumberFormat="1" applyFont="1" applyBorder="1" applyAlignment="1">
      <alignment horizontal="right" vertical="center"/>
    </xf>
    <xf numFmtId="0" fontId="4" fillId="0" borderId="41" xfId="0" applyFont="1" applyBorder="1" applyAlignment="1">
      <alignment vertical="top"/>
    </xf>
    <xf numFmtId="0" fontId="2" fillId="0" borderId="25" xfId="0" applyFont="1" applyBorder="1" applyAlignment="1">
      <alignment vertical="center"/>
    </xf>
    <xf numFmtId="168" fontId="2" fillId="0" borderId="27" xfId="0" applyNumberFormat="1" applyFont="1" applyBorder="1" applyAlignment="1">
      <alignment horizontal="right" vertical="center"/>
    </xf>
    <xf numFmtId="0" fontId="4" fillId="0" borderId="33"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13" xfId="0" applyFont="1" applyBorder="1"/>
    <xf numFmtId="0" fontId="2" fillId="0" borderId="44" xfId="0" applyFont="1" applyBorder="1" applyAlignment="1">
      <alignment vertical="center"/>
    </xf>
    <xf numFmtId="0" fontId="2" fillId="0" borderId="45" xfId="0" applyFont="1" applyBorder="1"/>
    <xf numFmtId="0" fontId="2" fillId="0" borderId="46" xfId="0" applyFont="1" applyBorder="1" applyAlignment="1">
      <alignment vertical="center"/>
    </xf>
    <xf numFmtId="0" fontId="13" fillId="0" borderId="0" xfId="0" applyFont="1" applyAlignment="1">
      <alignment vertical="center"/>
    </xf>
    <xf numFmtId="49" fontId="2" fillId="0" borderId="6" xfId="0" applyNumberFormat="1" applyFont="1" applyBorder="1" applyAlignment="1">
      <alignment vertical="center"/>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49" fontId="7" fillId="2" borderId="0" xfId="0" applyNumberFormat="1" applyFont="1" applyFill="1"/>
    <xf numFmtId="49" fontId="6" fillId="2" borderId="0" xfId="0" applyNumberFormat="1" applyFont="1" applyFill="1" applyAlignment="1">
      <alignment vertical="center"/>
    </xf>
    <xf numFmtId="49" fontId="2" fillId="2" borderId="0" xfId="0" applyNumberFormat="1" applyFont="1" applyFill="1" applyAlignment="1">
      <alignment vertical="center"/>
    </xf>
    <xf numFmtId="0" fontId="2" fillId="4" borderId="0" xfId="0" applyFont="1" applyFill="1" applyAlignment="1">
      <alignment horizontal="left" vertical="center"/>
    </xf>
    <xf numFmtId="49" fontId="2" fillId="4" borderId="0" xfId="0" applyNumberFormat="1" applyFont="1" applyFill="1" applyAlignment="1">
      <alignment horizontal="left" vertical="center"/>
    </xf>
    <xf numFmtId="49" fontId="2" fillId="3" borderId="49"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wrapText="1"/>
    </xf>
    <xf numFmtId="49" fontId="3" fillId="2" borderId="0" xfId="0" applyNumberFormat="1" applyFont="1" applyFill="1"/>
    <xf numFmtId="2" fontId="1" fillId="0" borderId="0" xfId="0" applyNumberFormat="1" applyFont="1" applyProtection="1">
      <protection locked="0"/>
    </xf>
    <xf numFmtId="0" fontId="1" fillId="0" borderId="0" xfId="0" applyFont="1" applyProtection="1">
      <protection locked="0"/>
    </xf>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3" borderId="50" xfId="0" applyNumberFormat="1" applyFont="1" applyFill="1" applyBorder="1" applyAlignment="1">
      <alignment horizontal="center" vertical="center" wrapText="1"/>
    </xf>
    <xf numFmtId="1" fontId="2" fillId="3" borderId="51" xfId="0" applyNumberFormat="1" applyFont="1" applyFill="1" applyBorder="1" applyAlignment="1">
      <alignment horizontal="center" vertical="center" wrapText="1"/>
    </xf>
    <xf numFmtId="0" fontId="1" fillId="4" borderId="16" xfId="0" applyFont="1" applyFill="1" applyBorder="1"/>
    <xf numFmtId="0" fontId="1" fillId="4" borderId="17" xfId="0" applyFont="1" applyFill="1" applyBorder="1"/>
    <xf numFmtId="0" fontId="1" fillId="0" borderId="1" xfId="0" applyFont="1" applyBorder="1"/>
    <xf numFmtId="0" fontId="1" fillId="0" borderId="2" xfId="0" applyFont="1" applyBorder="1"/>
    <xf numFmtId="0" fontId="1" fillId="0" borderId="3" xfId="0" applyFont="1" applyBorder="1"/>
    <xf numFmtId="0" fontId="8" fillId="0" borderId="2" xfId="0" applyFont="1" applyBorder="1"/>
    <xf numFmtId="0" fontId="1" fillId="0" borderId="13" xfId="0" applyFont="1" applyBorder="1"/>
    <xf numFmtId="0" fontId="1" fillId="0" borderId="14" xfId="0" applyFont="1" applyBorder="1"/>
    <xf numFmtId="0" fontId="1" fillId="0" borderId="15" xfId="0" applyFont="1" applyBorder="1"/>
    <xf numFmtId="165" fontId="2" fillId="0" borderId="25" xfId="0" applyNumberFormat="1" applyFont="1" applyBorder="1" applyAlignment="1">
      <alignment vertical="center"/>
    </xf>
    <xf numFmtId="165" fontId="2" fillId="0" borderId="8" xfId="0" applyNumberFormat="1" applyFont="1" applyBorder="1" applyAlignment="1">
      <alignment vertical="center"/>
    </xf>
    <xf numFmtId="165" fontId="2" fillId="0" borderId="38" xfId="0" applyNumberFormat="1" applyFont="1" applyBorder="1" applyAlignment="1">
      <alignment vertical="center"/>
    </xf>
    <xf numFmtId="165" fontId="2" fillId="0" borderId="0" xfId="0" applyNumberFormat="1" applyFont="1" applyAlignment="1">
      <alignment vertical="center"/>
    </xf>
    <xf numFmtId="165" fontId="2" fillId="0" borderId="26" xfId="0" applyNumberFormat="1" applyFont="1" applyBorder="1" applyAlignment="1">
      <alignment vertical="center"/>
    </xf>
    <xf numFmtId="165" fontId="2" fillId="0" borderId="28" xfId="0" applyNumberFormat="1" applyFont="1" applyBorder="1" applyAlignment="1">
      <alignment vertical="center"/>
    </xf>
    <xf numFmtId="165" fontId="2" fillId="0" borderId="12" xfId="0" applyNumberFormat="1" applyFont="1" applyBorder="1" applyAlignment="1">
      <alignment vertical="center"/>
    </xf>
    <xf numFmtId="165" fontId="2" fillId="0" borderId="29" xfId="0" applyNumberFormat="1" applyFont="1" applyBorder="1" applyAlignment="1">
      <alignment vertical="center"/>
    </xf>
    <xf numFmtId="165" fontId="2" fillId="0" borderId="9" xfId="0" applyNumberFormat="1" applyFont="1" applyBorder="1" applyAlignment="1">
      <alignment vertical="center"/>
    </xf>
    <xf numFmtId="49" fontId="2" fillId="0" borderId="26" xfId="0" applyNumberFormat="1" applyFont="1" applyBorder="1" applyAlignment="1">
      <alignment vertical="center"/>
    </xf>
    <xf numFmtId="3" fontId="1" fillId="0" borderId="52" xfId="0" applyNumberFormat="1" applyFont="1" applyBorder="1" applyAlignment="1">
      <alignment vertical="center"/>
    </xf>
    <xf numFmtId="3" fontId="1" fillId="0" borderId="34" xfId="0" applyNumberFormat="1" applyFont="1" applyBorder="1" applyAlignment="1">
      <alignment vertical="center"/>
    </xf>
    <xf numFmtId="167" fontId="1" fillId="0" borderId="35" xfId="0" applyNumberFormat="1" applyFont="1" applyBorder="1" applyAlignment="1">
      <alignment horizontal="right" vertical="center" wrapText="1"/>
    </xf>
    <xf numFmtId="4" fontId="1" fillId="0" borderId="33" xfId="0" applyNumberFormat="1" applyFont="1" applyBorder="1" applyAlignment="1">
      <alignment horizontal="right" vertical="center" wrapText="1"/>
    </xf>
    <xf numFmtId="3" fontId="1" fillId="0" borderId="35" xfId="0" applyNumberFormat="1" applyFont="1" applyBorder="1" applyAlignment="1">
      <alignment vertical="center"/>
    </xf>
    <xf numFmtId="3" fontId="1" fillId="0" borderId="33" xfId="0" applyNumberFormat="1" applyFont="1" applyBorder="1" applyAlignment="1">
      <alignment vertical="center"/>
    </xf>
    <xf numFmtId="3" fontId="1" fillId="0" borderId="34" xfId="0" applyNumberFormat="1" applyFont="1" applyBorder="1" applyAlignment="1">
      <alignment vertical="center" wrapText="1"/>
    </xf>
    <xf numFmtId="4" fontId="1" fillId="0" borderId="34" xfId="0" applyNumberFormat="1" applyFont="1" applyBorder="1" applyAlignment="1">
      <alignment horizontal="right" vertical="center" wrapText="1"/>
    </xf>
    <xf numFmtId="3" fontId="1" fillId="0" borderId="46" xfId="0" applyNumberFormat="1" applyFont="1" applyBorder="1" applyAlignment="1">
      <alignment vertical="center"/>
    </xf>
    <xf numFmtId="4" fontId="1" fillId="0" borderId="28" xfId="0" applyNumberFormat="1" applyFont="1" applyBorder="1" applyAlignment="1">
      <alignment horizontal="right" vertical="center" wrapText="1"/>
    </xf>
    <xf numFmtId="4" fontId="1" fillId="0" borderId="28" xfId="0" applyNumberFormat="1" applyFont="1" applyBorder="1" applyAlignment="1">
      <alignment horizontal="right" vertical="center"/>
    </xf>
    <xf numFmtId="3" fontId="1" fillId="0" borderId="12" xfId="0" applyNumberFormat="1" applyFont="1" applyBorder="1" applyAlignment="1">
      <alignment vertical="center"/>
    </xf>
    <xf numFmtId="0" fontId="9" fillId="0" borderId="12" xfId="0" applyFont="1" applyBorder="1" applyAlignment="1">
      <alignment horizontal="right" vertical="center"/>
    </xf>
    <xf numFmtId="0" fontId="9" fillId="0" borderId="9" xfId="0" applyFont="1" applyBorder="1" applyAlignment="1">
      <alignment horizontal="left" vertical="center"/>
    </xf>
    <xf numFmtId="3" fontId="1" fillId="0" borderId="28" xfId="0" applyNumberFormat="1" applyFont="1" applyBorder="1" applyAlignment="1">
      <alignment vertical="center"/>
    </xf>
    <xf numFmtId="3" fontId="1" fillId="0" borderId="0" xfId="0" applyNumberFormat="1" applyFont="1" applyAlignment="1">
      <alignmen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4" fontId="1" fillId="0" borderId="45" xfId="0" applyNumberFormat="1" applyFont="1" applyBorder="1" applyAlignment="1">
      <alignment horizontal="right" vertical="center" wrapText="1"/>
    </xf>
    <xf numFmtId="4" fontId="1" fillId="0" borderId="17" xfId="0" applyNumberFormat="1" applyFont="1" applyBorder="1" applyAlignment="1">
      <alignment horizontal="right" vertical="center" wrapText="1"/>
    </xf>
    <xf numFmtId="3" fontId="1" fillId="0" borderId="14" xfId="0" applyNumberFormat="1" applyFont="1" applyBorder="1" applyAlignment="1">
      <alignment vertical="center" wrapText="1"/>
    </xf>
    <xf numFmtId="3" fontId="2" fillId="0" borderId="29" xfId="0" applyNumberFormat="1" applyFont="1" applyBorder="1" applyAlignment="1">
      <alignment horizontal="right" vertical="center" wrapText="1"/>
    </xf>
    <xf numFmtId="4" fontId="2" fillId="0" borderId="28"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3" fontId="2" fillId="0" borderId="28" xfId="0" applyNumberFormat="1" applyFont="1" applyBorder="1" applyAlignment="1">
      <alignment horizontal="right" vertical="center" wrapText="1"/>
    </xf>
    <xf numFmtId="4" fontId="4" fillId="0" borderId="53" xfId="0" applyNumberFormat="1" applyFont="1" applyBorder="1" applyAlignment="1">
      <alignment horizontal="right" vertical="center" wrapText="1"/>
    </xf>
    <xf numFmtId="0" fontId="1" fillId="0" borderId="20" xfId="0" applyFont="1" applyBorder="1" applyAlignment="1">
      <alignment vertical="center"/>
    </xf>
    <xf numFmtId="0" fontId="1" fillId="0" borderId="0" xfId="0" applyFont="1" applyAlignment="1">
      <alignment vertical="center"/>
    </xf>
    <xf numFmtId="0" fontId="1" fillId="4" borderId="0" xfId="0" applyFont="1" applyFill="1" applyAlignment="1">
      <alignment horizontal="left" vertical="center"/>
    </xf>
    <xf numFmtId="49" fontId="1" fillId="3" borderId="47" xfId="0" applyNumberFormat="1" applyFont="1" applyFill="1" applyBorder="1" applyAlignment="1">
      <alignment horizontal="center" vertical="center" wrapText="1"/>
    </xf>
    <xf numFmtId="1" fontId="1" fillId="3" borderId="48" xfId="0" applyNumberFormat="1" applyFont="1" applyFill="1" applyBorder="1" applyAlignment="1">
      <alignment horizontal="center" vertical="center" wrapText="1"/>
    </xf>
    <xf numFmtId="0" fontId="14" fillId="0" borderId="0" xfId="0" applyFont="1" applyAlignment="1">
      <alignment vertical="center"/>
    </xf>
    <xf numFmtId="167" fontId="15" fillId="0" borderId="0" xfId="0" applyNumberFormat="1" applyFont="1" applyAlignment="1">
      <alignment horizontal="center" vertical="center"/>
    </xf>
    <xf numFmtId="4" fontId="15" fillId="0" borderId="0" xfId="0" applyNumberFormat="1" applyFont="1" applyAlignment="1">
      <alignment horizontal="right" vertical="center"/>
    </xf>
    <xf numFmtId="167" fontId="1" fillId="0" borderId="0" xfId="0" applyNumberFormat="1" applyFont="1" applyAlignment="1">
      <alignment horizontal="center" vertical="center"/>
    </xf>
    <xf numFmtId="166" fontId="1" fillId="0" borderId="0" xfId="0" applyNumberFormat="1" applyFont="1" applyAlignment="1">
      <alignment horizontal="right" vertical="center"/>
    </xf>
    <xf numFmtId="4" fontId="1" fillId="0" borderId="0" xfId="0" applyNumberFormat="1" applyFont="1" applyAlignment="1">
      <alignment horizontal="right" vertical="center"/>
    </xf>
    <xf numFmtId="167" fontId="1" fillId="0" borderId="0" xfId="0" applyNumberFormat="1" applyFont="1" applyAlignment="1">
      <alignment horizontal="right" vertical="center"/>
    </xf>
    <xf numFmtId="167" fontId="14" fillId="0" borderId="0" xfId="0" applyNumberFormat="1" applyFont="1" applyAlignment="1">
      <alignment horizontal="center" vertical="center"/>
    </xf>
    <xf numFmtId="4" fontId="14" fillId="0" borderId="0" xfId="0" applyNumberFormat="1" applyFont="1" applyAlignment="1">
      <alignment horizontal="right" vertical="center"/>
    </xf>
    <xf numFmtId="4" fontId="17" fillId="0" borderId="0" xfId="0" applyNumberFormat="1" applyFont="1" applyAlignment="1">
      <alignment horizontal="right" vertical="center"/>
    </xf>
    <xf numFmtId="1" fontId="1" fillId="3" borderId="48" xfId="0" applyNumberFormat="1" applyFont="1" applyFill="1" applyBorder="1" applyAlignment="1">
      <alignment horizontal="center" vertical="center"/>
    </xf>
    <xf numFmtId="0" fontId="1" fillId="0" borderId="0" xfId="0" applyFont="1" applyAlignment="1">
      <alignment horizontal="left" vertical="center" wrapText="1"/>
    </xf>
    <xf numFmtId="0" fontId="2" fillId="0" borderId="0" xfId="0" applyFont="1" applyProtection="1">
      <protection locked="0"/>
    </xf>
    <xf numFmtId="2" fontId="2" fillId="0" borderId="0" xfId="0" applyNumberFormat="1" applyFont="1" applyProtection="1">
      <protection locked="0"/>
    </xf>
    <xf numFmtId="0" fontId="15" fillId="0" borderId="0" xfId="0" applyFont="1" applyAlignment="1">
      <alignment horizontal="left" vertical="top" wrapText="1"/>
    </xf>
    <xf numFmtId="49" fontId="1" fillId="2" borderId="17" xfId="0" applyNumberFormat="1" applyFont="1" applyFill="1" applyBorder="1" applyAlignment="1">
      <alignment horizontal="left" vertical="top" wrapText="1"/>
    </xf>
    <xf numFmtId="0" fontId="14" fillId="0" borderId="0" xfId="0" applyFont="1" applyAlignment="1">
      <alignment horizontal="left" vertical="top" wrapText="1"/>
    </xf>
    <xf numFmtId="0" fontId="1" fillId="0" borderId="0" xfId="0" applyFont="1" applyAlignment="1">
      <alignment horizontal="left" vertical="top" wrapText="1"/>
    </xf>
    <xf numFmtId="0" fontId="1" fillId="5" borderId="0" xfId="0" applyFont="1" applyFill="1" applyAlignment="1">
      <alignment horizontal="left" vertical="top" wrapText="1"/>
    </xf>
    <xf numFmtId="0" fontId="17" fillId="0" borderId="0" xfId="0" applyFont="1" applyAlignment="1">
      <alignment horizontal="left" vertical="top" wrapText="1"/>
    </xf>
    <xf numFmtId="0" fontId="1" fillId="0" borderId="0" xfId="0" applyFont="1" applyAlignment="1" applyProtection="1">
      <alignment horizontal="left" vertical="top" wrapText="1"/>
      <protection locked="0"/>
    </xf>
    <xf numFmtId="0" fontId="21" fillId="0" borderId="0" xfId="0" applyFont="1"/>
    <xf numFmtId="4" fontId="21" fillId="0" borderId="0" xfId="0" applyNumberFormat="1" applyFont="1"/>
    <xf numFmtId="0" fontId="0" fillId="0" borderId="0" xfId="0" applyAlignment="1">
      <alignment horizontal="left" vertical="center" wrapText="1"/>
    </xf>
    <xf numFmtId="0" fontId="14" fillId="0" borderId="0" xfId="0" applyFont="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5" borderId="0" xfId="0" applyFont="1" applyFill="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center"/>
      <protection locked="0"/>
    </xf>
    <xf numFmtId="0" fontId="14" fillId="0" borderId="0" xfId="0" applyFont="1" applyAlignment="1">
      <alignment horizontal="right" vertical="center"/>
    </xf>
    <xf numFmtId="0" fontId="15" fillId="0" borderId="0" xfId="0" applyFont="1" applyAlignment="1">
      <alignment horizontal="right" vertical="center"/>
    </xf>
    <xf numFmtId="0" fontId="4" fillId="0" borderId="0" xfId="0" applyFont="1" applyAlignment="1">
      <alignment horizontal="right" vertical="center"/>
    </xf>
    <xf numFmtId="0" fontId="11" fillId="0" borderId="0" xfId="0" applyFont="1" applyAlignment="1">
      <alignment horizontal="right" vertical="center"/>
    </xf>
    <xf numFmtId="0" fontId="15" fillId="0" borderId="0" xfId="0" applyFont="1" applyAlignment="1">
      <alignment horizontal="center" vertical="center"/>
    </xf>
    <xf numFmtId="49" fontId="1" fillId="3" borderId="54" xfId="0" applyNumberFormat="1" applyFont="1" applyFill="1" applyBorder="1" applyAlignment="1">
      <alignment horizontal="center" vertical="center" wrapText="1"/>
    </xf>
    <xf numFmtId="1" fontId="1" fillId="3" borderId="55" xfId="0" applyNumberFormat="1" applyFont="1" applyFill="1" applyBorder="1" applyAlignment="1">
      <alignment horizontal="center" vertical="center"/>
    </xf>
    <xf numFmtId="49" fontId="1" fillId="3" borderId="49" xfId="0" applyNumberFormat="1" applyFont="1" applyFill="1" applyBorder="1" applyAlignment="1">
      <alignment horizontal="center" vertical="center" wrapText="1"/>
    </xf>
    <xf numFmtId="1" fontId="1" fillId="3" borderId="32" xfId="0" applyNumberFormat="1" applyFont="1" applyFill="1" applyBorder="1" applyAlignment="1">
      <alignment horizontal="center" vertical="center"/>
    </xf>
    <xf numFmtId="49" fontId="10" fillId="2" borderId="17" xfId="0" applyNumberFormat="1" applyFont="1" applyFill="1" applyBorder="1" applyAlignment="1">
      <alignment horizontal="right" vertical="center"/>
    </xf>
    <xf numFmtId="0" fontId="1" fillId="0" borderId="0" xfId="0" applyFont="1" applyAlignment="1" applyProtection="1">
      <alignment horizontal="right" vertical="center"/>
      <protection locked="0"/>
    </xf>
    <xf numFmtId="49" fontId="10" fillId="2" borderId="17" xfId="0" applyNumberFormat="1" applyFont="1" applyFill="1" applyBorder="1" applyAlignment="1">
      <alignment horizontal="center" vertical="center"/>
    </xf>
    <xf numFmtId="0" fontId="17" fillId="0" borderId="0" xfId="0" applyFont="1" applyAlignment="1">
      <alignment horizontal="center" vertical="center"/>
    </xf>
    <xf numFmtId="0" fontId="1" fillId="0" borderId="0" xfId="0" applyFont="1" applyAlignment="1" applyProtection="1">
      <alignment horizontal="center" vertical="center"/>
      <protection locked="0"/>
    </xf>
    <xf numFmtId="0" fontId="14" fillId="0" borderId="0" xfId="0" applyFont="1" applyAlignment="1">
      <alignment horizontal="center" vertical="center"/>
    </xf>
    <xf numFmtId="49" fontId="1" fillId="2" borderId="0" xfId="0" applyNumberFormat="1" applyFont="1" applyFill="1" applyAlignment="1">
      <alignment horizontal="left" vertical="center" wrapText="1"/>
    </xf>
    <xf numFmtId="49" fontId="1" fillId="4" borderId="0" xfId="0" applyNumberFormat="1" applyFont="1" applyFill="1" applyAlignment="1">
      <alignment horizontal="left" vertical="center" wrapText="1"/>
    </xf>
    <xf numFmtId="49" fontId="10" fillId="2" borderId="17" xfId="0" applyNumberFormat="1" applyFont="1" applyFill="1" applyBorder="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horizontal="left" vertical="center" wrapText="1"/>
    </xf>
    <xf numFmtId="49" fontId="1" fillId="0" borderId="0" xfId="0" applyNumberFormat="1" applyFont="1" applyAlignment="1">
      <alignment horizontal="left" vertical="center" wrapText="1"/>
    </xf>
    <xf numFmtId="0" fontId="17" fillId="0" borderId="0" xfId="0" applyFont="1" applyAlignment="1">
      <alignment horizontal="left" vertical="center" wrapText="1"/>
    </xf>
    <xf numFmtId="0" fontId="1" fillId="0" borderId="0" xfId="0" applyFont="1" applyAlignment="1" applyProtection="1">
      <alignment horizontal="left" vertical="center" wrapText="1"/>
      <protection locked="0"/>
    </xf>
    <xf numFmtId="0" fontId="17" fillId="0" borderId="0" xfId="0" applyFont="1" applyAlignment="1">
      <alignment horizontal="right" vertical="center"/>
    </xf>
    <xf numFmtId="0" fontId="1" fillId="0" borderId="0" xfId="0" applyFont="1" applyAlignment="1">
      <alignment horizontal="right" vertical="center"/>
    </xf>
    <xf numFmtId="0" fontId="1" fillId="5" borderId="0" xfId="0" applyFont="1" applyFill="1" applyAlignment="1">
      <alignment horizontal="right" vertical="center"/>
    </xf>
    <xf numFmtId="0" fontId="1" fillId="0" borderId="4"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49" fontId="7" fillId="2"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4" fillId="2" borderId="0" xfId="0" applyNumberFormat="1" applyFont="1" applyFill="1" applyAlignment="1">
      <alignment horizontal="left" vertical="center"/>
    </xf>
    <xf numFmtId="1" fontId="1" fillId="3" borderId="52"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wrapText="1"/>
    </xf>
    <xf numFmtId="0" fontId="20" fillId="0" borderId="0" xfId="0" applyFont="1" applyAlignment="1">
      <alignment horizontal="center" vertical="center"/>
    </xf>
    <xf numFmtId="4" fontId="20" fillId="0" borderId="0" xfId="0" applyNumberFormat="1" applyFont="1" applyAlignment="1">
      <alignment vertical="center"/>
    </xf>
    <xf numFmtId="0" fontId="16" fillId="0" borderId="0" xfId="0" applyFont="1" applyAlignment="1">
      <alignment horizontal="left" vertical="top" wrapText="1"/>
    </xf>
    <xf numFmtId="4" fontId="1" fillId="0" borderId="0" xfId="6" applyNumberFormat="1" applyAlignment="1">
      <alignment horizontal="right" vertical="center"/>
    </xf>
    <xf numFmtId="0" fontId="24" fillId="0" borderId="0" xfId="7" applyFill="1" applyAlignment="1">
      <alignment horizontal="left" vertical="center"/>
    </xf>
    <xf numFmtId="0" fontId="24" fillId="0" borderId="0" xfId="7" applyAlignment="1">
      <alignment horizontal="left" vertical="center"/>
    </xf>
    <xf numFmtId="0" fontId="6" fillId="0" borderId="29" xfId="0" applyFont="1" applyBorder="1" applyAlignment="1">
      <alignment vertical="center"/>
    </xf>
    <xf numFmtId="49" fontId="7" fillId="2" borderId="0" xfId="6" applyNumberFormat="1" applyFont="1" applyFill="1" applyAlignment="1">
      <alignment horizontal="left" vertical="center"/>
    </xf>
    <xf numFmtId="49" fontId="1" fillId="2" borderId="0" xfId="6" applyNumberFormat="1" applyFill="1" applyAlignment="1">
      <alignment horizontal="left" vertical="center"/>
    </xf>
    <xf numFmtId="49" fontId="1" fillId="2" borderId="0" xfId="6" applyNumberFormat="1" applyFill="1" applyAlignment="1">
      <alignment horizontal="left" vertical="center" wrapText="1"/>
    </xf>
    <xf numFmtId="0" fontId="1" fillId="0" borderId="0" xfId="6" applyAlignment="1" applyProtection="1">
      <alignment horizontal="left" vertical="center"/>
      <protection locked="0"/>
    </xf>
    <xf numFmtId="49" fontId="4" fillId="2" borderId="0" xfId="6" applyNumberFormat="1" applyFont="1" applyFill="1" applyAlignment="1">
      <alignment horizontal="left" vertical="center"/>
    </xf>
    <xf numFmtId="0" fontId="1" fillId="4" borderId="0" xfId="6" applyFill="1" applyAlignment="1">
      <alignment horizontal="left" vertical="center"/>
    </xf>
    <xf numFmtId="49" fontId="1" fillId="4" borderId="0" xfId="6" applyNumberFormat="1" applyFill="1" applyAlignment="1">
      <alignment horizontal="left" vertical="center" wrapText="1"/>
    </xf>
    <xf numFmtId="0" fontId="1" fillId="0" borderId="0" xfId="6" applyAlignment="1">
      <alignment horizontal="left" vertical="center"/>
    </xf>
    <xf numFmtId="49" fontId="1" fillId="3" borderId="49" xfId="6" applyNumberFormat="1" applyFill="1" applyBorder="1" applyAlignment="1">
      <alignment horizontal="center" vertical="center" wrapText="1"/>
    </xf>
    <xf numFmtId="49" fontId="1" fillId="3" borderId="47" xfId="6" applyNumberFormat="1" applyFill="1" applyBorder="1" applyAlignment="1">
      <alignment horizontal="center" vertical="center" wrapText="1"/>
    </xf>
    <xf numFmtId="0" fontId="1" fillId="0" borderId="4" xfId="6" applyBorder="1" applyAlignment="1" applyProtection="1">
      <alignment horizontal="center" vertical="center" wrapText="1"/>
      <protection locked="0"/>
    </xf>
    <xf numFmtId="49" fontId="1" fillId="3" borderId="1" xfId="6" applyNumberFormat="1" applyFill="1" applyBorder="1" applyAlignment="1">
      <alignment horizontal="center" vertical="center" wrapText="1"/>
    </xf>
    <xf numFmtId="49" fontId="1" fillId="3" borderId="54" xfId="6" applyNumberFormat="1" applyFill="1" applyBorder="1" applyAlignment="1">
      <alignment horizontal="center" vertical="center" wrapText="1"/>
    </xf>
    <xf numFmtId="0" fontId="1" fillId="0" borderId="0" xfId="6" applyAlignment="1" applyProtection="1">
      <alignment horizontal="center" vertical="center" wrapText="1"/>
      <protection locked="0"/>
    </xf>
    <xf numFmtId="1" fontId="1" fillId="3" borderId="32" xfId="6" applyNumberFormat="1" applyFill="1" applyBorder="1" applyAlignment="1">
      <alignment horizontal="center" vertical="center"/>
    </xf>
    <xf numFmtId="1" fontId="1" fillId="3" borderId="48" xfId="6" applyNumberFormat="1" applyFill="1" applyBorder="1" applyAlignment="1">
      <alignment horizontal="center" vertical="center"/>
    </xf>
    <xf numFmtId="1" fontId="1" fillId="3" borderId="48" xfId="6" applyNumberFormat="1" applyFill="1" applyBorder="1" applyAlignment="1">
      <alignment horizontal="center" vertical="center" wrapText="1"/>
    </xf>
    <xf numFmtId="0" fontId="1" fillId="0" borderId="4" xfId="6" applyBorder="1" applyAlignment="1" applyProtection="1">
      <alignment horizontal="center" vertical="center"/>
      <protection locked="0"/>
    </xf>
    <xf numFmtId="1" fontId="1" fillId="3" borderId="52" xfId="6" applyNumberFormat="1" applyFill="1" applyBorder="1" applyAlignment="1">
      <alignment horizontal="center" vertical="center"/>
    </xf>
    <xf numFmtId="1" fontId="1" fillId="3" borderId="55" xfId="6" applyNumberFormat="1" applyFill="1" applyBorder="1" applyAlignment="1">
      <alignment horizontal="center" vertical="center"/>
    </xf>
    <xf numFmtId="0" fontId="1" fillId="0" borderId="0" xfId="6" applyAlignment="1" applyProtection="1">
      <alignment horizontal="center" vertical="center"/>
      <protection locked="0"/>
    </xf>
    <xf numFmtId="49" fontId="10" fillId="2" borderId="17" xfId="6" applyNumberFormat="1" applyFont="1" applyFill="1" applyBorder="1" applyAlignment="1">
      <alignment horizontal="right" vertical="center"/>
    </xf>
    <xf numFmtId="49" fontId="10" fillId="2" borderId="17" xfId="6" applyNumberFormat="1" applyFont="1" applyFill="1" applyBorder="1" applyAlignment="1">
      <alignment horizontal="center" vertical="center"/>
    </xf>
    <xf numFmtId="49" fontId="10" fillId="2" borderId="17" xfId="6" applyNumberFormat="1" applyFont="1" applyFill="1" applyBorder="1" applyAlignment="1">
      <alignment horizontal="left" vertical="center" wrapText="1"/>
    </xf>
    <xf numFmtId="49" fontId="1" fillId="2" borderId="17" xfId="6" applyNumberFormat="1" applyFill="1" applyBorder="1" applyAlignment="1">
      <alignment horizontal="left" vertical="top" wrapText="1"/>
    </xf>
    <xf numFmtId="0" fontId="1" fillId="0" borderId="0" xfId="6" applyAlignment="1" applyProtection="1">
      <alignment horizontal="right" vertical="center"/>
      <protection locked="0"/>
    </xf>
    <xf numFmtId="0" fontId="14" fillId="0" borderId="0" xfId="6" applyFont="1" applyAlignment="1">
      <alignment horizontal="right" vertical="center"/>
    </xf>
    <xf numFmtId="0" fontId="1" fillId="0" borderId="0" xfId="6" applyProtection="1">
      <protection locked="0"/>
    </xf>
    <xf numFmtId="0" fontId="4" fillId="0" borderId="0" xfId="6" applyFont="1" applyAlignment="1">
      <alignment horizontal="right" vertical="center"/>
    </xf>
    <xf numFmtId="167" fontId="14" fillId="0" borderId="0" xfId="6" applyNumberFormat="1" applyFont="1" applyAlignment="1">
      <alignment horizontal="center" vertical="center"/>
    </xf>
    <xf numFmtId="0" fontId="14" fillId="0" borderId="0" xfId="6" applyFont="1" applyAlignment="1">
      <alignment horizontal="center" vertical="center"/>
    </xf>
    <xf numFmtId="0" fontId="14" fillId="0" borderId="0" xfId="6" applyFont="1" applyAlignment="1">
      <alignment horizontal="left" vertical="center" wrapText="1"/>
    </xf>
    <xf numFmtId="0" fontId="14" fillId="0" borderId="0" xfId="6" applyFont="1" applyAlignment="1">
      <alignment horizontal="left" vertical="top" wrapText="1"/>
    </xf>
    <xf numFmtId="4" fontId="14" fillId="0" borderId="0" xfId="6" applyNumberFormat="1" applyFont="1" applyAlignment="1">
      <alignment horizontal="right" vertical="center"/>
    </xf>
    <xf numFmtId="0" fontId="14" fillId="0" borderId="0" xfId="6" applyFont="1" applyAlignment="1">
      <alignment horizontal="left" vertical="center"/>
    </xf>
    <xf numFmtId="0" fontId="14" fillId="0" borderId="0" xfId="6" applyFont="1" applyAlignment="1">
      <alignment vertical="center"/>
    </xf>
    <xf numFmtId="167" fontId="1" fillId="0" borderId="0" xfId="6" applyNumberFormat="1" applyAlignment="1">
      <alignment horizontal="right" vertical="center"/>
    </xf>
    <xf numFmtId="0" fontId="15" fillId="0" borderId="0" xfId="6" applyFont="1" applyAlignment="1">
      <alignment horizontal="left" vertical="top" wrapText="1"/>
    </xf>
    <xf numFmtId="4" fontId="15" fillId="0" borderId="0" xfId="6" applyNumberFormat="1" applyFont="1" applyAlignment="1">
      <alignment horizontal="right" vertical="center"/>
    </xf>
    <xf numFmtId="0" fontId="1" fillId="0" borderId="0" xfId="6" applyAlignment="1">
      <alignment horizontal="right" vertical="center"/>
    </xf>
    <xf numFmtId="166" fontId="1" fillId="0" borderId="0" xfId="6" applyNumberFormat="1" applyAlignment="1">
      <alignment horizontal="right" vertical="center"/>
    </xf>
    <xf numFmtId="0" fontId="1" fillId="0" borderId="0" xfId="6" applyAlignment="1">
      <alignment vertical="center"/>
    </xf>
    <xf numFmtId="167" fontId="1" fillId="0" borderId="0" xfId="6" applyNumberFormat="1" applyAlignment="1">
      <alignment horizontal="center" vertical="center"/>
    </xf>
    <xf numFmtId="49" fontId="1" fillId="0" borderId="0" xfId="6" applyNumberFormat="1" applyAlignment="1">
      <alignment horizontal="left" vertical="center" wrapText="1"/>
    </xf>
    <xf numFmtId="0" fontId="1" fillId="0" borderId="0" xfId="6" applyAlignment="1">
      <alignment horizontal="left" vertical="top" wrapText="1"/>
    </xf>
    <xf numFmtId="0" fontId="1" fillId="0" borderId="0" xfId="6" applyAlignment="1">
      <alignment horizontal="left" vertical="center" wrapText="1"/>
    </xf>
    <xf numFmtId="0" fontId="1" fillId="5" borderId="0" xfId="6" applyFill="1" applyAlignment="1">
      <alignment horizontal="left" vertical="top" wrapText="1"/>
    </xf>
    <xf numFmtId="0" fontId="1" fillId="5" borderId="0" xfId="6" applyFill="1" applyAlignment="1">
      <alignment horizontal="left" vertical="center"/>
    </xf>
    <xf numFmtId="0" fontId="1" fillId="5" borderId="0" xfId="6" applyFill="1" applyAlignment="1">
      <alignment horizontal="right" vertical="center"/>
    </xf>
    <xf numFmtId="0" fontId="18" fillId="0" borderId="0" xfId="6" applyFont="1" applyAlignment="1">
      <alignment horizontal="left" vertical="top" wrapText="1"/>
    </xf>
    <xf numFmtId="49" fontId="1" fillId="0" borderId="0" xfId="6" applyNumberFormat="1" applyAlignment="1">
      <alignment horizontal="left" vertical="top" wrapText="1"/>
    </xf>
    <xf numFmtId="0" fontId="1" fillId="0" borderId="0" xfId="6" applyAlignment="1" applyProtection="1">
      <alignment horizontal="left" vertical="top" wrapText="1"/>
      <protection locked="0"/>
    </xf>
    <xf numFmtId="0" fontId="1" fillId="0" borderId="0" xfId="6" applyAlignment="1" applyProtection="1">
      <alignment horizontal="left" vertical="center" wrapText="1"/>
      <protection locked="0"/>
    </xf>
    <xf numFmtId="0" fontId="18" fillId="0" borderId="0" xfId="6" applyFont="1" applyAlignment="1">
      <alignment wrapText="1"/>
    </xf>
    <xf numFmtId="0" fontId="11" fillId="0" borderId="0" xfId="6" applyFont="1" applyAlignment="1">
      <alignment horizontal="right" vertical="center"/>
    </xf>
    <xf numFmtId="0" fontId="17" fillId="0" borderId="0" xfId="6" applyFont="1" applyAlignment="1">
      <alignment horizontal="center" vertical="center"/>
    </xf>
    <xf numFmtId="0" fontId="17" fillId="0" borderId="0" xfId="6" applyFont="1" applyAlignment="1">
      <alignment horizontal="left" vertical="center" wrapText="1"/>
    </xf>
    <xf numFmtId="0" fontId="17" fillId="0" borderId="0" xfId="6" applyFont="1" applyAlignment="1">
      <alignment horizontal="left" vertical="top" wrapText="1"/>
    </xf>
    <xf numFmtId="0" fontId="17" fillId="0" borderId="0" xfId="6" applyFont="1" applyAlignment="1">
      <alignment horizontal="right" vertical="center"/>
    </xf>
    <xf numFmtId="4" fontId="17" fillId="0" borderId="0" xfId="6" applyNumberFormat="1" applyFont="1" applyAlignment="1">
      <alignment horizontal="right" vertical="center"/>
    </xf>
    <xf numFmtId="0" fontId="17" fillId="0" borderId="0" xfId="6" applyFont="1" applyAlignment="1">
      <alignment horizontal="left" vertical="center"/>
    </xf>
    <xf numFmtId="0" fontId="2" fillId="0" borderId="0" xfId="0" applyFont="1" applyAlignment="1">
      <alignment horizontal="center"/>
    </xf>
    <xf numFmtId="0" fontId="2" fillId="0" borderId="0" xfId="0" applyFont="1" applyAlignment="1" applyProtection="1">
      <alignment horizontal="center"/>
      <protection locked="0"/>
    </xf>
    <xf numFmtId="0" fontId="20" fillId="0" borderId="0" xfId="0" applyFont="1" applyAlignment="1">
      <alignment vertical="center" wrapText="1"/>
    </xf>
    <xf numFmtId="165" fontId="2" fillId="0" borderId="25" xfId="0" applyNumberFormat="1" applyFont="1" applyBorder="1" applyAlignment="1">
      <alignment horizontal="left" vertical="center" wrapText="1"/>
    </xf>
    <xf numFmtId="165" fontId="2" fillId="0" borderId="8" xfId="0" applyNumberFormat="1" applyFont="1" applyBorder="1" applyAlignment="1">
      <alignment horizontal="left" vertical="center" wrapText="1"/>
    </xf>
    <xf numFmtId="165" fontId="2" fillId="0" borderId="5" xfId="0" applyNumberFormat="1" applyFont="1" applyBorder="1" applyAlignment="1">
      <alignment horizontal="left" vertical="center" wrapText="1"/>
    </xf>
    <xf numFmtId="165" fontId="2" fillId="0" borderId="38"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7" xfId="0" applyNumberFormat="1" applyFont="1" applyBorder="1" applyAlignment="1">
      <alignment horizontal="left" vertical="center" wrapText="1"/>
    </xf>
    <xf numFmtId="165" fontId="6" fillId="0" borderId="29" xfId="0" applyNumberFormat="1" applyFont="1" applyBorder="1" applyAlignment="1">
      <alignment horizontal="left" vertical="center" wrapText="1"/>
    </xf>
    <xf numFmtId="165" fontId="6" fillId="0" borderId="10" xfId="0" applyNumberFormat="1" applyFont="1" applyBorder="1" applyAlignment="1">
      <alignment horizontal="left" vertical="center" wrapText="1"/>
    </xf>
    <xf numFmtId="165" fontId="6" fillId="0" borderId="11" xfId="0" applyNumberFormat="1" applyFont="1" applyBorder="1" applyAlignment="1">
      <alignment horizontal="left" vertical="center" wrapText="1"/>
    </xf>
    <xf numFmtId="165" fontId="2" fillId="0" borderId="29" xfId="0" applyNumberFormat="1" applyFont="1" applyBorder="1" applyAlignment="1">
      <alignment horizontal="left" vertical="center" wrapText="1"/>
    </xf>
    <xf numFmtId="165" fontId="2" fillId="0" borderId="10" xfId="0" applyNumberFormat="1" applyFont="1" applyBorder="1" applyAlignment="1">
      <alignment horizontal="left" vertical="center" wrapText="1"/>
    </xf>
    <xf numFmtId="165" fontId="2" fillId="0" borderId="11" xfId="0" applyNumberFormat="1" applyFont="1" applyBorder="1" applyAlignment="1">
      <alignment horizontal="left" vertical="center" wrapText="1"/>
    </xf>
    <xf numFmtId="0" fontId="1" fillId="0" borderId="0" xfId="0" applyFont="1" applyAlignment="1" applyProtection="1">
      <alignment horizontal="left" wrapText="1"/>
      <protection locked="0"/>
    </xf>
    <xf numFmtId="165" fontId="2" fillId="0" borderId="25" xfId="0" applyNumberFormat="1" applyFont="1" applyBorder="1" applyAlignment="1">
      <alignment horizontal="left" vertical="top" wrapText="1"/>
    </xf>
    <xf numFmtId="165" fontId="2" fillId="0" borderId="8" xfId="0" applyNumberFormat="1" applyFont="1" applyBorder="1" applyAlignment="1">
      <alignment horizontal="left" vertical="top" wrapText="1"/>
    </xf>
    <xf numFmtId="165" fontId="2" fillId="0" borderId="5" xfId="0" applyNumberFormat="1" applyFont="1" applyBorder="1" applyAlignment="1">
      <alignment horizontal="left" vertical="top" wrapText="1"/>
    </xf>
    <xf numFmtId="0" fontId="1" fillId="4" borderId="0" xfId="0" applyFont="1" applyFill="1" applyAlignment="1">
      <alignment horizontal="left" vertical="center"/>
    </xf>
    <xf numFmtId="0" fontId="1" fillId="0" borderId="0" xfId="0" applyFont="1" applyAlignment="1">
      <alignment horizontal="left" vertical="center"/>
    </xf>
    <xf numFmtId="49" fontId="1" fillId="4" borderId="0" xfId="0" applyNumberFormat="1" applyFont="1" applyFill="1" applyAlignment="1">
      <alignment horizontal="left" vertical="center"/>
    </xf>
    <xf numFmtId="0" fontId="1" fillId="4" borderId="0" xfId="6" applyFill="1" applyAlignment="1">
      <alignment horizontal="left" vertical="center"/>
    </xf>
    <xf numFmtId="0" fontId="1" fillId="0" borderId="0" xfId="6" applyAlignment="1">
      <alignment horizontal="left" vertical="center"/>
    </xf>
    <xf numFmtId="49" fontId="1" fillId="4" borderId="0" xfId="6" applyNumberFormat="1" applyFill="1" applyAlignment="1">
      <alignment horizontal="left" vertical="center"/>
    </xf>
  </cellXfs>
  <cellStyles count="10">
    <cellStyle name="Hypertextový odkaz" xfId="7" builtinId="8"/>
    <cellStyle name="Hypertextový odkaz 2" xfId="4" xr:uid="{57810245-6986-45C2-82FC-15BC2A6CA051}"/>
    <cellStyle name="Hypertextový odkaz 3" xfId="9" xr:uid="{3B2F98EC-EAF5-438E-8FD2-50A29520B3B8}"/>
    <cellStyle name="Měna 2" xfId="5" xr:uid="{95AB4765-6A4F-41A8-9D20-701B842C82BA}"/>
    <cellStyle name="Normální" xfId="0" builtinId="0"/>
    <cellStyle name="Normální 14" xfId="1" xr:uid="{00000000-0005-0000-0000-000001000000}"/>
    <cellStyle name="Normální 16" xfId="2" xr:uid="{00000000-0005-0000-0000-000002000000}"/>
    <cellStyle name="Normální 2" xfId="6" xr:uid="{EDF9C8C9-B6AA-4688-ADD2-D13504AA1C64}"/>
    <cellStyle name="Normální 4" xfId="3" xr:uid="{00000000-0005-0000-0000-000003000000}"/>
    <cellStyle name="Normální 6" xfId="8" xr:uid="{EC280AB4-E4E2-4A49-8271-2ED616238F78}"/>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25</xdr:row>
      <xdr:rowOff>0</xdr:rowOff>
    </xdr:from>
    <xdr:to>
      <xdr:col>10</xdr:col>
      <xdr:colOff>304800</xdr:colOff>
      <xdr:row>32</xdr:row>
      <xdr:rowOff>2242</xdr:rowOff>
    </xdr:to>
    <xdr:sp macro="" textlink="">
      <xdr:nvSpPr>
        <xdr:cNvPr id="2" name="AutoShape 1" descr="Výsledek obrázku pro kuka ready2educate">
          <a:extLst>
            <a:ext uri="{FF2B5EF4-FFF2-40B4-BE49-F238E27FC236}">
              <a16:creationId xmlns:a16="http://schemas.microsoft.com/office/drawing/2014/main" id="{A9FFF9F2-BB82-43C6-89F6-B7AF76C832F3}"/>
            </a:ext>
          </a:extLst>
        </xdr:cNvPr>
        <xdr:cNvSpPr>
          <a:spLocks noChangeAspect="1" noChangeArrowheads="1"/>
        </xdr:cNvSpPr>
      </xdr:nvSpPr>
      <xdr:spPr bwMode="auto">
        <a:xfrm>
          <a:off x="11896725"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25</xdr:row>
      <xdr:rowOff>0</xdr:rowOff>
    </xdr:from>
    <xdr:to>
      <xdr:col>11</xdr:col>
      <xdr:colOff>304800</xdr:colOff>
      <xdr:row>32</xdr:row>
      <xdr:rowOff>2242</xdr:rowOff>
    </xdr:to>
    <xdr:sp macro="" textlink="">
      <xdr:nvSpPr>
        <xdr:cNvPr id="3" name="AutoShape 3" descr="VÃ½sledek obrÃ¡zku pro vex edr booster kit">
          <a:extLst>
            <a:ext uri="{FF2B5EF4-FFF2-40B4-BE49-F238E27FC236}">
              <a16:creationId xmlns:a16="http://schemas.microsoft.com/office/drawing/2014/main" id="{06A3F213-8E1C-464C-82CC-C8D24539174B}"/>
            </a:ext>
          </a:extLst>
        </xdr:cNvPr>
        <xdr:cNvSpPr>
          <a:spLocks noChangeAspect="1" noChangeArrowheads="1"/>
        </xdr:cNvSpPr>
      </xdr:nvSpPr>
      <xdr:spPr bwMode="auto">
        <a:xfrm>
          <a:off x="13811250"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29</xdr:row>
      <xdr:rowOff>0</xdr:rowOff>
    </xdr:from>
    <xdr:to>
      <xdr:col>10</xdr:col>
      <xdr:colOff>304800</xdr:colOff>
      <xdr:row>36</xdr:row>
      <xdr:rowOff>2242</xdr:rowOff>
    </xdr:to>
    <xdr:sp macro="" textlink="">
      <xdr:nvSpPr>
        <xdr:cNvPr id="2" name="AutoShape 1" descr="Výsledek obrázku pro kuka ready2educate">
          <a:extLst>
            <a:ext uri="{FF2B5EF4-FFF2-40B4-BE49-F238E27FC236}">
              <a16:creationId xmlns:a16="http://schemas.microsoft.com/office/drawing/2014/main" id="{F0C89CC9-F7DC-4AF3-94CC-83A5EF0617A9}"/>
            </a:ext>
          </a:extLst>
        </xdr:cNvPr>
        <xdr:cNvSpPr>
          <a:spLocks noChangeAspect="1" noChangeArrowheads="1"/>
        </xdr:cNvSpPr>
      </xdr:nvSpPr>
      <xdr:spPr bwMode="auto">
        <a:xfrm>
          <a:off x="11896725"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29</xdr:row>
      <xdr:rowOff>0</xdr:rowOff>
    </xdr:from>
    <xdr:to>
      <xdr:col>11</xdr:col>
      <xdr:colOff>304800</xdr:colOff>
      <xdr:row>36</xdr:row>
      <xdr:rowOff>2242</xdr:rowOff>
    </xdr:to>
    <xdr:sp macro="" textlink="">
      <xdr:nvSpPr>
        <xdr:cNvPr id="3" name="AutoShape 3" descr="VÃ½sledek obrÃ¡zku pro vex edr booster kit">
          <a:extLst>
            <a:ext uri="{FF2B5EF4-FFF2-40B4-BE49-F238E27FC236}">
              <a16:creationId xmlns:a16="http://schemas.microsoft.com/office/drawing/2014/main" id="{607FC321-A2A2-4189-B203-4F4D3248400A}"/>
            </a:ext>
          </a:extLst>
        </xdr:cNvPr>
        <xdr:cNvSpPr>
          <a:spLocks noChangeAspect="1" noChangeArrowheads="1"/>
        </xdr:cNvSpPr>
      </xdr:nvSpPr>
      <xdr:spPr bwMode="auto">
        <a:xfrm>
          <a:off x="13811250"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21</xdr:row>
      <xdr:rowOff>0</xdr:rowOff>
    </xdr:from>
    <xdr:to>
      <xdr:col>10</xdr:col>
      <xdr:colOff>304800</xdr:colOff>
      <xdr:row>28</xdr:row>
      <xdr:rowOff>2242</xdr:rowOff>
    </xdr:to>
    <xdr:sp macro="" textlink="">
      <xdr:nvSpPr>
        <xdr:cNvPr id="2" name="AutoShape 1" descr="Výsledek obrázku pro kuka ready2educate">
          <a:extLst>
            <a:ext uri="{FF2B5EF4-FFF2-40B4-BE49-F238E27FC236}">
              <a16:creationId xmlns:a16="http://schemas.microsoft.com/office/drawing/2014/main" id="{9AB64388-3F1C-4598-AB1C-0893E7586A26}"/>
            </a:ext>
          </a:extLst>
        </xdr:cNvPr>
        <xdr:cNvSpPr>
          <a:spLocks noChangeAspect="1" noChangeArrowheads="1"/>
        </xdr:cNvSpPr>
      </xdr:nvSpPr>
      <xdr:spPr bwMode="auto">
        <a:xfrm>
          <a:off x="11896725"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21</xdr:row>
      <xdr:rowOff>0</xdr:rowOff>
    </xdr:from>
    <xdr:to>
      <xdr:col>11</xdr:col>
      <xdr:colOff>304800</xdr:colOff>
      <xdr:row>28</xdr:row>
      <xdr:rowOff>2242</xdr:rowOff>
    </xdr:to>
    <xdr:sp macro="" textlink="">
      <xdr:nvSpPr>
        <xdr:cNvPr id="3" name="AutoShape 3" descr="VÃ½sledek obrÃ¡zku pro vex edr booster kit">
          <a:extLst>
            <a:ext uri="{FF2B5EF4-FFF2-40B4-BE49-F238E27FC236}">
              <a16:creationId xmlns:a16="http://schemas.microsoft.com/office/drawing/2014/main" id="{1AC364FA-DE41-4FA4-88A1-1F645E130BDB}"/>
            </a:ext>
          </a:extLst>
        </xdr:cNvPr>
        <xdr:cNvSpPr>
          <a:spLocks noChangeAspect="1" noChangeArrowheads="1"/>
        </xdr:cNvSpPr>
      </xdr:nvSpPr>
      <xdr:spPr bwMode="auto">
        <a:xfrm>
          <a:off x="13811250"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13</xdr:row>
      <xdr:rowOff>0</xdr:rowOff>
    </xdr:from>
    <xdr:to>
      <xdr:col>10</xdr:col>
      <xdr:colOff>304800</xdr:colOff>
      <xdr:row>15</xdr:row>
      <xdr:rowOff>811867</xdr:rowOff>
    </xdr:to>
    <xdr:sp macro="" textlink="">
      <xdr:nvSpPr>
        <xdr:cNvPr id="2" name="AutoShape 1" descr="Výsledek obrázku pro kuka ready2educate">
          <a:extLst>
            <a:ext uri="{FF2B5EF4-FFF2-40B4-BE49-F238E27FC236}">
              <a16:creationId xmlns:a16="http://schemas.microsoft.com/office/drawing/2014/main" id="{B1608748-F415-4133-B47E-5DAD07154F64}"/>
            </a:ext>
          </a:extLst>
        </xdr:cNvPr>
        <xdr:cNvSpPr>
          <a:spLocks noChangeAspect="1" noChangeArrowheads="1"/>
        </xdr:cNvSpPr>
      </xdr:nvSpPr>
      <xdr:spPr bwMode="auto">
        <a:xfrm>
          <a:off x="11896725"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13</xdr:row>
      <xdr:rowOff>0</xdr:rowOff>
    </xdr:from>
    <xdr:to>
      <xdr:col>11</xdr:col>
      <xdr:colOff>304800</xdr:colOff>
      <xdr:row>15</xdr:row>
      <xdr:rowOff>811867</xdr:rowOff>
    </xdr:to>
    <xdr:sp macro="" textlink="">
      <xdr:nvSpPr>
        <xdr:cNvPr id="3" name="AutoShape 3" descr="VÃ½sledek obrÃ¡zku pro vex edr booster kit">
          <a:extLst>
            <a:ext uri="{FF2B5EF4-FFF2-40B4-BE49-F238E27FC236}">
              <a16:creationId xmlns:a16="http://schemas.microsoft.com/office/drawing/2014/main" id="{A4480464-792E-4845-A2D0-81565EF5EC55}"/>
            </a:ext>
          </a:extLst>
        </xdr:cNvPr>
        <xdr:cNvSpPr>
          <a:spLocks noChangeAspect="1" noChangeArrowheads="1"/>
        </xdr:cNvSpPr>
      </xdr:nvSpPr>
      <xdr:spPr bwMode="auto">
        <a:xfrm>
          <a:off x="13811250"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13</xdr:row>
      <xdr:rowOff>0</xdr:rowOff>
    </xdr:from>
    <xdr:to>
      <xdr:col>10</xdr:col>
      <xdr:colOff>304800</xdr:colOff>
      <xdr:row>15</xdr:row>
      <xdr:rowOff>973792</xdr:rowOff>
    </xdr:to>
    <xdr:sp macro="" textlink="">
      <xdr:nvSpPr>
        <xdr:cNvPr id="2" name="AutoShape 1" descr="Výsledek obrázku pro kuka ready2educate">
          <a:extLst>
            <a:ext uri="{FF2B5EF4-FFF2-40B4-BE49-F238E27FC236}">
              <a16:creationId xmlns:a16="http://schemas.microsoft.com/office/drawing/2014/main" id="{1D30C025-6C83-48FF-9045-32980BE525CE}"/>
            </a:ext>
          </a:extLst>
        </xdr:cNvPr>
        <xdr:cNvSpPr>
          <a:spLocks noChangeAspect="1" noChangeArrowheads="1"/>
        </xdr:cNvSpPr>
      </xdr:nvSpPr>
      <xdr:spPr bwMode="auto">
        <a:xfrm>
          <a:off x="11896725"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13</xdr:row>
      <xdr:rowOff>0</xdr:rowOff>
    </xdr:from>
    <xdr:to>
      <xdr:col>11</xdr:col>
      <xdr:colOff>304800</xdr:colOff>
      <xdr:row>15</xdr:row>
      <xdr:rowOff>973792</xdr:rowOff>
    </xdr:to>
    <xdr:sp macro="" textlink="">
      <xdr:nvSpPr>
        <xdr:cNvPr id="3" name="AutoShape 3" descr="VÃ½sledek obrÃ¡zku pro vex edr booster kit">
          <a:extLst>
            <a:ext uri="{FF2B5EF4-FFF2-40B4-BE49-F238E27FC236}">
              <a16:creationId xmlns:a16="http://schemas.microsoft.com/office/drawing/2014/main" id="{10769724-9DB6-437A-8B26-84B6F839A3A8}"/>
            </a:ext>
          </a:extLst>
        </xdr:cNvPr>
        <xdr:cNvSpPr>
          <a:spLocks noChangeAspect="1" noChangeArrowheads="1"/>
        </xdr:cNvSpPr>
      </xdr:nvSpPr>
      <xdr:spPr bwMode="auto">
        <a:xfrm>
          <a:off x="13811250"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0</xdr:colOff>
      <xdr:row>13</xdr:row>
      <xdr:rowOff>0</xdr:rowOff>
    </xdr:from>
    <xdr:to>
      <xdr:col>10</xdr:col>
      <xdr:colOff>304800</xdr:colOff>
      <xdr:row>15</xdr:row>
      <xdr:rowOff>811867</xdr:rowOff>
    </xdr:to>
    <xdr:sp macro="" textlink="">
      <xdr:nvSpPr>
        <xdr:cNvPr id="2" name="AutoShape 1" descr="Výsledek obrázku pro kuka ready2educate">
          <a:extLst>
            <a:ext uri="{FF2B5EF4-FFF2-40B4-BE49-F238E27FC236}">
              <a16:creationId xmlns:a16="http://schemas.microsoft.com/office/drawing/2014/main" id="{BA5BB667-010C-4927-929E-45A9D8C01566}"/>
            </a:ext>
          </a:extLst>
        </xdr:cNvPr>
        <xdr:cNvSpPr>
          <a:spLocks noChangeAspect="1" noChangeArrowheads="1"/>
        </xdr:cNvSpPr>
      </xdr:nvSpPr>
      <xdr:spPr bwMode="auto">
        <a:xfrm>
          <a:off x="11896725"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13</xdr:row>
      <xdr:rowOff>0</xdr:rowOff>
    </xdr:from>
    <xdr:to>
      <xdr:col>11</xdr:col>
      <xdr:colOff>304800</xdr:colOff>
      <xdr:row>15</xdr:row>
      <xdr:rowOff>811867</xdr:rowOff>
    </xdr:to>
    <xdr:sp macro="" textlink="">
      <xdr:nvSpPr>
        <xdr:cNvPr id="3" name="AutoShape 3" descr="VÃ½sledek obrÃ¡zku pro vex edr booster kit">
          <a:extLst>
            <a:ext uri="{FF2B5EF4-FFF2-40B4-BE49-F238E27FC236}">
              <a16:creationId xmlns:a16="http://schemas.microsoft.com/office/drawing/2014/main" id="{DBB31A56-DC45-4E65-9C23-3510A7322F9A}"/>
            </a:ext>
          </a:extLst>
        </xdr:cNvPr>
        <xdr:cNvSpPr>
          <a:spLocks noChangeAspect="1" noChangeArrowheads="1"/>
        </xdr:cNvSpPr>
      </xdr:nvSpPr>
      <xdr:spPr bwMode="auto">
        <a:xfrm>
          <a:off x="13811250"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0</xdr:colOff>
      <xdr:row>13</xdr:row>
      <xdr:rowOff>0</xdr:rowOff>
    </xdr:from>
    <xdr:to>
      <xdr:col>10</xdr:col>
      <xdr:colOff>304800</xdr:colOff>
      <xdr:row>16</xdr:row>
      <xdr:rowOff>2242</xdr:rowOff>
    </xdr:to>
    <xdr:sp macro="" textlink="">
      <xdr:nvSpPr>
        <xdr:cNvPr id="2" name="AutoShape 1" descr="Výsledek obrázku pro kuka ready2educate">
          <a:extLst>
            <a:ext uri="{FF2B5EF4-FFF2-40B4-BE49-F238E27FC236}">
              <a16:creationId xmlns:a16="http://schemas.microsoft.com/office/drawing/2014/main" id="{BFB6AF6A-4789-4D5C-A4ED-579D6AEEBDEA}"/>
            </a:ext>
          </a:extLst>
        </xdr:cNvPr>
        <xdr:cNvSpPr>
          <a:spLocks noChangeAspect="1" noChangeArrowheads="1"/>
        </xdr:cNvSpPr>
      </xdr:nvSpPr>
      <xdr:spPr bwMode="auto">
        <a:xfrm>
          <a:off x="11896725"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13</xdr:row>
      <xdr:rowOff>0</xdr:rowOff>
    </xdr:from>
    <xdr:to>
      <xdr:col>11</xdr:col>
      <xdr:colOff>304800</xdr:colOff>
      <xdr:row>16</xdr:row>
      <xdr:rowOff>2242</xdr:rowOff>
    </xdr:to>
    <xdr:sp macro="" textlink="">
      <xdr:nvSpPr>
        <xdr:cNvPr id="3" name="AutoShape 3" descr="VÃ½sledek obrÃ¡zku pro vex edr booster kit">
          <a:extLst>
            <a:ext uri="{FF2B5EF4-FFF2-40B4-BE49-F238E27FC236}">
              <a16:creationId xmlns:a16="http://schemas.microsoft.com/office/drawing/2014/main" id="{2C89100C-D05E-44F5-A1FF-6208ABF32956}"/>
            </a:ext>
          </a:extLst>
        </xdr:cNvPr>
        <xdr:cNvSpPr>
          <a:spLocks noChangeAspect="1" noChangeArrowheads="1"/>
        </xdr:cNvSpPr>
      </xdr:nvSpPr>
      <xdr:spPr bwMode="auto">
        <a:xfrm>
          <a:off x="13811250"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13</xdr:row>
      <xdr:rowOff>0</xdr:rowOff>
    </xdr:from>
    <xdr:to>
      <xdr:col>10</xdr:col>
      <xdr:colOff>304800</xdr:colOff>
      <xdr:row>16</xdr:row>
      <xdr:rowOff>2242</xdr:rowOff>
    </xdr:to>
    <xdr:sp macro="" textlink="">
      <xdr:nvSpPr>
        <xdr:cNvPr id="2" name="AutoShape 1" descr="Výsledek obrázku pro kuka ready2educate">
          <a:extLst>
            <a:ext uri="{FF2B5EF4-FFF2-40B4-BE49-F238E27FC236}">
              <a16:creationId xmlns:a16="http://schemas.microsoft.com/office/drawing/2014/main" id="{D6C21AB9-99B4-44FD-B444-60D8F443C920}"/>
            </a:ext>
          </a:extLst>
        </xdr:cNvPr>
        <xdr:cNvSpPr>
          <a:spLocks noChangeAspect="1" noChangeArrowheads="1"/>
        </xdr:cNvSpPr>
      </xdr:nvSpPr>
      <xdr:spPr bwMode="auto">
        <a:xfrm>
          <a:off x="11896725" y="2647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13</xdr:row>
      <xdr:rowOff>0</xdr:rowOff>
    </xdr:from>
    <xdr:to>
      <xdr:col>11</xdr:col>
      <xdr:colOff>304800</xdr:colOff>
      <xdr:row>16</xdr:row>
      <xdr:rowOff>2242</xdr:rowOff>
    </xdr:to>
    <xdr:sp macro="" textlink="">
      <xdr:nvSpPr>
        <xdr:cNvPr id="3" name="AutoShape 3" descr="VÃ½sledek obrÃ¡zku pro vex edr booster kit">
          <a:extLst>
            <a:ext uri="{FF2B5EF4-FFF2-40B4-BE49-F238E27FC236}">
              <a16:creationId xmlns:a16="http://schemas.microsoft.com/office/drawing/2014/main" id="{0C678781-1532-4223-B4E9-57EB2C74B959}"/>
            </a:ext>
          </a:extLst>
        </xdr:cNvPr>
        <xdr:cNvSpPr>
          <a:spLocks noChangeAspect="1" noChangeArrowheads="1"/>
        </xdr:cNvSpPr>
      </xdr:nvSpPr>
      <xdr:spPr bwMode="auto">
        <a:xfrm>
          <a:off x="13811250" y="2647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0</xdr:colOff>
      <xdr:row>13</xdr:row>
      <xdr:rowOff>0</xdr:rowOff>
    </xdr:from>
    <xdr:to>
      <xdr:col>10</xdr:col>
      <xdr:colOff>304800</xdr:colOff>
      <xdr:row>16</xdr:row>
      <xdr:rowOff>2242</xdr:rowOff>
    </xdr:to>
    <xdr:sp macro="" textlink="">
      <xdr:nvSpPr>
        <xdr:cNvPr id="2" name="AutoShape 1" descr="Výsledek obrázku pro kuka ready2educate">
          <a:extLst>
            <a:ext uri="{FF2B5EF4-FFF2-40B4-BE49-F238E27FC236}">
              <a16:creationId xmlns:a16="http://schemas.microsoft.com/office/drawing/2014/main" id="{1C0712D1-6363-43D4-BF26-E64CEBBEA41E}"/>
            </a:ext>
          </a:extLst>
        </xdr:cNvPr>
        <xdr:cNvSpPr>
          <a:spLocks noChangeAspect="1" noChangeArrowheads="1"/>
        </xdr:cNvSpPr>
      </xdr:nvSpPr>
      <xdr:spPr bwMode="auto">
        <a:xfrm>
          <a:off x="11896725" y="2647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13</xdr:row>
      <xdr:rowOff>0</xdr:rowOff>
    </xdr:from>
    <xdr:to>
      <xdr:col>11</xdr:col>
      <xdr:colOff>304800</xdr:colOff>
      <xdr:row>16</xdr:row>
      <xdr:rowOff>2242</xdr:rowOff>
    </xdr:to>
    <xdr:sp macro="" textlink="">
      <xdr:nvSpPr>
        <xdr:cNvPr id="3" name="AutoShape 3" descr="VÃ½sledek obrÃ¡zku pro vex edr booster kit">
          <a:extLst>
            <a:ext uri="{FF2B5EF4-FFF2-40B4-BE49-F238E27FC236}">
              <a16:creationId xmlns:a16="http://schemas.microsoft.com/office/drawing/2014/main" id="{49808D71-8454-4115-A77E-4E132031A3D5}"/>
            </a:ext>
          </a:extLst>
        </xdr:cNvPr>
        <xdr:cNvSpPr>
          <a:spLocks noChangeAspect="1" noChangeArrowheads="1"/>
        </xdr:cNvSpPr>
      </xdr:nvSpPr>
      <xdr:spPr bwMode="auto">
        <a:xfrm>
          <a:off x="13811250" y="2647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Technicka%20dokumentace\Technick&#225;%20&#345;e&#353;en&#237;\Projekty%20PASCO%20a%20ROBOTEL\Vzorov&#233;%20projekty%20&#353;kol\Z&#352;%20Liberec%20-%20&#352;vermova\21DEPRJ00182\PR3_odevzdan&#225;%20-%20revize%202\Z&#352;%20&#352;vermova%20-%20ocen&#283;n&#253;%20-%20B%20-%20dle%20vzoru%20s%20kartami_k%20akt.%2006_10_24.xlsx" TargetMode="External"/><Relationship Id="rId1" Type="http://schemas.openxmlformats.org/officeDocument/2006/relationships/externalLinkPath" Target="/Technicka%20dokumentace/Technick&#225;%20&#345;e&#353;en&#237;/Projekty%20PASCO%20a%20ROBOTEL/Vzorov&#233;%20projekty%20&#353;kol/Z&#352;%20Liberec%20-%20&#352;vermova/21DEPRJ00182/PR3_odevzdan&#225;%20-%20revize%202/Z&#352;%20&#352;vermova%20-%20ocen&#283;n&#253;%20-%20B%20-%20dle%20vzoru%20s%20kartami_k%20akt.%2006_10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rycí list"/>
      <sheetName val="Rekapitulace"/>
      <sheetName val="soupis oceněný"/>
      <sheetName val="#Figury"/>
    </sheetNames>
    <sheetDataSet>
      <sheetData sheetId="0">
        <row r="5">
          <cell r="E5" t="str">
            <v>Budova B</v>
          </cell>
          <cell r="P5" t="str">
            <v xml:space="preserve"> </v>
          </cell>
        </row>
        <row r="7">
          <cell r="E7" t="str">
            <v>Základní škola, Liberec, Švermova 403/40, p. o.</v>
          </cell>
        </row>
        <row r="9">
          <cell r="E9" t="str">
            <v>OCENĚNÝ SOUPIS PRACÍ A DODÁVEK A SLUŽEB</v>
          </cell>
        </row>
        <row r="26">
          <cell r="E26" t="str">
            <v>Statutární Město Liberec,
Švermova 403/40, Liberec X-Františkov, 460 10 Liberec</v>
          </cell>
        </row>
        <row r="28">
          <cell r="E28" t="str">
            <v xml:space="preserve"> </v>
          </cell>
        </row>
        <row r="31">
          <cell r="O31" t="str">
            <v>11/2024</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66"/>
  <sheetViews>
    <sheetView showGridLines="0" tabSelected="1" topLeftCell="A2" zoomScaleNormal="100" workbookViewId="0">
      <selection activeCell="J38" sqref="J38"/>
    </sheetView>
  </sheetViews>
  <sheetFormatPr defaultColWidth="9.140625" defaultRowHeight="12.75" x14ac:dyDescent="0.2"/>
  <cols>
    <col min="1" max="1" width="2.42578125" style="81" customWidth="1"/>
    <col min="2" max="2" width="3.140625" style="81" customWidth="1"/>
    <col min="3" max="3" width="2.7109375" style="81" customWidth="1"/>
    <col min="4" max="4" width="6.85546875" style="81" customWidth="1"/>
    <col min="5" max="5" width="13.5703125" style="81" customWidth="1"/>
    <col min="6" max="6" width="0.5703125" style="81" customWidth="1"/>
    <col min="7" max="7" width="2.5703125" style="81" customWidth="1"/>
    <col min="8" max="8" width="2.7109375" style="81" customWidth="1"/>
    <col min="9" max="9" width="9.7109375" style="81" customWidth="1"/>
    <col min="10" max="10" width="13.5703125" style="81" customWidth="1"/>
    <col min="11" max="11" width="0.7109375" style="81" customWidth="1"/>
    <col min="12" max="12" width="2.42578125" style="81" customWidth="1"/>
    <col min="13" max="13" width="2.85546875" style="81" customWidth="1"/>
    <col min="14" max="14" width="2" style="81" customWidth="1"/>
    <col min="15" max="15" width="12.7109375" style="81" customWidth="1"/>
    <col min="16" max="16" width="2.85546875" style="81" customWidth="1"/>
    <col min="17" max="17" width="2" style="81" customWidth="1"/>
    <col min="18" max="18" width="13.5703125" style="81" customWidth="1"/>
    <col min="19" max="19" width="0.5703125" style="81" customWidth="1"/>
    <col min="20" max="16384" width="9.140625" style="81"/>
  </cols>
  <sheetData>
    <row r="1" spans="1:19" ht="12.75" hidden="1" customHeight="1" x14ac:dyDescent="0.2">
      <c r="A1" s="89"/>
      <c r="B1" s="90"/>
      <c r="C1" s="90"/>
      <c r="D1" s="90"/>
      <c r="E1" s="90"/>
      <c r="F1" s="90"/>
      <c r="G1" s="90"/>
      <c r="H1" s="90"/>
      <c r="I1" s="90"/>
      <c r="J1" s="90"/>
      <c r="K1" s="90"/>
      <c r="L1" s="90"/>
      <c r="M1" s="90"/>
      <c r="N1" s="90"/>
      <c r="O1" s="90"/>
      <c r="P1" s="90"/>
      <c r="Q1" s="90"/>
      <c r="R1" s="90"/>
      <c r="S1" s="91"/>
    </row>
    <row r="2" spans="1:19" ht="23.25" customHeight="1" x14ac:dyDescent="0.35">
      <c r="A2" s="89"/>
      <c r="B2" s="90"/>
      <c r="C2" s="90"/>
      <c r="D2" s="90"/>
      <c r="E2" s="90"/>
      <c r="F2" s="90"/>
      <c r="G2" s="92" t="s">
        <v>78</v>
      </c>
      <c r="H2" s="90"/>
      <c r="I2" s="90"/>
      <c r="J2" s="90"/>
      <c r="K2" s="90"/>
      <c r="L2" s="90"/>
      <c r="M2" s="90"/>
      <c r="N2" s="90"/>
      <c r="O2" s="90"/>
      <c r="P2" s="90"/>
      <c r="Q2" s="90"/>
      <c r="R2" s="90"/>
      <c r="S2" s="91"/>
    </row>
    <row r="3" spans="1:19" ht="12" hidden="1" customHeight="1" x14ac:dyDescent="0.2">
      <c r="A3" s="93"/>
      <c r="B3" s="94"/>
      <c r="C3" s="94"/>
      <c r="D3" s="94"/>
      <c r="E3" s="94"/>
      <c r="F3" s="94"/>
      <c r="G3" s="94"/>
      <c r="H3" s="94"/>
      <c r="I3" s="94"/>
      <c r="J3" s="94"/>
      <c r="K3" s="94"/>
      <c r="L3" s="94"/>
      <c r="M3" s="94"/>
      <c r="N3" s="94"/>
      <c r="O3" s="94"/>
      <c r="P3" s="94"/>
      <c r="Q3" s="94"/>
      <c r="R3" s="94"/>
      <c r="S3" s="95"/>
    </row>
    <row r="4" spans="1:19" ht="8.25" customHeight="1" x14ac:dyDescent="0.2">
      <c r="A4" s="2"/>
      <c r="B4" s="3"/>
      <c r="C4" s="3"/>
      <c r="D4" s="3"/>
      <c r="E4" s="3"/>
      <c r="F4" s="3"/>
      <c r="G4" s="3"/>
      <c r="H4" s="3"/>
      <c r="I4" s="3"/>
      <c r="J4" s="3"/>
      <c r="K4" s="3"/>
      <c r="L4" s="3"/>
      <c r="M4" s="3"/>
      <c r="N4" s="3"/>
      <c r="O4" s="3"/>
      <c r="P4" s="3"/>
      <c r="Q4" s="3"/>
      <c r="R4" s="3"/>
      <c r="S4" s="4"/>
    </row>
    <row r="5" spans="1:19" ht="24" customHeight="1" x14ac:dyDescent="0.2">
      <c r="A5" s="5"/>
      <c r="B5" s="1" t="s">
        <v>0</v>
      </c>
      <c r="C5" s="1"/>
      <c r="D5" s="1"/>
      <c r="E5" s="273" t="s">
        <v>279</v>
      </c>
      <c r="F5" s="274"/>
      <c r="G5" s="274"/>
      <c r="H5" s="274"/>
      <c r="I5" s="274"/>
      <c r="J5" s="275"/>
      <c r="K5" s="1"/>
      <c r="L5" s="1"/>
      <c r="M5" s="1"/>
      <c r="N5" s="1"/>
      <c r="O5" s="1" t="s">
        <v>1</v>
      </c>
      <c r="P5" s="96" t="s">
        <v>2</v>
      </c>
      <c r="Q5" s="97"/>
      <c r="R5" s="6"/>
      <c r="S5" s="7"/>
    </row>
    <row r="6" spans="1:19" ht="17.25" hidden="1" customHeight="1" x14ac:dyDescent="0.2">
      <c r="A6" s="5"/>
      <c r="B6" s="1" t="s">
        <v>3</v>
      </c>
      <c r="C6" s="1"/>
      <c r="D6" s="1"/>
      <c r="E6" s="98" t="s">
        <v>4</v>
      </c>
      <c r="F6" s="1"/>
      <c r="G6" s="1"/>
      <c r="H6" s="1"/>
      <c r="I6" s="1"/>
      <c r="J6" s="8"/>
      <c r="K6" s="1"/>
      <c r="L6" s="1"/>
      <c r="M6" s="1"/>
      <c r="N6" s="1"/>
      <c r="O6" s="1"/>
      <c r="P6" s="98"/>
      <c r="Q6" s="99"/>
      <c r="R6" s="8"/>
      <c r="S6" s="7"/>
    </row>
    <row r="7" spans="1:19" ht="24" customHeight="1" x14ac:dyDescent="0.2">
      <c r="A7" s="5"/>
      <c r="B7" s="1" t="s">
        <v>5</v>
      </c>
      <c r="C7" s="1"/>
      <c r="D7" s="1"/>
      <c r="E7" s="276" t="s">
        <v>203</v>
      </c>
      <c r="F7" s="277"/>
      <c r="G7" s="277"/>
      <c r="H7" s="277"/>
      <c r="I7" s="277"/>
      <c r="J7" s="278"/>
      <c r="K7" s="1"/>
      <c r="L7" s="1"/>
      <c r="M7" s="1"/>
      <c r="N7" s="1"/>
      <c r="O7" s="1" t="s">
        <v>6</v>
      </c>
      <c r="P7" s="98" t="s">
        <v>7</v>
      </c>
      <c r="Q7" s="99"/>
      <c r="R7" s="8"/>
      <c r="S7" s="7"/>
    </row>
    <row r="8" spans="1:19" ht="17.25" hidden="1" customHeight="1" x14ac:dyDescent="0.2">
      <c r="A8" s="5"/>
      <c r="B8" s="1" t="s">
        <v>8</v>
      </c>
      <c r="C8" s="1"/>
      <c r="D8" s="1"/>
      <c r="E8" s="98" t="s">
        <v>2</v>
      </c>
      <c r="F8" s="1"/>
      <c r="G8" s="1"/>
      <c r="H8" s="1"/>
      <c r="I8" s="1"/>
      <c r="J8" s="8"/>
      <c r="K8" s="1"/>
      <c r="L8" s="1"/>
      <c r="M8" s="1"/>
      <c r="N8" s="1"/>
      <c r="O8" s="1"/>
      <c r="P8" s="98"/>
      <c r="Q8" s="99"/>
      <c r="R8" s="8"/>
      <c r="S8" s="7"/>
    </row>
    <row r="9" spans="1:19" ht="24" customHeight="1" x14ac:dyDescent="0.2">
      <c r="A9" s="5"/>
      <c r="B9" s="1" t="s">
        <v>9</v>
      </c>
      <c r="C9" s="1"/>
      <c r="D9" s="1"/>
      <c r="E9" s="279" t="s">
        <v>79</v>
      </c>
      <c r="F9" s="280"/>
      <c r="G9" s="280"/>
      <c r="H9" s="280"/>
      <c r="I9" s="280"/>
      <c r="J9" s="281"/>
      <c r="K9" s="1"/>
      <c r="L9" s="1"/>
      <c r="M9" s="1"/>
      <c r="N9" s="1"/>
      <c r="O9" s="1" t="s">
        <v>10</v>
      </c>
      <c r="P9" s="282" t="s">
        <v>7</v>
      </c>
      <c r="Q9" s="283"/>
      <c r="R9" s="284"/>
      <c r="S9" s="7"/>
    </row>
    <row r="10" spans="1:19" ht="17.25" hidden="1" customHeight="1" x14ac:dyDescent="0.2">
      <c r="A10" s="5"/>
      <c r="B10" s="1" t="s">
        <v>11</v>
      </c>
      <c r="C10" s="1"/>
      <c r="D10" s="1"/>
      <c r="E10" s="1" t="s">
        <v>2</v>
      </c>
      <c r="F10" s="1"/>
      <c r="G10" s="1"/>
      <c r="H10" s="1"/>
      <c r="I10" s="1"/>
      <c r="J10" s="1"/>
      <c r="K10" s="1"/>
      <c r="L10" s="1"/>
      <c r="M10" s="1"/>
      <c r="N10" s="1"/>
      <c r="O10" s="1"/>
      <c r="P10" s="99"/>
      <c r="Q10" s="99"/>
      <c r="R10" s="1"/>
      <c r="S10" s="7"/>
    </row>
    <row r="11" spans="1:19" ht="17.25" hidden="1" customHeight="1" x14ac:dyDescent="0.2">
      <c r="A11" s="5"/>
      <c r="B11" s="1" t="s">
        <v>12</v>
      </c>
      <c r="C11" s="1"/>
      <c r="D11" s="1"/>
      <c r="E11" s="1" t="s">
        <v>2</v>
      </c>
      <c r="F11" s="1"/>
      <c r="G11" s="1"/>
      <c r="H11" s="1"/>
      <c r="I11" s="1"/>
      <c r="J11" s="1"/>
      <c r="K11" s="1"/>
      <c r="L11" s="1"/>
      <c r="M11" s="1"/>
      <c r="N11" s="1"/>
      <c r="O11" s="1"/>
      <c r="P11" s="99"/>
      <c r="Q11" s="99"/>
      <c r="R11" s="1"/>
      <c r="S11" s="7"/>
    </row>
    <row r="12" spans="1:19" ht="17.25" hidden="1" customHeight="1" x14ac:dyDescent="0.2">
      <c r="A12" s="5"/>
      <c r="B12" s="1" t="s">
        <v>13</v>
      </c>
      <c r="C12" s="1"/>
      <c r="D12" s="1"/>
      <c r="E12" s="1" t="s">
        <v>2</v>
      </c>
      <c r="F12" s="1"/>
      <c r="G12" s="1"/>
      <c r="H12" s="1"/>
      <c r="I12" s="1"/>
      <c r="J12" s="1"/>
      <c r="K12" s="1"/>
      <c r="L12" s="1"/>
      <c r="M12" s="1"/>
      <c r="N12" s="1"/>
      <c r="O12" s="1"/>
      <c r="P12" s="99"/>
      <c r="Q12" s="99"/>
      <c r="R12" s="1"/>
      <c r="S12" s="7"/>
    </row>
    <row r="13" spans="1:19" ht="17.25" hidden="1" customHeight="1" x14ac:dyDescent="0.2">
      <c r="A13" s="5"/>
      <c r="B13" s="1"/>
      <c r="C13" s="1"/>
      <c r="D13" s="1"/>
      <c r="E13" s="1" t="s">
        <v>2</v>
      </c>
      <c r="F13" s="1"/>
      <c r="G13" s="1"/>
      <c r="H13" s="1"/>
      <c r="I13" s="1"/>
      <c r="J13" s="1"/>
      <c r="K13" s="1"/>
      <c r="L13" s="1"/>
      <c r="M13" s="1"/>
      <c r="N13" s="1"/>
      <c r="O13" s="1"/>
      <c r="P13" s="99"/>
      <c r="Q13" s="99"/>
      <c r="R13" s="1"/>
      <c r="S13" s="7"/>
    </row>
    <row r="14" spans="1:19" ht="17.25" hidden="1" customHeight="1" x14ac:dyDescent="0.2">
      <c r="A14" s="5"/>
      <c r="B14" s="1"/>
      <c r="C14" s="1"/>
      <c r="D14" s="1"/>
      <c r="E14" s="1" t="s">
        <v>2</v>
      </c>
      <c r="F14" s="1"/>
      <c r="G14" s="1"/>
      <c r="H14" s="1"/>
      <c r="I14" s="1"/>
      <c r="J14" s="1"/>
      <c r="K14" s="1"/>
      <c r="L14" s="1"/>
      <c r="M14" s="1"/>
      <c r="N14" s="1"/>
      <c r="O14" s="1"/>
      <c r="P14" s="99"/>
      <c r="Q14" s="99"/>
      <c r="R14" s="1"/>
      <c r="S14" s="7"/>
    </row>
    <row r="15" spans="1:19" ht="17.25" hidden="1" customHeight="1" x14ac:dyDescent="0.2">
      <c r="A15" s="5"/>
      <c r="B15" s="1"/>
      <c r="C15" s="1"/>
      <c r="D15" s="1"/>
      <c r="E15" s="1" t="s">
        <v>2</v>
      </c>
      <c r="F15" s="1"/>
      <c r="G15" s="1"/>
      <c r="H15" s="1"/>
      <c r="I15" s="1"/>
      <c r="J15" s="1"/>
      <c r="K15" s="1"/>
      <c r="L15" s="1"/>
      <c r="M15" s="1"/>
      <c r="N15" s="1"/>
      <c r="O15" s="1"/>
      <c r="P15" s="99"/>
      <c r="Q15" s="99"/>
      <c r="R15" s="1"/>
      <c r="S15" s="7"/>
    </row>
    <row r="16" spans="1:19" ht="17.25" hidden="1" customHeight="1" x14ac:dyDescent="0.2">
      <c r="A16" s="5"/>
      <c r="B16" s="1"/>
      <c r="C16" s="1"/>
      <c r="D16" s="1"/>
      <c r="E16" s="1" t="s">
        <v>2</v>
      </c>
      <c r="F16" s="1"/>
      <c r="G16" s="1"/>
      <c r="H16" s="1"/>
      <c r="I16" s="1"/>
      <c r="J16" s="1"/>
      <c r="K16" s="1"/>
      <c r="L16" s="1"/>
      <c r="M16" s="1"/>
      <c r="N16" s="1"/>
      <c r="O16" s="1"/>
      <c r="P16" s="99"/>
      <c r="Q16" s="99"/>
      <c r="R16" s="1"/>
      <c r="S16" s="7"/>
    </row>
    <row r="17" spans="1:19" ht="17.25" hidden="1" customHeight="1" x14ac:dyDescent="0.2">
      <c r="A17" s="5"/>
      <c r="B17" s="1"/>
      <c r="C17" s="1"/>
      <c r="D17" s="1"/>
      <c r="E17" s="1" t="s">
        <v>2</v>
      </c>
      <c r="F17" s="1"/>
      <c r="G17" s="1"/>
      <c r="H17" s="1"/>
      <c r="I17" s="1"/>
      <c r="J17" s="1"/>
      <c r="K17" s="1"/>
      <c r="L17" s="1"/>
      <c r="M17" s="1"/>
      <c r="N17" s="1"/>
      <c r="O17" s="1"/>
      <c r="P17" s="99"/>
      <c r="Q17" s="99"/>
      <c r="R17" s="1"/>
      <c r="S17" s="7"/>
    </row>
    <row r="18" spans="1:19" ht="17.25" hidden="1" customHeight="1" x14ac:dyDescent="0.2">
      <c r="A18" s="5"/>
      <c r="B18" s="1"/>
      <c r="C18" s="1"/>
      <c r="D18" s="1"/>
      <c r="E18" s="1" t="s">
        <v>2</v>
      </c>
      <c r="F18" s="1"/>
      <c r="G18" s="1"/>
      <c r="H18" s="1"/>
      <c r="I18" s="1"/>
      <c r="J18" s="1"/>
      <c r="K18" s="1"/>
      <c r="L18" s="1"/>
      <c r="M18" s="1"/>
      <c r="N18" s="1"/>
      <c r="O18" s="1"/>
      <c r="P18" s="99"/>
      <c r="Q18" s="99"/>
      <c r="R18" s="1"/>
      <c r="S18" s="7"/>
    </row>
    <row r="19" spans="1:19" ht="17.25" hidden="1" customHeight="1" x14ac:dyDescent="0.2">
      <c r="A19" s="5"/>
      <c r="B19" s="1"/>
      <c r="C19" s="1"/>
      <c r="D19" s="1"/>
      <c r="E19" s="1" t="s">
        <v>2</v>
      </c>
      <c r="F19" s="1"/>
      <c r="G19" s="1"/>
      <c r="H19" s="1"/>
      <c r="I19" s="1"/>
      <c r="J19" s="1"/>
      <c r="K19" s="1"/>
      <c r="L19" s="1"/>
      <c r="M19" s="1"/>
      <c r="N19" s="1"/>
      <c r="O19" s="1"/>
      <c r="P19" s="99"/>
      <c r="Q19" s="99"/>
      <c r="R19" s="1"/>
      <c r="S19" s="7"/>
    </row>
    <row r="20" spans="1:19" ht="17.25" hidden="1" customHeight="1" x14ac:dyDescent="0.2">
      <c r="A20" s="5"/>
      <c r="B20" s="1"/>
      <c r="C20" s="1"/>
      <c r="D20" s="1"/>
      <c r="E20" s="1" t="s">
        <v>2</v>
      </c>
      <c r="F20" s="1"/>
      <c r="G20" s="1"/>
      <c r="H20" s="1"/>
      <c r="I20" s="1"/>
      <c r="J20" s="1"/>
      <c r="K20" s="1"/>
      <c r="L20" s="1"/>
      <c r="M20" s="1"/>
      <c r="N20" s="1"/>
      <c r="O20" s="1"/>
      <c r="P20" s="99"/>
      <c r="Q20" s="99"/>
      <c r="R20" s="1"/>
      <c r="S20" s="7"/>
    </row>
    <row r="21" spans="1:19" ht="17.25" hidden="1" customHeight="1" x14ac:dyDescent="0.2">
      <c r="A21" s="5"/>
      <c r="B21" s="1"/>
      <c r="C21" s="1"/>
      <c r="D21" s="1"/>
      <c r="E21" s="1" t="s">
        <v>2</v>
      </c>
      <c r="F21" s="1"/>
      <c r="G21" s="1"/>
      <c r="H21" s="1"/>
      <c r="I21" s="1"/>
      <c r="J21" s="1"/>
      <c r="K21" s="1"/>
      <c r="L21" s="1"/>
      <c r="M21" s="1"/>
      <c r="N21" s="1"/>
      <c r="O21" s="1"/>
      <c r="P21" s="99"/>
      <c r="Q21" s="99"/>
      <c r="R21" s="1"/>
      <c r="S21" s="7"/>
    </row>
    <row r="22" spans="1:19" ht="17.25" hidden="1" customHeight="1" x14ac:dyDescent="0.2">
      <c r="A22" s="5"/>
      <c r="B22" s="1"/>
      <c r="C22" s="1"/>
      <c r="D22" s="1"/>
      <c r="E22" s="1" t="s">
        <v>2</v>
      </c>
      <c r="F22" s="1"/>
      <c r="G22" s="1"/>
      <c r="H22" s="1"/>
      <c r="I22" s="1"/>
      <c r="J22" s="1"/>
      <c r="K22" s="1"/>
      <c r="L22" s="1"/>
      <c r="M22" s="1"/>
      <c r="N22" s="1"/>
      <c r="O22" s="1"/>
      <c r="P22" s="99"/>
      <c r="Q22" s="99"/>
      <c r="R22" s="1"/>
      <c r="S22" s="7"/>
    </row>
    <row r="23" spans="1:19" ht="17.25" hidden="1" customHeight="1" x14ac:dyDescent="0.2">
      <c r="A23" s="5"/>
      <c r="B23" s="1"/>
      <c r="C23" s="1"/>
      <c r="D23" s="1"/>
      <c r="E23" s="1" t="s">
        <v>2</v>
      </c>
      <c r="F23" s="1"/>
      <c r="G23" s="1"/>
      <c r="H23" s="1"/>
      <c r="I23" s="1"/>
      <c r="J23" s="1"/>
      <c r="K23" s="1"/>
      <c r="L23" s="1"/>
      <c r="M23" s="1"/>
      <c r="N23" s="1"/>
      <c r="O23" s="1"/>
      <c r="P23" s="99"/>
      <c r="Q23" s="99"/>
      <c r="R23" s="1"/>
      <c r="S23" s="7"/>
    </row>
    <row r="24" spans="1:19" ht="17.25" hidden="1" customHeight="1" x14ac:dyDescent="0.2">
      <c r="A24" s="5"/>
      <c r="B24" s="1"/>
      <c r="C24" s="1"/>
      <c r="D24" s="1"/>
      <c r="E24" s="1" t="s">
        <v>2</v>
      </c>
      <c r="F24" s="1"/>
      <c r="G24" s="1"/>
      <c r="H24" s="1"/>
      <c r="I24" s="1"/>
      <c r="J24" s="1"/>
      <c r="K24" s="1"/>
      <c r="L24" s="1"/>
      <c r="M24" s="1"/>
      <c r="N24" s="1"/>
      <c r="O24" s="1"/>
      <c r="P24" s="99"/>
      <c r="Q24" s="99"/>
      <c r="R24" s="1"/>
      <c r="S24" s="7"/>
    </row>
    <row r="25" spans="1:19" ht="17.850000000000001" customHeight="1" x14ac:dyDescent="0.2">
      <c r="A25" s="5"/>
      <c r="B25" s="1"/>
      <c r="C25" s="1"/>
      <c r="D25" s="1"/>
      <c r="E25" s="1"/>
      <c r="F25" s="1"/>
      <c r="G25" s="1"/>
      <c r="H25" s="1"/>
      <c r="I25" s="1"/>
      <c r="J25" s="1"/>
      <c r="K25" s="1"/>
      <c r="L25" s="1"/>
      <c r="M25" s="1"/>
      <c r="N25" s="1"/>
      <c r="O25" s="1" t="s">
        <v>14</v>
      </c>
      <c r="P25" s="1" t="s">
        <v>15</v>
      </c>
      <c r="Q25" s="1"/>
      <c r="R25" s="1"/>
      <c r="S25" s="7"/>
    </row>
    <row r="26" spans="1:19" ht="24" customHeight="1" x14ac:dyDescent="0.2">
      <c r="A26" s="5"/>
      <c r="B26" s="1" t="s">
        <v>16</v>
      </c>
      <c r="C26" s="1"/>
      <c r="D26" s="1"/>
      <c r="E26" s="286" t="s">
        <v>204</v>
      </c>
      <c r="F26" s="287"/>
      <c r="G26" s="287"/>
      <c r="H26" s="287"/>
      <c r="I26" s="287"/>
      <c r="J26" s="288"/>
      <c r="K26" s="1"/>
      <c r="L26" s="1"/>
      <c r="M26" s="1"/>
      <c r="N26" s="1"/>
      <c r="O26" s="100">
        <v>70884978</v>
      </c>
      <c r="P26" s="101" t="s">
        <v>7</v>
      </c>
      <c r="Q26" s="102"/>
      <c r="R26" s="10"/>
      <c r="S26" s="7"/>
    </row>
    <row r="27" spans="1:19" ht="17.850000000000001" customHeight="1" x14ac:dyDescent="0.2">
      <c r="A27" s="5"/>
      <c r="B27" s="1" t="s">
        <v>17</v>
      </c>
      <c r="C27" s="1"/>
      <c r="D27" s="1"/>
      <c r="E27" s="98" t="s">
        <v>104</v>
      </c>
      <c r="F27" s="1"/>
      <c r="G27" s="1"/>
      <c r="H27" s="1"/>
      <c r="I27" s="1"/>
      <c r="J27" s="8"/>
      <c r="K27" s="1"/>
      <c r="L27" s="1"/>
      <c r="M27" s="1"/>
      <c r="N27" s="1"/>
      <c r="O27" s="100" t="s">
        <v>7</v>
      </c>
      <c r="P27" s="101" t="s">
        <v>7</v>
      </c>
      <c r="Q27" s="102"/>
      <c r="R27" s="10"/>
      <c r="S27" s="7"/>
    </row>
    <row r="28" spans="1:19" ht="17.850000000000001" customHeight="1" x14ac:dyDescent="0.2">
      <c r="A28" s="5"/>
      <c r="B28" s="1" t="s">
        <v>18</v>
      </c>
      <c r="C28" s="1"/>
      <c r="D28" s="1"/>
      <c r="E28" s="98" t="s">
        <v>2</v>
      </c>
      <c r="F28" s="1"/>
      <c r="G28" s="1"/>
      <c r="H28" s="1"/>
      <c r="I28" s="1"/>
      <c r="J28" s="8"/>
      <c r="K28" s="1"/>
      <c r="L28" s="1"/>
      <c r="M28" s="1"/>
      <c r="N28" s="1"/>
      <c r="O28" s="100" t="s">
        <v>7</v>
      </c>
      <c r="P28" s="101" t="s">
        <v>7</v>
      </c>
      <c r="Q28" s="102"/>
      <c r="R28" s="10"/>
      <c r="S28" s="7"/>
    </row>
    <row r="29" spans="1:19" ht="17.850000000000001" customHeight="1" x14ac:dyDescent="0.2">
      <c r="A29" s="5"/>
      <c r="B29" s="1"/>
      <c r="C29" s="1"/>
      <c r="D29" s="1"/>
      <c r="E29" s="103" t="s">
        <v>7</v>
      </c>
      <c r="F29" s="11"/>
      <c r="G29" s="11"/>
      <c r="H29" s="11"/>
      <c r="I29" s="11"/>
      <c r="J29" s="12"/>
      <c r="K29" s="1"/>
      <c r="L29" s="1"/>
      <c r="M29" s="1"/>
      <c r="N29" s="1"/>
      <c r="O29" s="99"/>
      <c r="P29" s="99"/>
      <c r="Q29" s="99"/>
      <c r="R29" s="1"/>
      <c r="S29" s="7"/>
    </row>
    <row r="30" spans="1:19" ht="17.850000000000001" customHeight="1" x14ac:dyDescent="0.2">
      <c r="A30" s="5"/>
      <c r="B30" s="1"/>
      <c r="C30" s="1"/>
      <c r="D30" s="1"/>
      <c r="E30" s="99" t="s">
        <v>19</v>
      </c>
      <c r="F30" s="1"/>
      <c r="G30" s="1" t="s">
        <v>20</v>
      </c>
      <c r="H30" s="1"/>
      <c r="I30" s="1"/>
      <c r="J30" s="1"/>
      <c r="K30" s="1"/>
      <c r="L30" s="1"/>
      <c r="M30" s="1"/>
      <c r="N30" s="1"/>
      <c r="O30" s="99" t="s">
        <v>21</v>
      </c>
      <c r="P30" s="99"/>
      <c r="Q30" s="99"/>
      <c r="R30" s="13"/>
      <c r="S30" s="7"/>
    </row>
    <row r="31" spans="1:19" ht="17.850000000000001" customHeight="1" x14ac:dyDescent="0.2">
      <c r="A31" s="5"/>
      <c r="B31" s="1"/>
      <c r="C31" s="1"/>
      <c r="D31" s="1"/>
      <c r="E31" s="100" t="s">
        <v>7</v>
      </c>
      <c r="F31" s="1"/>
      <c r="G31" s="101" t="s">
        <v>104</v>
      </c>
      <c r="H31" s="14"/>
      <c r="I31" s="104"/>
      <c r="J31" s="1"/>
      <c r="K31" s="1"/>
      <c r="L31" s="1"/>
      <c r="M31" s="1"/>
      <c r="N31" s="1"/>
      <c r="O31" s="105" t="s">
        <v>211</v>
      </c>
      <c r="P31" s="99"/>
      <c r="Q31" s="99"/>
      <c r="R31" s="13"/>
      <c r="S31" s="7"/>
    </row>
    <row r="32" spans="1:19" ht="8.25" customHeight="1" x14ac:dyDescent="0.2">
      <c r="A32" s="15"/>
      <c r="B32" s="16"/>
      <c r="C32" s="16"/>
      <c r="D32" s="16"/>
      <c r="E32" s="16"/>
      <c r="F32" s="16"/>
      <c r="G32" s="16"/>
      <c r="H32" s="16"/>
      <c r="I32" s="16"/>
      <c r="J32" s="16"/>
      <c r="K32" s="16"/>
      <c r="L32" s="16"/>
      <c r="M32" s="16"/>
      <c r="N32" s="16"/>
      <c r="O32" s="16"/>
      <c r="P32" s="16"/>
      <c r="Q32" s="16"/>
      <c r="R32" s="16"/>
      <c r="S32" s="17"/>
    </row>
    <row r="33" spans="1:19" ht="20.25" customHeight="1" x14ac:dyDescent="0.2">
      <c r="A33" s="18"/>
      <c r="B33" s="19"/>
      <c r="C33" s="19"/>
      <c r="D33" s="19"/>
      <c r="E33" s="20" t="s">
        <v>22</v>
      </c>
      <c r="F33" s="19"/>
      <c r="G33" s="19"/>
      <c r="H33" s="19"/>
      <c r="I33" s="19"/>
      <c r="J33" s="19"/>
      <c r="K33" s="19"/>
      <c r="L33" s="19"/>
      <c r="M33" s="19"/>
      <c r="N33" s="19"/>
      <c r="O33" s="19"/>
      <c r="P33" s="19"/>
      <c r="Q33" s="19"/>
      <c r="R33" s="19"/>
      <c r="S33" s="21"/>
    </row>
    <row r="34" spans="1:19" ht="20.25" customHeight="1" x14ac:dyDescent="0.2">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x14ac:dyDescent="0.2">
      <c r="A35" s="106"/>
      <c r="B35" s="107"/>
      <c r="C35" s="107"/>
      <c r="D35" s="108">
        <v>0</v>
      </c>
      <c r="E35" s="109">
        <f>IF(D35=0,0,R56/D35)</f>
        <v>0</v>
      </c>
      <c r="F35" s="110"/>
      <c r="G35" s="111"/>
      <c r="H35" s="107"/>
      <c r="I35" s="108">
        <v>0</v>
      </c>
      <c r="J35" s="109">
        <f>IF(I35=0,0,R56/I35)</f>
        <v>0</v>
      </c>
      <c r="K35" s="112"/>
      <c r="L35" s="111"/>
      <c r="M35" s="107"/>
      <c r="N35" s="107"/>
      <c r="O35" s="108">
        <v>0</v>
      </c>
      <c r="P35" s="111"/>
      <c r="Q35" s="107"/>
      <c r="R35" s="113">
        <f>IF(O35=0,0,R56/O35)</f>
        <v>0</v>
      </c>
      <c r="S35" s="114"/>
    </row>
    <row r="36" spans="1:19" ht="20.25" customHeight="1" x14ac:dyDescent="0.2">
      <c r="A36" s="18"/>
      <c r="B36" s="19"/>
      <c r="C36" s="19"/>
      <c r="D36" s="19"/>
      <c r="E36" s="20" t="s">
        <v>29</v>
      </c>
      <c r="F36" s="19"/>
      <c r="G36" s="19"/>
      <c r="H36" s="19"/>
      <c r="I36" s="19"/>
      <c r="J36" s="27" t="s">
        <v>30</v>
      </c>
      <c r="K36" s="19"/>
      <c r="L36" s="19"/>
      <c r="M36" s="19"/>
      <c r="N36" s="19"/>
      <c r="O36" s="19"/>
      <c r="P36" s="19"/>
      <c r="Q36" s="19"/>
      <c r="R36" s="19"/>
      <c r="S36" s="21"/>
    </row>
    <row r="37" spans="1:19" ht="20.25" customHeight="1" x14ac:dyDescent="0.2">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x14ac:dyDescent="0.2">
      <c r="A38" s="34">
        <v>1</v>
      </c>
      <c r="B38" s="35" t="s">
        <v>264</v>
      </c>
      <c r="C38" s="6"/>
      <c r="D38" s="36"/>
      <c r="E38" s="115">
        <f>Rekapitulace!C14</f>
        <v>0</v>
      </c>
      <c r="F38" s="37"/>
      <c r="G38" s="34">
        <v>10</v>
      </c>
      <c r="H38" s="38" t="s">
        <v>37</v>
      </c>
      <c r="I38" s="10"/>
      <c r="J38" s="116">
        <v>0</v>
      </c>
      <c r="K38" s="117"/>
      <c r="L38" s="34">
        <v>14</v>
      </c>
      <c r="M38" s="101" t="s">
        <v>38</v>
      </c>
      <c r="N38" s="14"/>
      <c r="O38" s="14"/>
      <c r="P38" s="118" t="str">
        <f>M58</f>
        <v>21</v>
      </c>
      <c r="Q38" s="119" t="s">
        <v>40</v>
      </c>
      <c r="R38" s="115">
        <v>0</v>
      </c>
      <c r="S38" s="39"/>
    </row>
    <row r="39" spans="1:19" ht="20.25" customHeight="1" x14ac:dyDescent="0.2">
      <c r="A39" s="34">
        <v>2</v>
      </c>
      <c r="B39" s="208" t="s">
        <v>265</v>
      </c>
      <c r="C39" s="12"/>
      <c r="D39" s="36"/>
      <c r="E39" s="115">
        <f>Rekapitulace!C15</f>
        <v>0</v>
      </c>
      <c r="F39" s="37"/>
      <c r="G39" s="34">
        <v>11</v>
      </c>
      <c r="H39" s="1" t="s">
        <v>41</v>
      </c>
      <c r="I39" s="36"/>
      <c r="J39" s="116">
        <v>0</v>
      </c>
      <c r="K39" s="117"/>
      <c r="L39" s="34">
        <v>15</v>
      </c>
      <c r="M39" s="101" t="s">
        <v>87</v>
      </c>
      <c r="N39" s="14"/>
      <c r="O39" s="14"/>
      <c r="P39" s="118" t="str">
        <f>M58</f>
        <v>21</v>
      </c>
      <c r="Q39" s="119" t="s">
        <v>40</v>
      </c>
      <c r="R39" s="115">
        <v>0</v>
      </c>
      <c r="S39" s="39"/>
    </row>
    <row r="40" spans="1:19" ht="20.25" customHeight="1" x14ac:dyDescent="0.2">
      <c r="A40" s="34">
        <v>3</v>
      </c>
      <c r="B40" s="35" t="s">
        <v>266</v>
      </c>
      <c r="C40" s="6"/>
      <c r="D40" s="36"/>
      <c r="E40" s="115">
        <f>Rekapitulace!C16</f>
        <v>0</v>
      </c>
      <c r="F40" s="37"/>
      <c r="G40" s="34">
        <v>12</v>
      </c>
      <c r="H40" s="38" t="s">
        <v>42</v>
      </c>
      <c r="I40" s="10"/>
      <c r="J40" s="116">
        <v>0</v>
      </c>
      <c r="K40" s="117"/>
      <c r="L40" s="34">
        <v>16</v>
      </c>
      <c r="M40" s="101" t="s">
        <v>43</v>
      </c>
      <c r="N40" s="14"/>
      <c r="O40" s="14"/>
      <c r="P40" s="118" t="str">
        <f>M58</f>
        <v>21</v>
      </c>
      <c r="Q40" s="119" t="s">
        <v>40</v>
      </c>
      <c r="R40" s="115">
        <v>0</v>
      </c>
      <c r="S40" s="39"/>
    </row>
    <row r="41" spans="1:19" ht="20.25" customHeight="1" x14ac:dyDescent="0.2">
      <c r="A41" s="34">
        <v>4</v>
      </c>
      <c r="B41" s="208" t="s">
        <v>267</v>
      </c>
      <c r="C41" s="12"/>
      <c r="D41" s="36"/>
      <c r="E41" s="115">
        <f>Rekapitulace!C17</f>
        <v>0</v>
      </c>
      <c r="F41" s="37"/>
      <c r="G41" s="34"/>
      <c r="H41" s="38"/>
      <c r="I41" s="10"/>
      <c r="J41" s="116"/>
      <c r="K41" s="117"/>
      <c r="L41" s="34">
        <v>17</v>
      </c>
      <c r="M41" s="101" t="s">
        <v>44</v>
      </c>
      <c r="N41" s="14"/>
      <c r="O41" s="14"/>
      <c r="P41" s="118" t="str">
        <f>M58</f>
        <v>21</v>
      </c>
      <c r="Q41" s="119" t="s">
        <v>40</v>
      </c>
      <c r="R41" s="115">
        <v>0</v>
      </c>
      <c r="S41" s="39"/>
    </row>
    <row r="42" spans="1:19" ht="20.25" customHeight="1" x14ac:dyDescent="0.2">
      <c r="A42" s="34">
        <v>5</v>
      </c>
      <c r="B42" s="35" t="s">
        <v>268</v>
      </c>
      <c r="C42" s="6"/>
      <c r="D42" s="36"/>
      <c r="E42" s="115">
        <f>Rekapitulace!C18</f>
        <v>0</v>
      </c>
      <c r="F42" s="69"/>
      <c r="G42" s="40"/>
      <c r="H42" s="14"/>
      <c r="I42" s="10"/>
      <c r="J42" s="120"/>
      <c r="K42" s="121"/>
      <c r="L42" s="34">
        <v>18</v>
      </c>
      <c r="M42" s="101" t="s">
        <v>45</v>
      </c>
      <c r="N42" s="14"/>
      <c r="O42" s="14"/>
      <c r="P42" s="118">
        <f>M60</f>
        <v>0</v>
      </c>
      <c r="Q42" s="119" t="s">
        <v>40</v>
      </c>
      <c r="R42" s="115">
        <v>0</v>
      </c>
      <c r="S42" s="7"/>
    </row>
    <row r="43" spans="1:19" ht="20.25" customHeight="1" x14ac:dyDescent="0.2">
      <c r="A43" s="34">
        <v>6</v>
      </c>
      <c r="B43" s="208" t="s">
        <v>269</v>
      </c>
      <c r="C43" s="6"/>
      <c r="D43" s="36"/>
      <c r="E43" s="115">
        <f>Rekapitulace!C19</f>
        <v>0</v>
      </c>
      <c r="F43" s="69"/>
      <c r="G43" s="40"/>
      <c r="H43" s="14"/>
      <c r="I43" s="10"/>
      <c r="J43" s="120"/>
      <c r="K43" s="121"/>
      <c r="L43" s="34">
        <v>19</v>
      </c>
      <c r="M43" s="38" t="s">
        <v>46</v>
      </c>
      <c r="N43" s="14"/>
      <c r="O43" s="14"/>
      <c r="P43" s="14"/>
      <c r="Q43" s="10"/>
      <c r="R43" s="115">
        <v>0</v>
      </c>
      <c r="S43" s="7"/>
    </row>
    <row r="44" spans="1:19" ht="20.25" customHeight="1" x14ac:dyDescent="0.2">
      <c r="A44" s="34">
        <v>7</v>
      </c>
      <c r="B44" s="208" t="s">
        <v>270</v>
      </c>
      <c r="C44" s="6"/>
      <c r="D44" s="36"/>
      <c r="E44" s="115">
        <f>Rekapitulace!C20</f>
        <v>0</v>
      </c>
      <c r="F44" s="69"/>
      <c r="G44" s="40"/>
      <c r="H44" s="14"/>
      <c r="I44" s="10"/>
      <c r="J44" s="120"/>
      <c r="K44" s="121"/>
      <c r="L44" s="34"/>
      <c r="M44" s="38"/>
      <c r="N44" s="14"/>
      <c r="O44" s="14"/>
      <c r="P44" s="14"/>
      <c r="Q44" s="10"/>
      <c r="R44" s="115"/>
      <c r="S44" s="7"/>
    </row>
    <row r="45" spans="1:19" ht="20.25" customHeight="1" x14ac:dyDescent="0.2">
      <c r="A45" s="34"/>
      <c r="B45" s="208" t="s">
        <v>271</v>
      </c>
      <c r="C45" s="6"/>
      <c r="D45" s="36"/>
      <c r="E45" s="115">
        <f>Rekapitulace!C21</f>
        <v>0</v>
      </c>
      <c r="F45" s="69"/>
      <c r="G45" s="40"/>
      <c r="H45" s="14"/>
      <c r="I45" s="10"/>
      <c r="J45" s="120"/>
      <c r="K45" s="121"/>
      <c r="L45" s="34"/>
      <c r="M45" s="38"/>
      <c r="N45" s="14"/>
      <c r="O45" s="14"/>
      <c r="P45" s="14"/>
      <c r="Q45" s="10"/>
      <c r="R45" s="115"/>
      <c r="S45" s="7"/>
    </row>
    <row r="46" spans="1:19" ht="20.25" customHeight="1" x14ac:dyDescent="0.2">
      <c r="A46" s="34"/>
      <c r="B46" s="208" t="s">
        <v>272</v>
      </c>
      <c r="C46" s="6"/>
      <c r="D46" s="36"/>
      <c r="E46" s="115">
        <f>Rekapitulace!C22</f>
        <v>0</v>
      </c>
      <c r="F46" s="69"/>
      <c r="G46" s="40"/>
      <c r="H46" s="14"/>
      <c r="I46" s="10"/>
      <c r="J46" s="120"/>
      <c r="K46" s="121"/>
      <c r="L46" s="34"/>
      <c r="M46" s="38"/>
      <c r="N46" s="14"/>
      <c r="O46" s="14"/>
      <c r="P46" s="14"/>
      <c r="Q46" s="10"/>
      <c r="R46" s="115"/>
      <c r="S46" s="7"/>
    </row>
    <row r="47" spans="1:19" ht="20.25" customHeight="1" x14ac:dyDescent="0.2">
      <c r="A47" s="34"/>
      <c r="B47" s="208" t="s">
        <v>273</v>
      </c>
      <c r="C47" s="6"/>
      <c r="D47" s="36"/>
      <c r="E47" s="115">
        <f>Rekapitulace!C23</f>
        <v>0</v>
      </c>
      <c r="F47" s="69"/>
      <c r="G47" s="40"/>
      <c r="H47" s="14"/>
      <c r="I47" s="10"/>
      <c r="J47" s="120"/>
      <c r="K47" s="121"/>
      <c r="L47" s="34"/>
      <c r="M47" s="38"/>
      <c r="N47" s="14"/>
      <c r="O47" s="14"/>
      <c r="P47" s="14"/>
      <c r="Q47" s="10"/>
      <c r="R47" s="115"/>
      <c r="S47" s="7"/>
    </row>
    <row r="48" spans="1:19" ht="20.25" customHeight="1" x14ac:dyDescent="0.2">
      <c r="A48" s="34"/>
      <c r="B48" s="208" t="s">
        <v>274</v>
      </c>
      <c r="C48" s="6"/>
      <c r="D48" s="36"/>
      <c r="E48" s="115">
        <f>Rekapitulace!C24</f>
        <v>0</v>
      </c>
      <c r="F48" s="69"/>
      <c r="G48" s="40"/>
      <c r="H48" s="14"/>
      <c r="I48" s="10"/>
      <c r="J48" s="120"/>
      <c r="K48" s="121"/>
      <c r="L48" s="34"/>
      <c r="M48" s="38"/>
      <c r="N48" s="14"/>
      <c r="O48" s="14"/>
      <c r="P48" s="14"/>
      <c r="Q48" s="10"/>
      <c r="R48" s="115"/>
      <c r="S48" s="7"/>
    </row>
    <row r="49" spans="1:19" ht="20.25" customHeight="1" x14ac:dyDescent="0.2">
      <c r="A49" s="34"/>
      <c r="B49" s="208" t="s">
        <v>275</v>
      </c>
      <c r="C49" s="6"/>
      <c r="D49" s="36"/>
      <c r="E49" s="115">
        <f>Rekapitulace!C25</f>
        <v>0</v>
      </c>
      <c r="F49" s="69"/>
      <c r="G49" s="40"/>
      <c r="H49" s="14"/>
      <c r="I49" s="10"/>
      <c r="J49" s="120"/>
      <c r="K49" s="121"/>
      <c r="L49" s="34"/>
      <c r="M49" s="38"/>
      <c r="N49" s="14"/>
      <c r="O49" s="14"/>
      <c r="P49" s="14"/>
      <c r="Q49" s="10"/>
      <c r="R49" s="115"/>
      <c r="S49" s="7"/>
    </row>
    <row r="50" spans="1:19" ht="20.25" customHeight="1" x14ac:dyDescent="0.2">
      <c r="A50" s="34"/>
      <c r="B50" s="208" t="s">
        <v>276</v>
      </c>
      <c r="C50" s="6"/>
      <c r="D50" s="36"/>
      <c r="E50" s="115">
        <f>Rekapitulace!C26</f>
        <v>0</v>
      </c>
      <c r="F50" s="69"/>
      <c r="G50" s="40"/>
      <c r="H50" s="14"/>
      <c r="I50" s="10"/>
      <c r="J50" s="120"/>
      <c r="K50" s="121"/>
      <c r="L50" s="34"/>
      <c r="M50" s="38"/>
      <c r="N50" s="14"/>
      <c r="O50" s="14"/>
      <c r="P50" s="14"/>
      <c r="Q50" s="10"/>
      <c r="R50" s="115"/>
      <c r="S50" s="7"/>
    </row>
    <row r="51" spans="1:19" ht="20.25" customHeight="1" x14ac:dyDescent="0.2">
      <c r="A51" s="34"/>
      <c r="B51" s="208" t="s">
        <v>277</v>
      </c>
      <c r="C51" s="6"/>
      <c r="D51" s="36"/>
      <c r="E51" s="115">
        <f>Rekapitulace!C27</f>
        <v>0</v>
      </c>
      <c r="F51" s="69"/>
      <c r="G51" s="40"/>
      <c r="H51" s="14"/>
      <c r="I51" s="10"/>
      <c r="J51" s="120"/>
      <c r="K51" s="121"/>
      <c r="L51" s="34"/>
      <c r="M51" s="38"/>
      <c r="N51" s="14"/>
      <c r="O51" s="14"/>
      <c r="P51" s="14"/>
      <c r="Q51" s="10"/>
      <c r="R51" s="115"/>
      <c r="S51" s="7"/>
    </row>
    <row r="52" spans="1:19" ht="20.25" customHeight="1" x14ac:dyDescent="0.2">
      <c r="A52" s="34">
        <v>8</v>
      </c>
      <c r="B52" s="208" t="s">
        <v>278</v>
      </c>
      <c r="C52" s="6"/>
      <c r="D52" s="36"/>
      <c r="E52" s="115">
        <f>Rekapitulace!C28</f>
        <v>0</v>
      </c>
      <c r="F52" s="69"/>
      <c r="G52" s="40"/>
      <c r="H52" s="14"/>
      <c r="I52" s="10"/>
      <c r="J52" s="120"/>
      <c r="K52" s="121"/>
      <c r="L52" s="34"/>
      <c r="M52" s="38"/>
      <c r="N52" s="14"/>
      <c r="O52" s="14"/>
      <c r="P52" s="14"/>
      <c r="Q52" s="10"/>
      <c r="R52" s="115"/>
      <c r="S52" s="7"/>
    </row>
    <row r="53" spans="1:19" ht="20.25" customHeight="1" x14ac:dyDescent="0.2">
      <c r="A53" s="34">
        <v>9</v>
      </c>
      <c r="B53" s="41" t="s">
        <v>83</v>
      </c>
      <c r="C53" s="14"/>
      <c r="D53" s="10"/>
      <c r="E53" s="122">
        <f>SUM(E38:E52)</f>
        <v>0</v>
      </c>
      <c r="F53" s="42"/>
      <c r="G53" s="34">
        <v>13</v>
      </c>
      <c r="H53" s="41" t="s">
        <v>84</v>
      </c>
      <c r="I53" s="10"/>
      <c r="J53" s="123">
        <f>SUM(J38:J41)</f>
        <v>0</v>
      </c>
      <c r="K53" s="124"/>
      <c r="L53" s="34">
        <v>20</v>
      </c>
      <c r="M53" s="35" t="s">
        <v>85</v>
      </c>
      <c r="N53" s="9"/>
      <c r="O53" s="9"/>
      <c r="P53" s="9"/>
      <c r="Q53" s="43"/>
      <c r="R53" s="122">
        <f>SUM(R38:R43)</f>
        <v>0</v>
      </c>
      <c r="S53" s="21"/>
    </row>
    <row r="54" spans="1:19" ht="20.25" customHeight="1" x14ac:dyDescent="0.2">
      <c r="A54" s="44">
        <v>21</v>
      </c>
      <c r="B54" s="45" t="s">
        <v>47</v>
      </c>
      <c r="C54" s="46"/>
      <c r="D54" s="47"/>
      <c r="E54" s="125">
        <v>0</v>
      </c>
      <c r="F54" s="48"/>
      <c r="G54" s="44">
        <v>22</v>
      </c>
      <c r="H54" s="45" t="s">
        <v>48</v>
      </c>
      <c r="I54" s="47"/>
      <c r="J54" s="126">
        <v>0</v>
      </c>
      <c r="K54" s="127" t="str">
        <f>M58</f>
        <v>21</v>
      </c>
      <c r="L54" s="44">
        <v>23</v>
      </c>
      <c r="M54" s="45" t="s">
        <v>49</v>
      </c>
      <c r="N54" s="46"/>
      <c r="O54" s="46"/>
      <c r="P54" s="46"/>
      <c r="Q54" s="47"/>
      <c r="R54" s="125">
        <v>0</v>
      </c>
      <c r="S54" s="17"/>
    </row>
    <row r="55" spans="1:19" ht="20.25" customHeight="1" x14ac:dyDescent="0.2">
      <c r="A55" s="49" t="s">
        <v>17</v>
      </c>
      <c r="B55" s="3"/>
      <c r="C55" s="3"/>
      <c r="D55" s="3"/>
      <c r="E55" s="3"/>
      <c r="F55" s="50"/>
      <c r="G55" s="51"/>
      <c r="H55" s="3"/>
      <c r="I55" s="3"/>
      <c r="J55" s="3"/>
      <c r="K55" s="3"/>
      <c r="L55" s="52" t="s">
        <v>50</v>
      </c>
      <c r="M55" s="24"/>
      <c r="N55" s="30" t="s">
        <v>51</v>
      </c>
      <c r="O55" s="23"/>
      <c r="P55" s="23"/>
      <c r="Q55" s="23"/>
      <c r="R55" s="23"/>
      <c r="S55" s="26"/>
    </row>
    <row r="56" spans="1:19" ht="20.25" customHeight="1" x14ac:dyDescent="0.2">
      <c r="A56" s="5"/>
      <c r="B56" s="1"/>
      <c r="C56" s="1"/>
      <c r="D56" s="1"/>
      <c r="E56" s="1"/>
      <c r="F56" s="8"/>
      <c r="G56" s="53"/>
      <c r="H56" s="1"/>
      <c r="I56" s="1"/>
      <c r="J56" s="1"/>
      <c r="K56" s="1"/>
      <c r="L56" s="34">
        <v>24</v>
      </c>
      <c r="M56" s="38" t="s">
        <v>86</v>
      </c>
      <c r="N56" s="14"/>
      <c r="O56" s="14"/>
      <c r="P56" s="14"/>
      <c r="Q56" s="39"/>
      <c r="R56" s="122">
        <f>ROUND(E53+J53+R53+E54+J54+R54,2)</f>
        <v>0</v>
      </c>
      <c r="S56" s="54">
        <f>E53+J53+R53+E54+J54+R54</f>
        <v>0</v>
      </c>
    </row>
    <row r="57" spans="1:19" ht="20.25" customHeight="1" x14ac:dyDescent="0.2">
      <c r="A57" s="55" t="s">
        <v>52</v>
      </c>
      <c r="B57" s="11"/>
      <c r="C57" s="11"/>
      <c r="D57" s="11"/>
      <c r="E57" s="11"/>
      <c r="F57" s="12"/>
      <c r="G57" s="56" t="s">
        <v>53</v>
      </c>
      <c r="H57" s="11"/>
      <c r="I57" s="11"/>
      <c r="J57" s="11"/>
      <c r="K57" s="11"/>
      <c r="L57" s="34">
        <v>25</v>
      </c>
      <c r="M57" s="128">
        <v>12</v>
      </c>
      <c r="N57" s="12" t="s">
        <v>40</v>
      </c>
      <c r="O57" s="129">
        <f>ROUND(R56-O58,2)</f>
        <v>0</v>
      </c>
      <c r="P57" s="14" t="s">
        <v>54</v>
      </c>
      <c r="Q57" s="10"/>
      <c r="R57" s="130">
        <f>ROUND(O57*M57/100,2)</f>
        <v>0</v>
      </c>
      <c r="S57" s="57">
        <f>O57*M57/100</f>
        <v>0</v>
      </c>
    </row>
    <row r="58" spans="1:19" ht="20.25" customHeight="1" thickBot="1" x14ac:dyDescent="0.25">
      <c r="A58" s="58" t="s">
        <v>16</v>
      </c>
      <c r="B58" s="9"/>
      <c r="C58" s="9"/>
      <c r="D58" s="9"/>
      <c r="E58" s="9"/>
      <c r="F58" s="6"/>
      <c r="G58" s="59"/>
      <c r="H58" s="9"/>
      <c r="I58" s="9"/>
      <c r="J58" s="9"/>
      <c r="K58" s="9"/>
      <c r="L58" s="34">
        <v>26</v>
      </c>
      <c r="M58" s="131" t="s">
        <v>39</v>
      </c>
      <c r="N58" s="10" t="s">
        <v>40</v>
      </c>
      <c r="O58" s="129">
        <f>R56</f>
        <v>0</v>
      </c>
      <c r="P58" s="14" t="s">
        <v>54</v>
      </c>
      <c r="Q58" s="10"/>
      <c r="R58" s="115">
        <f>ROUND(O58*M58/100,2)</f>
        <v>0</v>
      </c>
      <c r="S58" s="60">
        <f>O58*M58/100</f>
        <v>0</v>
      </c>
    </row>
    <row r="59" spans="1:19" ht="20.25" customHeight="1" thickBot="1" x14ac:dyDescent="0.25">
      <c r="A59" s="5"/>
      <c r="B59" s="1"/>
      <c r="C59" s="1"/>
      <c r="D59" s="1"/>
      <c r="E59" s="1"/>
      <c r="F59" s="8"/>
      <c r="G59" s="53"/>
      <c r="H59" s="1"/>
      <c r="I59" s="1"/>
      <c r="J59" s="1"/>
      <c r="K59" s="1"/>
      <c r="L59" s="44">
        <v>27</v>
      </c>
      <c r="M59" s="61" t="s">
        <v>88</v>
      </c>
      <c r="N59" s="46"/>
      <c r="O59" s="46"/>
      <c r="P59" s="46"/>
      <c r="Q59" s="62"/>
      <c r="R59" s="132">
        <f>R56+R57+R58</f>
        <v>0</v>
      </c>
      <c r="S59" s="63"/>
    </row>
    <row r="60" spans="1:19" ht="20.25" customHeight="1" x14ac:dyDescent="0.2">
      <c r="A60" s="55" t="s">
        <v>52</v>
      </c>
      <c r="B60" s="11"/>
      <c r="C60" s="11"/>
      <c r="D60" s="11"/>
      <c r="E60" s="11"/>
      <c r="F60" s="12"/>
      <c r="G60" s="56" t="s">
        <v>53</v>
      </c>
      <c r="H60" s="11"/>
      <c r="I60" s="11"/>
      <c r="J60" s="11"/>
      <c r="K60" s="11"/>
      <c r="L60" s="52" t="s">
        <v>55</v>
      </c>
      <c r="M60" s="24"/>
      <c r="N60" s="30" t="s">
        <v>56</v>
      </c>
      <c r="O60" s="23"/>
      <c r="P60" s="23"/>
      <c r="Q60" s="23"/>
      <c r="R60" s="133"/>
      <c r="S60" s="26"/>
    </row>
    <row r="61" spans="1:19" ht="20.25" customHeight="1" x14ac:dyDescent="0.2">
      <c r="A61" s="58" t="s">
        <v>18</v>
      </c>
      <c r="B61" s="9"/>
      <c r="C61" s="9"/>
      <c r="D61" s="9"/>
      <c r="E61" s="9"/>
      <c r="F61" s="6"/>
      <c r="G61" s="59"/>
      <c r="H61" s="9"/>
      <c r="I61" s="9"/>
      <c r="J61" s="9"/>
      <c r="K61" s="9"/>
      <c r="L61" s="34">
        <v>28</v>
      </c>
      <c r="M61" s="38" t="s">
        <v>57</v>
      </c>
      <c r="N61" s="14"/>
      <c r="O61" s="14"/>
      <c r="P61" s="14"/>
      <c r="Q61" s="10"/>
      <c r="R61" s="115">
        <v>0</v>
      </c>
      <c r="S61" s="39"/>
    </row>
    <row r="62" spans="1:19" ht="20.25" customHeight="1" x14ac:dyDescent="0.2">
      <c r="A62" s="5"/>
      <c r="B62" s="1"/>
      <c r="C62" s="1"/>
      <c r="D62" s="1"/>
      <c r="E62" s="1"/>
      <c r="F62" s="8"/>
      <c r="G62" s="53"/>
      <c r="H62" s="1"/>
      <c r="I62" s="1"/>
      <c r="J62" s="1"/>
      <c r="K62" s="1"/>
      <c r="L62" s="34">
        <v>29</v>
      </c>
      <c r="M62" s="38" t="s">
        <v>58</v>
      </c>
      <c r="N62" s="14"/>
      <c r="O62" s="14"/>
      <c r="P62" s="14"/>
      <c r="Q62" s="10"/>
      <c r="R62" s="115">
        <v>0</v>
      </c>
      <c r="S62" s="39"/>
    </row>
    <row r="63" spans="1:19" ht="20.25" customHeight="1" x14ac:dyDescent="0.2">
      <c r="A63" s="64" t="s">
        <v>52</v>
      </c>
      <c r="B63" s="16"/>
      <c r="C63" s="16"/>
      <c r="D63" s="16"/>
      <c r="E63" s="16"/>
      <c r="F63" s="65"/>
      <c r="G63" s="66" t="s">
        <v>53</v>
      </c>
      <c r="H63" s="16"/>
      <c r="I63" s="16"/>
      <c r="J63" s="16"/>
      <c r="K63" s="16"/>
      <c r="L63" s="44">
        <v>30</v>
      </c>
      <c r="M63" s="45" t="s">
        <v>59</v>
      </c>
      <c r="N63" s="46"/>
      <c r="O63" s="46"/>
      <c r="P63" s="46"/>
      <c r="Q63" s="47"/>
      <c r="R63" s="109">
        <v>0</v>
      </c>
      <c r="S63" s="67"/>
    </row>
    <row r="66" spans="1:18" ht="27" customHeight="1" x14ac:dyDescent="0.2">
      <c r="A66" s="285"/>
      <c r="B66" s="285"/>
      <c r="C66" s="285"/>
      <c r="D66" s="285"/>
      <c r="E66" s="285"/>
      <c r="F66" s="285"/>
      <c r="G66" s="285"/>
      <c r="H66" s="285"/>
      <c r="I66" s="285"/>
      <c r="J66" s="285"/>
      <c r="K66" s="285"/>
      <c r="L66" s="285"/>
      <c r="M66" s="285"/>
      <c r="N66" s="285"/>
      <c r="O66" s="285"/>
      <c r="P66" s="285"/>
      <c r="Q66" s="285"/>
      <c r="R66" s="285"/>
    </row>
  </sheetData>
  <sheetProtection formatCells="0" formatColumns="0" formatRows="0" insertColumns="0" insertRows="0" insertHyperlinks="0" deleteColumns="0" deleteRows="0" sort="0" autoFilter="0" pivotTables="0"/>
  <customSheetViews>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6">
    <mergeCell ref="E5:J5"/>
    <mergeCell ref="E7:J7"/>
    <mergeCell ref="E9:J9"/>
    <mergeCell ref="P9:R9"/>
    <mergeCell ref="A66:R66"/>
    <mergeCell ref="E26:J26"/>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31"/>
  <sheetViews>
    <sheetView showGridLines="0" topLeftCell="A2" zoomScale="90" zoomScaleNormal="90" workbookViewId="0">
      <selection activeCell="B76" sqref="B76"/>
    </sheetView>
  </sheetViews>
  <sheetFormatPr defaultColWidth="9.140625" defaultRowHeight="11.25" x14ac:dyDescent="0.2"/>
  <cols>
    <col min="1" max="1" width="11.7109375" style="150" customWidth="1"/>
    <col min="2" max="2" width="62.85546875" style="150" customWidth="1"/>
    <col min="3" max="3" width="13.5703125" style="150" customWidth="1"/>
    <col min="4" max="4" width="9.140625" style="151"/>
    <col min="5" max="16384" width="9.140625" style="150"/>
  </cols>
  <sheetData>
    <row r="1" spans="1:4" s="81" customFormat="1" ht="18" x14ac:dyDescent="0.25">
      <c r="A1" s="72" t="s">
        <v>77</v>
      </c>
      <c r="B1" s="79"/>
      <c r="C1" s="79"/>
      <c r="D1" s="80"/>
    </row>
    <row r="2" spans="1:4" s="81" customFormat="1" ht="12.75" x14ac:dyDescent="0.2">
      <c r="A2" s="73" t="s">
        <v>60</v>
      </c>
      <c r="B2" s="75" t="str">
        <f>'Krycí list'!E5</f>
        <v>Budova A + budova B</v>
      </c>
      <c r="C2" s="82"/>
      <c r="D2" s="80"/>
    </row>
    <row r="3" spans="1:4" s="81" customFormat="1" ht="12.75" x14ac:dyDescent="0.2">
      <c r="A3" s="73" t="s">
        <v>61</v>
      </c>
      <c r="B3" s="75" t="str">
        <f>'Krycí list'!E7</f>
        <v>Základní škola, Liberec, Švermova 403/40, p. o.</v>
      </c>
      <c r="C3" s="83"/>
      <c r="D3" s="80"/>
    </row>
    <row r="4" spans="1:4" s="81" customFormat="1" ht="12.75" x14ac:dyDescent="0.2">
      <c r="A4" s="73" t="s">
        <v>62</v>
      </c>
      <c r="B4" s="75" t="str">
        <f>'Krycí list'!E9</f>
        <v>OCENĚNÝ SOUPIS PRACÍ A DODÁVEK A SLUŽEB</v>
      </c>
      <c r="C4" s="83"/>
      <c r="D4" s="80"/>
    </row>
    <row r="5" spans="1:4" s="81" customFormat="1" ht="12.75" x14ac:dyDescent="0.2">
      <c r="A5" s="74" t="s">
        <v>63</v>
      </c>
      <c r="B5" s="75" t="str">
        <f>'Krycí list'!P5</f>
        <v xml:space="preserve"> </v>
      </c>
      <c r="C5" s="83"/>
      <c r="D5" s="80"/>
    </row>
    <row r="6" spans="1:4" s="81" customFormat="1" ht="6" customHeight="1" x14ac:dyDescent="0.2">
      <c r="A6" s="74"/>
      <c r="B6" s="75"/>
      <c r="C6" s="83"/>
      <c r="D6" s="80"/>
    </row>
    <row r="7" spans="1:4" s="81" customFormat="1" ht="12.75" x14ac:dyDescent="0.2">
      <c r="A7" s="84" t="s">
        <v>64</v>
      </c>
      <c r="B7" s="75" t="str">
        <f>'Krycí list'!E26</f>
        <v>Statutární Město Liberec,
Švermova 403/40, Liberec X-Františkov, 460 10 Liberec</v>
      </c>
      <c r="C7" s="83"/>
      <c r="D7" s="80"/>
    </row>
    <row r="8" spans="1:4" s="81" customFormat="1" ht="12.75" x14ac:dyDescent="0.2">
      <c r="A8" s="84" t="s">
        <v>65</v>
      </c>
      <c r="B8" s="75" t="str">
        <f>'Krycí list'!E28</f>
        <v xml:space="preserve"> </v>
      </c>
      <c r="C8" s="83"/>
      <c r="D8" s="80"/>
    </row>
    <row r="9" spans="1:4" s="81" customFormat="1" ht="12.75" x14ac:dyDescent="0.2">
      <c r="A9" s="84" t="s">
        <v>66</v>
      </c>
      <c r="B9" s="76" t="str">
        <f>'Krycí list'!O31</f>
        <v>11/2024</v>
      </c>
      <c r="C9" s="83"/>
      <c r="D9" s="80"/>
    </row>
    <row r="10" spans="1:4" s="81" customFormat="1" ht="6.75" customHeight="1" x14ac:dyDescent="0.2">
      <c r="A10" s="79"/>
      <c r="B10" s="79"/>
      <c r="C10" s="79"/>
      <c r="D10" s="80"/>
    </row>
    <row r="11" spans="1:4" s="81" customFormat="1" ht="12.75" x14ac:dyDescent="0.2">
      <c r="A11" s="77" t="s">
        <v>67</v>
      </c>
      <c r="B11" s="70" t="s">
        <v>68</v>
      </c>
      <c r="C11" s="85" t="s">
        <v>69</v>
      </c>
      <c r="D11" s="80"/>
    </row>
    <row r="12" spans="1:4" s="81" customFormat="1" ht="12.75" x14ac:dyDescent="0.2">
      <c r="A12" s="78">
        <v>1</v>
      </c>
      <c r="B12" s="71">
        <v>2</v>
      </c>
      <c r="C12" s="86">
        <v>3</v>
      </c>
      <c r="D12" s="80"/>
    </row>
    <row r="13" spans="1:4" s="81" customFormat="1" ht="4.5" customHeight="1" x14ac:dyDescent="0.2">
      <c r="A13" s="87"/>
      <c r="B13" s="88"/>
      <c r="C13" s="88"/>
      <c r="D13" s="80"/>
    </row>
    <row r="14" spans="1:4" s="68" customFormat="1" x14ac:dyDescent="0.2">
      <c r="A14" s="202" t="str">
        <f>'A1.08'!D14</f>
        <v>AVT</v>
      </c>
      <c r="B14" s="272" t="str">
        <f>'A1.08'!E14</f>
        <v>Nábytek 01.08 ( Družina ) + 1.04 + 1.05 ( zázemí ) Budova A 1PP</v>
      </c>
      <c r="C14" s="203">
        <f>'A1.08'!I14</f>
        <v>0</v>
      </c>
    </row>
    <row r="15" spans="1:4" s="68" customFormat="1" x14ac:dyDescent="0.2">
      <c r="A15" s="202" t="str">
        <f>'A1.14'!D14</f>
        <v>AVT</v>
      </c>
      <c r="B15" s="272" t="str">
        <f>'A1.14'!E14</f>
        <v xml:space="preserve">Nábytek učebny polytechniky a keramiky 01.14 – 01.15  Budova A 1PP </v>
      </c>
      <c r="C15" s="203">
        <f>'A1.14'!I14</f>
        <v>0</v>
      </c>
    </row>
    <row r="16" spans="1:4" s="68" customFormat="1" ht="22.5" x14ac:dyDescent="0.2">
      <c r="A16" s="202" t="str">
        <f>'A1.16'!D14</f>
        <v>AVT</v>
      </c>
      <c r="B16" s="272" t="str">
        <f>'A1.16'!E14</f>
        <v>Nábytek zázemí a kabinet pro učebnu polytechniky a keramiky 01.16+01.17+01.18</v>
      </c>
      <c r="C16" s="203">
        <f>'A1.16'!I14</f>
        <v>0</v>
      </c>
    </row>
    <row r="17" spans="1:3" s="68" customFormat="1" x14ac:dyDescent="0.2">
      <c r="A17" s="202" t="str">
        <f>'A1.19'!D14</f>
        <v>AVT</v>
      </c>
      <c r="B17" s="272" t="str">
        <f>'A1.19'!E14</f>
        <v>Nábytek Cvičná kuchyňka 01.19+20+21+23</v>
      </c>
      <c r="C17" s="203">
        <f>'A1.19'!I14</f>
        <v>0</v>
      </c>
    </row>
    <row r="18" spans="1:3" s="68" customFormat="1" x14ac:dyDescent="0.2">
      <c r="A18" s="202" t="str">
        <f>'A2.06'!D14</f>
        <v>AVT</v>
      </c>
      <c r="B18" s="272" t="str">
        <f>'A2.06'!E14</f>
        <v>Nábytek učebna cizích jazyků pro 1.stupeň 2.06 Budova A 2NP</v>
      </c>
      <c r="C18" s="203">
        <f>'A2.06'!I14</f>
        <v>0</v>
      </c>
    </row>
    <row r="19" spans="1:3" s="68" customFormat="1" x14ac:dyDescent="0.2">
      <c r="A19" s="202" t="str">
        <f>'A2.12'!D14</f>
        <v>AVT</v>
      </c>
      <c r="B19" s="272" t="str">
        <f>'A2.12'!E14</f>
        <v>Nábytek kabinet 2.12 Budova A 2NP</v>
      </c>
      <c r="C19" s="203">
        <f>'A2.12'!I14</f>
        <v>0</v>
      </c>
    </row>
    <row r="20" spans="1:3" s="68" customFormat="1" x14ac:dyDescent="0.2">
      <c r="A20" s="202" t="str">
        <f>'B1.07'!D14</f>
        <v>AVT</v>
      </c>
      <c r="B20" s="272" t="str">
        <f>'B1.07'!E14</f>
        <v>Nábytek knihovna 1.07 Budova B 1NP</v>
      </c>
      <c r="C20" s="203">
        <f>'B1.07'!I14</f>
        <v>0</v>
      </c>
    </row>
    <row r="21" spans="1:3" s="68" customFormat="1" x14ac:dyDescent="0.2">
      <c r="A21" s="202" t="str">
        <f>'B1.05'!D14</f>
        <v>AVT</v>
      </c>
      <c r="B21" s="272" t="str">
        <f>'B1.05'!E14</f>
        <v>Nábytek učebna informatiky 1.05 Budova B 1NP</v>
      </c>
      <c r="C21" s="203">
        <f>'B1.05'!I14</f>
        <v>0</v>
      </c>
    </row>
    <row r="22" spans="1:3" s="68" customFormat="1" x14ac:dyDescent="0.2">
      <c r="A22" s="202" t="str">
        <f>'B1.08'!D14</f>
        <v>AVT</v>
      </c>
      <c r="B22" s="272" t="str">
        <f>'B1.08'!E14</f>
        <v>Nábytek učebna robotiky I 1.08 Budova B 1NP</v>
      </c>
      <c r="C22" s="203">
        <f>'B1.08'!I14</f>
        <v>0</v>
      </c>
    </row>
    <row r="23" spans="1:3" s="68" customFormat="1" x14ac:dyDescent="0.2">
      <c r="A23" s="202" t="str">
        <f>'B2.08'!D14</f>
        <v>AVT</v>
      </c>
      <c r="B23" s="272" t="str">
        <f>'B2.08'!E14</f>
        <v>Nábytek učebna cizích jazyků pro 2.stupeň 2.08 + 2.09 Budova B 2NP</v>
      </c>
      <c r="C23" s="203">
        <f>'B2.08'!I14</f>
        <v>0</v>
      </c>
    </row>
    <row r="24" spans="1:3" s="68" customFormat="1" x14ac:dyDescent="0.2">
      <c r="A24" s="202" t="str">
        <f>'B2.11'!D14</f>
        <v>AVT</v>
      </c>
      <c r="B24" s="272" t="str">
        <f>'B2.11'!E14</f>
        <v>Nábytek učebna FY + CHE 2.11. + kabinet 2.12 + 2.13 Budova B 2NP</v>
      </c>
      <c r="C24" s="203">
        <f>'B2.11'!I14</f>
        <v>0</v>
      </c>
    </row>
    <row r="25" spans="1:3" s="68" customFormat="1" x14ac:dyDescent="0.2">
      <c r="A25" s="202" t="str">
        <f>'B3.10'!D14</f>
        <v>AVT</v>
      </c>
      <c r="B25" s="272" t="str">
        <f>'B3.10'!E14</f>
        <v>Nábytek učebna pracovních činností 3.10 Budova B 3NP</v>
      </c>
      <c r="C25" s="203">
        <f>'B3.10'!I14</f>
        <v>0</v>
      </c>
    </row>
    <row r="26" spans="1:3" s="68" customFormat="1" x14ac:dyDescent="0.2">
      <c r="A26" s="202" t="str">
        <f>'B3.09'!D14</f>
        <v>AVT</v>
      </c>
      <c r="B26" s="272" t="str">
        <f>'B3.09'!E14</f>
        <v>Nábytek 3.09 kabinet Budova B 3NP</v>
      </c>
      <c r="C26" s="203">
        <f>'B3.09'!I14</f>
        <v>0</v>
      </c>
    </row>
    <row r="27" spans="1:3" s="68" customFormat="1" x14ac:dyDescent="0.2">
      <c r="A27" s="202" t="str">
        <f>Bkab1.08!D14</f>
        <v>AVT</v>
      </c>
      <c r="B27" s="272" t="str">
        <f>Bkab1.08!E14</f>
        <v>Nábytek 1.08 kabinet Budova B 1NP</v>
      </c>
      <c r="C27" s="203">
        <f>Bkab1.08!I14</f>
        <v>0</v>
      </c>
    </row>
    <row r="28" spans="1:3" s="68" customFormat="1" x14ac:dyDescent="0.2">
      <c r="A28" s="202" t="str">
        <f>'B2.10'!D14</f>
        <v>AVT</v>
      </c>
      <c r="B28" s="272" t="str">
        <f>'B2.10'!E14</f>
        <v>Nábytek 2.10 kabinet Budova B 2NP</v>
      </c>
      <c r="C28" s="203">
        <f>'B2.10'!I14</f>
        <v>0</v>
      </c>
    </row>
    <row r="29" spans="1:3" x14ac:dyDescent="0.2">
      <c r="A29" s="270"/>
      <c r="B29" s="159" t="s">
        <v>94</v>
      </c>
      <c r="C29" s="160">
        <f>SUM(C14:C28)</f>
        <v>0</v>
      </c>
    </row>
    <row r="30" spans="1:3" x14ac:dyDescent="0.2">
      <c r="A30" s="271"/>
    </row>
    <row r="31" spans="1:3" x14ac:dyDescent="0.2">
      <c r="A31" s="271"/>
    </row>
  </sheetData>
  <sheetProtection formatCells="0" formatColumns="0" formatRows="0" insertColumns="0" insertRows="0" insertHyperlinks="0" deleteColumns="0" deleteRows="0" sort="0" autoFilter="0" pivotTables="0"/>
  <customSheetViews>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50B99-950E-4C02-B5E1-6AB73520FF20}">
  <sheetPr>
    <pageSetUpPr fitToPage="1"/>
  </sheetPr>
  <dimension ref="A1:L28"/>
  <sheetViews>
    <sheetView showGridLines="0" zoomScaleNormal="100" workbookViewId="0">
      <selection activeCell="I17" sqref="I17"/>
    </sheetView>
  </sheetViews>
  <sheetFormatPr defaultColWidth="9.140625" defaultRowHeight="12.75" x14ac:dyDescent="0.2"/>
  <cols>
    <col min="1" max="1" width="5.5703125" style="178" customWidth="1"/>
    <col min="2" max="2" width="4.42578125" style="181" customWidth="1"/>
    <col min="3" max="3" width="7.140625" style="181" customWidth="1"/>
    <col min="4" max="4" width="12.7109375" style="190" customWidth="1"/>
    <col min="5" max="5" width="94.28515625" style="158" customWidth="1"/>
    <col min="6" max="6" width="7.7109375" style="181" customWidth="1"/>
    <col min="7" max="7" width="9.85546875" style="178" customWidth="1"/>
    <col min="8" max="8" width="13.140625" style="178" customWidth="1"/>
    <col min="9" max="9" width="15.5703125" style="178" customWidth="1"/>
    <col min="10" max="10" width="9.140625" style="178"/>
    <col min="11" max="11" width="28.7109375" style="167" customWidth="1"/>
    <col min="12" max="12" width="10.7109375" style="167" customWidth="1"/>
    <col min="13" max="16384" width="9.140625" style="81"/>
  </cols>
  <sheetData>
    <row r="1" spans="1:12" s="167" customFormat="1" ht="18" x14ac:dyDescent="0.2">
      <c r="A1" s="197" t="s">
        <v>101</v>
      </c>
      <c r="B1" s="198"/>
      <c r="C1" s="198"/>
      <c r="D1" s="183"/>
      <c r="E1" s="183"/>
      <c r="F1" s="198"/>
      <c r="G1" s="198"/>
      <c r="H1" s="198"/>
      <c r="I1" s="198"/>
    </row>
    <row r="2" spans="1:12" s="167" customFormat="1" x14ac:dyDescent="0.2">
      <c r="A2" s="199" t="s">
        <v>60</v>
      </c>
      <c r="B2" s="198"/>
      <c r="C2" s="135" t="str">
        <f>'Krycí list'!E5</f>
        <v>Budova A + budova B</v>
      </c>
      <c r="D2" s="184"/>
      <c r="E2" s="184"/>
      <c r="F2" s="198"/>
      <c r="G2" s="198"/>
      <c r="H2" s="198"/>
      <c r="I2" s="198"/>
    </row>
    <row r="3" spans="1:12" s="167" customFormat="1" x14ac:dyDescent="0.2">
      <c r="A3" s="199" t="s">
        <v>61</v>
      </c>
      <c r="B3" s="198"/>
      <c r="C3" s="289" t="str">
        <f>'Krycí list'!E7</f>
        <v>Základní škola, Liberec, Švermova 403/40, p. o.</v>
      </c>
      <c r="D3" s="290"/>
      <c r="E3" s="290"/>
      <c r="F3" s="198"/>
      <c r="G3" s="198"/>
      <c r="H3" s="198"/>
      <c r="I3" s="135"/>
    </row>
    <row r="4" spans="1:12" s="167" customFormat="1" x14ac:dyDescent="0.2">
      <c r="A4" s="199" t="s">
        <v>62</v>
      </c>
      <c r="B4" s="198"/>
      <c r="C4" s="135" t="str">
        <f>'Krycí list'!E9</f>
        <v>OCENĚNÝ SOUPIS PRACÍ A DODÁVEK A SLUŽEB</v>
      </c>
      <c r="D4" s="184"/>
      <c r="E4" s="184"/>
      <c r="F4" s="198"/>
      <c r="G4" s="198"/>
      <c r="H4" s="198"/>
      <c r="I4" s="135"/>
    </row>
    <row r="5" spans="1:12" s="167" customFormat="1" x14ac:dyDescent="0.2">
      <c r="A5" s="198" t="s">
        <v>70</v>
      </c>
      <c r="B5" s="198"/>
      <c r="C5" s="135" t="str">
        <f>'Krycí list'!P5</f>
        <v xml:space="preserve"> </v>
      </c>
      <c r="D5" s="184"/>
      <c r="E5" s="184"/>
      <c r="F5" s="198"/>
      <c r="G5" s="198"/>
      <c r="H5" s="198"/>
      <c r="I5" s="135"/>
    </row>
    <row r="6" spans="1:12" s="167" customFormat="1" x14ac:dyDescent="0.2">
      <c r="A6" s="198"/>
      <c r="B6" s="198"/>
      <c r="C6" s="135"/>
      <c r="D6" s="184"/>
      <c r="E6" s="184"/>
      <c r="F6" s="198"/>
      <c r="G6" s="198"/>
      <c r="H6" s="198"/>
      <c r="I6" s="135"/>
    </row>
    <row r="7" spans="1:12" s="167" customFormat="1" x14ac:dyDescent="0.2">
      <c r="A7" s="198" t="s">
        <v>64</v>
      </c>
      <c r="B7" s="198"/>
      <c r="C7" s="289" t="str">
        <f>'Krycí list'!E26</f>
        <v>Statutární Město Liberec,
Švermova 403/40, Liberec X-Františkov, 460 10 Liberec</v>
      </c>
      <c r="D7" s="290"/>
      <c r="E7" s="290"/>
      <c r="F7" s="198"/>
      <c r="G7" s="198"/>
      <c r="H7" s="198"/>
      <c r="I7" s="135"/>
    </row>
    <row r="8" spans="1:12" s="167" customFormat="1" x14ac:dyDescent="0.2">
      <c r="A8" s="198" t="s">
        <v>65</v>
      </c>
      <c r="B8" s="198"/>
      <c r="C8" s="289" t="str">
        <f>'Krycí list'!E28</f>
        <v xml:space="preserve"> </v>
      </c>
      <c r="D8" s="290"/>
      <c r="E8" s="184"/>
      <c r="F8" s="198"/>
      <c r="G8" s="198"/>
      <c r="H8" s="198"/>
      <c r="I8" s="135"/>
    </row>
    <row r="9" spans="1:12" s="167" customFormat="1" x14ac:dyDescent="0.2">
      <c r="A9" s="198" t="s">
        <v>66</v>
      </c>
      <c r="B9" s="198"/>
      <c r="C9" s="291" t="str">
        <f>'Krycí list'!O31</f>
        <v>11/2024</v>
      </c>
      <c r="D9" s="290"/>
      <c r="E9" s="184"/>
      <c r="F9" s="198"/>
      <c r="G9" s="198"/>
      <c r="H9" s="198"/>
      <c r="I9" s="135"/>
    </row>
    <row r="10" spans="1:12" s="167" customFormat="1" x14ac:dyDescent="0.2">
      <c r="A10" s="198"/>
      <c r="B10" s="198"/>
      <c r="C10" s="198"/>
      <c r="D10" s="183"/>
      <c r="E10" s="183"/>
      <c r="F10" s="198"/>
      <c r="G10" s="198"/>
      <c r="H10" s="198"/>
      <c r="I10" s="198"/>
    </row>
    <row r="11" spans="1:12" s="195" customFormat="1" ht="50.25" customHeight="1" x14ac:dyDescent="0.2">
      <c r="A11" s="175" t="s">
        <v>71</v>
      </c>
      <c r="B11" s="136" t="s">
        <v>72</v>
      </c>
      <c r="C11" s="136" t="s">
        <v>73</v>
      </c>
      <c r="D11" s="136" t="s">
        <v>92</v>
      </c>
      <c r="E11" s="136" t="s">
        <v>89</v>
      </c>
      <c r="F11" s="136" t="s">
        <v>74</v>
      </c>
      <c r="G11" s="136" t="s">
        <v>75</v>
      </c>
      <c r="H11" s="136" t="s">
        <v>90</v>
      </c>
      <c r="I11" s="136" t="s">
        <v>91</v>
      </c>
      <c r="J11" s="194"/>
      <c r="K11" s="201" t="s">
        <v>97</v>
      </c>
      <c r="L11" s="173" t="s">
        <v>105</v>
      </c>
    </row>
    <row r="12" spans="1:12" s="181" customFormat="1" x14ac:dyDescent="0.2">
      <c r="A12" s="176">
        <v>1</v>
      </c>
      <c r="B12" s="148">
        <v>2</v>
      </c>
      <c r="C12" s="148">
        <v>3</v>
      </c>
      <c r="D12" s="137">
        <v>4</v>
      </c>
      <c r="E12" s="137">
        <v>5</v>
      </c>
      <c r="F12" s="148">
        <v>6</v>
      </c>
      <c r="G12" s="148">
        <v>7</v>
      </c>
      <c r="H12" s="148">
        <v>8</v>
      </c>
      <c r="I12" s="148">
        <v>9</v>
      </c>
      <c r="J12" s="196"/>
      <c r="K12" s="200">
        <v>10</v>
      </c>
      <c r="L12" s="174">
        <v>12</v>
      </c>
    </row>
    <row r="13" spans="1:12" x14ac:dyDescent="0.2">
      <c r="A13" s="177"/>
      <c r="B13" s="179"/>
      <c r="C13" s="179"/>
      <c r="D13" s="185"/>
      <c r="E13" s="153"/>
      <c r="F13" s="179"/>
      <c r="G13" s="177"/>
      <c r="H13" s="177"/>
      <c r="I13" s="177"/>
    </row>
    <row r="14" spans="1:12" s="138" customFormat="1" x14ac:dyDescent="0.2">
      <c r="A14" s="170"/>
      <c r="B14" s="145"/>
      <c r="C14" s="182"/>
      <c r="D14" s="186" t="s">
        <v>82</v>
      </c>
      <c r="E14" s="154" t="s">
        <v>280</v>
      </c>
      <c r="F14" s="182"/>
      <c r="G14" s="168"/>
      <c r="H14" s="168"/>
      <c r="I14" s="146">
        <f>SUBTOTAL(9,I15:I27)</f>
        <v>0</v>
      </c>
      <c r="J14" s="168"/>
      <c r="K14" s="162"/>
      <c r="L14" s="162"/>
    </row>
    <row r="15" spans="1:12" s="134" customFormat="1" x14ac:dyDescent="0.2">
      <c r="A15" s="144"/>
      <c r="B15" s="141"/>
      <c r="C15" s="141"/>
      <c r="D15" s="188"/>
      <c r="E15" s="152" t="s">
        <v>80</v>
      </c>
      <c r="F15" s="141"/>
      <c r="G15" s="142"/>
      <c r="H15" s="143"/>
      <c r="I15" s="140">
        <f>SUBTOTAL(9,I16:I27)</f>
        <v>0</v>
      </c>
      <c r="J15" s="193"/>
      <c r="K15" s="149"/>
      <c r="L15" s="165"/>
    </row>
    <row r="16" spans="1:12" s="134" customFormat="1" ht="140.25" x14ac:dyDescent="0.2">
      <c r="A16" s="144">
        <v>1</v>
      </c>
      <c r="B16" s="141"/>
      <c r="C16" s="141" t="s">
        <v>99</v>
      </c>
      <c r="D16" s="188" t="s">
        <v>93</v>
      </c>
      <c r="E16" s="155" t="s">
        <v>295</v>
      </c>
      <c r="F16" s="141" t="s">
        <v>76</v>
      </c>
      <c r="G16" s="142">
        <v>1</v>
      </c>
      <c r="H16" s="143"/>
      <c r="I16" s="143">
        <f t="shared" ref="I16:I20" si="0">ROUND(G16*H16,2)</f>
        <v>0</v>
      </c>
      <c r="J16" s="193"/>
      <c r="K16" s="149"/>
      <c r="L16" s="165"/>
    </row>
    <row r="17" spans="1:12" s="134" customFormat="1" ht="76.5" x14ac:dyDescent="0.2">
      <c r="A17" s="144">
        <v>2</v>
      </c>
      <c r="B17" s="141"/>
      <c r="C17" s="141" t="s">
        <v>99</v>
      </c>
      <c r="D17" s="188" t="s">
        <v>106</v>
      </c>
      <c r="E17" s="155" t="s">
        <v>296</v>
      </c>
      <c r="F17" s="141" t="s">
        <v>76</v>
      </c>
      <c r="G17" s="142">
        <v>28</v>
      </c>
      <c r="H17" s="143"/>
      <c r="I17" s="143">
        <f t="shared" si="0"/>
        <v>0</v>
      </c>
      <c r="J17" s="193"/>
      <c r="K17" s="149"/>
      <c r="L17" s="165"/>
    </row>
    <row r="18" spans="1:12" s="134" customFormat="1" ht="89.25" x14ac:dyDescent="0.2">
      <c r="A18" s="144">
        <v>3</v>
      </c>
      <c r="B18" s="141"/>
      <c r="C18" s="141" t="s">
        <v>99</v>
      </c>
      <c r="D18" s="188" t="s">
        <v>107</v>
      </c>
      <c r="E18" s="155" t="s">
        <v>297</v>
      </c>
      <c r="F18" s="141" t="s">
        <v>76</v>
      </c>
      <c r="G18" s="142">
        <v>1</v>
      </c>
      <c r="H18" s="143"/>
      <c r="I18" s="143">
        <f t="shared" si="0"/>
        <v>0</v>
      </c>
      <c r="J18" s="193"/>
      <c r="K18" s="164"/>
      <c r="L18" s="165"/>
    </row>
    <row r="19" spans="1:12" s="134" customFormat="1" ht="114.75" x14ac:dyDescent="0.2">
      <c r="A19" s="144">
        <v>4</v>
      </c>
      <c r="B19" s="141"/>
      <c r="C19" s="141" t="s">
        <v>99</v>
      </c>
      <c r="D19" s="188" t="s">
        <v>108</v>
      </c>
      <c r="E19" s="155" t="s">
        <v>298</v>
      </c>
      <c r="F19" s="141" t="s">
        <v>76</v>
      </c>
      <c r="G19" s="142">
        <v>2</v>
      </c>
      <c r="H19" s="143"/>
      <c r="I19" s="143">
        <f t="shared" ref="I19" si="1">ROUND(G19*H19,2)</f>
        <v>0</v>
      </c>
      <c r="J19" s="193"/>
      <c r="K19" s="164"/>
      <c r="L19" s="165"/>
    </row>
    <row r="20" spans="1:12" s="134" customFormat="1" ht="89.25" x14ac:dyDescent="0.2">
      <c r="A20" s="144">
        <v>5</v>
      </c>
      <c r="B20" s="141"/>
      <c r="C20" s="141" t="s">
        <v>99</v>
      </c>
      <c r="D20" s="188" t="s">
        <v>108</v>
      </c>
      <c r="E20" s="155" t="s">
        <v>299</v>
      </c>
      <c r="F20" s="141" t="s">
        <v>76</v>
      </c>
      <c r="G20" s="142">
        <v>1</v>
      </c>
      <c r="H20" s="143"/>
      <c r="I20" s="143">
        <f t="shared" si="0"/>
        <v>0</v>
      </c>
      <c r="J20" s="193"/>
      <c r="K20" s="164"/>
      <c r="L20" s="165"/>
    </row>
    <row r="21" spans="1:12" s="134" customFormat="1" ht="89.25" x14ac:dyDescent="0.2">
      <c r="A21" s="144">
        <v>6</v>
      </c>
      <c r="B21" s="141"/>
      <c r="C21" s="141" t="s">
        <v>99</v>
      </c>
      <c r="D21" s="188" t="s">
        <v>108</v>
      </c>
      <c r="E21" s="155" t="s">
        <v>300</v>
      </c>
      <c r="F21" s="141" t="s">
        <v>76</v>
      </c>
      <c r="G21" s="142">
        <v>1</v>
      </c>
      <c r="H21" s="143"/>
      <c r="I21" s="143">
        <f t="shared" ref="I21:I27" si="2">ROUND(G21*H21,2)</f>
        <v>0</v>
      </c>
      <c r="J21" s="193"/>
      <c r="K21" s="164"/>
      <c r="L21" s="165"/>
    </row>
    <row r="22" spans="1:12" s="134" customFormat="1" ht="38.25" x14ac:dyDescent="0.2">
      <c r="A22" s="144">
        <v>7</v>
      </c>
      <c r="B22" s="141"/>
      <c r="C22" s="141" t="s">
        <v>99</v>
      </c>
      <c r="D22" s="188" t="s">
        <v>109</v>
      </c>
      <c r="E22" s="155" t="s">
        <v>160</v>
      </c>
      <c r="F22" s="141" t="s">
        <v>76</v>
      </c>
      <c r="G22" s="142">
        <v>8</v>
      </c>
      <c r="H22" s="143"/>
      <c r="I22" s="143">
        <f t="shared" si="2"/>
        <v>0</v>
      </c>
      <c r="J22" s="192"/>
      <c r="K22" s="164"/>
      <c r="L22" s="165"/>
    </row>
    <row r="23" spans="1:12" s="134" customFormat="1" ht="39" customHeight="1" x14ac:dyDescent="0.2">
      <c r="A23" s="144">
        <v>8</v>
      </c>
      <c r="B23" s="141"/>
      <c r="C23" s="141" t="s">
        <v>99</v>
      </c>
      <c r="D23" s="188" t="s">
        <v>110</v>
      </c>
      <c r="E23" s="204" t="s">
        <v>161</v>
      </c>
      <c r="F23" s="141" t="s">
        <v>76</v>
      </c>
      <c r="G23" s="142">
        <v>1</v>
      </c>
      <c r="H23" s="143"/>
      <c r="I23" s="143">
        <f t="shared" si="2"/>
        <v>0</v>
      </c>
      <c r="J23" s="193"/>
      <c r="K23" s="164"/>
      <c r="L23" s="165"/>
    </row>
    <row r="24" spans="1:12" s="134" customFormat="1" ht="66" customHeight="1" x14ac:dyDescent="0.2">
      <c r="A24" s="144">
        <v>9</v>
      </c>
      <c r="B24" s="141"/>
      <c r="C24" s="141" t="s">
        <v>99</v>
      </c>
      <c r="D24" s="188" t="s">
        <v>107</v>
      </c>
      <c r="E24" s="155" t="s">
        <v>301</v>
      </c>
      <c r="F24" s="141" t="s">
        <v>76</v>
      </c>
      <c r="G24" s="142">
        <v>1</v>
      </c>
      <c r="H24" s="143"/>
      <c r="I24" s="143">
        <f t="shared" si="2"/>
        <v>0</v>
      </c>
      <c r="J24" s="192"/>
      <c r="K24" s="164"/>
      <c r="L24" s="165"/>
    </row>
    <row r="25" spans="1:12" s="134" customFormat="1" ht="38.25" x14ac:dyDescent="0.2">
      <c r="A25" s="144">
        <v>10</v>
      </c>
      <c r="B25" s="141"/>
      <c r="C25" s="141" t="s">
        <v>99</v>
      </c>
      <c r="D25" s="149" t="s">
        <v>111</v>
      </c>
      <c r="E25" s="155" t="s">
        <v>162</v>
      </c>
      <c r="F25" s="141" t="s">
        <v>76</v>
      </c>
      <c r="G25" s="142">
        <v>2</v>
      </c>
      <c r="H25" s="143"/>
      <c r="I25" s="143">
        <f t="shared" si="2"/>
        <v>0</v>
      </c>
      <c r="J25" s="192"/>
      <c r="K25" s="164"/>
      <c r="L25" s="165"/>
    </row>
    <row r="26" spans="1:12" s="134" customFormat="1" ht="89.25" x14ac:dyDescent="0.2">
      <c r="A26" s="144">
        <v>11</v>
      </c>
      <c r="B26" s="141"/>
      <c r="C26" s="141" t="s">
        <v>99</v>
      </c>
      <c r="D26" s="188" t="s">
        <v>81</v>
      </c>
      <c r="E26" s="155" t="s">
        <v>302</v>
      </c>
      <c r="F26" s="141" t="s">
        <v>76</v>
      </c>
      <c r="G26" s="142">
        <v>1</v>
      </c>
      <c r="H26" s="143"/>
      <c r="I26" s="143">
        <f t="shared" si="2"/>
        <v>0</v>
      </c>
      <c r="J26" s="192"/>
      <c r="K26" s="149"/>
      <c r="L26" s="165"/>
    </row>
    <row r="27" spans="1:12" s="134" customFormat="1" ht="102" x14ac:dyDescent="0.2">
      <c r="A27" s="144">
        <v>12</v>
      </c>
      <c r="B27" s="141"/>
      <c r="C27" s="141" t="s">
        <v>99</v>
      </c>
      <c r="D27" s="188" t="s">
        <v>95</v>
      </c>
      <c r="E27" s="155" t="s">
        <v>303</v>
      </c>
      <c r="F27" s="141" t="s">
        <v>76</v>
      </c>
      <c r="G27" s="142">
        <v>28</v>
      </c>
      <c r="H27" s="143"/>
      <c r="I27" s="143">
        <f t="shared" si="2"/>
        <v>0</v>
      </c>
      <c r="J27" s="192"/>
      <c r="K27" s="149"/>
      <c r="L27" s="165"/>
    </row>
    <row r="28" spans="1:12" x14ac:dyDescent="0.2">
      <c r="A28" s="171"/>
      <c r="B28" s="180"/>
      <c r="C28" s="180"/>
      <c r="D28" s="189"/>
      <c r="E28" s="157" t="s">
        <v>94</v>
      </c>
      <c r="F28" s="180"/>
      <c r="G28" s="191"/>
      <c r="H28" s="191"/>
      <c r="I28" s="147">
        <f>SUBTOTAL(9,I14:I27)</f>
        <v>0</v>
      </c>
      <c r="J28" s="191"/>
      <c r="K28" s="166"/>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C7BC1-6868-4411-9311-818233734BA9}">
  <sheetPr>
    <pageSetUpPr fitToPage="1"/>
  </sheetPr>
  <dimension ref="A1:L22"/>
  <sheetViews>
    <sheetView showGridLines="0" topLeftCell="A11" zoomScaleNormal="100" workbookViewId="0">
      <selection activeCell="I17" sqref="I17"/>
    </sheetView>
  </sheetViews>
  <sheetFormatPr defaultColWidth="9.140625" defaultRowHeight="12.75" x14ac:dyDescent="0.2"/>
  <cols>
    <col min="1" max="1" width="5.5703125" style="178" customWidth="1"/>
    <col min="2" max="2" width="4.42578125" style="181" customWidth="1"/>
    <col min="3" max="3" width="7.140625" style="181" customWidth="1"/>
    <col min="4" max="4" width="12.7109375" style="190" customWidth="1"/>
    <col min="5" max="5" width="94.28515625" style="158" customWidth="1"/>
    <col min="6" max="6" width="7.7109375" style="181" customWidth="1"/>
    <col min="7" max="7" width="9.85546875" style="178" customWidth="1"/>
    <col min="8" max="8" width="13.140625" style="178" customWidth="1"/>
    <col min="9" max="9" width="15.5703125" style="178" customWidth="1"/>
    <col min="10" max="10" width="9.140625" style="178"/>
    <col min="11" max="11" width="28.7109375" style="167" customWidth="1"/>
    <col min="12" max="12" width="10.7109375" style="167" customWidth="1"/>
    <col min="13" max="16384" width="9.140625" style="81"/>
  </cols>
  <sheetData>
    <row r="1" spans="1:12" s="167" customFormat="1" ht="18" x14ac:dyDescent="0.2">
      <c r="A1" s="197" t="s">
        <v>101</v>
      </c>
      <c r="B1" s="198"/>
      <c r="C1" s="198"/>
      <c r="D1" s="183"/>
      <c r="E1" s="183"/>
      <c r="F1" s="198"/>
      <c r="G1" s="198"/>
      <c r="H1" s="198"/>
      <c r="I1" s="198"/>
    </row>
    <row r="2" spans="1:12" s="167" customFormat="1" x14ac:dyDescent="0.2">
      <c r="A2" s="199" t="s">
        <v>60</v>
      </c>
      <c r="B2" s="198"/>
      <c r="C2" s="135" t="str">
        <f>'Krycí list'!E5</f>
        <v>Budova A + budova B</v>
      </c>
      <c r="D2" s="184"/>
      <c r="E2" s="184"/>
      <c r="F2" s="198"/>
      <c r="G2" s="198"/>
      <c r="H2" s="198"/>
      <c r="I2" s="198"/>
    </row>
    <row r="3" spans="1:12" s="167" customFormat="1" x14ac:dyDescent="0.2">
      <c r="A3" s="199" t="s">
        <v>61</v>
      </c>
      <c r="B3" s="198"/>
      <c r="C3" s="289" t="str">
        <f>'Krycí list'!E7</f>
        <v>Základní škola, Liberec, Švermova 403/40, p. o.</v>
      </c>
      <c r="D3" s="290"/>
      <c r="E3" s="290"/>
      <c r="F3" s="198"/>
      <c r="G3" s="198"/>
      <c r="H3" s="198"/>
      <c r="I3" s="135"/>
    </row>
    <row r="4" spans="1:12" s="167" customFormat="1" x14ac:dyDescent="0.2">
      <c r="A4" s="199" t="s">
        <v>62</v>
      </c>
      <c r="B4" s="198"/>
      <c r="C4" s="135" t="str">
        <f>'Krycí list'!E9</f>
        <v>OCENĚNÝ SOUPIS PRACÍ A DODÁVEK A SLUŽEB</v>
      </c>
      <c r="D4" s="184"/>
      <c r="E4" s="184"/>
      <c r="F4" s="198"/>
      <c r="G4" s="198"/>
      <c r="H4" s="198"/>
      <c r="I4" s="135"/>
    </row>
    <row r="5" spans="1:12" s="167" customFormat="1" x14ac:dyDescent="0.2">
      <c r="A5" s="198" t="s">
        <v>70</v>
      </c>
      <c r="B5" s="198"/>
      <c r="C5" s="135" t="str">
        <f>'Krycí list'!P5</f>
        <v xml:space="preserve"> </v>
      </c>
      <c r="D5" s="184"/>
      <c r="E5" s="184"/>
      <c r="F5" s="198"/>
      <c r="G5" s="198"/>
      <c r="H5" s="198"/>
      <c r="I5" s="135"/>
    </row>
    <row r="6" spans="1:12" s="167" customFormat="1" x14ac:dyDescent="0.2">
      <c r="A6" s="198"/>
      <c r="B6" s="198"/>
      <c r="C6" s="135"/>
      <c r="D6" s="184"/>
      <c r="E6" s="184"/>
      <c r="F6" s="198"/>
      <c r="G6" s="198"/>
      <c r="H6" s="198"/>
      <c r="I6" s="135"/>
    </row>
    <row r="7" spans="1:12" s="167" customFormat="1" x14ac:dyDescent="0.2">
      <c r="A7" s="198" t="s">
        <v>64</v>
      </c>
      <c r="B7" s="198"/>
      <c r="C7" s="289" t="str">
        <f>'Krycí list'!E26</f>
        <v>Statutární Město Liberec,
Švermova 403/40, Liberec X-Františkov, 460 10 Liberec</v>
      </c>
      <c r="D7" s="290"/>
      <c r="E7" s="290"/>
      <c r="F7" s="198"/>
      <c r="G7" s="198"/>
      <c r="H7" s="198"/>
      <c r="I7" s="135"/>
    </row>
    <row r="8" spans="1:12" s="167" customFormat="1" x14ac:dyDescent="0.2">
      <c r="A8" s="198" t="s">
        <v>65</v>
      </c>
      <c r="B8" s="198"/>
      <c r="C8" s="289" t="str">
        <f>'Krycí list'!E28</f>
        <v xml:space="preserve"> </v>
      </c>
      <c r="D8" s="290"/>
      <c r="E8" s="184"/>
      <c r="F8" s="198"/>
      <c r="G8" s="198"/>
      <c r="H8" s="198"/>
      <c r="I8" s="135"/>
    </row>
    <row r="9" spans="1:12" s="167" customFormat="1" x14ac:dyDescent="0.2">
      <c r="A9" s="198" t="s">
        <v>66</v>
      </c>
      <c r="B9" s="198"/>
      <c r="C9" s="291" t="str">
        <f>'Krycí list'!O31</f>
        <v>11/2024</v>
      </c>
      <c r="D9" s="290"/>
      <c r="E9" s="184"/>
      <c r="F9" s="198"/>
      <c r="G9" s="198"/>
      <c r="H9" s="198"/>
      <c r="I9" s="135"/>
    </row>
    <row r="10" spans="1:12" s="167" customFormat="1" x14ac:dyDescent="0.2">
      <c r="A10" s="198"/>
      <c r="B10" s="198"/>
      <c r="C10" s="198"/>
      <c r="D10" s="183"/>
      <c r="E10" s="183"/>
      <c r="F10" s="198"/>
      <c r="G10" s="198"/>
      <c r="H10" s="198"/>
      <c r="I10" s="198"/>
    </row>
    <row r="11" spans="1:12" s="195" customFormat="1" ht="50.25" customHeight="1" x14ac:dyDescent="0.2">
      <c r="A11" s="175" t="s">
        <v>71</v>
      </c>
      <c r="B11" s="136" t="s">
        <v>72</v>
      </c>
      <c r="C11" s="136" t="s">
        <v>73</v>
      </c>
      <c r="D11" s="136" t="s">
        <v>92</v>
      </c>
      <c r="E11" s="136" t="s">
        <v>89</v>
      </c>
      <c r="F11" s="136" t="s">
        <v>74</v>
      </c>
      <c r="G11" s="136" t="s">
        <v>75</v>
      </c>
      <c r="H11" s="136" t="s">
        <v>90</v>
      </c>
      <c r="I11" s="136" t="s">
        <v>91</v>
      </c>
      <c r="J11" s="194"/>
      <c r="K11" s="201" t="s">
        <v>97</v>
      </c>
      <c r="L11" s="173" t="s">
        <v>105</v>
      </c>
    </row>
    <row r="12" spans="1:12" s="181" customFormat="1" x14ac:dyDescent="0.2">
      <c r="A12" s="176">
        <v>1</v>
      </c>
      <c r="B12" s="148">
        <v>2</v>
      </c>
      <c r="C12" s="148">
        <v>3</v>
      </c>
      <c r="D12" s="137">
        <v>4</v>
      </c>
      <c r="E12" s="137">
        <v>5</v>
      </c>
      <c r="F12" s="148">
        <v>6</v>
      </c>
      <c r="G12" s="148">
        <v>7</v>
      </c>
      <c r="H12" s="148">
        <v>8</v>
      </c>
      <c r="I12" s="148">
        <v>9</v>
      </c>
      <c r="J12" s="196"/>
      <c r="K12" s="200">
        <v>10</v>
      </c>
      <c r="L12" s="174">
        <v>12</v>
      </c>
    </row>
    <row r="13" spans="1:12" x14ac:dyDescent="0.2">
      <c r="A13" s="177"/>
      <c r="B13" s="179"/>
      <c r="C13" s="179"/>
      <c r="D13" s="185"/>
      <c r="E13" s="153"/>
      <c r="F13" s="179"/>
      <c r="G13" s="177"/>
      <c r="H13" s="177"/>
      <c r="I13" s="177"/>
    </row>
    <row r="14" spans="1:12" s="138" customFormat="1" x14ac:dyDescent="0.2">
      <c r="A14" s="170"/>
      <c r="B14" s="145"/>
      <c r="C14" s="182"/>
      <c r="D14" s="186" t="s">
        <v>82</v>
      </c>
      <c r="E14" s="154" t="s">
        <v>281</v>
      </c>
      <c r="F14" s="182"/>
      <c r="G14" s="168"/>
      <c r="H14" s="168"/>
      <c r="I14" s="146">
        <f>SUBTOTAL(9,I15:I21)</f>
        <v>0</v>
      </c>
      <c r="J14" s="168"/>
      <c r="K14" s="162"/>
      <c r="L14" s="162"/>
    </row>
    <row r="15" spans="1:12" s="134" customFormat="1" x14ac:dyDescent="0.2">
      <c r="A15" s="144"/>
      <c r="B15" s="141"/>
      <c r="C15" s="141"/>
      <c r="D15" s="188"/>
      <c r="E15" s="152" t="s">
        <v>80</v>
      </c>
      <c r="F15" s="141"/>
      <c r="G15" s="142"/>
      <c r="H15" s="143"/>
      <c r="I15" s="140">
        <f>SUBTOTAL(9,I16:I21)</f>
        <v>0</v>
      </c>
      <c r="J15" s="193"/>
      <c r="K15" s="149"/>
      <c r="L15" s="165"/>
    </row>
    <row r="16" spans="1:12" s="134" customFormat="1" ht="140.25" x14ac:dyDescent="0.2">
      <c r="A16" s="144">
        <v>1</v>
      </c>
      <c r="B16" s="141"/>
      <c r="C16" s="141" t="s">
        <v>99</v>
      </c>
      <c r="D16" s="188" t="s">
        <v>113</v>
      </c>
      <c r="E16" s="155" t="s">
        <v>304</v>
      </c>
      <c r="F16" s="141" t="s">
        <v>76</v>
      </c>
      <c r="G16" s="142">
        <v>1</v>
      </c>
      <c r="H16" s="143"/>
      <c r="I16" s="143">
        <f t="shared" ref="I16:I21" si="0">ROUND(G16*H16,2)</f>
        <v>0</v>
      </c>
      <c r="J16" s="193"/>
      <c r="K16" s="149"/>
      <c r="L16" s="165"/>
    </row>
    <row r="17" spans="1:12" s="134" customFormat="1" ht="127.5" x14ac:dyDescent="0.2">
      <c r="A17" s="144">
        <v>2</v>
      </c>
      <c r="B17" s="141"/>
      <c r="C17" s="141" t="s">
        <v>99</v>
      </c>
      <c r="D17" s="188" t="s">
        <v>114</v>
      </c>
      <c r="E17" s="155" t="s">
        <v>305</v>
      </c>
      <c r="F17" s="141" t="s">
        <v>76</v>
      </c>
      <c r="G17" s="142">
        <v>3</v>
      </c>
      <c r="H17" s="143"/>
      <c r="I17" s="143">
        <f t="shared" si="0"/>
        <v>0</v>
      </c>
      <c r="J17" s="193"/>
      <c r="K17" s="163"/>
      <c r="L17" s="165"/>
    </row>
    <row r="18" spans="1:12" s="134" customFormat="1" ht="127.5" x14ac:dyDescent="0.2">
      <c r="A18" s="144">
        <v>3</v>
      </c>
      <c r="B18" s="141"/>
      <c r="C18" s="141" t="s">
        <v>99</v>
      </c>
      <c r="D18" s="188" t="s">
        <v>115</v>
      </c>
      <c r="E18" s="155" t="s">
        <v>306</v>
      </c>
      <c r="F18" s="141" t="s">
        <v>76</v>
      </c>
      <c r="G18" s="142">
        <v>6</v>
      </c>
      <c r="H18" s="143"/>
      <c r="I18" s="143">
        <f t="shared" si="0"/>
        <v>0</v>
      </c>
      <c r="J18" s="193"/>
      <c r="K18" s="163"/>
      <c r="L18" s="165"/>
    </row>
    <row r="19" spans="1:12" s="134" customFormat="1" ht="76.5" x14ac:dyDescent="0.2">
      <c r="A19" s="144">
        <v>4</v>
      </c>
      <c r="B19" s="141"/>
      <c r="C19" s="141" t="s">
        <v>99</v>
      </c>
      <c r="D19" s="188" t="s">
        <v>116</v>
      </c>
      <c r="E19" s="155" t="s">
        <v>163</v>
      </c>
      <c r="F19" s="141" t="s">
        <v>76</v>
      </c>
      <c r="G19" s="142">
        <v>1</v>
      </c>
      <c r="H19" s="143"/>
      <c r="I19" s="143">
        <f t="shared" si="0"/>
        <v>0</v>
      </c>
      <c r="J19" s="193"/>
      <c r="K19" s="149"/>
      <c r="L19" s="165"/>
    </row>
    <row r="20" spans="1:12" s="134" customFormat="1" ht="89.25" x14ac:dyDescent="0.2">
      <c r="A20" s="144">
        <v>5</v>
      </c>
      <c r="B20" s="141"/>
      <c r="C20" s="141" t="s">
        <v>99</v>
      </c>
      <c r="D20" s="188" t="s">
        <v>81</v>
      </c>
      <c r="E20" s="155" t="s">
        <v>302</v>
      </c>
      <c r="F20" s="141" t="s">
        <v>76</v>
      </c>
      <c r="G20" s="142">
        <v>1</v>
      </c>
      <c r="H20" s="143"/>
      <c r="I20" s="143">
        <f t="shared" si="0"/>
        <v>0</v>
      </c>
      <c r="J20" s="193"/>
      <c r="K20" s="149"/>
      <c r="L20" s="165"/>
    </row>
    <row r="21" spans="1:12" s="134" customFormat="1" ht="102" x14ac:dyDescent="0.2">
      <c r="A21" s="144">
        <v>6</v>
      </c>
      <c r="B21" s="141"/>
      <c r="C21" s="141" t="s">
        <v>99</v>
      </c>
      <c r="D21" s="188" t="s">
        <v>95</v>
      </c>
      <c r="E21" s="155" t="s">
        <v>303</v>
      </c>
      <c r="F21" s="141" t="s">
        <v>76</v>
      </c>
      <c r="G21" s="142">
        <v>21</v>
      </c>
      <c r="H21" s="143"/>
      <c r="I21" s="143">
        <f t="shared" si="0"/>
        <v>0</v>
      </c>
      <c r="J21" s="193"/>
      <c r="K21" s="163"/>
      <c r="L21" s="165"/>
    </row>
    <row r="22" spans="1:12" x14ac:dyDescent="0.2">
      <c r="A22" s="171"/>
      <c r="B22" s="180"/>
      <c r="C22" s="180"/>
      <c r="D22" s="189"/>
      <c r="E22" s="157" t="s">
        <v>94</v>
      </c>
      <c r="F22" s="180"/>
      <c r="G22" s="191"/>
      <c r="H22" s="191"/>
      <c r="I22" s="147">
        <f>SUBTOTAL(9,I14:I21)</f>
        <v>0</v>
      </c>
      <c r="J22" s="191"/>
      <c r="K22" s="166"/>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63C43-7600-4972-BED9-DF095A3BBD46}">
  <sheetPr>
    <pageSetUpPr fitToPage="1"/>
  </sheetPr>
  <dimension ref="A1:L30"/>
  <sheetViews>
    <sheetView showGridLines="0" topLeftCell="A3" zoomScaleNormal="100" workbookViewId="0">
      <selection activeCell="I17" sqref="I17"/>
    </sheetView>
  </sheetViews>
  <sheetFormatPr defaultColWidth="9.140625" defaultRowHeight="12.75" x14ac:dyDescent="0.2"/>
  <cols>
    <col min="1" max="1" width="5.5703125" style="178" customWidth="1"/>
    <col min="2" max="2" width="4.42578125" style="181" customWidth="1"/>
    <col min="3" max="3" width="7.140625" style="181" customWidth="1"/>
    <col min="4" max="4" width="12.7109375" style="190" customWidth="1"/>
    <col min="5" max="5" width="94.28515625" style="158" customWidth="1"/>
    <col min="6" max="6" width="7.7109375" style="181" customWidth="1"/>
    <col min="7" max="7" width="9.85546875" style="178" customWidth="1"/>
    <col min="8" max="8" width="13.140625" style="178" customWidth="1"/>
    <col min="9" max="9" width="15.5703125" style="178" customWidth="1"/>
    <col min="10" max="10" width="9.140625" style="178"/>
    <col min="11" max="11" width="28.7109375" style="167" customWidth="1"/>
    <col min="12" max="12" width="10.7109375" style="167" customWidth="1"/>
    <col min="13" max="16384" width="9.140625" style="81"/>
  </cols>
  <sheetData>
    <row r="1" spans="1:12" s="167" customFormat="1" ht="18" x14ac:dyDescent="0.2">
      <c r="A1" s="197" t="s">
        <v>101</v>
      </c>
      <c r="B1" s="198"/>
      <c r="C1" s="198"/>
      <c r="D1" s="183"/>
      <c r="E1" s="183"/>
      <c r="F1" s="198"/>
      <c r="G1" s="198"/>
      <c r="H1" s="198"/>
      <c r="I1" s="198"/>
    </row>
    <row r="2" spans="1:12" s="167" customFormat="1" x14ac:dyDescent="0.2">
      <c r="A2" s="199" t="s">
        <v>60</v>
      </c>
      <c r="B2" s="198"/>
      <c r="C2" s="135" t="str">
        <f>'Krycí list'!E5</f>
        <v>Budova A + budova B</v>
      </c>
      <c r="D2" s="184"/>
      <c r="E2" s="184"/>
      <c r="F2" s="198"/>
      <c r="G2" s="198"/>
      <c r="H2" s="198"/>
      <c r="I2" s="198"/>
    </row>
    <row r="3" spans="1:12" s="167" customFormat="1" x14ac:dyDescent="0.2">
      <c r="A3" s="199" t="s">
        <v>61</v>
      </c>
      <c r="B3" s="198"/>
      <c r="C3" s="289" t="str">
        <f>'Krycí list'!E7</f>
        <v>Základní škola, Liberec, Švermova 403/40, p. o.</v>
      </c>
      <c r="D3" s="290"/>
      <c r="E3" s="290"/>
      <c r="F3" s="198"/>
      <c r="G3" s="198"/>
      <c r="H3" s="198"/>
      <c r="I3" s="135"/>
    </row>
    <row r="4" spans="1:12" s="167" customFormat="1" x14ac:dyDescent="0.2">
      <c r="A4" s="199" t="s">
        <v>62</v>
      </c>
      <c r="B4" s="198"/>
      <c r="C4" s="135" t="str">
        <f>'Krycí list'!E9</f>
        <v>OCENĚNÝ SOUPIS PRACÍ A DODÁVEK A SLUŽEB</v>
      </c>
      <c r="D4" s="184"/>
      <c r="E4" s="184"/>
      <c r="F4" s="198"/>
      <c r="G4" s="198"/>
      <c r="H4" s="198"/>
      <c r="I4" s="135"/>
    </row>
    <row r="5" spans="1:12" s="167" customFormat="1" x14ac:dyDescent="0.2">
      <c r="A5" s="198" t="s">
        <v>70</v>
      </c>
      <c r="B5" s="198"/>
      <c r="C5" s="135" t="str">
        <f>'Krycí list'!P5</f>
        <v xml:space="preserve"> </v>
      </c>
      <c r="D5" s="184"/>
      <c r="E5" s="184"/>
      <c r="F5" s="198"/>
      <c r="G5" s="198"/>
      <c r="H5" s="198"/>
      <c r="I5" s="135"/>
    </row>
    <row r="6" spans="1:12" s="167" customFormat="1" x14ac:dyDescent="0.2">
      <c r="A6" s="198"/>
      <c r="B6" s="198"/>
      <c r="C6" s="135"/>
      <c r="D6" s="184"/>
      <c r="E6" s="184"/>
      <c r="F6" s="198"/>
      <c r="G6" s="198"/>
      <c r="H6" s="198"/>
      <c r="I6" s="135"/>
    </row>
    <row r="7" spans="1:12" s="167" customFormat="1" x14ac:dyDescent="0.2">
      <c r="A7" s="198" t="s">
        <v>64</v>
      </c>
      <c r="B7" s="198"/>
      <c r="C7" s="289" t="str">
        <f>'Krycí list'!E26</f>
        <v>Statutární Město Liberec,
Švermova 403/40, Liberec X-Františkov, 460 10 Liberec</v>
      </c>
      <c r="D7" s="290"/>
      <c r="E7" s="290"/>
      <c r="F7" s="198"/>
      <c r="G7" s="198"/>
      <c r="H7" s="198"/>
      <c r="I7" s="135"/>
    </row>
    <row r="8" spans="1:12" s="167" customFormat="1" x14ac:dyDescent="0.2">
      <c r="A8" s="198" t="s">
        <v>65</v>
      </c>
      <c r="B8" s="198"/>
      <c r="C8" s="289" t="str">
        <f>'Krycí list'!E28</f>
        <v xml:space="preserve"> </v>
      </c>
      <c r="D8" s="290"/>
      <c r="E8" s="184"/>
      <c r="F8" s="198"/>
      <c r="G8" s="198"/>
      <c r="H8" s="198"/>
      <c r="I8" s="135"/>
    </row>
    <row r="9" spans="1:12" s="167" customFormat="1" x14ac:dyDescent="0.2">
      <c r="A9" s="198" t="s">
        <v>66</v>
      </c>
      <c r="B9" s="198"/>
      <c r="C9" s="291" t="str">
        <f>'Krycí list'!O31</f>
        <v>11/2024</v>
      </c>
      <c r="D9" s="290"/>
      <c r="E9" s="184"/>
      <c r="F9" s="198"/>
      <c r="G9" s="198"/>
      <c r="H9" s="198"/>
      <c r="I9" s="135"/>
    </row>
    <row r="10" spans="1:12" s="167" customFormat="1" x14ac:dyDescent="0.2">
      <c r="A10" s="198"/>
      <c r="B10" s="198"/>
      <c r="C10" s="198"/>
      <c r="D10" s="183"/>
      <c r="E10" s="183"/>
      <c r="F10" s="198"/>
      <c r="G10" s="198"/>
      <c r="H10" s="198"/>
      <c r="I10" s="198"/>
    </row>
    <row r="11" spans="1:12" s="195" customFormat="1" ht="50.25" customHeight="1" x14ac:dyDescent="0.2">
      <c r="A11" s="175" t="s">
        <v>71</v>
      </c>
      <c r="B11" s="136" t="s">
        <v>72</v>
      </c>
      <c r="C11" s="136" t="s">
        <v>73</v>
      </c>
      <c r="D11" s="136" t="s">
        <v>92</v>
      </c>
      <c r="E11" s="136" t="s">
        <v>89</v>
      </c>
      <c r="F11" s="136" t="s">
        <v>74</v>
      </c>
      <c r="G11" s="136" t="s">
        <v>75</v>
      </c>
      <c r="H11" s="136" t="s">
        <v>90</v>
      </c>
      <c r="I11" s="136" t="s">
        <v>91</v>
      </c>
      <c r="J11" s="194"/>
      <c r="K11" s="201" t="s">
        <v>97</v>
      </c>
      <c r="L11" s="173" t="s">
        <v>105</v>
      </c>
    </row>
    <row r="12" spans="1:12" s="181" customFormat="1" x14ac:dyDescent="0.2">
      <c r="A12" s="176">
        <v>1</v>
      </c>
      <c r="B12" s="148">
        <v>2</v>
      </c>
      <c r="C12" s="148">
        <v>3</v>
      </c>
      <c r="D12" s="137">
        <v>4</v>
      </c>
      <c r="E12" s="137">
        <v>5</v>
      </c>
      <c r="F12" s="148">
        <v>6</v>
      </c>
      <c r="G12" s="148">
        <v>7</v>
      </c>
      <c r="H12" s="148">
        <v>8</v>
      </c>
      <c r="I12" s="148">
        <v>9</v>
      </c>
      <c r="J12" s="196"/>
      <c r="K12" s="200">
        <v>10</v>
      </c>
      <c r="L12" s="174">
        <v>12</v>
      </c>
    </row>
    <row r="13" spans="1:12" x14ac:dyDescent="0.2">
      <c r="A13" s="177"/>
      <c r="B13" s="179"/>
      <c r="C13" s="179"/>
      <c r="D13" s="185"/>
      <c r="E13" s="153"/>
      <c r="F13" s="179"/>
      <c r="G13" s="177"/>
      <c r="H13" s="177"/>
      <c r="I13" s="177"/>
    </row>
    <row r="14" spans="1:12" s="138" customFormat="1" x14ac:dyDescent="0.2">
      <c r="A14" s="170"/>
      <c r="B14" s="145"/>
      <c r="C14" s="182"/>
      <c r="D14" s="186" t="s">
        <v>82</v>
      </c>
      <c r="E14" s="154" t="s">
        <v>282</v>
      </c>
      <c r="F14" s="182"/>
      <c r="G14" s="168"/>
      <c r="H14" s="168"/>
      <c r="I14" s="146">
        <f>SUBTOTAL(9,I15:I29)</f>
        <v>0</v>
      </c>
      <c r="J14" s="168"/>
      <c r="K14" s="162"/>
      <c r="L14" s="162"/>
    </row>
    <row r="15" spans="1:12" s="134" customFormat="1" x14ac:dyDescent="0.2">
      <c r="A15" s="144"/>
      <c r="B15" s="141"/>
      <c r="C15" s="141"/>
      <c r="D15" s="188"/>
      <c r="E15" s="152" t="s">
        <v>80</v>
      </c>
      <c r="F15" s="141"/>
      <c r="G15" s="142"/>
      <c r="H15" s="143"/>
      <c r="I15" s="140">
        <f>SUBTOTAL(9,I16:I29)</f>
        <v>0</v>
      </c>
      <c r="J15" s="193"/>
      <c r="K15" s="149"/>
      <c r="L15" s="165"/>
    </row>
    <row r="16" spans="1:12" s="134" customFormat="1" ht="76.5" x14ac:dyDescent="0.2">
      <c r="A16" s="144">
        <v>1</v>
      </c>
      <c r="B16" s="141"/>
      <c r="C16" s="141" t="s">
        <v>99</v>
      </c>
      <c r="D16" s="149" t="s">
        <v>100</v>
      </c>
      <c r="E16" s="155" t="s">
        <v>307</v>
      </c>
      <c r="F16" s="141" t="s">
        <v>76</v>
      </c>
      <c r="G16" s="142">
        <v>1</v>
      </c>
      <c r="H16" s="143"/>
      <c r="I16" s="143">
        <f t="shared" ref="I16:I27" si="0">ROUND(G16*H16,2)</f>
        <v>0</v>
      </c>
      <c r="J16" s="193"/>
      <c r="K16" s="163"/>
      <c r="L16" s="165"/>
    </row>
    <row r="17" spans="1:12" s="134" customFormat="1" ht="63.75" x14ac:dyDescent="0.2">
      <c r="A17" s="144">
        <v>2</v>
      </c>
      <c r="B17" s="141"/>
      <c r="C17" s="141" t="s">
        <v>99</v>
      </c>
      <c r="D17" s="188" t="s">
        <v>117</v>
      </c>
      <c r="E17" s="155" t="s">
        <v>308</v>
      </c>
      <c r="F17" s="141" t="s">
        <v>76</v>
      </c>
      <c r="G17" s="142">
        <v>4</v>
      </c>
      <c r="H17" s="143"/>
      <c r="I17" s="143">
        <f t="shared" si="0"/>
        <v>0</v>
      </c>
      <c r="J17" s="193"/>
      <c r="K17" s="163"/>
      <c r="L17" s="165"/>
    </row>
    <row r="18" spans="1:12" s="134" customFormat="1" ht="89.25" x14ac:dyDescent="0.2">
      <c r="A18" s="144">
        <v>3</v>
      </c>
      <c r="B18" s="141"/>
      <c r="C18" s="141" t="s">
        <v>99</v>
      </c>
      <c r="D18" s="188" t="s">
        <v>113</v>
      </c>
      <c r="E18" s="155" t="s">
        <v>309</v>
      </c>
      <c r="F18" s="141" t="s">
        <v>76</v>
      </c>
      <c r="G18" s="142">
        <v>1</v>
      </c>
      <c r="H18" s="143"/>
      <c r="I18" s="143">
        <f t="shared" si="0"/>
        <v>0</v>
      </c>
      <c r="J18" s="193"/>
      <c r="K18" s="164"/>
      <c r="L18" s="165"/>
    </row>
    <row r="19" spans="1:12" s="134" customFormat="1" ht="38.25" x14ac:dyDescent="0.2">
      <c r="A19" s="144">
        <v>4</v>
      </c>
      <c r="B19" s="141"/>
      <c r="C19" s="141" t="s">
        <v>99</v>
      </c>
      <c r="D19" s="149" t="s">
        <v>111</v>
      </c>
      <c r="E19" s="155" t="s">
        <v>164</v>
      </c>
      <c r="F19" s="141" t="s">
        <v>76</v>
      </c>
      <c r="G19" s="142">
        <v>1</v>
      </c>
      <c r="H19" s="143"/>
      <c r="I19" s="143">
        <f t="shared" si="0"/>
        <v>0</v>
      </c>
      <c r="J19" s="193"/>
      <c r="K19" s="206"/>
      <c r="L19" s="165"/>
    </row>
    <row r="20" spans="1:12" s="134" customFormat="1" ht="38.25" x14ac:dyDescent="0.2">
      <c r="A20" s="144">
        <v>5</v>
      </c>
      <c r="B20" s="141"/>
      <c r="C20" s="141" t="s">
        <v>99</v>
      </c>
      <c r="D20" s="149" t="s">
        <v>111</v>
      </c>
      <c r="E20" s="155" t="s">
        <v>165</v>
      </c>
      <c r="F20" s="141" t="s">
        <v>76</v>
      </c>
      <c r="G20" s="142">
        <v>1</v>
      </c>
      <c r="H20" s="143"/>
      <c r="I20" s="143">
        <f t="shared" si="0"/>
        <v>0</v>
      </c>
      <c r="J20" s="193"/>
      <c r="K20" s="207"/>
      <c r="L20" s="165"/>
    </row>
    <row r="21" spans="1:12" s="134" customFormat="1" ht="51" x14ac:dyDescent="0.2">
      <c r="A21" s="144">
        <v>6</v>
      </c>
      <c r="B21" s="141"/>
      <c r="C21" s="141" t="s">
        <v>99</v>
      </c>
      <c r="D21" s="188" t="s">
        <v>118</v>
      </c>
      <c r="E21" s="155" t="s">
        <v>166</v>
      </c>
      <c r="F21" s="141" t="s">
        <v>76</v>
      </c>
      <c r="G21" s="142">
        <v>1</v>
      </c>
      <c r="H21" s="143"/>
      <c r="I21" s="143">
        <f t="shared" si="0"/>
        <v>0</v>
      </c>
      <c r="J21" s="193"/>
      <c r="K21" s="164"/>
      <c r="L21" s="165"/>
    </row>
    <row r="22" spans="1:12" s="134" customFormat="1" ht="38.25" x14ac:dyDescent="0.2">
      <c r="A22" s="144">
        <v>7</v>
      </c>
      <c r="B22" s="141"/>
      <c r="C22" s="141" t="s">
        <v>99</v>
      </c>
      <c r="D22" s="188" t="s">
        <v>81</v>
      </c>
      <c r="E22" s="155" t="s">
        <v>310</v>
      </c>
      <c r="F22" s="141" t="s">
        <v>76</v>
      </c>
      <c r="G22" s="142">
        <v>1</v>
      </c>
      <c r="H22" s="143"/>
      <c r="I22" s="143">
        <f t="shared" si="0"/>
        <v>0</v>
      </c>
      <c r="J22" s="192"/>
      <c r="K22" s="163"/>
      <c r="L22" s="165"/>
    </row>
    <row r="23" spans="1:12" s="134" customFormat="1" ht="39" customHeight="1" x14ac:dyDescent="0.2">
      <c r="A23" s="144">
        <v>8</v>
      </c>
      <c r="B23" s="141"/>
      <c r="C23" s="141" t="s">
        <v>99</v>
      </c>
      <c r="D23" s="188" t="s">
        <v>95</v>
      </c>
      <c r="E23" s="155" t="s">
        <v>311</v>
      </c>
      <c r="F23" s="141" t="s">
        <v>76</v>
      </c>
      <c r="G23" s="142">
        <v>8</v>
      </c>
      <c r="H23" s="143"/>
      <c r="I23" s="143">
        <f t="shared" si="0"/>
        <v>0</v>
      </c>
      <c r="J23" s="193"/>
      <c r="K23" s="163"/>
      <c r="L23" s="165"/>
    </row>
    <row r="24" spans="1:12" s="134" customFormat="1" ht="66" customHeight="1" x14ac:dyDescent="0.2">
      <c r="A24" s="144">
        <v>9</v>
      </c>
      <c r="B24" s="141"/>
      <c r="C24" s="141" t="s">
        <v>99</v>
      </c>
      <c r="D24" s="188" t="s">
        <v>119</v>
      </c>
      <c r="E24" s="155" t="s">
        <v>312</v>
      </c>
      <c r="F24" s="141" t="s">
        <v>76</v>
      </c>
      <c r="G24" s="142">
        <v>2</v>
      </c>
      <c r="H24" s="143"/>
      <c r="I24" s="143">
        <f t="shared" si="0"/>
        <v>0</v>
      </c>
      <c r="J24" s="192"/>
      <c r="K24" s="164"/>
      <c r="L24" s="165"/>
    </row>
    <row r="25" spans="1:12" s="134" customFormat="1" ht="76.5" x14ac:dyDescent="0.2">
      <c r="A25" s="144">
        <v>10</v>
      </c>
      <c r="B25" s="141"/>
      <c r="C25" s="141" t="s">
        <v>99</v>
      </c>
      <c r="D25" s="188" t="s">
        <v>120</v>
      </c>
      <c r="E25" s="155" t="s">
        <v>167</v>
      </c>
      <c r="F25" s="141" t="s">
        <v>76</v>
      </c>
      <c r="G25" s="142">
        <v>2</v>
      </c>
      <c r="H25" s="143"/>
      <c r="I25" s="143">
        <f t="shared" si="0"/>
        <v>0</v>
      </c>
      <c r="J25" s="192"/>
      <c r="K25" s="164"/>
      <c r="L25" s="165"/>
    </row>
    <row r="26" spans="1:12" s="134" customFormat="1" ht="89.25" x14ac:dyDescent="0.2">
      <c r="A26" s="144">
        <v>11</v>
      </c>
      <c r="B26" s="141"/>
      <c r="C26" s="141" t="s">
        <v>99</v>
      </c>
      <c r="D26" s="188" t="s">
        <v>81</v>
      </c>
      <c r="E26" s="155" t="s">
        <v>302</v>
      </c>
      <c r="F26" s="141" t="s">
        <v>76</v>
      </c>
      <c r="G26" s="142">
        <v>2</v>
      </c>
      <c r="H26" s="143"/>
      <c r="I26" s="143">
        <f t="shared" si="0"/>
        <v>0</v>
      </c>
      <c r="J26" s="192"/>
      <c r="K26" s="163"/>
      <c r="L26" s="165"/>
    </row>
    <row r="27" spans="1:12" s="134" customFormat="1" ht="89.25" x14ac:dyDescent="0.2">
      <c r="A27" s="144">
        <v>12</v>
      </c>
      <c r="B27" s="141"/>
      <c r="C27" s="141" t="s">
        <v>99</v>
      </c>
      <c r="D27" s="188" t="s">
        <v>107</v>
      </c>
      <c r="E27" s="155" t="s">
        <v>313</v>
      </c>
      <c r="F27" s="141" t="s">
        <v>76</v>
      </c>
      <c r="G27" s="142">
        <v>1</v>
      </c>
      <c r="H27" s="143"/>
      <c r="I27" s="143">
        <f t="shared" si="0"/>
        <v>0</v>
      </c>
      <c r="J27" s="192"/>
      <c r="K27" s="164"/>
      <c r="L27" s="165"/>
    </row>
    <row r="28" spans="1:12" s="134" customFormat="1" ht="114.75" x14ac:dyDescent="0.2">
      <c r="A28" s="144">
        <v>13</v>
      </c>
      <c r="B28" s="141"/>
      <c r="C28" s="141" t="s">
        <v>99</v>
      </c>
      <c r="D28" s="188" t="s">
        <v>108</v>
      </c>
      <c r="E28" s="155" t="s">
        <v>314</v>
      </c>
      <c r="F28" s="141" t="s">
        <v>76</v>
      </c>
      <c r="G28" s="142">
        <v>1</v>
      </c>
      <c r="H28" s="143"/>
      <c r="I28" s="143">
        <f>ROUND(G28*H28,2)</f>
        <v>0</v>
      </c>
      <c r="J28" s="193"/>
      <c r="K28" s="164"/>
      <c r="L28" s="165"/>
    </row>
    <row r="29" spans="1:12" s="134" customFormat="1" ht="89.25" x14ac:dyDescent="0.2">
      <c r="A29" s="144">
        <v>14</v>
      </c>
      <c r="B29" s="141"/>
      <c r="C29" s="141" t="s">
        <v>99</v>
      </c>
      <c r="D29" s="188" t="s">
        <v>121</v>
      </c>
      <c r="E29" s="155" t="s">
        <v>315</v>
      </c>
      <c r="F29" s="141" t="s">
        <v>76</v>
      </c>
      <c r="G29" s="142">
        <v>1</v>
      </c>
      <c r="H29" s="143"/>
      <c r="I29" s="143">
        <f>ROUND(G29*H29,2)</f>
        <v>0</v>
      </c>
      <c r="J29" s="193"/>
      <c r="K29" s="164"/>
      <c r="L29" s="165"/>
    </row>
    <row r="30" spans="1:12" x14ac:dyDescent="0.2">
      <c r="A30" s="171"/>
      <c r="B30" s="180"/>
      <c r="C30" s="180"/>
      <c r="D30" s="189"/>
      <c r="E30" s="157" t="s">
        <v>94</v>
      </c>
      <c r="F30" s="180"/>
      <c r="G30" s="191"/>
      <c r="H30" s="191"/>
      <c r="I30" s="147">
        <f>SUBTOTAL(9,I14:I29)</f>
        <v>0</v>
      </c>
      <c r="J30" s="191"/>
      <c r="K30" s="166"/>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CB761-7818-4F68-AB95-3D5610359211}">
  <sheetPr>
    <pageSetUpPr fitToPage="1"/>
  </sheetPr>
  <dimension ref="A1:L53"/>
  <sheetViews>
    <sheetView showGridLines="0" zoomScaleNormal="100" workbookViewId="0">
      <selection activeCell="I17" sqref="I17"/>
    </sheetView>
  </sheetViews>
  <sheetFormatPr defaultColWidth="9.140625" defaultRowHeight="12.75" x14ac:dyDescent="0.2"/>
  <cols>
    <col min="1" max="1" width="5.5703125" style="178" customWidth="1"/>
    <col min="2" max="2" width="4.42578125" style="181" customWidth="1"/>
    <col min="3" max="3" width="7.140625" style="181" customWidth="1"/>
    <col min="4" max="4" width="12.7109375" style="190" customWidth="1"/>
    <col min="5" max="5" width="94.28515625" style="158" customWidth="1"/>
    <col min="6" max="6" width="7.7109375" style="181" customWidth="1"/>
    <col min="7" max="7" width="9.85546875" style="178" customWidth="1"/>
    <col min="8" max="8" width="13.140625" style="178" customWidth="1"/>
    <col min="9" max="9" width="15.5703125" style="178" customWidth="1"/>
    <col min="10" max="10" width="9.140625" style="178"/>
    <col min="11" max="11" width="28.7109375" style="167" customWidth="1"/>
    <col min="12" max="12" width="10.7109375" style="167" customWidth="1"/>
    <col min="13" max="16384" width="9.140625" style="81"/>
  </cols>
  <sheetData>
    <row r="1" spans="1:12" s="167" customFormat="1" ht="18" x14ac:dyDescent="0.2">
      <c r="A1" s="197" t="s">
        <v>101</v>
      </c>
      <c r="B1" s="198"/>
      <c r="C1" s="198"/>
      <c r="D1" s="183"/>
      <c r="E1" s="183"/>
      <c r="F1" s="198"/>
      <c r="G1" s="198"/>
      <c r="H1" s="198"/>
      <c r="I1" s="198"/>
    </row>
    <row r="2" spans="1:12" s="167" customFormat="1" x14ac:dyDescent="0.2">
      <c r="A2" s="199" t="s">
        <v>60</v>
      </c>
      <c r="B2" s="198"/>
      <c r="C2" s="135" t="str">
        <f>'Krycí list'!E5</f>
        <v>Budova A + budova B</v>
      </c>
      <c r="D2" s="184"/>
      <c r="E2" s="184"/>
      <c r="F2" s="198"/>
      <c r="G2" s="198"/>
      <c r="H2" s="198"/>
      <c r="I2" s="198"/>
    </row>
    <row r="3" spans="1:12" s="167" customFormat="1" x14ac:dyDescent="0.2">
      <c r="A3" s="199" t="s">
        <v>61</v>
      </c>
      <c r="B3" s="198"/>
      <c r="C3" s="289" t="str">
        <f>'Krycí list'!E7</f>
        <v>Základní škola, Liberec, Švermova 403/40, p. o.</v>
      </c>
      <c r="D3" s="290"/>
      <c r="E3" s="290"/>
      <c r="F3" s="198"/>
      <c r="G3" s="198"/>
      <c r="H3" s="198"/>
      <c r="I3" s="135"/>
    </row>
    <row r="4" spans="1:12" s="167" customFormat="1" x14ac:dyDescent="0.2">
      <c r="A4" s="199" t="s">
        <v>62</v>
      </c>
      <c r="B4" s="198"/>
      <c r="C4" s="135" t="str">
        <f>'Krycí list'!E9</f>
        <v>OCENĚNÝ SOUPIS PRACÍ A DODÁVEK A SLUŽEB</v>
      </c>
      <c r="D4" s="184"/>
      <c r="E4" s="184"/>
      <c r="F4" s="198"/>
      <c r="G4" s="198"/>
      <c r="H4" s="198"/>
      <c r="I4" s="135"/>
    </row>
    <row r="5" spans="1:12" s="167" customFormat="1" x14ac:dyDescent="0.2">
      <c r="A5" s="198" t="s">
        <v>70</v>
      </c>
      <c r="B5" s="198"/>
      <c r="C5" s="135" t="str">
        <f>'Krycí list'!P5</f>
        <v xml:space="preserve"> </v>
      </c>
      <c r="D5" s="184"/>
      <c r="E5" s="184"/>
      <c r="F5" s="198"/>
      <c r="G5" s="198"/>
      <c r="H5" s="198"/>
      <c r="I5" s="135"/>
    </row>
    <row r="6" spans="1:12" s="167" customFormat="1" x14ac:dyDescent="0.2">
      <c r="A6" s="198"/>
      <c r="B6" s="198"/>
      <c r="C6" s="135"/>
      <c r="D6" s="184"/>
      <c r="E6" s="184"/>
      <c r="F6" s="198"/>
      <c r="G6" s="198"/>
      <c r="H6" s="198"/>
      <c r="I6" s="135"/>
    </row>
    <row r="7" spans="1:12" s="167" customFormat="1" x14ac:dyDescent="0.2">
      <c r="A7" s="198" t="s">
        <v>64</v>
      </c>
      <c r="B7" s="198"/>
      <c r="C7" s="289" t="str">
        <f>'Krycí list'!E26</f>
        <v>Statutární Město Liberec,
Švermova 403/40, Liberec X-Františkov, 460 10 Liberec</v>
      </c>
      <c r="D7" s="290"/>
      <c r="E7" s="290"/>
      <c r="F7" s="198"/>
      <c r="G7" s="198"/>
      <c r="H7" s="198"/>
      <c r="I7" s="135"/>
    </row>
    <row r="8" spans="1:12" s="167" customFormat="1" x14ac:dyDescent="0.2">
      <c r="A8" s="198" t="s">
        <v>65</v>
      </c>
      <c r="B8" s="198"/>
      <c r="C8" s="289" t="str">
        <f>'Krycí list'!E28</f>
        <v xml:space="preserve"> </v>
      </c>
      <c r="D8" s="290"/>
      <c r="E8" s="184"/>
      <c r="F8" s="198"/>
      <c r="G8" s="198"/>
      <c r="H8" s="198"/>
      <c r="I8" s="135"/>
    </row>
    <row r="9" spans="1:12" s="167" customFormat="1" x14ac:dyDescent="0.2">
      <c r="A9" s="198" t="s">
        <v>66</v>
      </c>
      <c r="B9" s="198"/>
      <c r="C9" s="291" t="str">
        <f>'Krycí list'!O31</f>
        <v>11/2024</v>
      </c>
      <c r="D9" s="290"/>
      <c r="E9" s="184"/>
      <c r="F9" s="198"/>
      <c r="G9" s="198"/>
      <c r="H9" s="198"/>
      <c r="I9" s="135"/>
    </row>
    <row r="10" spans="1:12" s="167" customFormat="1" x14ac:dyDescent="0.2">
      <c r="A10" s="198"/>
      <c r="B10" s="198"/>
      <c r="C10" s="198"/>
      <c r="D10" s="183"/>
      <c r="E10" s="183"/>
      <c r="F10" s="198"/>
      <c r="G10" s="198"/>
      <c r="H10" s="198"/>
      <c r="I10" s="198"/>
    </row>
    <row r="11" spans="1:12" s="195" customFormat="1" ht="50.25" customHeight="1" x14ac:dyDescent="0.2">
      <c r="A11" s="175" t="s">
        <v>71</v>
      </c>
      <c r="B11" s="136" t="s">
        <v>72</v>
      </c>
      <c r="C11" s="136" t="s">
        <v>73</v>
      </c>
      <c r="D11" s="136" t="s">
        <v>92</v>
      </c>
      <c r="E11" s="136" t="s">
        <v>89</v>
      </c>
      <c r="F11" s="136" t="s">
        <v>74</v>
      </c>
      <c r="G11" s="136" t="s">
        <v>75</v>
      </c>
      <c r="H11" s="136" t="s">
        <v>90</v>
      </c>
      <c r="I11" s="136" t="s">
        <v>91</v>
      </c>
      <c r="J11" s="194"/>
      <c r="K11" s="201" t="s">
        <v>97</v>
      </c>
      <c r="L11" s="173" t="s">
        <v>105</v>
      </c>
    </row>
    <row r="12" spans="1:12" s="181" customFormat="1" x14ac:dyDescent="0.2">
      <c r="A12" s="176">
        <v>1</v>
      </c>
      <c r="B12" s="148">
        <v>2</v>
      </c>
      <c r="C12" s="148">
        <v>3</v>
      </c>
      <c r="D12" s="137">
        <v>4</v>
      </c>
      <c r="E12" s="137">
        <v>5</v>
      </c>
      <c r="F12" s="148">
        <v>6</v>
      </c>
      <c r="G12" s="148">
        <v>7</v>
      </c>
      <c r="H12" s="148">
        <v>8</v>
      </c>
      <c r="I12" s="148">
        <v>9</v>
      </c>
      <c r="J12" s="196"/>
      <c r="K12" s="200">
        <v>10</v>
      </c>
      <c r="L12" s="174">
        <v>12</v>
      </c>
    </row>
    <row r="13" spans="1:12" x14ac:dyDescent="0.2">
      <c r="A13" s="177"/>
      <c r="B13" s="179"/>
      <c r="C13" s="179"/>
      <c r="D13" s="185"/>
      <c r="E13" s="153"/>
      <c r="F13" s="179"/>
      <c r="G13" s="177"/>
      <c r="H13" s="177"/>
      <c r="I13" s="177"/>
    </row>
    <row r="14" spans="1:12" s="138" customFormat="1" x14ac:dyDescent="0.2">
      <c r="A14" s="170"/>
      <c r="B14" s="145"/>
      <c r="C14" s="182"/>
      <c r="D14" s="186" t="s">
        <v>82</v>
      </c>
      <c r="E14" s="154" t="s">
        <v>283</v>
      </c>
      <c r="F14" s="182"/>
      <c r="G14" s="168"/>
      <c r="H14" s="168"/>
      <c r="I14" s="146">
        <f>SUBTOTAL(9,I15:I52)</f>
        <v>0</v>
      </c>
      <c r="J14" s="168"/>
      <c r="K14" s="162"/>
      <c r="L14" s="162"/>
    </row>
    <row r="15" spans="1:12" s="134" customFormat="1" x14ac:dyDescent="0.2">
      <c r="A15" s="144"/>
      <c r="B15" s="141"/>
      <c r="C15" s="141"/>
      <c r="D15" s="188"/>
      <c r="E15" s="152" t="s">
        <v>80</v>
      </c>
      <c r="F15" s="141"/>
      <c r="G15" s="142"/>
      <c r="H15" s="143"/>
      <c r="I15" s="140">
        <f>SUBTOTAL(9,I16:I52)</f>
        <v>0</v>
      </c>
      <c r="J15" s="193"/>
      <c r="K15" s="149"/>
      <c r="L15" s="165"/>
    </row>
    <row r="16" spans="1:12" s="134" customFormat="1" ht="63.75" x14ac:dyDescent="0.2">
      <c r="A16" s="144">
        <v>1</v>
      </c>
      <c r="B16" s="141"/>
      <c r="C16" s="141" t="s">
        <v>99</v>
      </c>
      <c r="D16" s="188" t="s">
        <v>122</v>
      </c>
      <c r="E16" s="156" t="s">
        <v>169</v>
      </c>
      <c r="F16" s="141" t="s">
        <v>76</v>
      </c>
      <c r="G16" s="142">
        <v>2</v>
      </c>
      <c r="H16" s="143"/>
      <c r="I16" s="143">
        <f t="shared" ref="I16:I47" si="0">ROUND(G16*H16,2)</f>
        <v>0</v>
      </c>
      <c r="J16" s="193"/>
      <c r="K16" s="163"/>
      <c r="L16" s="165"/>
    </row>
    <row r="17" spans="1:12" s="134" customFormat="1" ht="51" x14ac:dyDescent="0.2">
      <c r="A17" s="144">
        <v>2</v>
      </c>
      <c r="B17" s="141"/>
      <c r="C17" s="141" t="s">
        <v>99</v>
      </c>
      <c r="D17" s="188" t="s">
        <v>123</v>
      </c>
      <c r="E17" s="156" t="s">
        <v>170</v>
      </c>
      <c r="F17" s="141" t="s">
        <v>76</v>
      </c>
      <c r="G17" s="142">
        <v>2</v>
      </c>
      <c r="H17" s="143"/>
      <c r="I17" s="143">
        <f t="shared" si="0"/>
        <v>0</v>
      </c>
      <c r="J17" s="193"/>
      <c r="K17" s="163"/>
      <c r="L17" s="165"/>
    </row>
    <row r="18" spans="1:12" s="134" customFormat="1" ht="89.25" x14ac:dyDescent="0.2">
      <c r="A18" s="144">
        <v>3</v>
      </c>
      <c r="B18" s="141"/>
      <c r="C18" s="141" t="s">
        <v>99</v>
      </c>
      <c r="D18" s="188" t="s">
        <v>124</v>
      </c>
      <c r="E18" s="156" t="s">
        <v>171</v>
      </c>
      <c r="F18" s="141" t="s">
        <v>76</v>
      </c>
      <c r="G18" s="142">
        <v>2</v>
      </c>
      <c r="H18" s="143"/>
      <c r="I18" s="143">
        <f t="shared" si="0"/>
        <v>0</v>
      </c>
      <c r="J18" s="193"/>
      <c r="K18" s="163"/>
      <c r="L18" s="165"/>
    </row>
    <row r="19" spans="1:12" s="134" customFormat="1" ht="89.25" x14ac:dyDescent="0.2">
      <c r="A19" s="144">
        <v>4</v>
      </c>
      <c r="B19" s="141"/>
      <c r="C19" s="141" t="s">
        <v>99</v>
      </c>
      <c r="D19" s="188" t="s">
        <v>125</v>
      </c>
      <c r="E19" s="156" t="s">
        <v>172</v>
      </c>
      <c r="F19" s="141" t="s">
        <v>76</v>
      </c>
      <c r="G19" s="142">
        <v>2</v>
      </c>
      <c r="H19" s="143"/>
      <c r="I19" s="143">
        <f t="shared" si="0"/>
        <v>0</v>
      </c>
      <c r="J19" s="193"/>
      <c r="K19" s="163"/>
      <c r="L19" s="165"/>
    </row>
    <row r="20" spans="1:12" s="134" customFormat="1" ht="89.25" x14ac:dyDescent="0.2">
      <c r="A20" s="144">
        <v>5</v>
      </c>
      <c r="B20" s="141"/>
      <c r="C20" s="141" t="s">
        <v>99</v>
      </c>
      <c r="D20" s="188" t="s">
        <v>126</v>
      </c>
      <c r="E20" s="156" t="s">
        <v>173</v>
      </c>
      <c r="F20" s="141" t="s">
        <v>76</v>
      </c>
      <c r="G20" s="142">
        <v>3</v>
      </c>
      <c r="H20" s="143"/>
      <c r="I20" s="143">
        <f t="shared" si="0"/>
        <v>0</v>
      </c>
      <c r="J20" s="193"/>
      <c r="K20" s="163"/>
      <c r="L20" s="165"/>
    </row>
    <row r="21" spans="1:12" s="134" customFormat="1" ht="76.5" x14ac:dyDescent="0.2">
      <c r="A21" s="144">
        <v>6</v>
      </c>
      <c r="B21" s="141"/>
      <c r="C21" s="141" t="s">
        <v>99</v>
      </c>
      <c r="D21" s="188" t="s">
        <v>127</v>
      </c>
      <c r="E21" s="156" t="s">
        <v>174</v>
      </c>
      <c r="F21" s="141" t="s">
        <v>76</v>
      </c>
      <c r="G21" s="142">
        <v>1</v>
      </c>
      <c r="H21" s="143"/>
      <c r="I21" s="143">
        <f t="shared" si="0"/>
        <v>0</v>
      </c>
      <c r="J21" s="193"/>
      <c r="K21" s="163"/>
      <c r="L21" s="165"/>
    </row>
    <row r="22" spans="1:12" s="134" customFormat="1" ht="63.75" x14ac:dyDescent="0.2">
      <c r="A22" s="144">
        <v>7</v>
      </c>
      <c r="B22" s="141"/>
      <c r="C22" s="141" t="s">
        <v>99</v>
      </c>
      <c r="D22" s="188" t="s">
        <v>128</v>
      </c>
      <c r="E22" s="156" t="s">
        <v>175</v>
      </c>
      <c r="F22" s="141" t="s">
        <v>76</v>
      </c>
      <c r="G22" s="142">
        <v>1</v>
      </c>
      <c r="H22" s="143"/>
      <c r="I22" s="143">
        <f t="shared" si="0"/>
        <v>0</v>
      </c>
      <c r="J22" s="192"/>
      <c r="K22" s="163"/>
      <c r="L22" s="165"/>
    </row>
    <row r="23" spans="1:12" s="134" customFormat="1" ht="39" customHeight="1" x14ac:dyDescent="0.2">
      <c r="A23" s="144">
        <v>8</v>
      </c>
      <c r="B23" s="141"/>
      <c r="C23" s="141" t="s">
        <v>99</v>
      </c>
      <c r="D23" s="188" t="s">
        <v>129</v>
      </c>
      <c r="E23" s="156" t="s">
        <v>176</v>
      </c>
      <c r="F23" s="141" t="s">
        <v>76</v>
      </c>
      <c r="G23" s="142">
        <v>1</v>
      </c>
      <c r="H23" s="143"/>
      <c r="I23" s="143">
        <f t="shared" si="0"/>
        <v>0</v>
      </c>
      <c r="J23" s="193"/>
      <c r="K23" s="163"/>
      <c r="L23" s="165"/>
    </row>
    <row r="24" spans="1:12" s="134" customFormat="1" ht="66" customHeight="1" x14ac:dyDescent="0.2">
      <c r="A24" s="144">
        <v>9</v>
      </c>
      <c r="B24" s="141"/>
      <c r="C24" s="141" t="s">
        <v>99</v>
      </c>
      <c r="D24" s="188" t="s">
        <v>130</v>
      </c>
      <c r="E24" s="156" t="s">
        <v>177</v>
      </c>
      <c r="F24" s="141" t="s">
        <v>76</v>
      </c>
      <c r="G24" s="142">
        <v>1</v>
      </c>
      <c r="H24" s="143"/>
      <c r="I24" s="143">
        <f t="shared" si="0"/>
        <v>0</v>
      </c>
      <c r="J24" s="192"/>
      <c r="K24" s="163"/>
      <c r="L24" s="165"/>
    </row>
    <row r="25" spans="1:12" s="134" customFormat="1" ht="89.25" x14ac:dyDescent="0.2">
      <c r="A25" s="144">
        <v>10</v>
      </c>
      <c r="B25" s="141"/>
      <c r="C25" s="141" t="s">
        <v>99</v>
      </c>
      <c r="D25" s="188" t="s">
        <v>131</v>
      </c>
      <c r="E25" s="156" t="s">
        <v>178</v>
      </c>
      <c r="F25" s="141" t="s">
        <v>76</v>
      </c>
      <c r="G25" s="142">
        <v>1</v>
      </c>
      <c r="H25" s="143"/>
      <c r="I25" s="143">
        <f t="shared" si="0"/>
        <v>0</v>
      </c>
      <c r="J25" s="192"/>
      <c r="K25" s="163"/>
      <c r="L25" s="165"/>
    </row>
    <row r="26" spans="1:12" s="134" customFormat="1" ht="89.25" x14ac:dyDescent="0.2">
      <c r="A26" s="144">
        <v>11</v>
      </c>
      <c r="B26" s="141"/>
      <c r="C26" s="141" t="s">
        <v>99</v>
      </c>
      <c r="D26" s="188" t="s">
        <v>132</v>
      </c>
      <c r="E26" s="156" t="s">
        <v>179</v>
      </c>
      <c r="F26" s="141" t="s">
        <v>76</v>
      </c>
      <c r="G26" s="142">
        <v>2</v>
      </c>
      <c r="H26" s="143"/>
      <c r="I26" s="143">
        <f t="shared" si="0"/>
        <v>0</v>
      </c>
      <c r="J26" s="192"/>
      <c r="K26" s="163"/>
      <c r="L26" s="165"/>
    </row>
    <row r="27" spans="1:12" s="134" customFormat="1" ht="89.25" x14ac:dyDescent="0.2">
      <c r="A27" s="144">
        <v>12</v>
      </c>
      <c r="B27" s="141"/>
      <c r="C27" s="141" t="s">
        <v>99</v>
      </c>
      <c r="D27" s="188" t="s">
        <v>133</v>
      </c>
      <c r="E27" s="156" t="s">
        <v>180</v>
      </c>
      <c r="F27" s="141" t="s">
        <v>76</v>
      </c>
      <c r="G27" s="142">
        <v>3</v>
      </c>
      <c r="H27" s="143"/>
      <c r="I27" s="143">
        <f t="shared" si="0"/>
        <v>0</v>
      </c>
      <c r="J27" s="192"/>
      <c r="K27" s="163"/>
      <c r="L27" s="165"/>
    </row>
    <row r="28" spans="1:12" s="134" customFormat="1" ht="25.5" x14ac:dyDescent="0.2">
      <c r="A28" s="144">
        <v>13</v>
      </c>
      <c r="B28" s="141"/>
      <c r="C28" s="141" t="s">
        <v>99</v>
      </c>
      <c r="D28" s="188" t="s">
        <v>134</v>
      </c>
      <c r="E28" s="156" t="s">
        <v>181</v>
      </c>
      <c r="F28" s="141" t="s">
        <v>76</v>
      </c>
      <c r="G28" s="142">
        <v>1</v>
      </c>
      <c r="H28" s="143"/>
      <c r="I28" s="143">
        <f t="shared" si="0"/>
        <v>0</v>
      </c>
      <c r="J28" s="193"/>
      <c r="K28" s="163"/>
      <c r="L28" s="165"/>
    </row>
    <row r="29" spans="1:12" s="134" customFormat="1" ht="25.5" x14ac:dyDescent="0.2">
      <c r="A29" s="144">
        <v>14</v>
      </c>
      <c r="B29" s="141"/>
      <c r="C29" s="141" t="s">
        <v>99</v>
      </c>
      <c r="D29" s="188" t="s">
        <v>135</v>
      </c>
      <c r="E29" s="156" t="s">
        <v>182</v>
      </c>
      <c r="F29" s="141" t="s">
        <v>76</v>
      </c>
      <c r="G29" s="142">
        <v>1</v>
      </c>
      <c r="H29" s="143"/>
      <c r="I29" s="143">
        <f t="shared" si="0"/>
        <v>0</v>
      </c>
      <c r="J29" s="193"/>
      <c r="K29" s="163"/>
      <c r="L29" s="165"/>
    </row>
    <row r="30" spans="1:12" s="134" customFormat="1" ht="76.5" x14ac:dyDescent="0.2">
      <c r="A30" s="144">
        <v>15</v>
      </c>
      <c r="B30" s="141"/>
      <c r="C30" s="141" t="s">
        <v>99</v>
      </c>
      <c r="D30" s="188" t="s">
        <v>136</v>
      </c>
      <c r="E30" s="156" t="s">
        <v>183</v>
      </c>
      <c r="F30" s="141" t="s">
        <v>76</v>
      </c>
      <c r="G30" s="142">
        <v>1</v>
      </c>
      <c r="H30" s="143"/>
      <c r="I30" s="143">
        <f t="shared" si="0"/>
        <v>0</v>
      </c>
      <c r="J30" s="192"/>
      <c r="K30" s="163"/>
      <c r="L30" s="163"/>
    </row>
    <row r="31" spans="1:12" s="134" customFormat="1" ht="51" x14ac:dyDescent="0.2">
      <c r="A31" s="144">
        <v>16</v>
      </c>
      <c r="B31" s="141"/>
      <c r="C31" s="141" t="s">
        <v>99</v>
      </c>
      <c r="D31" s="188" t="s">
        <v>137</v>
      </c>
      <c r="E31" s="156" t="s">
        <v>184</v>
      </c>
      <c r="F31" s="141" t="s">
        <v>76</v>
      </c>
      <c r="G31" s="142">
        <v>1</v>
      </c>
      <c r="H31" s="143"/>
      <c r="I31" s="143">
        <f t="shared" si="0"/>
        <v>0</v>
      </c>
      <c r="J31" s="192"/>
      <c r="K31" s="163"/>
      <c r="L31" s="163"/>
    </row>
    <row r="32" spans="1:12" s="134" customFormat="1" ht="51" x14ac:dyDescent="0.2">
      <c r="A32" s="144">
        <v>17</v>
      </c>
      <c r="B32" s="141"/>
      <c r="C32" s="141" t="s">
        <v>99</v>
      </c>
      <c r="D32" s="188" t="s">
        <v>138</v>
      </c>
      <c r="E32" s="156" t="s">
        <v>185</v>
      </c>
      <c r="F32" s="141" t="s">
        <v>76</v>
      </c>
      <c r="G32" s="142">
        <v>1</v>
      </c>
      <c r="H32" s="143"/>
      <c r="I32" s="143">
        <f t="shared" si="0"/>
        <v>0</v>
      </c>
      <c r="J32" s="192"/>
      <c r="K32" s="163"/>
      <c r="L32" s="163"/>
    </row>
    <row r="33" spans="1:12" s="134" customFormat="1" ht="51" x14ac:dyDescent="0.2">
      <c r="A33" s="144">
        <v>18</v>
      </c>
      <c r="B33" s="141"/>
      <c r="C33" s="141" t="s">
        <v>99</v>
      </c>
      <c r="D33" s="188" t="s">
        <v>139</v>
      </c>
      <c r="E33" s="155" t="s">
        <v>186</v>
      </c>
      <c r="F33" s="141" t="s">
        <v>76</v>
      </c>
      <c r="G33" s="142">
        <v>1</v>
      </c>
      <c r="H33" s="143"/>
      <c r="I33" s="143">
        <f t="shared" si="0"/>
        <v>0</v>
      </c>
      <c r="J33" s="192"/>
      <c r="K33" s="163"/>
      <c r="L33" s="165"/>
    </row>
    <row r="34" spans="1:12" s="134" customFormat="1" ht="51" x14ac:dyDescent="0.2">
      <c r="A34" s="144">
        <v>19</v>
      </c>
      <c r="B34" s="141"/>
      <c r="C34" s="141" t="s">
        <v>99</v>
      </c>
      <c r="D34" s="188" t="s">
        <v>140</v>
      </c>
      <c r="E34" s="155" t="s">
        <v>187</v>
      </c>
      <c r="F34" s="141" t="s">
        <v>76</v>
      </c>
      <c r="G34" s="142">
        <v>2</v>
      </c>
      <c r="H34" s="143"/>
      <c r="I34" s="143">
        <f t="shared" si="0"/>
        <v>0</v>
      </c>
      <c r="J34" s="193"/>
      <c r="K34" s="163"/>
      <c r="L34" s="165"/>
    </row>
    <row r="35" spans="1:12" s="134" customFormat="1" ht="51" x14ac:dyDescent="0.2">
      <c r="A35" s="144">
        <v>20</v>
      </c>
      <c r="B35" s="141"/>
      <c r="C35" s="141" t="s">
        <v>99</v>
      </c>
      <c r="D35" s="188" t="s">
        <v>141</v>
      </c>
      <c r="E35" s="155" t="s">
        <v>188</v>
      </c>
      <c r="F35" s="141" t="s">
        <v>76</v>
      </c>
      <c r="G35" s="142">
        <v>1</v>
      </c>
      <c r="H35" s="143"/>
      <c r="I35" s="143">
        <f t="shared" si="0"/>
        <v>0</v>
      </c>
      <c r="J35" s="193"/>
      <c r="K35" s="163"/>
      <c r="L35" s="165"/>
    </row>
    <row r="36" spans="1:12" s="134" customFormat="1" ht="63.75" x14ac:dyDescent="0.2">
      <c r="A36" s="144">
        <v>21</v>
      </c>
      <c r="B36" s="141"/>
      <c r="C36" s="141" t="s">
        <v>99</v>
      </c>
      <c r="D36" s="188" t="s">
        <v>142</v>
      </c>
      <c r="E36" s="155" t="s">
        <v>189</v>
      </c>
      <c r="F36" s="141" t="s">
        <v>76</v>
      </c>
      <c r="G36" s="142">
        <v>3</v>
      </c>
      <c r="H36" s="143"/>
      <c r="I36" s="143">
        <f t="shared" si="0"/>
        <v>0</v>
      </c>
      <c r="J36" s="193"/>
      <c r="K36" s="163"/>
      <c r="L36" s="165"/>
    </row>
    <row r="37" spans="1:12" s="134" customFormat="1" ht="51" x14ac:dyDescent="0.2">
      <c r="A37" s="144">
        <v>22</v>
      </c>
      <c r="B37" s="141"/>
      <c r="C37" s="141" t="s">
        <v>99</v>
      </c>
      <c r="D37" s="188" t="s">
        <v>143</v>
      </c>
      <c r="E37" s="155" t="s">
        <v>190</v>
      </c>
      <c r="F37" s="141" t="s">
        <v>76</v>
      </c>
      <c r="G37" s="142">
        <v>3</v>
      </c>
      <c r="H37" s="143"/>
      <c r="I37" s="143">
        <f t="shared" si="0"/>
        <v>0</v>
      </c>
      <c r="J37" s="193"/>
      <c r="K37" s="163"/>
      <c r="L37" s="165"/>
    </row>
    <row r="38" spans="1:12" s="134" customFormat="1" ht="76.5" x14ac:dyDescent="0.2">
      <c r="A38" s="144">
        <v>23</v>
      </c>
      <c r="B38" s="141"/>
      <c r="C38" s="141" t="s">
        <v>99</v>
      </c>
      <c r="D38" s="188" t="s">
        <v>144</v>
      </c>
      <c r="E38" s="155" t="s">
        <v>205</v>
      </c>
      <c r="F38" s="141" t="s">
        <v>76</v>
      </c>
      <c r="G38" s="142">
        <v>2</v>
      </c>
      <c r="H38" s="143"/>
      <c r="I38" s="143">
        <f t="shared" si="0"/>
        <v>0</v>
      </c>
      <c r="J38" s="193"/>
      <c r="K38" s="163"/>
      <c r="L38" s="165"/>
    </row>
    <row r="39" spans="1:12" s="134" customFormat="1" ht="51" x14ac:dyDescent="0.2">
      <c r="A39" s="144">
        <v>24</v>
      </c>
      <c r="B39" s="141"/>
      <c r="C39" s="141" t="s">
        <v>99</v>
      </c>
      <c r="D39" s="188" t="s">
        <v>145</v>
      </c>
      <c r="E39" s="155" t="s">
        <v>207</v>
      </c>
      <c r="F39" s="141" t="s">
        <v>76</v>
      </c>
      <c r="G39" s="142">
        <v>3</v>
      </c>
      <c r="H39" s="143"/>
      <c r="I39" s="143">
        <f t="shared" si="0"/>
        <v>0</v>
      </c>
      <c r="J39" s="193"/>
      <c r="K39" s="163"/>
      <c r="L39" s="165"/>
    </row>
    <row r="40" spans="1:12" s="134" customFormat="1" ht="127.5" x14ac:dyDescent="0.2">
      <c r="A40" s="144">
        <v>25</v>
      </c>
      <c r="B40" s="141"/>
      <c r="C40" s="141" t="s">
        <v>99</v>
      </c>
      <c r="D40" s="188" t="s">
        <v>146</v>
      </c>
      <c r="E40" s="155" t="s">
        <v>191</v>
      </c>
      <c r="F40" s="141" t="s">
        <v>76</v>
      </c>
      <c r="G40" s="142">
        <v>1</v>
      </c>
      <c r="H40" s="143"/>
      <c r="I40" s="143">
        <f t="shared" si="0"/>
        <v>0</v>
      </c>
      <c r="J40" s="193"/>
      <c r="K40" s="163"/>
      <c r="L40" s="165"/>
    </row>
    <row r="41" spans="1:12" s="134" customFormat="1" ht="51" x14ac:dyDescent="0.2">
      <c r="A41" s="144">
        <v>26</v>
      </c>
      <c r="B41" s="141"/>
      <c r="C41" s="141" t="s">
        <v>99</v>
      </c>
      <c r="D41" s="188" t="s">
        <v>147</v>
      </c>
      <c r="E41" s="155" t="s">
        <v>206</v>
      </c>
      <c r="F41" s="141" t="s">
        <v>76</v>
      </c>
      <c r="G41" s="142">
        <v>1</v>
      </c>
      <c r="H41" s="143"/>
      <c r="I41" s="143">
        <f t="shared" si="0"/>
        <v>0</v>
      </c>
      <c r="J41" s="193"/>
      <c r="K41" s="163"/>
      <c r="L41" s="165"/>
    </row>
    <row r="42" spans="1:12" s="134" customFormat="1" ht="38.25" x14ac:dyDescent="0.2">
      <c r="A42" s="144">
        <v>27</v>
      </c>
      <c r="B42" s="141"/>
      <c r="C42" s="141" t="s">
        <v>99</v>
      </c>
      <c r="D42" s="188" t="s">
        <v>148</v>
      </c>
      <c r="E42" s="155" t="s">
        <v>192</v>
      </c>
      <c r="F42" s="141" t="s">
        <v>76</v>
      </c>
      <c r="G42" s="142">
        <v>2</v>
      </c>
      <c r="H42" s="143"/>
      <c r="I42" s="143">
        <f t="shared" si="0"/>
        <v>0</v>
      </c>
      <c r="J42" s="193"/>
      <c r="K42" s="163"/>
      <c r="L42" s="165"/>
    </row>
    <row r="43" spans="1:12" s="134" customFormat="1" ht="51" x14ac:dyDescent="0.2">
      <c r="A43" s="144">
        <v>28</v>
      </c>
      <c r="B43" s="141"/>
      <c r="C43" s="141" t="s">
        <v>99</v>
      </c>
      <c r="D43" s="188" t="s">
        <v>149</v>
      </c>
      <c r="E43" s="155" t="s">
        <v>193</v>
      </c>
      <c r="F43" s="141" t="s">
        <v>76</v>
      </c>
      <c r="G43" s="142">
        <v>2</v>
      </c>
      <c r="H43" s="143"/>
      <c r="I43" s="143">
        <f t="shared" si="0"/>
        <v>0</v>
      </c>
      <c r="J43" s="193"/>
      <c r="K43" s="163"/>
      <c r="L43" s="165"/>
    </row>
    <row r="44" spans="1:12" s="134" customFormat="1" ht="38.25" x14ac:dyDescent="0.2">
      <c r="A44" s="144">
        <v>29</v>
      </c>
      <c r="B44" s="141"/>
      <c r="C44" s="141" t="s">
        <v>99</v>
      </c>
      <c r="D44" s="188" t="s">
        <v>150</v>
      </c>
      <c r="E44" s="155" t="s">
        <v>194</v>
      </c>
      <c r="F44" s="141" t="s">
        <v>76</v>
      </c>
      <c r="G44" s="142">
        <v>1</v>
      </c>
      <c r="H44" s="143"/>
      <c r="I44" s="143">
        <f t="shared" si="0"/>
        <v>0</v>
      </c>
      <c r="J44" s="193"/>
      <c r="K44" s="163"/>
      <c r="L44" s="165"/>
    </row>
    <row r="45" spans="1:12" s="134" customFormat="1" ht="38.25" x14ac:dyDescent="0.2">
      <c r="A45" s="144">
        <v>30</v>
      </c>
      <c r="B45" s="141"/>
      <c r="C45" s="141" t="s">
        <v>99</v>
      </c>
      <c r="D45" s="188" t="s">
        <v>151</v>
      </c>
      <c r="E45" s="155" t="s">
        <v>195</v>
      </c>
      <c r="F45" s="141" t="s">
        <v>76</v>
      </c>
      <c r="G45" s="142">
        <v>1</v>
      </c>
      <c r="H45" s="143"/>
      <c r="I45" s="143">
        <f t="shared" si="0"/>
        <v>0</v>
      </c>
      <c r="J45" s="193"/>
      <c r="K45" s="163"/>
      <c r="L45" s="165"/>
    </row>
    <row r="46" spans="1:12" s="134" customFormat="1" ht="38.25" x14ac:dyDescent="0.2">
      <c r="A46" s="144">
        <v>31</v>
      </c>
      <c r="B46" s="141"/>
      <c r="C46" s="141" t="s">
        <v>99</v>
      </c>
      <c r="D46" s="188" t="s">
        <v>152</v>
      </c>
      <c r="E46" s="155" t="s">
        <v>196</v>
      </c>
      <c r="F46" s="141" t="s">
        <v>76</v>
      </c>
      <c r="G46" s="142">
        <v>1</v>
      </c>
      <c r="H46" s="143"/>
      <c r="I46" s="143">
        <f t="shared" si="0"/>
        <v>0</v>
      </c>
      <c r="J46" s="193"/>
      <c r="K46" s="163"/>
      <c r="L46" s="165"/>
    </row>
    <row r="47" spans="1:12" s="134" customFormat="1" ht="38.25" x14ac:dyDescent="0.2">
      <c r="A47" s="144">
        <v>32</v>
      </c>
      <c r="B47" s="141"/>
      <c r="C47" s="141" t="s">
        <v>99</v>
      </c>
      <c r="D47" s="188" t="s">
        <v>152</v>
      </c>
      <c r="E47" s="155" t="s">
        <v>197</v>
      </c>
      <c r="F47" s="141" t="s">
        <v>76</v>
      </c>
      <c r="G47" s="142">
        <v>1</v>
      </c>
      <c r="H47" s="143"/>
      <c r="I47" s="143">
        <f t="shared" si="0"/>
        <v>0</v>
      </c>
      <c r="J47" s="192"/>
      <c r="K47" s="163"/>
      <c r="L47" s="163"/>
    </row>
    <row r="48" spans="1:12" s="134" customFormat="1" ht="38.25" x14ac:dyDescent="0.2">
      <c r="A48" s="144">
        <v>33</v>
      </c>
      <c r="B48" s="141"/>
      <c r="C48" s="141" t="s">
        <v>99</v>
      </c>
      <c r="D48" s="188" t="s">
        <v>153</v>
      </c>
      <c r="E48" s="155" t="s">
        <v>198</v>
      </c>
      <c r="F48" s="141" t="s">
        <v>76</v>
      </c>
      <c r="G48" s="142">
        <v>1</v>
      </c>
      <c r="H48" s="143"/>
      <c r="I48" s="143">
        <f>ROUND(G48*H48,2)</f>
        <v>0</v>
      </c>
      <c r="J48" s="192"/>
      <c r="K48" s="163"/>
      <c r="L48" s="163"/>
    </row>
    <row r="49" spans="1:12" s="134" customFormat="1" ht="127.5" x14ac:dyDescent="0.2">
      <c r="A49" s="144">
        <v>34</v>
      </c>
      <c r="B49" s="141"/>
      <c r="C49" s="141" t="s">
        <v>99</v>
      </c>
      <c r="D49" s="188" t="s">
        <v>154</v>
      </c>
      <c r="E49" s="156" t="s">
        <v>199</v>
      </c>
      <c r="F49" s="141" t="s">
        <v>76</v>
      </c>
      <c r="G49" s="142">
        <v>1</v>
      </c>
      <c r="H49" s="143"/>
      <c r="I49" s="143">
        <f>ROUND(G49*H49,2)</f>
        <v>0</v>
      </c>
      <c r="J49" s="192"/>
      <c r="K49" s="163"/>
      <c r="L49" s="163"/>
    </row>
    <row r="50" spans="1:12" s="134" customFormat="1" ht="89.25" x14ac:dyDescent="0.2">
      <c r="A50" s="144">
        <v>35</v>
      </c>
      <c r="B50" s="141"/>
      <c r="C50" s="141" t="s">
        <v>99</v>
      </c>
      <c r="D50" s="188" t="s">
        <v>155</v>
      </c>
      <c r="E50" s="156" t="s">
        <v>302</v>
      </c>
      <c r="F50" s="141" t="s">
        <v>76</v>
      </c>
      <c r="G50" s="142">
        <v>1</v>
      </c>
      <c r="H50" s="143"/>
      <c r="I50" s="143">
        <f>ROUND(G50*H50,2)</f>
        <v>0</v>
      </c>
      <c r="J50" s="192"/>
      <c r="K50" s="163"/>
      <c r="L50" s="163"/>
    </row>
    <row r="51" spans="1:12" s="134" customFormat="1" ht="102" x14ac:dyDescent="0.2">
      <c r="A51" s="144">
        <v>36</v>
      </c>
      <c r="B51" s="141"/>
      <c r="C51" s="141" t="s">
        <v>99</v>
      </c>
      <c r="D51" s="188" t="s">
        <v>156</v>
      </c>
      <c r="E51" s="156" t="s">
        <v>303</v>
      </c>
      <c r="F51" s="141" t="s">
        <v>76</v>
      </c>
      <c r="G51" s="142">
        <v>20</v>
      </c>
      <c r="H51" s="143"/>
      <c r="I51" s="143">
        <f>ROUND(G51*H51,2)</f>
        <v>0</v>
      </c>
      <c r="J51" s="192"/>
      <c r="K51" s="163"/>
      <c r="L51" s="163"/>
    </row>
    <row r="52" spans="1:12" s="134" customFormat="1" ht="89.25" x14ac:dyDescent="0.2">
      <c r="A52" s="144">
        <v>37</v>
      </c>
      <c r="B52" s="141"/>
      <c r="C52" s="141" t="s">
        <v>99</v>
      </c>
      <c r="D52" s="188" t="s">
        <v>157</v>
      </c>
      <c r="E52" s="156" t="s">
        <v>200</v>
      </c>
      <c r="F52" s="141" t="s">
        <v>76</v>
      </c>
      <c r="G52" s="142">
        <v>10</v>
      </c>
      <c r="H52" s="143"/>
      <c r="I52" s="143">
        <f t="shared" ref="I52" si="1">ROUND(G52*H52,2)</f>
        <v>0</v>
      </c>
      <c r="J52" s="193"/>
      <c r="K52" s="163"/>
      <c r="L52" s="165"/>
    </row>
    <row r="53" spans="1:12" x14ac:dyDescent="0.2">
      <c r="A53" s="171"/>
      <c r="B53" s="180"/>
      <c r="C53" s="180"/>
      <c r="D53" s="189"/>
      <c r="E53" s="157" t="s">
        <v>94</v>
      </c>
      <c r="F53" s="180"/>
      <c r="G53" s="191"/>
      <c r="H53" s="191"/>
      <c r="I53" s="147">
        <f>SUBTOTAL(9,I14:I52)</f>
        <v>0</v>
      </c>
      <c r="J53" s="191"/>
      <c r="K53" s="166"/>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B06A2-F4C0-4760-ABFF-19362FA55E83}">
  <sheetPr>
    <pageSetUpPr fitToPage="1"/>
  </sheetPr>
  <dimension ref="A1:L26"/>
  <sheetViews>
    <sheetView showGridLines="0" zoomScaleNormal="100" workbookViewId="0">
      <selection activeCell="I17" sqref="I17"/>
    </sheetView>
  </sheetViews>
  <sheetFormatPr defaultColWidth="9.140625" defaultRowHeight="12.75" x14ac:dyDescent="0.2"/>
  <cols>
    <col min="1" max="1" width="5.5703125" style="178" customWidth="1"/>
    <col min="2" max="2" width="4.42578125" style="181" customWidth="1"/>
    <col min="3" max="3" width="7.140625" style="181" customWidth="1"/>
    <col min="4" max="4" width="12.7109375" style="190" customWidth="1"/>
    <col min="5" max="5" width="94.28515625" style="158" customWidth="1"/>
    <col min="6" max="6" width="7.7109375" style="181" customWidth="1"/>
    <col min="7" max="7" width="9.85546875" style="178" customWidth="1"/>
    <col min="8" max="8" width="13.140625" style="178" customWidth="1"/>
    <col min="9" max="9" width="15.5703125" style="178" customWidth="1"/>
    <col min="10" max="10" width="9.140625" style="178"/>
    <col min="11" max="11" width="28.7109375" style="167" customWidth="1"/>
    <col min="12" max="12" width="10.7109375" style="167" customWidth="1"/>
    <col min="13" max="16384" width="9.140625" style="81"/>
  </cols>
  <sheetData>
    <row r="1" spans="1:12" s="167" customFormat="1" ht="18" x14ac:dyDescent="0.2">
      <c r="A1" s="197" t="s">
        <v>101</v>
      </c>
      <c r="B1" s="198"/>
      <c r="C1" s="198"/>
      <c r="D1" s="183"/>
      <c r="E1" s="183"/>
      <c r="F1" s="198"/>
      <c r="G1" s="198"/>
      <c r="H1" s="198"/>
      <c r="I1" s="198"/>
    </row>
    <row r="2" spans="1:12" s="167" customFormat="1" x14ac:dyDescent="0.2">
      <c r="A2" s="199" t="s">
        <v>60</v>
      </c>
      <c r="B2" s="198"/>
      <c r="C2" s="135" t="str">
        <f>'Krycí list'!E5</f>
        <v>Budova A + budova B</v>
      </c>
      <c r="D2" s="184"/>
      <c r="E2" s="184"/>
      <c r="F2" s="198"/>
      <c r="G2" s="198"/>
      <c r="H2" s="198"/>
      <c r="I2" s="198"/>
    </row>
    <row r="3" spans="1:12" s="167" customFormat="1" x14ac:dyDescent="0.2">
      <c r="A3" s="199" t="s">
        <v>61</v>
      </c>
      <c r="B3" s="198"/>
      <c r="C3" s="289" t="str">
        <f>'Krycí list'!E7</f>
        <v>Základní škola, Liberec, Švermova 403/40, p. o.</v>
      </c>
      <c r="D3" s="290"/>
      <c r="E3" s="290"/>
      <c r="F3" s="198"/>
      <c r="G3" s="198"/>
      <c r="H3" s="198"/>
      <c r="I3" s="135"/>
    </row>
    <row r="4" spans="1:12" s="167" customFormat="1" x14ac:dyDescent="0.2">
      <c r="A4" s="199" t="s">
        <v>62</v>
      </c>
      <c r="B4" s="198"/>
      <c r="C4" s="135" t="str">
        <f>'Krycí list'!E9</f>
        <v>OCENĚNÝ SOUPIS PRACÍ A DODÁVEK A SLUŽEB</v>
      </c>
      <c r="D4" s="184"/>
      <c r="E4" s="184"/>
      <c r="F4" s="198"/>
      <c r="G4" s="198"/>
      <c r="H4" s="198"/>
      <c r="I4" s="135"/>
    </row>
    <row r="5" spans="1:12" s="167" customFormat="1" x14ac:dyDescent="0.2">
      <c r="A5" s="198" t="s">
        <v>70</v>
      </c>
      <c r="B5" s="198"/>
      <c r="C5" s="135" t="str">
        <f>'Krycí list'!P5</f>
        <v xml:space="preserve"> </v>
      </c>
      <c r="D5" s="184"/>
      <c r="E5" s="184"/>
      <c r="F5" s="198"/>
      <c r="G5" s="198"/>
      <c r="H5" s="198"/>
      <c r="I5" s="135"/>
    </row>
    <row r="6" spans="1:12" s="167" customFormat="1" x14ac:dyDescent="0.2">
      <c r="A6" s="198"/>
      <c r="B6" s="198"/>
      <c r="C6" s="135"/>
      <c r="D6" s="184"/>
      <c r="E6" s="184"/>
      <c r="F6" s="198"/>
      <c r="G6" s="198"/>
      <c r="H6" s="198"/>
      <c r="I6" s="135"/>
    </row>
    <row r="7" spans="1:12" s="167" customFormat="1" x14ac:dyDescent="0.2">
      <c r="A7" s="198" t="s">
        <v>64</v>
      </c>
      <c r="B7" s="198"/>
      <c r="C7" s="289" t="str">
        <f>'Krycí list'!E26</f>
        <v>Statutární Město Liberec,
Švermova 403/40, Liberec X-Františkov, 460 10 Liberec</v>
      </c>
      <c r="D7" s="290"/>
      <c r="E7" s="290"/>
      <c r="F7" s="198"/>
      <c r="G7" s="198"/>
      <c r="H7" s="198"/>
      <c r="I7" s="135"/>
    </row>
    <row r="8" spans="1:12" s="167" customFormat="1" x14ac:dyDescent="0.2">
      <c r="A8" s="198" t="s">
        <v>65</v>
      </c>
      <c r="B8" s="198"/>
      <c r="C8" s="289" t="str">
        <f>'Krycí list'!E28</f>
        <v xml:space="preserve"> </v>
      </c>
      <c r="D8" s="290"/>
      <c r="E8" s="184"/>
      <c r="F8" s="198"/>
      <c r="G8" s="198"/>
      <c r="H8" s="198"/>
      <c r="I8" s="135"/>
    </row>
    <row r="9" spans="1:12" s="167" customFormat="1" x14ac:dyDescent="0.2">
      <c r="A9" s="198" t="s">
        <v>66</v>
      </c>
      <c r="B9" s="198"/>
      <c r="C9" s="291" t="str">
        <f>'Krycí list'!O31</f>
        <v>11/2024</v>
      </c>
      <c r="D9" s="290"/>
      <c r="E9" s="184"/>
      <c r="F9" s="198"/>
      <c r="G9" s="198"/>
      <c r="H9" s="198"/>
      <c r="I9" s="135"/>
    </row>
    <row r="10" spans="1:12" s="167" customFormat="1" x14ac:dyDescent="0.2">
      <c r="A10" s="198"/>
      <c r="B10" s="198"/>
      <c r="C10" s="198"/>
      <c r="D10" s="183"/>
      <c r="E10" s="183"/>
      <c r="F10" s="198"/>
      <c r="G10" s="198"/>
      <c r="H10" s="198"/>
      <c r="I10" s="198"/>
    </row>
    <row r="11" spans="1:12" s="195" customFormat="1" ht="50.25" customHeight="1" x14ac:dyDescent="0.2">
      <c r="A11" s="175" t="s">
        <v>71</v>
      </c>
      <c r="B11" s="136" t="s">
        <v>72</v>
      </c>
      <c r="C11" s="136" t="s">
        <v>73</v>
      </c>
      <c r="D11" s="136" t="s">
        <v>92</v>
      </c>
      <c r="E11" s="136" t="s">
        <v>89</v>
      </c>
      <c r="F11" s="136" t="s">
        <v>74</v>
      </c>
      <c r="G11" s="136" t="s">
        <v>75</v>
      </c>
      <c r="H11" s="136" t="s">
        <v>90</v>
      </c>
      <c r="I11" s="136" t="s">
        <v>91</v>
      </c>
      <c r="J11" s="194"/>
      <c r="K11" s="201" t="s">
        <v>97</v>
      </c>
      <c r="L11" s="173" t="s">
        <v>105</v>
      </c>
    </row>
    <row r="12" spans="1:12" s="181" customFormat="1" x14ac:dyDescent="0.2">
      <c r="A12" s="176">
        <v>1</v>
      </c>
      <c r="B12" s="148">
        <v>2</v>
      </c>
      <c r="C12" s="148">
        <v>3</v>
      </c>
      <c r="D12" s="137">
        <v>4</v>
      </c>
      <c r="E12" s="137">
        <v>5</v>
      </c>
      <c r="F12" s="148">
        <v>6</v>
      </c>
      <c r="G12" s="148">
        <v>7</v>
      </c>
      <c r="H12" s="148">
        <v>8</v>
      </c>
      <c r="I12" s="148">
        <v>9</v>
      </c>
      <c r="J12" s="196"/>
      <c r="K12" s="200">
        <v>10</v>
      </c>
      <c r="L12" s="174">
        <v>12</v>
      </c>
    </row>
    <row r="13" spans="1:12" x14ac:dyDescent="0.2">
      <c r="A13" s="177"/>
      <c r="B13" s="179"/>
      <c r="C13" s="179"/>
      <c r="D13" s="185"/>
      <c r="E13" s="153"/>
      <c r="F13" s="179"/>
      <c r="G13" s="177"/>
      <c r="H13" s="177"/>
      <c r="I13" s="177"/>
    </row>
    <row r="14" spans="1:12" s="138" customFormat="1" x14ac:dyDescent="0.2">
      <c r="A14" s="170"/>
      <c r="B14" s="145"/>
      <c r="C14" s="182"/>
      <c r="D14" s="186" t="s">
        <v>82</v>
      </c>
      <c r="E14" s="154" t="s">
        <v>284</v>
      </c>
      <c r="F14" s="182"/>
      <c r="G14" s="168"/>
      <c r="H14" s="168"/>
      <c r="I14" s="146">
        <f>SUBTOTAL(9,I15:I25)</f>
        <v>0</v>
      </c>
      <c r="J14" s="168"/>
      <c r="K14" s="162"/>
      <c r="L14" s="162"/>
    </row>
    <row r="15" spans="1:12" s="134" customFormat="1" x14ac:dyDescent="0.2">
      <c r="A15" s="144"/>
      <c r="B15" s="141"/>
      <c r="C15" s="141"/>
      <c r="D15" s="188"/>
      <c r="E15" s="152" t="s">
        <v>80</v>
      </c>
      <c r="F15" s="141"/>
      <c r="G15" s="142"/>
      <c r="H15" s="143"/>
      <c r="I15" s="140">
        <f>SUBTOTAL(9,I16:I25)</f>
        <v>0</v>
      </c>
      <c r="J15" s="193"/>
      <c r="K15" s="149"/>
      <c r="L15" s="165"/>
    </row>
    <row r="16" spans="1:12" s="134" customFormat="1" ht="140.25" x14ac:dyDescent="0.2">
      <c r="A16" s="144">
        <v>1</v>
      </c>
      <c r="B16" s="141"/>
      <c r="C16" s="141" t="s">
        <v>99</v>
      </c>
      <c r="D16" s="188" t="s">
        <v>93</v>
      </c>
      <c r="E16" s="155" t="s">
        <v>295</v>
      </c>
      <c r="F16" s="141" t="s">
        <v>76</v>
      </c>
      <c r="G16" s="142">
        <v>1</v>
      </c>
      <c r="H16" s="143"/>
      <c r="I16" s="143">
        <f t="shared" ref="I16:I25" si="0">ROUND(G16*H16,2)</f>
        <v>0</v>
      </c>
      <c r="J16" s="193"/>
      <c r="K16" s="149"/>
      <c r="L16" s="165"/>
    </row>
    <row r="17" spans="1:12" s="134" customFormat="1" ht="76.5" x14ac:dyDescent="0.2">
      <c r="A17" s="144">
        <v>2</v>
      </c>
      <c r="B17" s="141"/>
      <c r="C17" s="141" t="s">
        <v>99</v>
      </c>
      <c r="D17" s="188" t="s">
        <v>158</v>
      </c>
      <c r="E17" s="155" t="s">
        <v>316</v>
      </c>
      <c r="F17" s="141" t="s">
        <v>76</v>
      </c>
      <c r="G17" s="142">
        <v>1</v>
      </c>
      <c r="H17" s="143"/>
      <c r="I17" s="143">
        <f t="shared" si="0"/>
        <v>0</v>
      </c>
      <c r="J17" s="193"/>
      <c r="K17" s="161"/>
      <c r="L17" s="165"/>
    </row>
    <row r="18" spans="1:12" s="134" customFormat="1" ht="89.25" x14ac:dyDescent="0.2">
      <c r="A18" s="144">
        <v>3</v>
      </c>
      <c r="B18" s="141"/>
      <c r="C18" s="141" t="s">
        <v>99</v>
      </c>
      <c r="D18" s="188" t="s">
        <v>96</v>
      </c>
      <c r="E18" s="155" t="s">
        <v>317</v>
      </c>
      <c r="F18" s="141" t="s">
        <v>76</v>
      </c>
      <c r="G18" s="142">
        <v>4</v>
      </c>
      <c r="H18" s="143"/>
      <c r="I18" s="143">
        <f t="shared" si="0"/>
        <v>0</v>
      </c>
      <c r="J18" s="193"/>
      <c r="K18" s="149"/>
      <c r="L18" s="165"/>
    </row>
    <row r="19" spans="1:12" s="134" customFormat="1" ht="38.25" x14ac:dyDescent="0.2">
      <c r="A19" s="144">
        <v>4</v>
      </c>
      <c r="B19" s="141"/>
      <c r="C19" s="141" t="s">
        <v>99</v>
      </c>
      <c r="D19" s="188" t="s">
        <v>102</v>
      </c>
      <c r="E19" s="155" t="s">
        <v>201</v>
      </c>
      <c r="F19" s="141" t="s">
        <v>76</v>
      </c>
      <c r="G19" s="142">
        <v>16</v>
      </c>
      <c r="H19" s="143"/>
      <c r="I19" s="143">
        <f t="shared" si="0"/>
        <v>0</v>
      </c>
      <c r="J19" s="193"/>
      <c r="K19" s="161"/>
      <c r="L19" s="165"/>
    </row>
    <row r="20" spans="1:12" s="134" customFormat="1" ht="38.25" x14ac:dyDescent="0.2">
      <c r="A20" s="144">
        <v>5</v>
      </c>
      <c r="B20" s="141"/>
      <c r="C20" s="141" t="s">
        <v>99</v>
      </c>
      <c r="D20" s="188" t="s">
        <v>103</v>
      </c>
      <c r="E20" s="155" t="s">
        <v>202</v>
      </c>
      <c r="F20" s="141" t="s">
        <v>76</v>
      </c>
      <c r="G20" s="142">
        <v>16</v>
      </c>
      <c r="H20" s="143"/>
      <c r="I20" s="143">
        <f t="shared" si="0"/>
        <v>0</v>
      </c>
      <c r="J20" s="193"/>
      <c r="K20" s="161"/>
      <c r="L20" s="165"/>
    </row>
    <row r="21" spans="1:12" s="134" customFormat="1" ht="51" x14ac:dyDescent="0.2">
      <c r="A21" s="144">
        <v>6</v>
      </c>
      <c r="B21" s="141"/>
      <c r="C21" s="141" t="s">
        <v>99</v>
      </c>
      <c r="D21" s="188" t="s">
        <v>98</v>
      </c>
      <c r="E21" s="155" t="s">
        <v>318</v>
      </c>
      <c r="F21" s="141" t="s">
        <v>76</v>
      </c>
      <c r="G21" s="142">
        <v>16</v>
      </c>
      <c r="H21" s="143"/>
      <c r="I21" s="143">
        <f t="shared" si="0"/>
        <v>0</v>
      </c>
      <c r="J21" s="193"/>
      <c r="K21" s="161"/>
      <c r="L21" s="165"/>
    </row>
    <row r="22" spans="1:12" s="134" customFormat="1" ht="102" x14ac:dyDescent="0.2">
      <c r="A22" s="144">
        <v>7</v>
      </c>
      <c r="B22" s="141"/>
      <c r="C22" s="141" t="s">
        <v>99</v>
      </c>
      <c r="D22" s="188" t="s">
        <v>159</v>
      </c>
      <c r="E22" s="155" t="s">
        <v>319</v>
      </c>
      <c r="F22" s="141" t="s">
        <v>76</v>
      </c>
      <c r="G22" s="142">
        <v>1</v>
      </c>
      <c r="H22" s="143"/>
      <c r="I22" s="143">
        <f t="shared" si="0"/>
        <v>0</v>
      </c>
      <c r="J22" s="192"/>
      <c r="K22" s="161"/>
      <c r="L22" s="165"/>
    </row>
    <row r="23" spans="1:12" s="134" customFormat="1" ht="102" x14ac:dyDescent="0.2">
      <c r="A23" s="144">
        <v>8</v>
      </c>
      <c r="B23" s="141"/>
      <c r="C23" s="141" t="s">
        <v>99</v>
      </c>
      <c r="D23" s="188" t="s">
        <v>108</v>
      </c>
      <c r="E23" s="155" t="s">
        <v>320</v>
      </c>
      <c r="F23" s="141" t="s">
        <v>76</v>
      </c>
      <c r="G23" s="142">
        <v>1</v>
      </c>
      <c r="H23" s="143"/>
      <c r="I23" s="143">
        <f t="shared" si="0"/>
        <v>0</v>
      </c>
      <c r="J23" s="193"/>
      <c r="K23" s="164"/>
      <c r="L23" s="165"/>
    </row>
    <row r="24" spans="1:12" s="134" customFormat="1" ht="66" customHeight="1" x14ac:dyDescent="0.2">
      <c r="A24" s="144">
        <v>9</v>
      </c>
      <c r="B24" s="141"/>
      <c r="C24" s="141" t="s">
        <v>99</v>
      </c>
      <c r="D24" s="188" t="s">
        <v>81</v>
      </c>
      <c r="E24" s="155" t="s">
        <v>302</v>
      </c>
      <c r="F24" s="141" t="s">
        <v>76</v>
      </c>
      <c r="G24" s="142">
        <v>1</v>
      </c>
      <c r="H24" s="143"/>
      <c r="I24" s="143">
        <f t="shared" si="0"/>
        <v>0</v>
      </c>
      <c r="J24" s="192"/>
      <c r="K24" s="149"/>
      <c r="L24" s="165"/>
    </row>
    <row r="25" spans="1:12" s="134" customFormat="1" ht="89.25" x14ac:dyDescent="0.2">
      <c r="A25" s="144">
        <v>10</v>
      </c>
      <c r="B25" s="141"/>
      <c r="C25" s="141" t="s">
        <v>99</v>
      </c>
      <c r="D25" s="188" t="s">
        <v>95</v>
      </c>
      <c r="E25" s="155" t="s">
        <v>302</v>
      </c>
      <c r="F25" s="141" t="s">
        <v>76</v>
      </c>
      <c r="G25" s="142">
        <v>16</v>
      </c>
      <c r="H25" s="143"/>
      <c r="I25" s="143">
        <f t="shared" si="0"/>
        <v>0</v>
      </c>
      <c r="J25" s="192"/>
      <c r="K25" s="149"/>
      <c r="L25" s="165"/>
    </row>
    <row r="26" spans="1:12" x14ac:dyDescent="0.2">
      <c r="A26" s="171"/>
      <c r="B26" s="180"/>
      <c r="C26" s="180"/>
      <c r="D26" s="189"/>
      <c r="E26" s="157" t="s">
        <v>94</v>
      </c>
      <c r="F26" s="180"/>
      <c r="G26" s="191"/>
      <c r="H26" s="191"/>
      <c r="I26" s="147">
        <f>SUBTOTAL(9,I14:I25)</f>
        <v>0</v>
      </c>
      <c r="J26" s="191"/>
      <c r="K26" s="166"/>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7E629-56A2-4F12-AF69-68780028AB05}">
  <sheetPr>
    <pageSetUpPr fitToPage="1"/>
  </sheetPr>
  <dimension ref="A1:L22"/>
  <sheetViews>
    <sheetView showGridLines="0" zoomScaleNormal="100" workbookViewId="0">
      <selection activeCell="I17" sqref="I17"/>
    </sheetView>
  </sheetViews>
  <sheetFormatPr defaultColWidth="9.140625" defaultRowHeight="12.75" x14ac:dyDescent="0.2"/>
  <cols>
    <col min="1" max="1" width="5.5703125" style="178" customWidth="1"/>
    <col min="2" max="2" width="4.42578125" style="181" customWidth="1"/>
    <col min="3" max="3" width="7.140625" style="181" customWidth="1"/>
    <col min="4" max="4" width="12.7109375" style="190" customWidth="1"/>
    <col min="5" max="5" width="94.28515625" style="158" customWidth="1"/>
    <col min="6" max="6" width="7.7109375" style="181" customWidth="1"/>
    <col min="7" max="7" width="9.85546875" style="178" customWidth="1"/>
    <col min="8" max="8" width="13.140625" style="178" customWidth="1"/>
    <col min="9" max="9" width="15.5703125" style="178" customWidth="1"/>
    <col min="10" max="10" width="9.140625" style="178"/>
    <col min="11" max="11" width="28.7109375" style="167" customWidth="1"/>
    <col min="12" max="12" width="10.7109375" style="167" customWidth="1"/>
    <col min="13" max="16384" width="9.140625" style="81"/>
  </cols>
  <sheetData>
    <row r="1" spans="1:12" s="167" customFormat="1" ht="18" x14ac:dyDescent="0.2">
      <c r="A1" s="197" t="s">
        <v>101</v>
      </c>
      <c r="B1" s="198"/>
      <c r="C1" s="198"/>
      <c r="D1" s="183"/>
      <c r="E1" s="183"/>
      <c r="F1" s="198"/>
      <c r="G1" s="198"/>
      <c r="H1" s="198"/>
      <c r="I1" s="198"/>
    </row>
    <row r="2" spans="1:12" s="167" customFormat="1" x14ac:dyDescent="0.2">
      <c r="A2" s="199" t="s">
        <v>60</v>
      </c>
      <c r="B2" s="198"/>
      <c r="C2" s="135" t="str">
        <f>'Krycí list'!E5</f>
        <v>Budova A + budova B</v>
      </c>
      <c r="D2" s="184"/>
      <c r="E2" s="184"/>
      <c r="F2" s="198"/>
      <c r="G2" s="198"/>
      <c r="H2" s="198"/>
      <c r="I2" s="198"/>
    </row>
    <row r="3" spans="1:12" s="167" customFormat="1" x14ac:dyDescent="0.2">
      <c r="A3" s="199" t="s">
        <v>61</v>
      </c>
      <c r="B3" s="198"/>
      <c r="C3" s="289" t="str">
        <f>'Krycí list'!E7</f>
        <v>Základní škola, Liberec, Švermova 403/40, p. o.</v>
      </c>
      <c r="D3" s="290"/>
      <c r="E3" s="290"/>
      <c r="F3" s="198"/>
      <c r="G3" s="198"/>
      <c r="H3" s="198"/>
      <c r="I3" s="135"/>
    </row>
    <row r="4" spans="1:12" s="167" customFormat="1" x14ac:dyDescent="0.2">
      <c r="A4" s="199" t="s">
        <v>62</v>
      </c>
      <c r="B4" s="198"/>
      <c r="C4" s="135" t="str">
        <f>'Krycí list'!E9</f>
        <v>OCENĚNÝ SOUPIS PRACÍ A DODÁVEK A SLUŽEB</v>
      </c>
      <c r="D4" s="184"/>
      <c r="E4" s="184"/>
      <c r="F4" s="198"/>
      <c r="G4" s="198"/>
      <c r="H4" s="198"/>
      <c r="I4" s="135"/>
    </row>
    <row r="5" spans="1:12" s="167" customFormat="1" x14ac:dyDescent="0.2">
      <c r="A5" s="198" t="s">
        <v>70</v>
      </c>
      <c r="B5" s="198"/>
      <c r="C5" s="135" t="str">
        <f>'Krycí list'!P5</f>
        <v xml:space="preserve"> </v>
      </c>
      <c r="D5" s="184"/>
      <c r="E5" s="184"/>
      <c r="F5" s="198"/>
      <c r="G5" s="198"/>
      <c r="H5" s="198"/>
      <c r="I5" s="135"/>
    </row>
    <row r="6" spans="1:12" s="167" customFormat="1" x14ac:dyDescent="0.2">
      <c r="A6" s="198"/>
      <c r="B6" s="198"/>
      <c r="C6" s="135"/>
      <c r="D6" s="184"/>
      <c r="E6" s="184"/>
      <c r="F6" s="198"/>
      <c r="G6" s="198"/>
      <c r="H6" s="198"/>
      <c r="I6" s="135"/>
    </row>
    <row r="7" spans="1:12" s="167" customFormat="1" x14ac:dyDescent="0.2">
      <c r="A7" s="198" t="s">
        <v>64</v>
      </c>
      <c r="B7" s="198"/>
      <c r="C7" s="289" t="str">
        <f>'Krycí list'!E26</f>
        <v>Statutární Město Liberec,
Švermova 403/40, Liberec X-Františkov, 460 10 Liberec</v>
      </c>
      <c r="D7" s="290"/>
      <c r="E7" s="290"/>
      <c r="F7" s="198"/>
      <c r="G7" s="198"/>
      <c r="H7" s="198"/>
      <c r="I7" s="135"/>
    </row>
    <row r="8" spans="1:12" s="167" customFormat="1" x14ac:dyDescent="0.2">
      <c r="A8" s="198" t="s">
        <v>65</v>
      </c>
      <c r="B8" s="198"/>
      <c r="C8" s="289" t="str">
        <f>'Krycí list'!E28</f>
        <v xml:space="preserve"> </v>
      </c>
      <c r="D8" s="290"/>
      <c r="E8" s="184"/>
      <c r="F8" s="198"/>
      <c r="G8" s="198"/>
      <c r="H8" s="198"/>
      <c r="I8" s="135"/>
    </row>
    <row r="9" spans="1:12" s="167" customFormat="1" x14ac:dyDescent="0.2">
      <c r="A9" s="198" t="s">
        <v>66</v>
      </c>
      <c r="B9" s="198"/>
      <c r="C9" s="291" t="str">
        <f>'Krycí list'!O31</f>
        <v>11/2024</v>
      </c>
      <c r="D9" s="290"/>
      <c r="E9" s="184"/>
      <c r="F9" s="198"/>
      <c r="G9" s="198"/>
      <c r="H9" s="198"/>
      <c r="I9" s="135"/>
    </row>
    <row r="10" spans="1:12" s="167" customFormat="1" x14ac:dyDescent="0.2">
      <c r="A10" s="198"/>
      <c r="B10" s="198"/>
      <c r="C10" s="198"/>
      <c r="D10" s="183"/>
      <c r="E10" s="183"/>
      <c r="F10" s="198"/>
      <c r="G10" s="198"/>
      <c r="H10" s="198"/>
      <c r="I10" s="198"/>
    </row>
    <row r="11" spans="1:12" s="195" customFormat="1" ht="50.25" customHeight="1" x14ac:dyDescent="0.2">
      <c r="A11" s="175" t="s">
        <v>71</v>
      </c>
      <c r="B11" s="136" t="s">
        <v>72</v>
      </c>
      <c r="C11" s="136" t="s">
        <v>73</v>
      </c>
      <c r="D11" s="136" t="s">
        <v>92</v>
      </c>
      <c r="E11" s="136" t="s">
        <v>89</v>
      </c>
      <c r="F11" s="136" t="s">
        <v>74</v>
      </c>
      <c r="G11" s="136" t="s">
        <v>75</v>
      </c>
      <c r="H11" s="136" t="s">
        <v>90</v>
      </c>
      <c r="I11" s="136" t="s">
        <v>91</v>
      </c>
      <c r="J11" s="194"/>
      <c r="K11" s="201" t="s">
        <v>97</v>
      </c>
      <c r="L11" s="173" t="s">
        <v>105</v>
      </c>
    </row>
    <row r="12" spans="1:12" s="181" customFormat="1" x14ac:dyDescent="0.2">
      <c r="A12" s="176">
        <v>1</v>
      </c>
      <c r="B12" s="148">
        <v>2</v>
      </c>
      <c r="C12" s="148">
        <v>3</v>
      </c>
      <c r="D12" s="137">
        <v>4</v>
      </c>
      <c r="E12" s="137">
        <v>5</v>
      </c>
      <c r="F12" s="148">
        <v>6</v>
      </c>
      <c r="G12" s="148">
        <v>7</v>
      </c>
      <c r="H12" s="148">
        <v>8</v>
      </c>
      <c r="I12" s="148">
        <v>9</v>
      </c>
      <c r="J12" s="196"/>
      <c r="K12" s="200">
        <v>10</v>
      </c>
      <c r="L12" s="174">
        <v>12</v>
      </c>
    </row>
    <row r="13" spans="1:12" x14ac:dyDescent="0.2">
      <c r="A13" s="177"/>
      <c r="B13" s="179"/>
      <c r="C13" s="179"/>
      <c r="D13" s="185"/>
      <c r="E13" s="153"/>
      <c r="F13" s="179"/>
      <c r="G13" s="177"/>
      <c r="H13" s="177"/>
      <c r="I13" s="177"/>
    </row>
    <row r="14" spans="1:12" s="138" customFormat="1" x14ac:dyDescent="0.2">
      <c r="A14" s="170"/>
      <c r="B14" s="145"/>
      <c r="C14" s="182"/>
      <c r="D14" s="186" t="s">
        <v>82</v>
      </c>
      <c r="E14" s="154" t="s">
        <v>285</v>
      </c>
      <c r="F14" s="182"/>
      <c r="G14" s="168"/>
      <c r="H14" s="168"/>
      <c r="I14" s="146">
        <f>SUBTOTAL(9,I15:I21)</f>
        <v>0</v>
      </c>
      <c r="J14" s="168"/>
      <c r="K14" s="162"/>
      <c r="L14" s="162"/>
    </row>
    <row r="15" spans="1:12" s="134" customFormat="1" x14ac:dyDescent="0.2">
      <c r="A15" s="144"/>
      <c r="B15" s="139"/>
      <c r="C15" s="172"/>
      <c r="D15" s="187"/>
      <c r="E15" s="152" t="s">
        <v>80</v>
      </c>
      <c r="F15" s="172"/>
      <c r="G15" s="169"/>
      <c r="H15" s="169"/>
      <c r="I15" s="140">
        <f>SUBTOTAL(9,I16:I21)</f>
        <v>0</v>
      </c>
      <c r="J15" s="192"/>
      <c r="K15" s="163"/>
      <c r="L15" s="163"/>
    </row>
    <row r="16" spans="1:12" s="134" customFormat="1" ht="63.75" x14ac:dyDescent="0.2">
      <c r="A16" s="144">
        <v>1</v>
      </c>
      <c r="B16" s="141"/>
      <c r="C16" s="141" t="s">
        <v>99</v>
      </c>
      <c r="D16" s="188" t="s">
        <v>119</v>
      </c>
      <c r="E16" s="155" t="s">
        <v>321</v>
      </c>
      <c r="F16" s="141" t="s">
        <v>76</v>
      </c>
      <c r="G16" s="142">
        <v>6</v>
      </c>
      <c r="H16" s="143"/>
      <c r="I16" s="143">
        <f t="shared" ref="I16:I21" si="0">ROUND(G16*H16,2)</f>
        <v>0</v>
      </c>
      <c r="J16" s="192"/>
      <c r="K16" s="163"/>
      <c r="L16" s="149"/>
    </row>
    <row r="17" spans="1:12" s="134" customFormat="1" ht="76.5" x14ac:dyDescent="0.2">
      <c r="A17" s="144">
        <v>2</v>
      </c>
      <c r="B17" s="141"/>
      <c r="C17" s="141" t="s">
        <v>99</v>
      </c>
      <c r="D17" s="188" t="s">
        <v>120</v>
      </c>
      <c r="E17" s="155" t="s">
        <v>208</v>
      </c>
      <c r="F17" s="141" t="s">
        <v>76</v>
      </c>
      <c r="G17" s="142">
        <f>G16</f>
        <v>6</v>
      </c>
      <c r="H17" s="143"/>
      <c r="I17" s="143">
        <f t="shared" si="0"/>
        <v>0</v>
      </c>
      <c r="J17" s="192"/>
      <c r="K17" s="163"/>
      <c r="L17" s="149"/>
    </row>
    <row r="18" spans="1:12" s="134" customFormat="1" ht="38.25" x14ac:dyDescent="0.2">
      <c r="A18" s="144">
        <v>3</v>
      </c>
      <c r="B18" s="141"/>
      <c r="C18" s="141" t="s">
        <v>99</v>
      </c>
      <c r="D18" s="188" t="s">
        <v>81</v>
      </c>
      <c r="E18" s="155" t="s">
        <v>168</v>
      </c>
      <c r="F18" s="141" t="s">
        <v>76</v>
      </c>
      <c r="G18" s="142">
        <f>G16</f>
        <v>6</v>
      </c>
      <c r="H18" s="143"/>
      <c r="I18" s="143">
        <f t="shared" si="0"/>
        <v>0</v>
      </c>
      <c r="J18" s="192"/>
      <c r="K18" s="163"/>
      <c r="L18" s="149"/>
    </row>
    <row r="19" spans="1:12" s="134" customFormat="1" ht="114.75" x14ac:dyDescent="0.2">
      <c r="A19" s="144">
        <v>4</v>
      </c>
      <c r="B19" s="141"/>
      <c r="C19" s="141" t="s">
        <v>99</v>
      </c>
      <c r="D19" s="188" t="s">
        <v>108</v>
      </c>
      <c r="E19" s="155" t="s">
        <v>322</v>
      </c>
      <c r="F19" s="141" t="s">
        <v>76</v>
      </c>
      <c r="G19" s="142">
        <v>2</v>
      </c>
      <c r="H19" s="143"/>
      <c r="I19" s="143">
        <f t="shared" si="0"/>
        <v>0</v>
      </c>
      <c r="J19" s="192"/>
      <c r="K19" s="163"/>
      <c r="L19" s="149"/>
    </row>
    <row r="20" spans="1:12" s="134" customFormat="1" ht="102" x14ac:dyDescent="0.2">
      <c r="A20" s="144">
        <v>5</v>
      </c>
      <c r="B20" s="141"/>
      <c r="C20" s="141" t="s">
        <v>99</v>
      </c>
      <c r="D20" s="188" t="s">
        <v>108</v>
      </c>
      <c r="E20" s="155" t="s">
        <v>323</v>
      </c>
      <c r="F20" s="141" t="s">
        <v>76</v>
      </c>
      <c r="G20" s="142">
        <v>1</v>
      </c>
      <c r="H20" s="143"/>
      <c r="I20" s="143">
        <f t="shared" si="0"/>
        <v>0</v>
      </c>
      <c r="J20" s="192"/>
      <c r="K20" s="163"/>
      <c r="L20" s="149"/>
    </row>
    <row r="21" spans="1:12" s="134" customFormat="1" ht="76.5" x14ac:dyDescent="0.2">
      <c r="A21" s="144">
        <v>6</v>
      </c>
      <c r="B21" s="141"/>
      <c r="C21" s="141" t="s">
        <v>99</v>
      </c>
      <c r="D21" s="188" t="s">
        <v>209</v>
      </c>
      <c r="E21" s="155" t="s">
        <v>210</v>
      </c>
      <c r="F21" s="141" t="s">
        <v>76</v>
      </c>
      <c r="G21" s="142">
        <v>1</v>
      </c>
      <c r="H21" s="143"/>
      <c r="I21" s="143">
        <f t="shared" si="0"/>
        <v>0</v>
      </c>
      <c r="J21" s="192"/>
      <c r="K21" s="163"/>
      <c r="L21" s="149"/>
    </row>
    <row r="22" spans="1:12" x14ac:dyDescent="0.2">
      <c r="A22" s="171"/>
      <c r="B22" s="180"/>
      <c r="C22" s="180"/>
      <c r="D22" s="189"/>
      <c r="E22" s="157" t="s">
        <v>94</v>
      </c>
      <c r="F22" s="180"/>
      <c r="G22" s="191"/>
      <c r="H22" s="191"/>
      <c r="I22" s="147">
        <f>SUBTOTAL(9,I14:I21)</f>
        <v>0</v>
      </c>
      <c r="J22" s="191"/>
      <c r="K22" s="166"/>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CB4A-152A-4615-ACA6-8B3A8572A198}">
  <sheetPr>
    <pageSetUpPr fitToPage="1"/>
  </sheetPr>
  <dimension ref="A1:L26"/>
  <sheetViews>
    <sheetView showGridLines="0" zoomScaleNormal="100" workbookViewId="0">
      <selection activeCell="I17" sqref="I17"/>
    </sheetView>
  </sheetViews>
  <sheetFormatPr defaultColWidth="9.140625" defaultRowHeight="12.75" x14ac:dyDescent="0.2"/>
  <cols>
    <col min="1" max="1" width="5.5703125" style="234" customWidth="1"/>
    <col min="2" max="2" width="4.42578125" style="229" customWidth="1"/>
    <col min="3" max="3" width="6" style="229" customWidth="1"/>
    <col min="4" max="4" width="12.7109375" style="261" customWidth="1"/>
    <col min="5" max="5" width="94.28515625" style="260" customWidth="1"/>
    <col min="6" max="6" width="7.7109375" style="229" customWidth="1"/>
    <col min="7" max="7" width="9.85546875" style="234" customWidth="1"/>
    <col min="8" max="8" width="13.140625" style="234" customWidth="1"/>
    <col min="9" max="9" width="15.5703125" style="234" customWidth="1"/>
    <col min="10" max="10" width="9.140625" style="234"/>
    <col min="11" max="11" width="28.7109375" style="212" customWidth="1"/>
    <col min="12" max="12" width="10.7109375" style="212" customWidth="1"/>
    <col min="13" max="16384" width="9.140625" style="236"/>
  </cols>
  <sheetData>
    <row r="1" spans="1:12" s="212" customFormat="1" ht="18" x14ac:dyDescent="0.2">
      <c r="A1" s="209" t="s">
        <v>101</v>
      </c>
      <c r="B1" s="210"/>
      <c r="C1" s="210"/>
      <c r="D1" s="211"/>
      <c r="E1" s="211"/>
      <c r="F1" s="210"/>
      <c r="G1" s="210"/>
      <c r="H1" s="210"/>
      <c r="I1" s="210"/>
    </row>
    <row r="2" spans="1:12" s="212" customFormat="1" x14ac:dyDescent="0.2">
      <c r="A2" s="213" t="s">
        <v>60</v>
      </c>
      <c r="B2" s="210"/>
      <c r="C2" s="214" t="str">
        <f>'[1]Krycí list'!E5</f>
        <v>Budova B</v>
      </c>
      <c r="D2" s="215"/>
      <c r="E2" s="215"/>
      <c r="F2" s="210"/>
      <c r="G2" s="210"/>
      <c r="H2" s="210"/>
      <c r="I2" s="210"/>
    </row>
    <row r="3" spans="1:12" s="212" customFormat="1" x14ac:dyDescent="0.2">
      <c r="A3" s="213" t="s">
        <v>61</v>
      </c>
      <c r="B3" s="210"/>
      <c r="C3" s="292" t="str">
        <f>'[1]Krycí list'!E7</f>
        <v>Základní škola, Liberec, Švermova 403/40, p. o.</v>
      </c>
      <c r="D3" s="293"/>
      <c r="E3" s="293"/>
      <c r="F3" s="210"/>
      <c r="G3" s="210"/>
      <c r="H3" s="210"/>
      <c r="I3" s="214"/>
    </row>
    <row r="4" spans="1:12" s="212" customFormat="1" x14ac:dyDescent="0.2">
      <c r="A4" s="213" t="s">
        <v>62</v>
      </c>
      <c r="B4" s="210"/>
      <c r="C4" s="214" t="str">
        <f>'[1]Krycí list'!E9</f>
        <v>OCENĚNÝ SOUPIS PRACÍ A DODÁVEK A SLUŽEB</v>
      </c>
      <c r="D4" s="215"/>
      <c r="E4" s="215"/>
      <c r="F4" s="210"/>
      <c r="G4" s="210"/>
      <c r="H4" s="210"/>
      <c r="I4" s="214"/>
    </row>
    <row r="5" spans="1:12" s="212" customFormat="1" x14ac:dyDescent="0.2">
      <c r="A5" s="210" t="s">
        <v>70</v>
      </c>
      <c r="B5" s="210"/>
      <c r="C5" s="214" t="str">
        <f>'[1]Krycí list'!P5</f>
        <v xml:space="preserve"> </v>
      </c>
      <c r="D5" s="215"/>
      <c r="E5" s="215"/>
      <c r="F5" s="210"/>
      <c r="G5" s="210"/>
      <c r="H5" s="210"/>
      <c r="I5" s="214"/>
    </row>
    <row r="6" spans="1:12" s="212" customFormat="1" x14ac:dyDescent="0.2">
      <c r="A6" s="210"/>
      <c r="B6" s="210"/>
      <c r="C6" s="214"/>
      <c r="D6" s="215"/>
      <c r="E6" s="215"/>
      <c r="F6" s="210"/>
      <c r="G6" s="210"/>
      <c r="H6" s="210"/>
      <c r="I6" s="214"/>
    </row>
    <row r="7" spans="1:12" s="212" customFormat="1" x14ac:dyDescent="0.2">
      <c r="A7" s="210" t="s">
        <v>64</v>
      </c>
      <c r="B7" s="210"/>
      <c r="C7" s="292" t="str">
        <f>'[1]Krycí list'!E26</f>
        <v>Statutární Město Liberec,
Švermova 403/40, Liberec X-Františkov, 460 10 Liberec</v>
      </c>
      <c r="D7" s="293"/>
      <c r="E7" s="293"/>
      <c r="F7" s="210"/>
      <c r="G7" s="210"/>
      <c r="H7" s="210"/>
      <c r="I7" s="214"/>
    </row>
    <row r="8" spans="1:12" s="212" customFormat="1" x14ac:dyDescent="0.2">
      <c r="A8" s="210" t="s">
        <v>65</v>
      </c>
      <c r="B8" s="210"/>
      <c r="C8" s="292" t="str">
        <f>'[1]Krycí list'!E28</f>
        <v xml:space="preserve"> </v>
      </c>
      <c r="D8" s="293"/>
      <c r="E8" s="215"/>
      <c r="F8" s="210"/>
      <c r="G8" s="210"/>
      <c r="H8" s="210"/>
      <c r="I8" s="214"/>
    </row>
    <row r="9" spans="1:12" s="212" customFormat="1" x14ac:dyDescent="0.2">
      <c r="A9" s="210" t="s">
        <v>66</v>
      </c>
      <c r="B9" s="210"/>
      <c r="C9" s="294" t="str">
        <f>'[1]Krycí list'!O31</f>
        <v>11/2024</v>
      </c>
      <c r="D9" s="293"/>
      <c r="E9" s="215"/>
      <c r="F9" s="210"/>
      <c r="G9" s="210"/>
      <c r="H9" s="210"/>
      <c r="I9" s="214"/>
    </row>
    <row r="10" spans="1:12" s="212" customFormat="1" x14ac:dyDescent="0.2">
      <c r="A10" s="210"/>
      <c r="B10" s="210"/>
      <c r="C10" s="210"/>
      <c r="D10" s="211"/>
      <c r="E10" s="211"/>
      <c r="F10" s="210"/>
      <c r="G10" s="210"/>
      <c r="H10" s="210"/>
      <c r="I10" s="210"/>
    </row>
    <row r="11" spans="1:12" s="222" customFormat="1" ht="50.25" customHeight="1" x14ac:dyDescent="0.2">
      <c r="A11" s="217" t="s">
        <v>71</v>
      </c>
      <c r="B11" s="218" t="s">
        <v>72</v>
      </c>
      <c r="C11" s="218" t="s">
        <v>73</v>
      </c>
      <c r="D11" s="218" t="s">
        <v>92</v>
      </c>
      <c r="E11" s="218" t="s">
        <v>89</v>
      </c>
      <c r="F11" s="218" t="s">
        <v>74</v>
      </c>
      <c r="G11" s="218" t="s">
        <v>75</v>
      </c>
      <c r="H11" s="218" t="s">
        <v>90</v>
      </c>
      <c r="I11" s="218" t="s">
        <v>91</v>
      </c>
      <c r="J11" s="219"/>
      <c r="K11" s="220" t="s">
        <v>97</v>
      </c>
      <c r="L11" s="221" t="s">
        <v>105</v>
      </c>
    </row>
    <row r="12" spans="1:12" s="229" customFormat="1" x14ac:dyDescent="0.2">
      <c r="A12" s="223">
        <v>1</v>
      </c>
      <c r="B12" s="224">
        <v>2</v>
      </c>
      <c r="C12" s="224">
        <v>3</v>
      </c>
      <c r="D12" s="225">
        <v>4</v>
      </c>
      <c r="E12" s="225">
        <v>5</v>
      </c>
      <c r="F12" s="224">
        <v>6</v>
      </c>
      <c r="G12" s="224">
        <v>7</v>
      </c>
      <c r="H12" s="224">
        <v>8</v>
      </c>
      <c r="I12" s="224">
        <v>9</v>
      </c>
      <c r="J12" s="226"/>
      <c r="K12" s="227">
        <v>10</v>
      </c>
      <c r="L12" s="228">
        <v>12</v>
      </c>
    </row>
    <row r="13" spans="1:12" x14ac:dyDescent="0.2">
      <c r="A13" s="230"/>
      <c r="B13" s="231"/>
      <c r="C13" s="231"/>
      <c r="D13" s="232"/>
      <c r="E13" s="233"/>
      <c r="F13" s="231"/>
      <c r="G13" s="230"/>
      <c r="H13" s="230"/>
      <c r="I13" s="230"/>
    </row>
    <row r="14" spans="1:12" s="244" customFormat="1" x14ac:dyDescent="0.2">
      <c r="A14" s="237"/>
      <c r="B14" s="238"/>
      <c r="C14" s="239"/>
      <c r="D14" s="240" t="s">
        <v>82</v>
      </c>
      <c r="E14" s="241" t="s">
        <v>286</v>
      </c>
      <c r="F14" s="239"/>
      <c r="G14" s="235"/>
      <c r="H14" s="235"/>
      <c r="I14" s="242">
        <f>SUBTOTAL(9,I15:I25)</f>
        <v>0</v>
      </c>
      <c r="J14" s="235"/>
      <c r="K14" s="243"/>
      <c r="L14" s="243"/>
    </row>
    <row r="15" spans="1:12" s="250" customFormat="1" x14ac:dyDescent="0.2">
      <c r="A15" s="245"/>
      <c r="B15" s="251"/>
      <c r="C15" s="251"/>
      <c r="D15" s="252"/>
      <c r="E15" s="246" t="s">
        <v>80</v>
      </c>
      <c r="F15" s="251"/>
      <c r="G15" s="249"/>
      <c r="H15" s="205"/>
      <c r="I15" s="247">
        <f>SUBTOTAL(9,I16:I25)</f>
        <v>0</v>
      </c>
      <c r="J15" s="248"/>
      <c r="K15" s="216"/>
      <c r="L15" s="254"/>
    </row>
    <row r="16" spans="1:12" s="250" customFormat="1" ht="140.25" x14ac:dyDescent="0.2">
      <c r="A16" s="245">
        <v>1</v>
      </c>
      <c r="B16" s="251"/>
      <c r="C16" s="251" t="s">
        <v>99</v>
      </c>
      <c r="D16" s="252" t="s">
        <v>93</v>
      </c>
      <c r="E16" s="253" t="s">
        <v>295</v>
      </c>
      <c r="F16" s="251" t="s">
        <v>76</v>
      </c>
      <c r="G16" s="249">
        <v>1</v>
      </c>
      <c r="H16" s="205"/>
      <c r="I16" s="205">
        <f t="shared" ref="I16:I25" si="0">ROUND(G16*H16,2)</f>
        <v>0</v>
      </c>
      <c r="J16" s="257"/>
      <c r="K16" s="254"/>
      <c r="L16" s="256"/>
    </row>
    <row r="17" spans="1:12" s="250" customFormat="1" ht="89.25" x14ac:dyDescent="0.2">
      <c r="A17" s="245">
        <v>2</v>
      </c>
      <c r="B17" s="251"/>
      <c r="C17" s="251" t="s">
        <v>99</v>
      </c>
      <c r="D17" s="252" t="s">
        <v>212</v>
      </c>
      <c r="E17" s="258" t="s">
        <v>213</v>
      </c>
      <c r="F17" s="251" t="s">
        <v>76</v>
      </c>
      <c r="G17" s="249">
        <v>5</v>
      </c>
      <c r="H17" s="205"/>
      <c r="I17" s="205">
        <f t="shared" si="0"/>
        <v>0</v>
      </c>
      <c r="J17" s="257"/>
      <c r="K17" s="254"/>
      <c r="L17" s="256"/>
    </row>
    <row r="18" spans="1:12" s="250" customFormat="1" ht="89.25" x14ac:dyDescent="0.2">
      <c r="A18" s="245">
        <v>3</v>
      </c>
      <c r="B18" s="251"/>
      <c r="C18" s="251" t="s">
        <v>99</v>
      </c>
      <c r="D18" s="252" t="s">
        <v>214</v>
      </c>
      <c r="E18" s="253" t="s">
        <v>317</v>
      </c>
      <c r="F18" s="251" t="s">
        <v>76</v>
      </c>
      <c r="G18" s="249">
        <v>1</v>
      </c>
      <c r="H18" s="205"/>
      <c r="I18" s="205">
        <f t="shared" si="0"/>
        <v>0</v>
      </c>
      <c r="J18" s="257"/>
      <c r="K18" s="254"/>
      <c r="L18" s="256"/>
    </row>
    <row r="19" spans="1:12" s="250" customFormat="1" ht="38.25" x14ac:dyDescent="0.2">
      <c r="A19" s="245">
        <v>4</v>
      </c>
      <c r="B19" s="251"/>
      <c r="C19" s="251" t="s">
        <v>99</v>
      </c>
      <c r="D19" s="252" t="s">
        <v>102</v>
      </c>
      <c r="E19" s="253" t="s">
        <v>201</v>
      </c>
      <c r="F19" s="251" t="s">
        <v>76</v>
      </c>
      <c r="G19" s="249">
        <v>4</v>
      </c>
      <c r="H19" s="205"/>
      <c r="I19" s="205">
        <f t="shared" si="0"/>
        <v>0</v>
      </c>
      <c r="J19" s="257"/>
      <c r="K19" s="254"/>
      <c r="L19" s="256"/>
    </row>
    <row r="20" spans="1:12" s="250" customFormat="1" ht="51" x14ac:dyDescent="0.2">
      <c r="A20" s="245">
        <v>5</v>
      </c>
      <c r="B20" s="251"/>
      <c r="C20" s="251" t="s">
        <v>99</v>
      </c>
      <c r="D20" s="252" t="s">
        <v>98</v>
      </c>
      <c r="E20" s="253" t="s">
        <v>318</v>
      </c>
      <c r="F20" s="251" t="s">
        <v>76</v>
      </c>
      <c r="G20" s="249">
        <v>4</v>
      </c>
      <c r="H20" s="205"/>
      <c r="I20" s="205">
        <f t="shared" si="0"/>
        <v>0</v>
      </c>
      <c r="J20" s="257"/>
      <c r="K20" s="254"/>
      <c r="L20" s="256"/>
    </row>
    <row r="21" spans="1:12" s="250" customFormat="1" ht="102" x14ac:dyDescent="0.2">
      <c r="A21" s="245">
        <v>6</v>
      </c>
      <c r="B21" s="251"/>
      <c r="C21" s="251" t="s">
        <v>99</v>
      </c>
      <c r="D21" s="252" t="s">
        <v>215</v>
      </c>
      <c r="E21" s="253" t="s">
        <v>324</v>
      </c>
      <c r="F21" s="251" t="s">
        <v>76</v>
      </c>
      <c r="G21" s="249">
        <v>10</v>
      </c>
      <c r="H21" s="205"/>
      <c r="I21" s="205">
        <f t="shared" si="0"/>
        <v>0</v>
      </c>
      <c r="J21" s="257"/>
      <c r="K21" s="254"/>
      <c r="L21" s="256"/>
    </row>
    <row r="22" spans="1:12" s="250" customFormat="1" ht="102" x14ac:dyDescent="0.2">
      <c r="A22" s="245">
        <v>7</v>
      </c>
      <c r="B22" s="251"/>
      <c r="C22" s="251" t="s">
        <v>99</v>
      </c>
      <c r="D22" s="252" t="s">
        <v>215</v>
      </c>
      <c r="E22" s="253" t="s">
        <v>325</v>
      </c>
      <c r="F22" s="251" t="s">
        <v>76</v>
      </c>
      <c r="G22" s="249">
        <v>2</v>
      </c>
      <c r="H22" s="205"/>
      <c r="I22" s="205">
        <f t="shared" si="0"/>
        <v>0</v>
      </c>
      <c r="J22" s="257"/>
      <c r="K22" s="254"/>
      <c r="L22" s="256"/>
    </row>
    <row r="23" spans="1:12" s="250" customFormat="1" ht="102" x14ac:dyDescent="0.2">
      <c r="A23" s="245">
        <v>8</v>
      </c>
      <c r="B23" s="251"/>
      <c r="C23" s="251" t="s">
        <v>99</v>
      </c>
      <c r="D23" s="252" t="s">
        <v>215</v>
      </c>
      <c r="E23" s="253" t="s">
        <v>326</v>
      </c>
      <c r="F23" s="251" t="s">
        <v>76</v>
      </c>
      <c r="G23" s="249">
        <v>1</v>
      </c>
      <c r="H23" s="205"/>
      <c r="I23" s="205">
        <f t="shared" si="0"/>
        <v>0</v>
      </c>
      <c r="J23" s="257"/>
      <c r="K23" s="254"/>
      <c r="L23" s="256"/>
    </row>
    <row r="24" spans="1:12" s="250" customFormat="1" ht="89.25" x14ac:dyDescent="0.2">
      <c r="A24" s="245">
        <v>9</v>
      </c>
      <c r="B24" s="251"/>
      <c r="C24" s="251" t="s">
        <v>99</v>
      </c>
      <c r="D24" s="252" t="s">
        <v>81</v>
      </c>
      <c r="E24" s="253" t="s">
        <v>302</v>
      </c>
      <c r="F24" s="251" t="s">
        <v>76</v>
      </c>
      <c r="G24" s="249">
        <v>1</v>
      </c>
      <c r="H24" s="205"/>
      <c r="I24" s="205">
        <f t="shared" si="0"/>
        <v>0</v>
      </c>
      <c r="J24" s="257"/>
      <c r="K24" s="254"/>
      <c r="L24" s="256"/>
    </row>
    <row r="25" spans="1:12" s="250" customFormat="1" ht="89.25" x14ac:dyDescent="0.2">
      <c r="A25" s="245">
        <v>10</v>
      </c>
      <c r="B25" s="251"/>
      <c r="C25" s="251" t="s">
        <v>99</v>
      </c>
      <c r="D25" s="252" t="s">
        <v>95</v>
      </c>
      <c r="E25" s="253" t="s">
        <v>302</v>
      </c>
      <c r="F25" s="251" t="s">
        <v>76</v>
      </c>
      <c r="G25" s="249">
        <v>24</v>
      </c>
      <c r="H25" s="205"/>
      <c r="I25" s="205">
        <f t="shared" si="0"/>
        <v>0</v>
      </c>
      <c r="J25" s="257"/>
      <c r="K25" s="254"/>
      <c r="L25" s="256"/>
    </row>
    <row r="26" spans="1:12" x14ac:dyDescent="0.2">
      <c r="A26" s="263"/>
      <c r="B26" s="264"/>
      <c r="C26" s="264"/>
      <c r="D26" s="265"/>
      <c r="E26" s="266" t="s">
        <v>94</v>
      </c>
      <c r="F26" s="264"/>
      <c r="G26" s="267"/>
      <c r="H26" s="267"/>
      <c r="I26" s="268">
        <f>SUBTOTAL(9,I14:I25)</f>
        <v>0</v>
      </c>
      <c r="J26" s="267"/>
      <c r="K26" s="269"/>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D47D5-913A-4D82-9161-63B025F01E04}">
  <sheetPr>
    <pageSetUpPr fitToPage="1"/>
  </sheetPr>
  <dimension ref="A1:L30"/>
  <sheetViews>
    <sheetView showGridLines="0" zoomScaleNormal="100" workbookViewId="0">
      <selection activeCell="I17" sqref="I17"/>
    </sheetView>
  </sheetViews>
  <sheetFormatPr defaultColWidth="9.140625" defaultRowHeight="12.75" x14ac:dyDescent="0.2"/>
  <cols>
    <col min="1" max="1" width="5.5703125" style="234" customWidth="1"/>
    <col min="2" max="2" width="4.42578125" style="229" customWidth="1"/>
    <col min="3" max="3" width="6" style="229" customWidth="1"/>
    <col min="4" max="4" width="12.7109375" style="261" customWidth="1"/>
    <col min="5" max="5" width="94.28515625" style="260" customWidth="1"/>
    <col min="6" max="6" width="7.7109375" style="229" customWidth="1"/>
    <col min="7" max="7" width="9.85546875" style="234" customWidth="1"/>
    <col min="8" max="8" width="13.140625" style="234" customWidth="1"/>
    <col min="9" max="9" width="15.5703125" style="234" customWidth="1"/>
    <col min="10" max="10" width="9.140625" style="234"/>
    <col min="11" max="11" width="28.7109375" style="212" customWidth="1"/>
    <col min="12" max="12" width="10.7109375" style="212" customWidth="1"/>
    <col min="13" max="16384" width="9.140625" style="236"/>
  </cols>
  <sheetData>
    <row r="1" spans="1:12" s="212" customFormat="1" ht="18" x14ac:dyDescent="0.2">
      <c r="A1" s="209" t="s">
        <v>101</v>
      </c>
      <c r="B1" s="210"/>
      <c r="C1" s="210"/>
      <c r="D1" s="211"/>
      <c r="E1" s="211"/>
      <c r="F1" s="210"/>
      <c r="G1" s="210"/>
      <c r="H1" s="210"/>
      <c r="I1" s="210"/>
    </row>
    <row r="2" spans="1:12" s="212" customFormat="1" x14ac:dyDescent="0.2">
      <c r="A2" s="213" t="s">
        <v>60</v>
      </c>
      <c r="B2" s="210"/>
      <c r="C2" s="214" t="str">
        <f>'[1]Krycí list'!E5</f>
        <v>Budova B</v>
      </c>
      <c r="D2" s="215"/>
      <c r="E2" s="215"/>
      <c r="F2" s="210"/>
      <c r="G2" s="210"/>
      <c r="H2" s="210"/>
      <c r="I2" s="210"/>
    </row>
    <row r="3" spans="1:12" s="212" customFormat="1" x14ac:dyDescent="0.2">
      <c r="A3" s="213" t="s">
        <v>61</v>
      </c>
      <c r="B3" s="210"/>
      <c r="C3" s="292" t="str">
        <f>'[1]Krycí list'!E7</f>
        <v>Základní škola, Liberec, Švermova 403/40, p. o.</v>
      </c>
      <c r="D3" s="293"/>
      <c r="E3" s="293"/>
      <c r="F3" s="210"/>
      <c r="G3" s="210"/>
      <c r="H3" s="210"/>
      <c r="I3" s="214"/>
    </row>
    <row r="4" spans="1:12" s="212" customFormat="1" x14ac:dyDescent="0.2">
      <c r="A4" s="213" t="s">
        <v>62</v>
      </c>
      <c r="B4" s="210"/>
      <c r="C4" s="214" t="str">
        <f>'[1]Krycí list'!E9</f>
        <v>OCENĚNÝ SOUPIS PRACÍ A DODÁVEK A SLUŽEB</v>
      </c>
      <c r="D4" s="215"/>
      <c r="E4" s="215"/>
      <c r="F4" s="210"/>
      <c r="G4" s="210"/>
      <c r="H4" s="210"/>
      <c r="I4" s="214"/>
    </row>
    <row r="5" spans="1:12" s="212" customFormat="1" x14ac:dyDescent="0.2">
      <c r="A5" s="210" t="s">
        <v>70</v>
      </c>
      <c r="B5" s="210"/>
      <c r="C5" s="214" t="str">
        <f>'[1]Krycí list'!P5</f>
        <v xml:space="preserve"> </v>
      </c>
      <c r="D5" s="215"/>
      <c r="E5" s="215"/>
      <c r="F5" s="210"/>
      <c r="G5" s="210"/>
      <c r="H5" s="210"/>
      <c r="I5" s="214"/>
    </row>
    <row r="6" spans="1:12" s="212" customFormat="1" x14ac:dyDescent="0.2">
      <c r="A6" s="210"/>
      <c r="B6" s="210"/>
      <c r="C6" s="214"/>
      <c r="D6" s="215"/>
      <c r="E6" s="215"/>
      <c r="F6" s="210"/>
      <c r="G6" s="210"/>
      <c r="H6" s="210"/>
      <c r="I6" s="214"/>
    </row>
    <row r="7" spans="1:12" s="212" customFormat="1" x14ac:dyDescent="0.2">
      <c r="A7" s="210" t="s">
        <v>64</v>
      </c>
      <c r="B7" s="210"/>
      <c r="C7" s="292" t="str">
        <f>'[1]Krycí list'!E26</f>
        <v>Statutární Město Liberec,
Švermova 403/40, Liberec X-Františkov, 460 10 Liberec</v>
      </c>
      <c r="D7" s="293"/>
      <c r="E7" s="293"/>
      <c r="F7" s="210"/>
      <c r="G7" s="210"/>
      <c r="H7" s="210"/>
      <c r="I7" s="214"/>
    </row>
    <row r="8" spans="1:12" s="212" customFormat="1" x14ac:dyDescent="0.2">
      <c r="A8" s="210" t="s">
        <v>65</v>
      </c>
      <c r="B8" s="210"/>
      <c r="C8" s="292" t="str">
        <f>'[1]Krycí list'!E28</f>
        <v xml:space="preserve"> </v>
      </c>
      <c r="D8" s="293"/>
      <c r="E8" s="215"/>
      <c r="F8" s="210"/>
      <c r="G8" s="210"/>
      <c r="H8" s="210"/>
      <c r="I8" s="214"/>
    </row>
    <row r="9" spans="1:12" s="212" customFormat="1" x14ac:dyDescent="0.2">
      <c r="A9" s="210" t="s">
        <v>66</v>
      </c>
      <c r="B9" s="210"/>
      <c r="C9" s="294" t="str">
        <f>'[1]Krycí list'!O31</f>
        <v>11/2024</v>
      </c>
      <c r="D9" s="293"/>
      <c r="E9" s="215"/>
      <c r="F9" s="210"/>
      <c r="G9" s="210"/>
      <c r="H9" s="210"/>
      <c r="I9" s="214"/>
    </row>
    <row r="10" spans="1:12" s="212" customFormat="1" x14ac:dyDescent="0.2">
      <c r="A10" s="210"/>
      <c r="B10" s="210"/>
      <c r="C10" s="210"/>
      <c r="D10" s="211"/>
      <c r="E10" s="211"/>
      <c r="F10" s="210"/>
      <c r="G10" s="210"/>
      <c r="H10" s="210"/>
      <c r="I10" s="210"/>
    </row>
    <row r="11" spans="1:12" s="222" customFormat="1" ht="50.25" customHeight="1" x14ac:dyDescent="0.2">
      <c r="A11" s="217" t="s">
        <v>71</v>
      </c>
      <c r="B11" s="218" t="s">
        <v>72</v>
      </c>
      <c r="C11" s="218" t="s">
        <v>73</v>
      </c>
      <c r="D11" s="218" t="s">
        <v>92</v>
      </c>
      <c r="E11" s="218" t="s">
        <v>89</v>
      </c>
      <c r="F11" s="218" t="s">
        <v>74</v>
      </c>
      <c r="G11" s="218" t="s">
        <v>75</v>
      </c>
      <c r="H11" s="218" t="s">
        <v>90</v>
      </c>
      <c r="I11" s="218" t="s">
        <v>91</v>
      </c>
      <c r="J11" s="219"/>
      <c r="K11" s="220" t="s">
        <v>97</v>
      </c>
      <c r="L11" s="221" t="s">
        <v>105</v>
      </c>
    </row>
    <row r="12" spans="1:12" s="229" customFormat="1" x14ac:dyDescent="0.2">
      <c r="A12" s="223">
        <v>1</v>
      </c>
      <c r="B12" s="224">
        <v>2</v>
      </c>
      <c r="C12" s="224">
        <v>3</v>
      </c>
      <c r="D12" s="225">
        <v>4</v>
      </c>
      <c r="E12" s="225">
        <v>5</v>
      </c>
      <c r="F12" s="224">
        <v>6</v>
      </c>
      <c r="G12" s="224">
        <v>7</v>
      </c>
      <c r="H12" s="224">
        <v>8</v>
      </c>
      <c r="I12" s="224">
        <v>9</v>
      </c>
      <c r="J12" s="226"/>
      <c r="K12" s="227">
        <v>10</v>
      </c>
      <c r="L12" s="228">
        <v>12</v>
      </c>
    </row>
    <row r="13" spans="1:12" x14ac:dyDescent="0.2">
      <c r="A13" s="230"/>
      <c r="B13" s="231"/>
      <c r="C13" s="231"/>
      <c r="D13" s="232"/>
      <c r="E13" s="233"/>
      <c r="F13" s="231"/>
      <c r="G13" s="230"/>
      <c r="H13" s="230"/>
      <c r="I13" s="230"/>
    </row>
    <row r="14" spans="1:12" s="244" customFormat="1" x14ac:dyDescent="0.2">
      <c r="A14" s="237"/>
      <c r="B14" s="238"/>
      <c r="C14" s="239"/>
      <c r="D14" s="240" t="s">
        <v>82</v>
      </c>
      <c r="E14" s="241" t="s">
        <v>287</v>
      </c>
      <c r="F14" s="239"/>
      <c r="G14" s="235"/>
      <c r="H14" s="235"/>
      <c r="I14" s="242">
        <f>SUBTOTAL(9,I15:I29)</f>
        <v>0</v>
      </c>
      <c r="J14" s="235"/>
      <c r="K14" s="243"/>
      <c r="L14" s="243"/>
    </row>
    <row r="15" spans="1:12" s="250" customFormat="1" x14ac:dyDescent="0.2">
      <c r="A15" s="245"/>
      <c r="B15" s="251"/>
      <c r="C15" s="251"/>
      <c r="D15" s="252"/>
      <c r="E15" s="246" t="s">
        <v>80</v>
      </c>
      <c r="F15" s="251"/>
      <c r="G15" s="249"/>
      <c r="H15" s="205"/>
      <c r="I15" s="247">
        <f>SUBTOTAL(9,I16:I29)</f>
        <v>0</v>
      </c>
      <c r="J15" s="248"/>
      <c r="K15" s="216"/>
      <c r="L15" s="254"/>
    </row>
    <row r="16" spans="1:12" s="250" customFormat="1" ht="140.25" x14ac:dyDescent="0.2">
      <c r="A16" s="245">
        <v>1</v>
      </c>
      <c r="B16" s="251"/>
      <c r="C16" s="251" t="s">
        <v>99</v>
      </c>
      <c r="D16" s="252" t="s">
        <v>93</v>
      </c>
      <c r="E16" s="253" t="s">
        <v>295</v>
      </c>
      <c r="F16" s="251" t="s">
        <v>76</v>
      </c>
      <c r="G16" s="249">
        <v>1</v>
      </c>
      <c r="H16" s="205"/>
      <c r="I16" s="205">
        <f t="shared" ref="I16:I29" si="0">ROUND(G16*H16,2)</f>
        <v>0</v>
      </c>
      <c r="J16" s="257"/>
      <c r="K16" s="254"/>
      <c r="L16" s="256"/>
    </row>
    <row r="17" spans="1:12" s="250" customFormat="1" ht="89.25" x14ac:dyDescent="0.2">
      <c r="A17" s="245">
        <v>2</v>
      </c>
      <c r="B17" s="251"/>
      <c r="C17" s="251" t="s">
        <v>99</v>
      </c>
      <c r="D17" s="252" t="s">
        <v>216</v>
      </c>
      <c r="E17" s="253" t="s">
        <v>327</v>
      </c>
      <c r="F17" s="251" t="s">
        <v>76</v>
      </c>
      <c r="G17" s="249">
        <v>24</v>
      </c>
      <c r="H17" s="205"/>
      <c r="I17" s="205">
        <f t="shared" si="0"/>
        <v>0</v>
      </c>
      <c r="J17" s="257"/>
      <c r="K17" s="216"/>
      <c r="L17" s="256"/>
    </row>
    <row r="18" spans="1:12" s="250" customFormat="1" ht="38.25" x14ac:dyDescent="0.2">
      <c r="A18" s="245">
        <v>3</v>
      </c>
      <c r="B18" s="251"/>
      <c r="C18" s="251" t="s">
        <v>99</v>
      </c>
      <c r="D18" s="252" t="s">
        <v>102</v>
      </c>
      <c r="E18" s="253" t="s">
        <v>201</v>
      </c>
      <c r="F18" s="251" t="s">
        <v>76</v>
      </c>
      <c r="G18" s="249">
        <v>24</v>
      </c>
      <c r="H18" s="205"/>
      <c r="I18" s="205">
        <f t="shared" si="0"/>
        <v>0</v>
      </c>
      <c r="J18" s="257"/>
      <c r="K18" s="216"/>
      <c r="L18" s="256"/>
    </row>
    <row r="19" spans="1:12" s="250" customFormat="1" ht="25.5" x14ac:dyDescent="0.2">
      <c r="A19" s="245">
        <v>4</v>
      </c>
      <c r="B19" s="251"/>
      <c r="C19" s="251" t="s">
        <v>99</v>
      </c>
      <c r="D19" s="252" t="s">
        <v>217</v>
      </c>
      <c r="E19" s="253" t="s">
        <v>218</v>
      </c>
      <c r="F19" s="251" t="s">
        <v>76</v>
      </c>
      <c r="G19" s="249">
        <v>48</v>
      </c>
      <c r="H19" s="205"/>
      <c r="I19" s="205">
        <f t="shared" si="0"/>
        <v>0</v>
      </c>
      <c r="J19" s="257"/>
      <c r="K19" s="216"/>
      <c r="L19" s="256"/>
    </row>
    <row r="20" spans="1:12" s="250" customFormat="1" ht="114.75" x14ac:dyDescent="0.2">
      <c r="A20" s="245">
        <v>5</v>
      </c>
      <c r="B20" s="251"/>
      <c r="C20" s="251" t="s">
        <v>99</v>
      </c>
      <c r="D20" s="252" t="s">
        <v>219</v>
      </c>
      <c r="E20" s="253" t="s">
        <v>328</v>
      </c>
      <c r="F20" s="251" t="s">
        <v>76</v>
      </c>
      <c r="G20" s="249">
        <v>3</v>
      </c>
      <c r="H20" s="205"/>
      <c r="I20" s="205">
        <f t="shared" si="0"/>
        <v>0</v>
      </c>
      <c r="J20" s="257"/>
      <c r="K20" s="216"/>
      <c r="L20" s="256"/>
    </row>
    <row r="21" spans="1:12" s="250" customFormat="1" ht="51" x14ac:dyDescent="0.2">
      <c r="A21" s="245">
        <v>6</v>
      </c>
      <c r="B21" s="251"/>
      <c r="C21" s="251" t="s">
        <v>99</v>
      </c>
      <c r="D21" s="252" t="s">
        <v>220</v>
      </c>
      <c r="E21" s="253" t="s">
        <v>221</v>
      </c>
      <c r="F21" s="251" t="s">
        <v>76</v>
      </c>
      <c r="G21" s="249">
        <v>1</v>
      </c>
      <c r="H21" s="205"/>
      <c r="I21" s="205">
        <f t="shared" si="0"/>
        <v>0</v>
      </c>
      <c r="J21" s="257"/>
      <c r="K21" s="254"/>
      <c r="L21" s="256"/>
    </row>
    <row r="22" spans="1:12" s="250" customFormat="1" ht="114.75" x14ac:dyDescent="0.2">
      <c r="A22" s="245">
        <v>7</v>
      </c>
      <c r="B22" s="251"/>
      <c r="C22" s="251" t="s">
        <v>99</v>
      </c>
      <c r="D22" s="252" t="s">
        <v>222</v>
      </c>
      <c r="E22" s="253" t="s">
        <v>329</v>
      </c>
      <c r="F22" s="251" t="s">
        <v>76</v>
      </c>
      <c r="G22" s="249">
        <v>6</v>
      </c>
      <c r="H22" s="205"/>
      <c r="I22" s="205">
        <f t="shared" si="0"/>
        <v>0</v>
      </c>
      <c r="J22" s="257"/>
      <c r="K22" s="254"/>
      <c r="L22" s="256"/>
    </row>
    <row r="23" spans="1:12" s="250" customFormat="1" ht="102" x14ac:dyDescent="0.2">
      <c r="A23" s="245">
        <v>8</v>
      </c>
      <c r="B23" s="251"/>
      <c r="C23" s="251" t="s">
        <v>99</v>
      </c>
      <c r="D23" s="252" t="s">
        <v>215</v>
      </c>
      <c r="E23" s="253" t="s">
        <v>330</v>
      </c>
      <c r="F23" s="251" t="s">
        <v>76</v>
      </c>
      <c r="G23" s="249">
        <v>3</v>
      </c>
      <c r="H23" s="205"/>
      <c r="I23" s="205">
        <f t="shared" si="0"/>
        <v>0</v>
      </c>
      <c r="J23" s="257"/>
      <c r="K23" s="254"/>
      <c r="L23" s="256"/>
    </row>
    <row r="24" spans="1:12" s="250" customFormat="1" ht="102" x14ac:dyDescent="0.2">
      <c r="A24" s="245">
        <v>9</v>
      </c>
      <c r="B24" s="251"/>
      <c r="C24" s="251" t="s">
        <v>99</v>
      </c>
      <c r="D24" s="252" t="s">
        <v>108</v>
      </c>
      <c r="E24" s="253" t="s">
        <v>331</v>
      </c>
      <c r="F24" s="251" t="s">
        <v>76</v>
      </c>
      <c r="G24" s="249">
        <v>3</v>
      </c>
      <c r="H24" s="205"/>
      <c r="I24" s="205">
        <f t="shared" si="0"/>
        <v>0</v>
      </c>
      <c r="J24" s="257"/>
      <c r="K24" s="254"/>
      <c r="L24" s="256"/>
    </row>
    <row r="25" spans="1:12" s="250" customFormat="1" ht="102" x14ac:dyDescent="0.2">
      <c r="A25" s="245">
        <v>10</v>
      </c>
      <c r="B25" s="251"/>
      <c r="C25" s="251" t="s">
        <v>99</v>
      </c>
      <c r="D25" s="252" t="s">
        <v>108</v>
      </c>
      <c r="E25" s="253" t="s">
        <v>332</v>
      </c>
      <c r="F25" s="251" t="s">
        <v>76</v>
      </c>
      <c r="G25" s="249">
        <v>3</v>
      </c>
      <c r="H25" s="205"/>
      <c r="I25" s="205">
        <f t="shared" si="0"/>
        <v>0</v>
      </c>
      <c r="J25" s="257"/>
      <c r="K25" s="254"/>
      <c r="L25" s="256"/>
    </row>
    <row r="26" spans="1:12" s="250" customFormat="1" ht="89.25" x14ac:dyDescent="0.2">
      <c r="A26" s="245">
        <v>11</v>
      </c>
      <c r="B26" s="251"/>
      <c r="C26" s="251" t="s">
        <v>99</v>
      </c>
      <c r="D26" s="252" t="s">
        <v>223</v>
      </c>
      <c r="E26" s="253" t="s">
        <v>333</v>
      </c>
      <c r="F26" s="251" t="s">
        <v>76</v>
      </c>
      <c r="G26" s="249">
        <v>1</v>
      </c>
      <c r="H26" s="205"/>
      <c r="I26" s="205">
        <f t="shared" si="0"/>
        <v>0</v>
      </c>
      <c r="J26" s="257"/>
      <c r="K26" s="254"/>
      <c r="L26" s="256"/>
    </row>
    <row r="27" spans="1:12" s="250" customFormat="1" ht="76.5" x14ac:dyDescent="0.2">
      <c r="A27" s="245">
        <v>12</v>
      </c>
      <c r="B27" s="251"/>
      <c r="C27" s="251" t="s">
        <v>99</v>
      </c>
      <c r="D27" s="252" t="s">
        <v>224</v>
      </c>
      <c r="E27" s="255" t="s">
        <v>334</v>
      </c>
      <c r="F27" s="251" t="s">
        <v>76</v>
      </c>
      <c r="G27" s="249">
        <v>1</v>
      </c>
      <c r="H27" s="205"/>
      <c r="I27" s="205">
        <f t="shared" si="0"/>
        <v>0</v>
      </c>
      <c r="J27" s="257"/>
      <c r="K27" s="254"/>
      <c r="L27" s="256"/>
    </row>
    <row r="28" spans="1:12" s="250" customFormat="1" ht="89.25" x14ac:dyDescent="0.2">
      <c r="A28" s="245">
        <v>13</v>
      </c>
      <c r="B28" s="251"/>
      <c r="C28" s="251" t="s">
        <v>99</v>
      </c>
      <c r="D28" s="252" t="s">
        <v>81</v>
      </c>
      <c r="E28" s="253" t="s">
        <v>302</v>
      </c>
      <c r="F28" s="251" t="s">
        <v>76</v>
      </c>
      <c r="G28" s="249">
        <v>1</v>
      </c>
      <c r="H28" s="205"/>
      <c r="I28" s="205">
        <f t="shared" si="0"/>
        <v>0</v>
      </c>
      <c r="J28" s="257"/>
      <c r="K28" s="254"/>
      <c r="L28" s="256"/>
    </row>
    <row r="29" spans="1:12" s="250" customFormat="1" ht="89.25" x14ac:dyDescent="0.2">
      <c r="A29" s="245">
        <v>14</v>
      </c>
      <c r="B29" s="251"/>
      <c r="C29" s="251" t="s">
        <v>99</v>
      </c>
      <c r="D29" s="252" t="s">
        <v>95</v>
      </c>
      <c r="E29" s="253" t="s">
        <v>302</v>
      </c>
      <c r="F29" s="251" t="s">
        <v>76</v>
      </c>
      <c r="G29" s="249">
        <v>24</v>
      </c>
      <c r="H29" s="205"/>
      <c r="I29" s="205">
        <f t="shared" si="0"/>
        <v>0</v>
      </c>
      <c r="J29" s="257"/>
      <c r="K29" s="254"/>
      <c r="L29" s="256"/>
    </row>
    <row r="30" spans="1:12" x14ac:dyDescent="0.2">
      <c r="A30" s="263"/>
      <c r="B30" s="264"/>
      <c r="C30" s="264"/>
      <c r="D30" s="265"/>
      <c r="E30" s="266" t="s">
        <v>94</v>
      </c>
      <c r="F30" s="264"/>
      <c r="G30" s="267"/>
      <c r="H30" s="267"/>
      <c r="I30" s="268">
        <f>SUBTOTAL(9,I14:I29)</f>
        <v>0</v>
      </c>
      <c r="J30" s="267"/>
      <c r="K30" s="269"/>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8840F-FBE9-4E5A-8EE1-085031C8142A}">
  <sheetPr>
    <pageSetUpPr fitToPage="1"/>
  </sheetPr>
  <dimension ref="A1:L22"/>
  <sheetViews>
    <sheetView showGridLines="0" topLeftCell="A11" zoomScaleNormal="100" workbookViewId="0">
      <selection activeCell="I17" sqref="I17"/>
    </sheetView>
  </sheetViews>
  <sheetFormatPr defaultColWidth="9.140625" defaultRowHeight="12.75" x14ac:dyDescent="0.2"/>
  <cols>
    <col min="1" max="1" width="5.5703125" style="234" customWidth="1"/>
    <col min="2" max="2" width="4.42578125" style="229" customWidth="1"/>
    <col min="3" max="3" width="6" style="229" customWidth="1"/>
    <col min="4" max="4" width="12.7109375" style="261" customWidth="1"/>
    <col min="5" max="5" width="94.28515625" style="260" customWidth="1"/>
    <col min="6" max="6" width="7.7109375" style="229" customWidth="1"/>
    <col min="7" max="7" width="9.85546875" style="234" customWidth="1"/>
    <col min="8" max="8" width="13.140625" style="234" customWidth="1"/>
    <col min="9" max="9" width="15.5703125" style="234" customWidth="1"/>
    <col min="10" max="10" width="9.140625" style="234"/>
    <col min="11" max="11" width="28.7109375" style="212" customWidth="1"/>
    <col min="12" max="12" width="10.7109375" style="212" customWidth="1"/>
    <col min="13" max="16384" width="9.140625" style="236"/>
  </cols>
  <sheetData>
    <row r="1" spans="1:12" s="212" customFormat="1" ht="18" x14ac:dyDescent="0.2">
      <c r="A1" s="209" t="s">
        <v>101</v>
      </c>
      <c r="B1" s="210"/>
      <c r="C1" s="210"/>
      <c r="D1" s="211"/>
      <c r="E1" s="211"/>
      <c r="F1" s="210"/>
      <c r="G1" s="210"/>
      <c r="H1" s="210"/>
      <c r="I1" s="210"/>
    </row>
    <row r="2" spans="1:12" s="212" customFormat="1" x14ac:dyDescent="0.2">
      <c r="A2" s="213" t="s">
        <v>60</v>
      </c>
      <c r="B2" s="210"/>
      <c r="C2" s="214" t="str">
        <f>'[1]Krycí list'!E5</f>
        <v>Budova B</v>
      </c>
      <c r="D2" s="215"/>
      <c r="E2" s="215"/>
      <c r="F2" s="210"/>
      <c r="G2" s="210"/>
      <c r="H2" s="210"/>
      <c r="I2" s="210"/>
    </row>
    <row r="3" spans="1:12" s="212" customFormat="1" x14ac:dyDescent="0.2">
      <c r="A3" s="213" t="s">
        <v>61</v>
      </c>
      <c r="B3" s="210"/>
      <c r="C3" s="292" t="str">
        <f>'[1]Krycí list'!E7</f>
        <v>Základní škola, Liberec, Švermova 403/40, p. o.</v>
      </c>
      <c r="D3" s="293"/>
      <c r="E3" s="293"/>
      <c r="F3" s="210"/>
      <c r="G3" s="210"/>
      <c r="H3" s="210"/>
      <c r="I3" s="214"/>
    </row>
    <row r="4" spans="1:12" s="212" customFormat="1" x14ac:dyDescent="0.2">
      <c r="A4" s="213" t="s">
        <v>62</v>
      </c>
      <c r="B4" s="210"/>
      <c r="C4" s="214" t="str">
        <f>'[1]Krycí list'!E9</f>
        <v>OCENĚNÝ SOUPIS PRACÍ A DODÁVEK A SLUŽEB</v>
      </c>
      <c r="D4" s="215"/>
      <c r="E4" s="215"/>
      <c r="F4" s="210"/>
      <c r="G4" s="210"/>
      <c r="H4" s="210"/>
      <c r="I4" s="214"/>
    </row>
    <row r="5" spans="1:12" s="212" customFormat="1" x14ac:dyDescent="0.2">
      <c r="A5" s="210" t="s">
        <v>70</v>
      </c>
      <c r="B5" s="210"/>
      <c r="C5" s="214" t="str">
        <f>'[1]Krycí list'!P5</f>
        <v xml:space="preserve"> </v>
      </c>
      <c r="D5" s="215"/>
      <c r="E5" s="215"/>
      <c r="F5" s="210"/>
      <c r="G5" s="210"/>
      <c r="H5" s="210"/>
      <c r="I5" s="214"/>
    </row>
    <row r="6" spans="1:12" s="212" customFormat="1" x14ac:dyDescent="0.2">
      <c r="A6" s="210"/>
      <c r="B6" s="210"/>
      <c r="C6" s="214"/>
      <c r="D6" s="215"/>
      <c r="E6" s="215"/>
      <c r="F6" s="210"/>
      <c r="G6" s="210"/>
      <c r="H6" s="210"/>
      <c r="I6" s="214"/>
    </row>
    <row r="7" spans="1:12" s="212" customFormat="1" x14ac:dyDescent="0.2">
      <c r="A7" s="210" t="s">
        <v>64</v>
      </c>
      <c r="B7" s="210"/>
      <c r="C7" s="292" t="str">
        <f>'[1]Krycí list'!E26</f>
        <v>Statutární Město Liberec,
Švermova 403/40, Liberec X-Františkov, 460 10 Liberec</v>
      </c>
      <c r="D7" s="293"/>
      <c r="E7" s="293"/>
      <c r="F7" s="210"/>
      <c r="G7" s="210"/>
      <c r="H7" s="210"/>
      <c r="I7" s="214"/>
    </row>
    <row r="8" spans="1:12" s="212" customFormat="1" x14ac:dyDescent="0.2">
      <c r="A8" s="210" t="s">
        <v>65</v>
      </c>
      <c r="B8" s="210"/>
      <c r="C8" s="292" t="str">
        <f>'[1]Krycí list'!E28</f>
        <v xml:space="preserve"> </v>
      </c>
      <c r="D8" s="293"/>
      <c r="E8" s="215"/>
      <c r="F8" s="210"/>
      <c r="G8" s="210"/>
      <c r="H8" s="210"/>
      <c r="I8" s="214"/>
    </row>
    <row r="9" spans="1:12" s="212" customFormat="1" x14ac:dyDescent="0.2">
      <c r="A9" s="210" t="s">
        <v>66</v>
      </c>
      <c r="B9" s="210"/>
      <c r="C9" s="294" t="str">
        <f>'[1]Krycí list'!O31</f>
        <v>11/2024</v>
      </c>
      <c r="D9" s="293"/>
      <c r="E9" s="215"/>
      <c r="F9" s="210"/>
      <c r="G9" s="210"/>
      <c r="H9" s="210"/>
      <c r="I9" s="214"/>
    </row>
    <row r="10" spans="1:12" s="212" customFormat="1" x14ac:dyDescent="0.2">
      <c r="A10" s="210"/>
      <c r="B10" s="210"/>
      <c r="C10" s="210"/>
      <c r="D10" s="211"/>
      <c r="E10" s="211"/>
      <c r="F10" s="210"/>
      <c r="G10" s="210"/>
      <c r="H10" s="210"/>
      <c r="I10" s="210"/>
    </row>
    <row r="11" spans="1:12" s="222" customFormat="1" ht="50.25" customHeight="1" x14ac:dyDescent="0.2">
      <c r="A11" s="217" t="s">
        <v>71</v>
      </c>
      <c r="B11" s="218" t="s">
        <v>72</v>
      </c>
      <c r="C11" s="218" t="s">
        <v>73</v>
      </c>
      <c r="D11" s="218" t="s">
        <v>92</v>
      </c>
      <c r="E11" s="218" t="s">
        <v>89</v>
      </c>
      <c r="F11" s="218" t="s">
        <v>74</v>
      </c>
      <c r="G11" s="218" t="s">
        <v>75</v>
      </c>
      <c r="H11" s="218" t="s">
        <v>90</v>
      </c>
      <c r="I11" s="218" t="s">
        <v>91</v>
      </c>
      <c r="J11" s="219"/>
      <c r="K11" s="220" t="s">
        <v>97</v>
      </c>
      <c r="L11" s="221" t="s">
        <v>105</v>
      </c>
    </row>
    <row r="12" spans="1:12" s="229" customFormat="1" x14ac:dyDescent="0.2">
      <c r="A12" s="223">
        <v>1</v>
      </c>
      <c r="B12" s="224">
        <v>2</v>
      </c>
      <c r="C12" s="224">
        <v>3</v>
      </c>
      <c r="D12" s="225">
        <v>4</v>
      </c>
      <c r="E12" s="225">
        <v>5</v>
      </c>
      <c r="F12" s="224">
        <v>6</v>
      </c>
      <c r="G12" s="224">
        <v>7</v>
      </c>
      <c r="H12" s="224">
        <v>8</v>
      </c>
      <c r="I12" s="224">
        <v>9</v>
      </c>
      <c r="J12" s="226"/>
      <c r="K12" s="227">
        <v>10</v>
      </c>
      <c r="L12" s="228">
        <v>12</v>
      </c>
    </row>
    <row r="13" spans="1:12" x14ac:dyDescent="0.2">
      <c r="A13" s="230"/>
      <c r="B13" s="231"/>
      <c r="C13" s="231"/>
      <c r="D13" s="232"/>
      <c r="E13" s="233"/>
      <c r="F13" s="231"/>
      <c r="G13" s="230"/>
      <c r="H13" s="230"/>
      <c r="I13" s="230"/>
    </row>
    <row r="14" spans="1:12" s="244" customFormat="1" x14ac:dyDescent="0.2">
      <c r="A14" s="237"/>
      <c r="B14" s="238"/>
      <c r="C14" s="239"/>
      <c r="D14" s="240" t="s">
        <v>82</v>
      </c>
      <c r="E14" s="241" t="s">
        <v>288</v>
      </c>
      <c r="F14" s="239"/>
      <c r="G14" s="235"/>
      <c r="H14" s="235"/>
      <c r="I14" s="242">
        <f>SUBTOTAL(9,I15:I21)</f>
        <v>0</v>
      </c>
      <c r="J14" s="235"/>
      <c r="K14" s="243"/>
      <c r="L14" s="243"/>
    </row>
    <row r="15" spans="1:12" s="250" customFormat="1" x14ac:dyDescent="0.2">
      <c r="A15" s="245"/>
      <c r="B15" s="251"/>
      <c r="C15" s="251"/>
      <c r="D15" s="252"/>
      <c r="E15" s="246" t="s">
        <v>80</v>
      </c>
      <c r="F15" s="251"/>
      <c r="G15" s="249"/>
      <c r="H15" s="205"/>
      <c r="I15" s="247">
        <f>SUBTOTAL(9,I16:I21)</f>
        <v>0</v>
      </c>
      <c r="J15" s="248"/>
      <c r="K15" s="216"/>
      <c r="L15" s="254"/>
    </row>
    <row r="16" spans="1:12" s="250" customFormat="1" ht="140.25" x14ac:dyDescent="0.2">
      <c r="A16" s="245">
        <v>1</v>
      </c>
      <c r="B16" s="251"/>
      <c r="C16" s="251" t="s">
        <v>99</v>
      </c>
      <c r="D16" s="252" t="s">
        <v>93</v>
      </c>
      <c r="E16" s="253" t="s">
        <v>295</v>
      </c>
      <c r="F16" s="251" t="s">
        <v>76</v>
      </c>
      <c r="G16" s="249">
        <v>1</v>
      </c>
      <c r="H16" s="205"/>
      <c r="I16" s="205">
        <f t="shared" ref="I16:I21" si="0">ROUND(G16*H16,2)</f>
        <v>0</v>
      </c>
      <c r="J16" s="257"/>
      <c r="K16" s="254"/>
      <c r="L16" s="256"/>
    </row>
    <row r="17" spans="1:12" s="250" customFormat="1" ht="89.25" x14ac:dyDescent="0.2">
      <c r="A17" s="245">
        <v>2</v>
      </c>
      <c r="B17" s="251"/>
      <c r="C17" s="251" t="s">
        <v>99</v>
      </c>
      <c r="D17" s="252" t="s">
        <v>212</v>
      </c>
      <c r="E17" s="258" t="s">
        <v>213</v>
      </c>
      <c r="F17" s="251" t="s">
        <v>76</v>
      </c>
      <c r="G17" s="249">
        <v>4</v>
      </c>
      <c r="H17" s="205"/>
      <c r="I17" s="205">
        <f t="shared" si="0"/>
        <v>0</v>
      </c>
      <c r="J17" s="257"/>
      <c r="K17" s="254"/>
      <c r="L17" s="256"/>
    </row>
    <row r="18" spans="1:12" s="250" customFormat="1" ht="153" x14ac:dyDescent="0.2">
      <c r="A18" s="245">
        <v>3</v>
      </c>
      <c r="B18" s="251"/>
      <c r="C18" s="251" t="s">
        <v>99</v>
      </c>
      <c r="D18" s="252" t="s">
        <v>225</v>
      </c>
      <c r="E18" s="259" t="s">
        <v>335</v>
      </c>
      <c r="F18" s="251" t="s">
        <v>76</v>
      </c>
      <c r="G18" s="249">
        <v>1</v>
      </c>
      <c r="H18" s="205"/>
      <c r="I18" s="205">
        <f t="shared" si="0"/>
        <v>0</v>
      </c>
      <c r="J18" s="257"/>
      <c r="K18" s="216"/>
      <c r="L18" s="256"/>
    </row>
    <row r="19" spans="1:12" s="250" customFormat="1" ht="76.5" x14ac:dyDescent="0.2">
      <c r="A19" s="245">
        <v>4</v>
      </c>
      <c r="B19" s="251"/>
      <c r="C19" s="251" t="s">
        <v>99</v>
      </c>
      <c r="D19" s="252" t="s">
        <v>116</v>
      </c>
      <c r="E19" s="253" t="s">
        <v>226</v>
      </c>
      <c r="F19" s="251" t="s">
        <v>76</v>
      </c>
      <c r="G19" s="249">
        <v>2</v>
      </c>
      <c r="H19" s="205"/>
      <c r="I19" s="205">
        <f t="shared" si="0"/>
        <v>0</v>
      </c>
      <c r="J19" s="257"/>
      <c r="K19" s="216"/>
      <c r="L19" s="256"/>
    </row>
    <row r="20" spans="1:12" s="250" customFormat="1" ht="89.25" x14ac:dyDescent="0.2">
      <c r="A20" s="245">
        <v>5</v>
      </c>
      <c r="B20" s="251"/>
      <c r="C20" s="251" t="s">
        <v>99</v>
      </c>
      <c r="D20" s="252" t="s">
        <v>81</v>
      </c>
      <c r="E20" s="253" t="s">
        <v>302</v>
      </c>
      <c r="F20" s="251" t="s">
        <v>76</v>
      </c>
      <c r="G20" s="249">
        <v>1</v>
      </c>
      <c r="H20" s="205"/>
      <c r="I20" s="205">
        <f t="shared" si="0"/>
        <v>0</v>
      </c>
      <c r="J20" s="257"/>
      <c r="K20" s="254"/>
      <c r="L20" s="256"/>
    </row>
    <row r="21" spans="1:12" s="250" customFormat="1" ht="89.25" x14ac:dyDescent="0.2">
      <c r="A21" s="245">
        <v>6</v>
      </c>
      <c r="B21" s="251"/>
      <c r="C21" s="251" t="s">
        <v>99</v>
      </c>
      <c r="D21" s="252" t="s">
        <v>95</v>
      </c>
      <c r="E21" s="253" t="s">
        <v>302</v>
      </c>
      <c r="F21" s="251" t="s">
        <v>76</v>
      </c>
      <c r="G21" s="249">
        <v>16</v>
      </c>
      <c r="H21" s="205"/>
      <c r="I21" s="205">
        <f t="shared" si="0"/>
        <v>0</v>
      </c>
      <c r="J21" s="257"/>
      <c r="K21" s="254"/>
      <c r="L21" s="256"/>
    </row>
    <row r="22" spans="1:12" x14ac:dyDescent="0.2">
      <c r="A22" s="263"/>
      <c r="B22" s="264"/>
      <c r="C22" s="264"/>
      <c r="D22" s="265"/>
      <c r="E22" s="266" t="s">
        <v>94</v>
      </c>
      <c r="F22" s="264"/>
      <c r="G22" s="267"/>
      <c r="H22" s="267"/>
      <c r="I22" s="268">
        <f>SUBTOTAL(9,I14:I21)</f>
        <v>0</v>
      </c>
      <c r="J22" s="267"/>
      <c r="K22" s="269"/>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D881D-1247-42E4-BB4B-F0763639EAEC}">
  <sheetPr>
    <pageSetUpPr fitToPage="1"/>
  </sheetPr>
  <dimension ref="A1:L25"/>
  <sheetViews>
    <sheetView showGridLines="0" topLeftCell="A17" zoomScaleNormal="100" workbookViewId="0">
      <selection activeCell="I17" sqref="I17"/>
    </sheetView>
  </sheetViews>
  <sheetFormatPr defaultColWidth="9.140625" defaultRowHeight="12.75" x14ac:dyDescent="0.2"/>
  <cols>
    <col min="1" max="1" width="5.5703125" style="234" customWidth="1"/>
    <col min="2" max="2" width="4.42578125" style="229" customWidth="1"/>
    <col min="3" max="3" width="6" style="229" customWidth="1"/>
    <col min="4" max="4" width="12.7109375" style="261" customWidth="1"/>
    <col min="5" max="5" width="94.28515625" style="260" customWidth="1"/>
    <col min="6" max="6" width="7.7109375" style="229" customWidth="1"/>
    <col min="7" max="7" width="9.85546875" style="234" customWidth="1"/>
    <col min="8" max="8" width="13.140625" style="234" customWidth="1"/>
    <col min="9" max="9" width="15.5703125" style="234" customWidth="1"/>
    <col min="10" max="10" width="9.140625" style="234"/>
    <col min="11" max="11" width="28.7109375" style="212" customWidth="1"/>
    <col min="12" max="12" width="10.7109375" style="212" customWidth="1"/>
    <col min="13" max="16384" width="9.140625" style="236"/>
  </cols>
  <sheetData>
    <row r="1" spans="1:12" s="212" customFormat="1" ht="18" x14ac:dyDescent="0.2">
      <c r="A1" s="209" t="s">
        <v>101</v>
      </c>
      <c r="B1" s="210"/>
      <c r="C1" s="210"/>
      <c r="D1" s="211"/>
      <c r="E1" s="211"/>
      <c r="F1" s="210"/>
      <c r="G1" s="210"/>
      <c r="H1" s="210"/>
      <c r="I1" s="210"/>
    </row>
    <row r="2" spans="1:12" s="212" customFormat="1" x14ac:dyDescent="0.2">
      <c r="A2" s="213" t="s">
        <v>60</v>
      </c>
      <c r="B2" s="210"/>
      <c r="C2" s="214" t="str">
        <f>'[1]Krycí list'!E5</f>
        <v>Budova B</v>
      </c>
      <c r="D2" s="215"/>
      <c r="E2" s="215"/>
      <c r="F2" s="210"/>
      <c r="G2" s="210"/>
      <c r="H2" s="210"/>
      <c r="I2" s="210"/>
    </row>
    <row r="3" spans="1:12" s="212" customFormat="1" x14ac:dyDescent="0.2">
      <c r="A3" s="213" t="s">
        <v>61</v>
      </c>
      <c r="B3" s="210"/>
      <c r="C3" s="292" t="str">
        <f>'[1]Krycí list'!E7</f>
        <v>Základní škola, Liberec, Švermova 403/40, p. o.</v>
      </c>
      <c r="D3" s="293"/>
      <c r="E3" s="293"/>
      <c r="F3" s="210"/>
      <c r="G3" s="210"/>
      <c r="H3" s="210"/>
      <c r="I3" s="214"/>
    </row>
    <row r="4" spans="1:12" s="212" customFormat="1" x14ac:dyDescent="0.2">
      <c r="A4" s="213" t="s">
        <v>62</v>
      </c>
      <c r="B4" s="210"/>
      <c r="C4" s="214" t="str">
        <f>'[1]Krycí list'!E9</f>
        <v>OCENĚNÝ SOUPIS PRACÍ A DODÁVEK A SLUŽEB</v>
      </c>
      <c r="D4" s="215"/>
      <c r="E4" s="215"/>
      <c r="F4" s="210"/>
      <c r="G4" s="210"/>
      <c r="H4" s="210"/>
      <c r="I4" s="214"/>
    </row>
    <row r="5" spans="1:12" s="212" customFormat="1" x14ac:dyDescent="0.2">
      <c r="A5" s="210" t="s">
        <v>70</v>
      </c>
      <c r="B5" s="210"/>
      <c r="C5" s="214" t="str">
        <f>'[1]Krycí list'!P5</f>
        <v xml:space="preserve"> </v>
      </c>
      <c r="D5" s="215"/>
      <c r="E5" s="215"/>
      <c r="F5" s="210"/>
      <c r="G5" s="210"/>
      <c r="H5" s="210"/>
      <c r="I5" s="214"/>
    </row>
    <row r="6" spans="1:12" s="212" customFormat="1" x14ac:dyDescent="0.2">
      <c r="A6" s="210"/>
      <c r="B6" s="210"/>
      <c r="C6" s="214"/>
      <c r="D6" s="215"/>
      <c r="E6" s="215"/>
      <c r="F6" s="210"/>
      <c r="G6" s="210"/>
      <c r="H6" s="210"/>
      <c r="I6" s="214"/>
    </row>
    <row r="7" spans="1:12" s="212" customFormat="1" x14ac:dyDescent="0.2">
      <c r="A7" s="210" t="s">
        <v>64</v>
      </c>
      <c r="B7" s="210"/>
      <c r="C7" s="292" t="str">
        <f>'[1]Krycí list'!E26</f>
        <v>Statutární Město Liberec,
Švermova 403/40, Liberec X-Františkov, 460 10 Liberec</v>
      </c>
      <c r="D7" s="293"/>
      <c r="E7" s="293"/>
      <c r="F7" s="210"/>
      <c r="G7" s="210"/>
      <c r="H7" s="210"/>
      <c r="I7" s="214"/>
    </row>
    <row r="8" spans="1:12" s="212" customFormat="1" x14ac:dyDescent="0.2">
      <c r="A8" s="210" t="s">
        <v>65</v>
      </c>
      <c r="B8" s="210"/>
      <c r="C8" s="292" t="str">
        <f>'[1]Krycí list'!E28</f>
        <v xml:space="preserve"> </v>
      </c>
      <c r="D8" s="293"/>
      <c r="E8" s="215"/>
      <c r="F8" s="210"/>
      <c r="G8" s="210"/>
      <c r="H8" s="210"/>
      <c r="I8" s="214"/>
    </row>
    <row r="9" spans="1:12" s="212" customFormat="1" x14ac:dyDescent="0.2">
      <c r="A9" s="210" t="s">
        <v>66</v>
      </c>
      <c r="B9" s="210"/>
      <c r="C9" s="294" t="str">
        <f>'[1]Krycí list'!O31</f>
        <v>11/2024</v>
      </c>
      <c r="D9" s="293"/>
      <c r="E9" s="215"/>
      <c r="F9" s="210"/>
      <c r="G9" s="210"/>
      <c r="H9" s="210"/>
      <c r="I9" s="214"/>
    </row>
    <row r="10" spans="1:12" s="212" customFormat="1" x14ac:dyDescent="0.2">
      <c r="A10" s="210"/>
      <c r="B10" s="210"/>
      <c r="C10" s="210"/>
      <c r="D10" s="211"/>
      <c r="E10" s="211"/>
      <c r="F10" s="210"/>
      <c r="G10" s="210"/>
      <c r="H10" s="210"/>
      <c r="I10" s="210"/>
    </row>
    <row r="11" spans="1:12" s="222" customFormat="1" ht="50.25" customHeight="1" x14ac:dyDescent="0.2">
      <c r="A11" s="217" t="s">
        <v>71</v>
      </c>
      <c r="B11" s="218" t="s">
        <v>72</v>
      </c>
      <c r="C11" s="218" t="s">
        <v>73</v>
      </c>
      <c r="D11" s="218" t="s">
        <v>92</v>
      </c>
      <c r="E11" s="218" t="s">
        <v>89</v>
      </c>
      <c r="F11" s="218" t="s">
        <v>74</v>
      </c>
      <c r="G11" s="218" t="s">
        <v>75</v>
      </c>
      <c r="H11" s="218" t="s">
        <v>90</v>
      </c>
      <c r="I11" s="218" t="s">
        <v>91</v>
      </c>
      <c r="J11" s="219"/>
      <c r="K11" s="220" t="s">
        <v>97</v>
      </c>
      <c r="L11" s="221" t="s">
        <v>105</v>
      </c>
    </row>
    <row r="12" spans="1:12" s="229" customFormat="1" x14ac:dyDescent="0.2">
      <c r="A12" s="223">
        <v>1</v>
      </c>
      <c r="B12" s="224">
        <v>2</v>
      </c>
      <c r="C12" s="224">
        <v>3</v>
      </c>
      <c r="D12" s="225">
        <v>4</v>
      </c>
      <c r="E12" s="225">
        <v>5</v>
      </c>
      <c r="F12" s="224">
        <v>6</v>
      </c>
      <c r="G12" s="224">
        <v>7</v>
      </c>
      <c r="H12" s="224">
        <v>8</v>
      </c>
      <c r="I12" s="224">
        <v>9</v>
      </c>
      <c r="J12" s="226"/>
      <c r="K12" s="227">
        <v>10</v>
      </c>
      <c r="L12" s="228">
        <v>12</v>
      </c>
    </row>
    <row r="13" spans="1:12" x14ac:dyDescent="0.2">
      <c r="A13" s="230"/>
      <c r="B13" s="231"/>
      <c r="C13" s="231"/>
      <c r="D13" s="232"/>
      <c r="E13" s="233"/>
      <c r="F13" s="231"/>
      <c r="G13" s="230"/>
      <c r="H13" s="230"/>
      <c r="I13" s="230"/>
    </row>
    <row r="14" spans="1:12" s="244" customFormat="1" x14ac:dyDescent="0.2">
      <c r="A14" s="237"/>
      <c r="B14" s="238"/>
      <c r="C14" s="239"/>
      <c r="D14" s="240" t="s">
        <v>82</v>
      </c>
      <c r="E14" s="241" t="s">
        <v>289</v>
      </c>
      <c r="F14" s="239"/>
      <c r="G14" s="235"/>
      <c r="H14" s="235"/>
      <c r="I14" s="242">
        <f>SUBTOTAL(9,I15:I24)</f>
        <v>0</v>
      </c>
      <c r="J14" s="235"/>
      <c r="K14" s="243"/>
      <c r="L14" s="243"/>
    </row>
    <row r="15" spans="1:12" s="250" customFormat="1" x14ac:dyDescent="0.2">
      <c r="A15" s="245"/>
      <c r="B15" s="251"/>
      <c r="C15" s="251"/>
      <c r="D15" s="252"/>
      <c r="E15" s="246" t="s">
        <v>80</v>
      </c>
      <c r="F15" s="251"/>
      <c r="G15" s="249"/>
      <c r="H15" s="205"/>
      <c r="I15" s="247">
        <f>SUBTOTAL(9,I16:I24)</f>
        <v>0</v>
      </c>
      <c r="J15" s="257"/>
      <c r="K15" s="254"/>
      <c r="L15" s="256"/>
    </row>
    <row r="16" spans="1:12" s="250" customFormat="1" ht="140.25" x14ac:dyDescent="0.2">
      <c r="A16" s="245">
        <v>1</v>
      </c>
      <c r="B16" s="251"/>
      <c r="C16" s="251" t="s">
        <v>99</v>
      </c>
      <c r="D16" s="252" t="s">
        <v>93</v>
      </c>
      <c r="E16" s="253" t="s">
        <v>295</v>
      </c>
      <c r="F16" s="251" t="s">
        <v>76</v>
      </c>
      <c r="G16" s="249">
        <v>1</v>
      </c>
      <c r="H16" s="205"/>
      <c r="I16" s="205">
        <f t="shared" ref="I16:I24" si="0">ROUND(G16*H16,2)</f>
        <v>0</v>
      </c>
      <c r="J16" s="257"/>
      <c r="K16" s="254"/>
      <c r="L16" s="256"/>
    </row>
    <row r="17" spans="1:12" s="250" customFormat="1" ht="89.25" x14ac:dyDescent="0.2">
      <c r="A17" s="245">
        <v>2</v>
      </c>
      <c r="B17" s="251"/>
      <c r="C17" s="251" t="s">
        <v>99</v>
      </c>
      <c r="D17" s="252" t="s">
        <v>96</v>
      </c>
      <c r="E17" s="253" t="s">
        <v>336</v>
      </c>
      <c r="F17" s="251" t="s">
        <v>76</v>
      </c>
      <c r="G17" s="249">
        <v>5</v>
      </c>
      <c r="H17" s="205"/>
      <c r="I17" s="205">
        <f t="shared" si="0"/>
        <v>0</v>
      </c>
      <c r="J17" s="257"/>
      <c r="K17" s="254"/>
      <c r="L17" s="256"/>
    </row>
    <row r="18" spans="1:12" s="250" customFormat="1" ht="38.25" x14ac:dyDescent="0.2">
      <c r="A18" s="245">
        <v>3</v>
      </c>
      <c r="B18" s="251"/>
      <c r="C18" s="251" t="s">
        <v>99</v>
      </c>
      <c r="D18" s="252" t="s">
        <v>102</v>
      </c>
      <c r="E18" s="253" t="s">
        <v>201</v>
      </c>
      <c r="F18" s="251" t="s">
        <v>76</v>
      </c>
      <c r="G18" s="249">
        <v>20</v>
      </c>
      <c r="H18" s="205"/>
      <c r="I18" s="205">
        <f t="shared" si="0"/>
        <v>0</v>
      </c>
      <c r="J18" s="257"/>
      <c r="K18" s="254"/>
      <c r="L18" s="256"/>
    </row>
    <row r="19" spans="1:12" s="250" customFormat="1" ht="38.25" x14ac:dyDescent="0.2">
      <c r="A19" s="245">
        <v>4</v>
      </c>
      <c r="B19" s="251"/>
      <c r="C19" s="251" t="s">
        <v>99</v>
      </c>
      <c r="D19" s="252" t="s">
        <v>103</v>
      </c>
      <c r="E19" s="253" t="s">
        <v>227</v>
      </c>
      <c r="F19" s="251" t="s">
        <v>76</v>
      </c>
      <c r="G19" s="249">
        <v>20</v>
      </c>
      <c r="H19" s="205"/>
      <c r="I19" s="205">
        <f t="shared" si="0"/>
        <v>0</v>
      </c>
      <c r="J19" s="257"/>
      <c r="K19" s="254"/>
      <c r="L19" s="256"/>
    </row>
    <row r="20" spans="1:12" s="250" customFormat="1" ht="51" x14ac:dyDescent="0.2">
      <c r="A20" s="245">
        <v>5</v>
      </c>
      <c r="B20" s="251"/>
      <c r="C20" s="251" t="s">
        <v>99</v>
      </c>
      <c r="D20" s="252" t="s">
        <v>98</v>
      </c>
      <c r="E20" s="253" t="s">
        <v>318</v>
      </c>
      <c r="F20" s="251" t="s">
        <v>76</v>
      </c>
      <c r="G20" s="249">
        <v>20</v>
      </c>
      <c r="H20" s="205"/>
      <c r="I20" s="205">
        <f t="shared" si="0"/>
        <v>0</v>
      </c>
      <c r="J20" s="257"/>
      <c r="K20" s="254"/>
      <c r="L20" s="256"/>
    </row>
    <row r="21" spans="1:12" s="250" customFormat="1" ht="89.25" x14ac:dyDescent="0.2">
      <c r="A21" s="245">
        <v>6</v>
      </c>
      <c r="B21" s="251"/>
      <c r="C21" s="251" t="s">
        <v>99</v>
      </c>
      <c r="D21" s="252" t="s">
        <v>215</v>
      </c>
      <c r="E21" s="253" t="s">
        <v>337</v>
      </c>
      <c r="F21" s="251" t="s">
        <v>76</v>
      </c>
      <c r="G21" s="249">
        <v>1</v>
      </c>
      <c r="H21" s="205"/>
      <c r="I21" s="205">
        <f t="shared" si="0"/>
        <v>0</v>
      </c>
      <c r="J21" s="257"/>
      <c r="K21" s="254"/>
      <c r="L21" s="256"/>
    </row>
    <row r="22" spans="1:12" s="250" customFormat="1" ht="89.25" x14ac:dyDescent="0.2">
      <c r="A22" s="245">
        <v>7</v>
      </c>
      <c r="B22" s="251"/>
      <c r="C22" s="251" t="s">
        <v>99</v>
      </c>
      <c r="D22" s="252" t="s">
        <v>159</v>
      </c>
      <c r="E22" s="253" t="s">
        <v>338</v>
      </c>
      <c r="F22" s="251" t="s">
        <v>76</v>
      </c>
      <c r="G22" s="249">
        <v>2</v>
      </c>
      <c r="H22" s="205"/>
      <c r="I22" s="205">
        <f t="shared" si="0"/>
        <v>0</v>
      </c>
      <c r="J22" s="248"/>
      <c r="K22" s="254"/>
      <c r="L22" s="256"/>
    </row>
    <row r="23" spans="1:12" s="250" customFormat="1" ht="89.25" x14ac:dyDescent="0.2">
      <c r="A23" s="245">
        <v>8</v>
      </c>
      <c r="B23" s="251"/>
      <c r="C23" s="251" t="s">
        <v>99</v>
      </c>
      <c r="D23" s="252" t="s">
        <v>81</v>
      </c>
      <c r="E23" s="253" t="s">
        <v>302</v>
      </c>
      <c r="F23" s="251" t="s">
        <v>76</v>
      </c>
      <c r="G23" s="249">
        <v>1</v>
      </c>
      <c r="H23" s="205"/>
      <c r="I23" s="205">
        <f t="shared" si="0"/>
        <v>0</v>
      </c>
      <c r="J23" s="257"/>
      <c r="K23" s="254"/>
      <c r="L23" s="256"/>
    </row>
    <row r="24" spans="1:12" s="250" customFormat="1" ht="66" customHeight="1" x14ac:dyDescent="0.2">
      <c r="A24" s="245">
        <v>9</v>
      </c>
      <c r="B24" s="251"/>
      <c r="C24" s="251" t="s">
        <v>99</v>
      </c>
      <c r="D24" s="252" t="s">
        <v>95</v>
      </c>
      <c r="E24" s="253" t="s">
        <v>302</v>
      </c>
      <c r="F24" s="251" t="s">
        <v>76</v>
      </c>
      <c r="G24" s="249">
        <v>20</v>
      </c>
      <c r="H24" s="205"/>
      <c r="I24" s="205">
        <f t="shared" si="0"/>
        <v>0</v>
      </c>
      <c r="J24" s="248"/>
      <c r="K24" s="254"/>
      <c r="L24" s="256"/>
    </row>
    <row r="25" spans="1:12" x14ac:dyDescent="0.2">
      <c r="A25" s="263"/>
      <c r="B25" s="264"/>
      <c r="C25" s="264"/>
      <c r="D25" s="265"/>
      <c r="E25" s="266" t="s">
        <v>94</v>
      </c>
      <c r="F25" s="264"/>
      <c r="G25" s="267"/>
      <c r="H25" s="267"/>
      <c r="I25" s="268">
        <f>SUBTOTAL(9,I14:I24)</f>
        <v>0</v>
      </c>
      <c r="J25" s="267"/>
      <c r="K25" s="269"/>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29F26-8DCC-49BD-AA4B-98759A32BA4A}">
  <sheetPr>
    <pageSetUpPr fitToPage="1"/>
  </sheetPr>
  <dimension ref="A1:L48"/>
  <sheetViews>
    <sheetView showGridLines="0" zoomScaleNormal="100" workbookViewId="0">
      <selection activeCell="I17" sqref="I17"/>
    </sheetView>
  </sheetViews>
  <sheetFormatPr defaultColWidth="9.140625" defaultRowHeight="12.75" x14ac:dyDescent="0.2"/>
  <cols>
    <col min="1" max="1" width="5.5703125" style="234" customWidth="1"/>
    <col min="2" max="2" width="4.42578125" style="229" customWidth="1"/>
    <col min="3" max="3" width="6" style="229" customWidth="1"/>
    <col min="4" max="4" width="12.7109375" style="261" customWidth="1"/>
    <col min="5" max="5" width="94.28515625" style="260" customWidth="1"/>
    <col min="6" max="6" width="7.7109375" style="229" customWidth="1"/>
    <col min="7" max="7" width="9.85546875" style="234" customWidth="1"/>
    <col min="8" max="8" width="13.140625" style="234" customWidth="1"/>
    <col min="9" max="9" width="15.5703125" style="234" customWidth="1"/>
    <col min="10" max="10" width="9.140625" style="234"/>
    <col min="11" max="11" width="28.7109375" style="212" customWidth="1"/>
    <col min="12" max="12" width="10.7109375" style="212" customWidth="1"/>
    <col min="13" max="16384" width="9.140625" style="236"/>
  </cols>
  <sheetData>
    <row r="1" spans="1:12" s="212" customFormat="1" ht="18" x14ac:dyDescent="0.2">
      <c r="A1" s="209" t="s">
        <v>101</v>
      </c>
      <c r="B1" s="210"/>
      <c r="C1" s="210"/>
      <c r="D1" s="211"/>
      <c r="E1" s="211"/>
      <c r="F1" s="210"/>
      <c r="G1" s="210"/>
      <c r="H1" s="210"/>
      <c r="I1" s="210"/>
    </row>
    <row r="2" spans="1:12" s="212" customFormat="1" x14ac:dyDescent="0.2">
      <c r="A2" s="213" t="s">
        <v>60</v>
      </c>
      <c r="B2" s="210"/>
      <c r="C2" s="214" t="str">
        <f>'[1]Krycí list'!E5</f>
        <v>Budova B</v>
      </c>
      <c r="D2" s="215"/>
      <c r="E2" s="215"/>
      <c r="F2" s="210"/>
      <c r="G2" s="210"/>
      <c r="H2" s="210"/>
      <c r="I2" s="210"/>
    </row>
    <row r="3" spans="1:12" s="212" customFormat="1" x14ac:dyDescent="0.2">
      <c r="A3" s="213" t="s">
        <v>61</v>
      </c>
      <c r="B3" s="210"/>
      <c r="C3" s="292" t="str">
        <f>'[1]Krycí list'!E7</f>
        <v>Základní škola, Liberec, Švermova 403/40, p. o.</v>
      </c>
      <c r="D3" s="293"/>
      <c r="E3" s="293"/>
      <c r="F3" s="210"/>
      <c r="G3" s="210"/>
      <c r="H3" s="210"/>
      <c r="I3" s="214"/>
    </row>
    <row r="4" spans="1:12" s="212" customFormat="1" x14ac:dyDescent="0.2">
      <c r="A4" s="213" t="s">
        <v>62</v>
      </c>
      <c r="B4" s="210"/>
      <c r="C4" s="214" t="str">
        <f>'[1]Krycí list'!E9</f>
        <v>OCENĚNÝ SOUPIS PRACÍ A DODÁVEK A SLUŽEB</v>
      </c>
      <c r="D4" s="215"/>
      <c r="E4" s="215"/>
      <c r="F4" s="210"/>
      <c r="G4" s="210"/>
      <c r="H4" s="210"/>
      <c r="I4" s="214"/>
    </row>
    <row r="5" spans="1:12" s="212" customFormat="1" x14ac:dyDescent="0.2">
      <c r="A5" s="210" t="s">
        <v>70</v>
      </c>
      <c r="B5" s="210"/>
      <c r="C5" s="214" t="str">
        <f>'[1]Krycí list'!P5</f>
        <v xml:space="preserve"> </v>
      </c>
      <c r="D5" s="215"/>
      <c r="E5" s="215"/>
      <c r="F5" s="210"/>
      <c r="G5" s="210"/>
      <c r="H5" s="210"/>
      <c r="I5" s="214"/>
    </row>
    <row r="6" spans="1:12" s="212" customFormat="1" x14ac:dyDescent="0.2">
      <c r="A6" s="210"/>
      <c r="B6" s="210"/>
      <c r="C6" s="214"/>
      <c r="D6" s="215"/>
      <c r="E6" s="215"/>
      <c r="F6" s="210"/>
      <c r="G6" s="210"/>
      <c r="H6" s="210"/>
      <c r="I6" s="214"/>
    </row>
    <row r="7" spans="1:12" s="212" customFormat="1" x14ac:dyDescent="0.2">
      <c r="A7" s="210" t="s">
        <v>64</v>
      </c>
      <c r="B7" s="210"/>
      <c r="C7" s="292" t="str">
        <f>'[1]Krycí list'!E26</f>
        <v>Statutární Město Liberec,
Švermova 403/40, Liberec X-Františkov, 460 10 Liberec</v>
      </c>
      <c r="D7" s="293"/>
      <c r="E7" s="293"/>
      <c r="F7" s="210"/>
      <c r="G7" s="210"/>
      <c r="H7" s="210"/>
      <c r="I7" s="214"/>
    </row>
    <row r="8" spans="1:12" s="212" customFormat="1" x14ac:dyDescent="0.2">
      <c r="A8" s="210" t="s">
        <v>65</v>
      </c>
      <c r="B8" s="210"/>
      <c r="C8" s="292" t="str">
        <f>'[1]Krycí list'!E28</f>
        <v xml:space="preserve"> </v>
      </c>
      <c r="D8" s="293"/>
      <c r="E8" s="215"/>
      <c r="F8" s="210"/>
      <c r="G8" s="210"/>
      <c r="H8" s="210"/>
      <c r="I8" s="214"/>
    </row>
    <row r="9" spans="1:12" s="212" customFormat="1" x14ac:dyDescent="0.2">
      <c r="A9" s="210" t="s">
        <v>66</v>
      </c>
      <c r="B9" s="210"/>
      <c r="C9" s="294" t="str">
        <f>'[1]Krycí list'!O31</f>
        <v>11/2024</v>
      </c>
      <c r="D9" s="293"/>
      <c r="E9" s="215"/>
      <c r="F9" s="210"/>
      <c r="G9" s="210"/>
      <c r="H9" s="210"/>
      <c r="I9" s="214"/>
    </row>
    <row r="10" spans="1:12" s="212" customFormat="1" x14ac:dyDescent="0.2">
      <c r="A10" s="210"/>
      <c r="B10" s="210"/>
      <c r="C10" s="210"/>
      <c r="D10" s="211"/>
      <c r="E10" s="211"/>
      <c r="F10" s="210"/>
      <c r="G10" s="210"/>
      <c r="H10" s="210"/>
      <c r="I10" s="210"/>
    </row>
    <row r="11" spans="1:12" s="222" customFormat="1" ht="50.25" customHeight="1" x14ac:dyDescent="0.2">
      <c r="A11" s="217" t="s">
        <v>71</v>
      </c>
      <c r="B11" s="218" t="s">
        <v>72</v>
      </c>
      <c r="C11" s="218" t="s">
        <v>73</v>
      </c>
      <c r="D11" s="218" t="s">
        <v>92</v>
      </c>
      <c r="E11" s="218" t="s">
        <v>89</v>
      </c>
      <c r="F11" s="218" t="s">
        <v>74</v>
      </c>
      <c r="G11" s="218" t="s">
        <v>75</v>
      </c>
      <c r="H11" s="218" t="s">
        <v>90</v>
      </c>
      <c r="I11" s="218" t="s">
        <v>91</v>
      </c>
      <c r="J11" s="219"/>
      <c r="K11" s="220" t="s">
        <v>97</v>
      </c>
      <c r="L11" s="221" t="s">
        <v>105</v>
      </c>
    </row>
    <row r="12" spans="1:12" s="229" customFormat="1" x14ac:dyDescent="0.2">
      <c r="A12" s="223">
        <v>1</v>
      </c>
      <c r="B12" s="224">
        <v>2</v>
      </c>
      <c r="C12" s="224">
        <v>3</v>
      </c>
      <c r="D12" s="225">
        <v>4</v>
      </c>
      <c r="E12" s="225">
        <v>5</v>
      </c>
      <c r="F12" s="224">
        <v>6</v>
      </c>
      <c r="G12" s="224">
        <v>7</v>
      </c>
      <c r="H12" s="224">
        <v>8</v>
      </c>
      <c r="I12" s="224">
        <v>9</v>
      </c>
      <c r="J12" s="226"/>
      <c r="K12" s="227">
        <v>10</v>
      </c>
      <c r="L12" s="228">
        <v>12</v>
      </c>
    </row>
    <row r="13" spans="1:12" x14ac:dyDescent="0.2">
      <c r="A13" s="230"/>
      <c r="B13" s="231"/>
      <c r="C13" s="231"/>
      <c r="D13" s="232"/>
      <c r="E13" s="233"/>
      <c r="F13" s="231"/>
      <c r="G13" s="230"/>
      <c r="H13" s="230"/>
      <c r="I13" s="230"/>
    </row>
    <row r="14" spans="1:12" s="244" customFormat="1" x14ac:dyDescent="0.2">
      <c r="A14" s="237"/>
      <c r="B14" s="238"/>
      <c r="C14" s="239"/>
      <c r="D14" s="240" t="s">
        <v>82</v>
      </c>
      <c r="E14" s="241" t="s">
        <v>290</v>
      </c>
      <c r="F14" s="239"/>
      <c r="G14" s="235"/>
      <c r="H14" s="235"/>
      <c r="I14" s="242">
        <f>SUBTOTAL(9,I15:I47)</f>
        <v>0</v>
      </c>
      <c r="J14" s="235"/>
      <c r="K14" s="243"/>
      <c r="L14" s="243"/>
    </row>
    <row r="15" spans="1:12" s="250" customFormat="1" x14ac:dyDescent="0.2">
      <c r="A15" s="245"/>
      <c r="B15" s="251"/>
      <c r="C15" s="251"/>
      <c r="D15" s="252"/>
      <c r="E15" s="246" t="s">
        <v>80</v>
      </c>
      <c r="F15" s="251"/>
      <c r="G15" s="249"/>
      <c r="H15" s="205"/>
      <c r="I15" s="247">
        <f>SUBTOTAL(9,I16:I47)</f>
        <v>0</v>
      </c>
      <c r="J15" s="257"/>
      <c r="K15" s="254"/>
      <c r="L15" s="256"/>
    </row>
    <row r="16" spans="1:12" s="250" customFormat="1" ht="102" x14ac:dyDescent="0.2">
      <c r="A16" s="245">
        <v>1</v>
      </c>
      <c r="B16" s="251"/>
      <c r="C16" s="251" t="s">
        <v>99</v>
      </c>
      <c r="D16" s="252" t="s">
        <v>228</v>
      </c>
      <c r="E16" s="253" t="s">
        <v>339</v>
      </c>
      <c r="F16" s="251" t="s">
        <v>76</v>
      </c>
      <c r="G16" s="249">
        <v>1</v>
      </c>
      <c r="H16" s="205"/>
      <c r="I16" s="205">
        <f t="shared" ref="I16:I47" si="0">ROUND(G16*H16,2)</f>
        <v>0</v>
      </c>
      <c r="J16" s="257"/>
      <c r="K16" s="216"/>
      <c r="L16" s="216"/>
    </row>
    <row r="17" spans="1:12" s="250" customFormat="1" ht="102" x14ac:dyDescent="0.2">
      <c r="A17" s="245">
        <v>2</v>
      </c>
      <c r="B17" s="251"/>
      <c r="C17" s="251" t="s">
        <v>99</v>
      </c>
      <c r="D17" s="252" t="s">
        <v>229</v>
      </c>
      <c r="E17" s="253" t="s">
        <v>340</v>
      </c>
      <c r="F17" s="251" t="s">
        <v>76</v>
      </c>
      <c r="G17" s="249">
        <v>1</v>
      </c>
      <c r="H17" s="205"/>
      <c r="I17" s="205">
        <f t="shared" si="0"/>
        <v>0</v>
      </c>
      <c r="J17" s="257"/>
      <c r="K17" s="216"/>
      <c r="L17" s="216"/>
    </row>
    <row r="18" spans="1:12" s="250" customFormat="1" ht="89.25" x14ac:dyDescent="0.2">
      <c r="A18" s="245">
        <v>3</v>
      </c>
      <c r="B18" s="251"/>
      <c r="C18" s="251" t="s">
        <v>99</v>
      </c>
      <c r="D18" s="252" t="s">
        <v>230</v>
      </c>
      <c r="E18" s="253" t="s">
        <v>341</v>
      </c>
      <c r="F18" s="251" t="s">
        <v>76</v>
      </c>
      <c r="G18" s="249">
        <v>2</v>
      </c>
      <c r="H18" s="205"/>
      <c r="I18" s="205">
        <f t="shared" si="0"/>
        <v>0</v>
      </c>
      <c r="J18" s="257"/>
      <c r="K18" s="216"/>
      <c r="L18" s="216"/>
    </row>
    <row r="19" spans="1:12" s="250" customFormat="1" ht="89.25" x14ac:dyDescent="0.2">
      <c r="A19" s="245">
        <v>4</v>
      </c>
      <c r="B19" s="251"/>
      <c r="C19" s="251" t="s">
        <v>99</v>
      </c>
      <c r="D19" s="252" t="s">
        <v>231</v>
      </c>
      <c r="E19" s="253" t="s">
        <v>342</v>
      </c>
      <c r="F19" s="251" t="s">
        <v>76</v>
      </c>
      <c r="G19" s="249">
        <v>1</v>
      </c>
      <c r="H19" s="205"/>
      <c r="I19" s="205">
        <f t="shared" si="0"/>
        <v>0</v>
      </c>
      <c r="J19" s="257"/>
      <c r="K19" s="216"/>
      <c r="L19" s="216"/>
    </row>
    <row r="20" spans="1:12" s="250" customFormat="1" ht="89.25" x14ac:dyDescent="0.2">
      <c r="A20" s="245">
        <v>5</v>
      </c>
      <c r="B20" s="251"/>
      <c r="C20" s="251" t="s">
        <v>99</v>
      </c>
      <c r="D20" s="252" t="s">
        <v>232</v>
      </c>
      <c r="E20" s="253" t="s">
        <v>343</v>
      </c>
      <c r="F20" s="251" t="s">
        <v>76</v>
      </c>
      <c r="G20" s="249">
        <v>1</v>
      </c>
      <c r="H20" s="205"/>
      <c r="I20" s="205">
        <f t="shared" si="0"/>
        <v>0</v>
      </c>
      <c r="J20" s="257"/>
      <c r="K20" s="216"/>
      <c r="L20" s="216"/>
    </row>
    <row r="21" spans="1:12" s="250" customFormat="1" ht="51" x14ac:dyDescent="0.2">
      <c r="A21" s="245">
        <v>6</v>
      </c>
      <c r="B21" s="251"/>
      <c r="C21" s="251" t="s">
        <v>99</v>
      </c>
      <c r="D21" s="252" t="s">
        <v>233</v>
      </c>
      <c r="E21" s="253" t="s">
        <v>344</v>
      </c>
      <c r="F21" s="251" t="s">
        <v>76</v>
      </c>
      <c r="G21" s="249">
        <v>3.17</v>
      </c>
      <c r="H21" s="205"/>
      <c r="I21" s="205">
        <f t="shared" si="0"/>
        <v>0</v>
      </c>
      <c r="J21" s="257"/>
      <c r="K21" s="216"/>
      <c r="L21" s="216"/>
    </row>
    <row r="22" spans="1:12" s="250" customFormat="1" ht="25.5" x14ac:dyDescent="0.2">
      <c r="A22" s="245">
        <v>7</v>
      </c>
      <c r="B22" s="251"/>
      <c r="C22" s="251" t="s">
        <v>99</v>
      </c>
      <c r="D22" s="252" t="s">
        <v>234</v>
      </c>
      <c r="E22" s="253" t="s">
        <v>235</v>
      </c>
      <c r="F22" s="251" t="s">
        <v>76</v>
      </c>
      <c r="G22" s="249">
        <v>6</v>
      </c>
      <c r="H22" s="205"/>
      <c r="I22" s="205">
        <f t="shared" si="0"/>
        <v>0</v>
      </c>
      <c r="J22" s="257"/>
      <c r="K22" s="216"/>
      <c r="L22" s="216"/>
    </row>
    <row r="23" spans="1:12" s="250" customFormat="1" ht="25.5" x14ac:dyDescent="0.2">
      <c r="A23" s="245">
        <v>8</v>
      </c>
      <c r="B23" s="251"/>
      <c r="C23" s="251" t="s">
        <v>99</v>
      </c>
      <c r="D23" s="252" t="s">
        <v>236</v>
      </c>
      <c r="E23" s="253" t="s">
        <v>237</v>
      </c>
      <c r="F23" s="251" t="s">
        <v>76</v>
      </c>
      <c r="G23" s="249">
        <v>1</v>
      </c>
      <c r="H23" s="205"/>
      <c r="I23" s="205">
        <f t="shared" si="0"/>
        <v>0</v>
      </c>
      <c r="J23" s="257"/>
      <c r="K23" s="216"/>
      <c r="L23" s="216"/>
    </row>
    <row r="24" spans="1:12" s="250" customFormat="1" ht="25.5" x14ac:dyDescent="0.2">
      <c r="A24" s="245">
        <v>9</v>
      </c>
      <c r="B24" s="251"/>
      <c r="C24" s="251" t="s">
        <v>99</v>
      </c>
      <c r="D24" s="252" t="s">
        <v>236</v>
      </c>
      <c r="E24" s="253" t="s">
        <v>238</v>
      </c>
      <c r="F24" s="251" t="s">
        <v>76</v>
      </c>
      <c r="G24" s="249">
        <v>5</v>
      </c>
      <c r="H24" s="205"/>
      <c r="I24" s="205">
        <f t="shared" si="0"/>
        <v>0</v>
      </c>
      <c r="J24" s="257"/>
      <c r="K24" s="216"/>
      <c r="L24" s="216"/>
    </row>
    <row r="25" spans="1:12" s="250" customFormat="1" ht="255" x14ac:dyDescent="0.2">
      <c r="A25" s="245">
        <v>10</v>
      </c>
      <c r="B25" s="251"/>
      <c r="C25" s="251" t="s">
        <v>99</v>
      </c>
      <c r="D25" s="252" t="s">
        <v>239</v>
      </c>
      <c r="E25" s="253" t="s">
        <v>345</v>
      </c>
      <c r="F25" s="251" t="s">
        <v>76</v>
      </c>
      <c r="G25" s="249">
        <v>1</v>
      </c>
      <c r="H25" s="205"/>
      <c r="I25" s="205">
        <f t="shared" si="0"/>
        <v>0</v>
      </c>
      <c r="J25" s="257"/>
      <c r="K25" s="216"/>
      <c r="L25" s="216"/>
    </row>
    <row r="26" spans="1:12" s="250" customFormat="1" ht="102" x14ac:dyDescent="0.2">
      <c r="A26" s="245">
        <v>11</v>
      </c>
      <c r="B26" s="251"/>
      <c r="C26" s="251" t="s">
        <v>99</v>
      </c>
      <c r="D26" s="252" t="s">
        <v>240</v>
      </c>
      <c r="E26" s="253" t="s">
        <v>346</v>
      </c>
      <c r="F26" s="251" t="s">
        <v>76</v>
      </c>
      <c r="G26" s="249">
        <v>1</v>
      </c>
      <c r="H26" s="205"/>
      <c r="I26" s="205">
        <f t="shared" si="0"/>
        <v>0</v>
      </c>
      <c r="J26" s="257"/>
      <c r="K26" s="216"/>
      <c r="L26" s="216"/>
    </row>
    <row r="27" spans="1:12" s="250" customFormat="1" ht="25.5" x14ac:dyDescent="0.2">
      <c r="A27" s="245">
        <v>12</v>
      </c>
      <c r="B27" s="251"/>
      <c r="C27" s="251" t="s">
        <v>99</v>
      </c>
      <c r="D27" s="252" t="s">
        <v>112</v>
      </c>
      <c r="E27" s="253" t="s">
        <v>241</v>
      </c>
      <c r="F27" s="251" t="s">
        <v>76</v>
      </c>
      <c r="G27" s="249">
        <v>2</v>
      </c>
      <c r="H27" s="205"/>
      <c r="I27" s="205">
        <f t="shared" si="0"/>
        <v>0</v>
      </c>
      <c r="J27" s="257"/>
      <c r="K27" s="216"/>
      <c r="L27" s="216"/>
    </row>
    <row r="28" spans="1:12" s="250" customFormat="1" ht="127.5" x14ac:dyDescent="0.2">
      <c r="A28" s="245">
        <v>13</v>
      </c>
      <c r="B28" s="251"/>
      <c r="C28" s="251" t="s">
        <v>99</v>
      </c>
      <c r="D28" s="252" t="s">
        <v>114</v>
      </c>
      <c r="E28" s="253" t="s">
        <v>347</v>
      </c>
      <c r="F28" s="251" t="s">
        <v>76</v>
      </c>
      <c r="G28" s="249">
        <v>10</v>
      </c>
      <c r="H28" s="205"/>
      <c r="I28" s="205">
        <f t="shared" si="0"/>
        <v>0</v>
      </c>
      <c r="J28" s="257"/>
      <c r="K28" s="216"/>
      <c r="L28" s="216"/>
    </row>
    <row r="29" spans="1:12" s="250" customFormat="1" ht="51" x14ac:dyDescent="0.2">
      <c r="A29" s="245">
        <v>14</v>
      </c>
      <c r="B29" s="251"/>
      <c r="C29" s="251" t="s">
        <v>99</v>
      </c>
      <c r="D29" s="252" t="s">
        <v>242</v>
      </c>
      <c r="E29" s="253" t="s">
        <v>348</v>
      </c>
      <c r="F29" s="251" t="s">
        <v>76</v>
      </c>
      <c r="G29" s="249">
        <v>4</v>
      </c>
      <c r="H29" s="205"/>
      <c r="I29" s="205">
        <f t="shared" si="0"/>
        <v>0</v>
      </c>
      <c r="J29" s="257"/>
      <c r="K29" s="216"/>
      <c r="L29" s="216"/>
    </row>
    <row r="30" spans="1:12" s="250" customFormat="1" ht="51" x14ac:dyDescent="0.2">
      <c r="A30" s="245">
        <v>15</v>
      </c>
      <c r="B30" s="251"/>
      <c r="C30" s="251" t="s">
        <v>99</v>
      </c>
      <c r="D30" s="252" t="s">
        <v>242</v>
      </c>
      <c r="E30" s="253" t="s">
        <v>349</v>
      </c>
      <c r="F30" s="251" t="s">
        <v>76</v>
      </c>
      <c r="G30" s="249">
        <v>1</v>
      </c>
      <c r="H30" s="205"/>
      <c r="I30" s="205">
        <f t="shared" si="0"/>
        <v>0</v>
      </c>
      <c r="J30" s="257"/>
      <c r="K30" s="216"/>
      <c r="L30" s="216"/>
    </row>
    <row r="31" spans="1:12" s="250" customFormat="1" ht="38.25" x14ac:dyDescent="0.2">
      <c r="A31" s="245">
        <v>16</v>
      </c>
      <c r="B31" s="251"/>
      <c r="C31" s="251" t="s">
        <v>99</v>
      </c>
      <c r="D31" s="252" t="s">
        <v>243</v>
      </c>
      <c r="E31" s="253" t="s">
        <v>350</v>
      </c>
      <c r="F31" s="251" t="s">
        <v>76</v>
      </c>
      <c r="G31" s="249">
        <v>1</v>
      </c>
      <c r="H31" s="205"/>
      <c r="I31" s="205">
        <f t="shared" si="0"/>
        <v>0</v>
      </c>
      <c r="J31" s="257"/>
      <c r="K31" s="216"/>
      <c r="L31" s="216"/>
    </row>
    <row r="32" spans="1:12" s="250" customFormat="1" ht="102" x14ac:dyDescent="0.2">
      <c r="A32" s="245">
        <v>17</v>
      </c>
      <c r="B32" s="251"/>
      <c r="C32" s="251" t="s">
        <v>99</v>
      </c>
      <c r="D32" s="252" t="s">
        <v>215</v>
      </c>
      <c r="E32" s="253" t="s">
        <v>351</v>
      </c>
      <c r="F32" s="251" t="s">
        <v>76</v>
      </c>
      <c r="G32" s="249">
        <v>2</v>
      </c>
      <c r="H32" s="205"/>
      <c r="I32" s="205">
        <f t="shared" si="0"/>
        <v>0</v>
      </c>
      <c r="J32" s="257"/>
      <c r="K32" s="254"/>
      <c r="L32" s="216"/>
    </row>
    <row r="33" spans="1:12" s="250" customFormat="1" ht="102" x14ac:dyDescent="0.2">
      <c r="A33" s="245">
        <v>18</v>
      </c>
      <c r="B33" s="251"/>
      <c r="C33" s="251" t="s">
        <v>99</v>
      </c>
      <c r="D33" s="252" t="s">
        <v>215</v>
      </c>
      <c r="E33" s="253" t="s">
        <v>326</v>
      </c>
      <c r="F33" s="251" t="s">
        <v>76</v>
      </c>
      <c r="G33" s="249">
        <v>1</v>
      </c>
      <c r="H33" s="205"/>
      <c r="I33" s="205">
        <f t="shared" si="0"/>
        <v>0</v>
      </c>
      <c r="J33" s="257"/>
      <c r="K33" s="254"/>
      <c r="L33" s="216"/>
    </row>
    <row r="34" spans="1:12" s="250" customFormat="1" ht="102" x14ac:dyDescent="0.2">
      <c r="A34" s="245">
        <v>19</v>
      </c>
      <c r="B34" s="251"/>
      <c r="C34" s="251" t="s">
        <v>99</v>
      </c>
      <c r="D34" s="252" t="s">
        <v>244</v>
      </c>
      <c r="E34" s="253" t="s">
        <v>352</v>
      </c>
      <c r="F34" s="251" t="s">
        <v>76</v>
      </c>
      <c r="G34" s="249">
        <v>3</v>
      </c>
      <c r="H34" s="205"/>
      <c r="I34" s="205">
        <f t="shared" si="0"/>
        <v>0</v>
      </c>
      <c r="J34" s="257"/>
      <c r="K34" s="254"/>
      <c r="L34" s="216"/>
    </row>
    <row r="35" spans="1:12" s="250" customFormat="1" ht="114.75" x14ac:dyDescent="0.2">
      <c r="A35" s="245">
        <v>20</v>
      </c>
      <c r="B35" s="251"/>
      <c r="C35" s="251" t="s">
        <v>99</v>
      </c>
      <c r="D35" s="252" t="s">
        <v>108</v>
      </c>
      <c r="E35" s="253" t="s">
        <v>353</v>
      </c>
      <c r="F35" s="251" t="s">
        <v>76</v>
      </c>
      <c r="G35" s="249">
        <v>6</v>
      </c>
      <c r="H35" s="205"/>
      <c r="I35" s="205">
        <f t="shared" si="0"/>
        <v>0</v>
      </c>
      <c r="J35" s="257"/>
      <c r="K35" s="216"/>
      <c r="L35" s="216"/>
    </row>
    <row r="36" spans="1:12" s="250" customFormat="1" ht="38.25" x14ac:dyDescent="0.2">
      <c r="A36" s="245">
        <v>21</v>
      </c>
      <c r="B36" s="251"/>
      <c r="C36" s="251" t="s">
        <v>99</v>
      </c>
      <c r="D36" s="254" t="s">
        <v>245</v>
      </c>
      <c r="E36" s="253" t="s">
        <v>246</v>
      </c>
      <c r="F36" s="251" t="s">
        <v>76</v>
      </c>
      <c r="G36" s="249">
        <v>1</v>
      </c>
      <c r="H36" s="205"/>
      <c r="I36" s="205">
        <f t="shared" si="0"/>
        <v>0</v>
      </c>
      <c r="J36" s="257"/>
      <c r="K36" s="216"/>
      <c r="L36" s="216"/>
    </row>
    <row r="37" spans="1:12" s="250" customFormat="1" ht="89.25" x14ac:dyDescent="0.2">
      <c r="A37" s="245">
        <v>22</v>
      </c>
      <c r="B37" s="251"/>
      <c r="C37" s="251" t="s">
        <v>99</v>
      </c>
      <c r="D37" s="252" t="s">
        <v>81</v>
      </c>
      <c r="E37" s="253" t="s">
        <v>302</v>
      </c>
      <c r="F37" s="251" t="s">
        <v>76</v>
      </c>
      <c r="G37" s="249">
        <v>1</v>
      </c>
      <c r="H37" s="205"/>
      <c r="I37" s="205">
        <f t="shared" si="0"/>
        <v>0</v>
      </c>
      <c r="J37" s="257"/>
      <c r="K37" s="216"/>
      <c r="L37" s="216"/>
    </row>
    <row r="38" spans="1:12" s="250" customFormat="1" ht="102" x14ac:dyDescent="0.2">
      <c r="A38" s="245">
        <v>23</v>
      </c>
      <c r="B38" s="251"/>
      <c r="C38" s="251" t="s">
        <v>99</v>
      </c>
      <c r="D38" s="252" t="s">
        <v>95</v>
      </c>
      <c r="E38" s="253" t="s">
        <v>303</v>
      </c>
      <c r="F38" s="251" t="s">
        <v>76</v>
      </c>
      <c r="G38" s="249">
        <v>30</v>
      </c>
      <c r="H38" s="205"/>
      <c r="I38" s="205">
        <f t="shared" si="0"/>
        <v>0</v>
      </c>
      <c r="J38" s="257"/>
      <c r="K38" s="216"/>
      <c r="L38" s="216"/>
    </row>
    <row r="39" spans="1:12" s="250" customFormat="1" ht="63.75" x14ac:dyDescent="0.2">
      <c r="A39" s="245">
        <v>24</v>
      </c>
      <c r="B39" s="251"/>
      <c r="C39" s="251" t="s">
        <v>99</v>
      </c>
      <c r="D39" s="252" t="s">
        <v>119</v>
      </c>
      <c r="E39" s="253" t="s">
        <v>312</v>
      </c>
      <c r="F39" s="251" t="s">
        <v>76</v>
      </c>
      <c r="G39" s="249">
        <v>4</v>
      </c>
      <c r="H39" s="205"/>
      <c r="I39" s="205">
        <f t="shared" si="0"/>
        <v>0</v>
      </c>
      <c r="J39" s="257"/>
      <c r="K39" s="216"/>
      <c r="L39" s="216"/>
    </row>
    <row r="40" spans="1:12" s="250" customFormat="1" ht="76.5" x14ac:dyDescent="0.2">
      <c r="A40" s="245">
        <v>25</v>
      </c>
      <c r="B40" s="251"/>
      <c r="C40" s="251" t="s">
        <v>99</v>
      </c>
      <c r="D40" s="252" t="s">
        <v>120</v>
      </c>
      <c r="E40" s="253" t="s">
        <v>247</v>
      </c>
      <c r="F40" s="251" t="s">
        <v>76</v>
      </c>
      <c r="G40" s="249">
        <v>4</v>
      </c>
      <c r="H40" s="205"/>
      <c r="I40" s="205">
        <f t="shared" si="0"/>
        <v>0</v>
      </c>
      <c r="J40" s="257"/>
      <c r="K40" s="216"/>
      <c r="L40" s="216"/>
    </row>
    <row r="41" spans="1:12" s="250" customFormat="1" ht="38.25" x14ac:dyDescent="0.2">
      <c r="A41" s="245">
        <v>26</v>
      </c>
      <c r="B41" s="251"/>
      <c r="C41" s="251" t="s">
        <v>99</v>
      </c>
      <c r="D41" s="252" t="s">
        <v>81</v>
      </c>
      <c r="E41" s="253" t="s">
        <v>168</v>
      </c>
      <c r="F41" s="251" t="s">
        <v>76</v>
      </c>
      <c r="G41" s="249">
        <v>4</v>
      </c>
      <c r="H41" s="205"/>
      <c r="I41" s="205">
        <f t="shared" si="0"/>
        <v>0</v>
      </c>
      <c r="J41" s="257"/>
      <c r="K41" s="216"/>
      <c r="L41" s="216"/>
    </row>
    <row r="42" spans="1:12" s="250" customFormat="1" ht="102" x14ac:dyDescent="0.2">
      <c r="A42" s="245">
        <v>27</v>
      </c>
      <c r="B42" s="251"/>
      <c r="C42" s="251" t="s">
        <v>99</v>
      </c>
      <c r="D42" s="252" t="s">
        <v>248</v>
      </c>
      <c r="E42" s="253" t="s">
        <v>354</v>
      </c>
      <c r="F42" s="251" t="s">
        <v>76</v>
      </c>
      <c r="G42" s="249">
        <v>1</v>
      </c>
      <c r="H42" s="205"/>
      <c r="I42" s="205">
        <f t="shared" si="0"/>
        <v>0</v>
      </c>
      <c r="J42" s="257"/>
      <c r="K42" s="216"/>
      <c r="L42" s="216"/>
    </row>
    <row r="43" spans="1:12" s="250" customFormat="1" ht="114.75" x14ac:dyDescent="0.2">
      <c r="A43" s="245">
        <v>28</v>
      </c>
      <c r="B43" s="251"/>
      <c r="C43" s="251" t="s">
        <v>99</v>
      </c>
      <c r="D43" s="252" t="s">
        <v>121</v>
      </c>
      <c r="E43" s="253" t="s">
        <v>355</v>
      </c>
      <c r="F43" s="251" t="s">
        <v>76</v>
      </c>
      <c r="G43" s="249">
        <v>1</v>
      </c>
      <c r="H43" s="205"/>
      <c r="I43" s="205">
        <f t="shared" si="0"/>
        <v>0</v>
      </c>
      <c r="J43" s="257"/>
      <c r="K43" s="216"/>
      <c r="L43" s="216"/>
    </row>
    <row r="44" spans="1:12" s="250" customFormat="1" ht="102" x14ac:dyDescent="0.2">
      <c r="A44" s="245">
        <v>29</v>
      </c>
      <c r="B44" s="251"/>
      <c r="C44" s="251" t="s">
        <v>99</v>
      </c>
      <c r="D44" s="252" t="s">
        <v>108</v>
      </c>
      <c r="E44" s="253" t="s">
        <v>320</v>
      </c>
      <c r="F44" s="251" t="s">
        <v>76</v>
      </c>
      <c r="G44" s="249">
        <v>1</v>
      </c>
      <c r="H44" s="205"/>
      <c r="I44" s="205">
        <f t="shared" si="0"/>
        <v>0</v>
      </c>
      <c r="J44" s="257"/>
      <c r="K44" s="216"/>
      <c r="L44" s="216"/>
    </row>
    <row r="45" spans="1:12" s="250" customFormat="1" ht="114.75" x14ac:dyDescent="0.2">
      <c r="A45" s="245">
        <v>30</v>
      </c>
      <c r="B45" s="251"/>
      <c r="C45" s="251" t="s">
        <v>99</v>
      </c>
      <c r="D45" s="252" t="s">
        <v>107</v>
      </c>
      <c r="E45" s="253" t="s">
        <v>356</v>
      </c>
      <c r="F45" s="251" t="s">
        <v>76</v>
      </c>
      <c r="G45" s="249">
        <v>1</v>
      </c>
      <c r="H45" s="205"/>
      <c r="I45" s="205">
        <f t="shared" si="0"/>
        <v>0</v>
      </c>
      <c r="J45" s="257"/>
      <c r="K45" s="216"/>
      <c r="L45" s="216"/>
    </row>
    <row r="46" spans="1:12" s="250" customFormat="1" ht="38.25" x14ac:dyDescent="0.2">
      <c r="A46" s="245">
        <v>31</v>
      </c>
      <c r="B46" s="251"/>
      <c r="C46" s="251" t="s">
        <v>99</v>
      </c>
      <c r="D46" s="254" t="s">
        <v>111</v>
      </c>
      <c r="E46" s="253" t="s">
        <v>162</v>
      </c>
      <c r="F46" s="251" t="s">
        <v>76</v>
      </c>
      <c r="G46" s="249">
        <v>2</v>
      </c>
      <c r="H46" s="205"/>
      <c r="I46" s="205">
        <f t="shared" si="0"/>
        <v>0</v>
      </c>
      <c r="J46" s="257"/>
      <c r="K46" s="216"/>
      <c r="L46" s="216"/>
    </row>
    <row r="47" spans="1:12" s="250" customFormat="1" ht="51" x14ac:dyDescent="0.2">
      <c r="A47" s="245">
        <v>32</v>
      </c>
      <c r="B47" s="251"/>
      <c r="C47" s="251" t="s">
        <v>99</v>
      </c>
      <c r="D47" s="252" t="s">
        <v>249</v>
      </c>
      <c r="E47" s="253" t="s">
        <v>250</v>
      </c>
      <c r="F47" s="251" t="s">
        <v>76</v>
      </c>
      <c r="G47" s="249">
        <v>1</v>
      </c>
      <c r="H47" s="205"/>
      <c r="I47" s="205">
        <f t="shared" si="0"/>
        <v>0</v>
      </c>
      <c r="J47" s="257"/>
      <c r="K47" s="207"/>
      <c r="L47" s="216"/>
    </row>
    <row r="48" spans="1:12" x14ac:dyDescent="0.2">
      <c r="A48" s="263"/>
      <c r="B48" s="264"/>
      <c r="C48" s="264"/>
      <c r="D48" s="265"/>
      <c r="E48" s="266" t="s">
        <v>94</v>
      </c>
      <c r="F48" s="264"/>
      <c r="G48" s="267"/>
      <c r="H48" s="267"/>
      <c r="I48" s="268">
        <f>SUBTOTAL(9,I14:I47)</f>
        <v>0</v>
      </c>
      <c r="J48" s="267"/>
      <c r="K48" s="269"/>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2377-6A22-4A87-9939-5C47A5366979}">
  <sheetPr>
    <pageSetUpPr fitToPage="1"/>
  </sheetPr>
  <dimension ref="A1:L28"/>
  <sheetViews>
    <sheetView showGridLines="0" topLeftCell="A20" zoomScaleNormal="100" workbookViewId="0">
      <selection activeCell="I17" sqref="I17"/>
    </sheetView>
  </sheetViews>
  <sheetFormatPr defaultColWidth="9.140625" defaultRowHeight="12.75" x14ac:dyDescent="0.2"/>
  <cols>
    <col min="1" max="1" width="5.5703125" style="234" customWidth="1"/>
    <col min="2" max="2" width="4.42578125" style="229" customWidth="1"/>
    <col min="3" max="3" width="6" style="229" customWidth="1"/>
    <col min="4" max="4" width="12.7109375" style="261" customWidth="1"/>
    <col min="5" max="5" width="94.28515625" style="260" customWidth="1"/>
    <col min="6" max="6" width="7.7109375" style="229" customWidth="1"/>
    <col min="7" max="7" width="9.85546875" style="234" customWidth="1"/>
    <col min="8" max="8" width="13.140625" style="234" customWidth="1"/>
    <col min="9" max="9" width="15.5703125" style="234" customWidth="1"/>
    <col min="10" max="10" width="9.140625" style="234"/>
    <col min="11" max="11" width="28.7109375" style="212" customWidth="1"/>
    <col min="12" max="12" width="10.7109375" style="212" customWidth="1"/>
    <col min="13" max="16384" width="9.140625" style="236"/>
  </cols>
  <sheetData>
    <row r="1" spans="1:12" s="212" customFormat="1" ht="18" x14ac:dyDescent="0.2">
      <c r="A1" s="209" t="s">
        <v>101</v>
      </c>
      <c r="B1" s="210"/>
      <c r="C1" s="210"/>
      <c r="D1" s="211"/>
      <c r="E1" s="211"/>
      <c r="F1" s="210"/>
      <c r="G1" s="210"/>
      <c r="H1" s="210"/>
      <c r="I1" s="210"/>
    </row>
    <row r="2" spans="1:12" s="212" customFormat="1" x14ac:dyDescent="0.2">
      <c r="A2" s="213" t="s">
        <v>60</v>
      </c>
      <c r="B2" s="210"/>
      <c r="C2" s="214" t="str">
        <f>'[1]Krycí list'!E5</f>
        <v>Budova B</v>
      </c>
      <c r="D2" s="215"/>
      <c r="E2" s="215"/>
      <c r="F2" s="210"/>
      <c r="G2" s="210"/>
      <c r="H2" s="210"/>
      <c r="I2" s="210"/>
    </row>
    <row r="3" spans="1:12" s="212" customFormat="1" x14ac:dyDescent="0.2">
      <c r="A3" s="213" t="s">
        <v>61</v>
      </c>
      <c r="B3" s="210"/>
      <c r="C3" s="292" t="str">
        <f>'[1]Krycí list'!E7</f>
        <v>Základní škola, Liberec, Švermova 403/40, p. o.</v>
      </c>
      <c r="D3" s="293"/>
      <c r="E3" s="293"/>
      <c r="F3" s="210"/>
      <c r="G3" s="210"/>
      <c r="H3" s="210"/>
      <c r="I3" s="214"/>
    </row>
    <row r="4" spans="1:12" s="212" customFormat="1" x14ac:dyDescent="0.2">
      <c r="A4" s="213" t="s">
        <v>62</v>
      </c>
      <c r="B4" s="210"/>
      <c r="C4" s="214" t="str">
        <f>'[1]Krycí list'!E9</f>
        <v>OCENĚNÝ SOUPIS PRACÍ A DODÁVEK A SLUŽEB</v>
      </c>
      <c r="D4" s="215"/>
      <c r="E4" s="215"/>
      <c r="F4" s="210"/>
      <c r="G4" s="210"/>
      <c r="H4" s="210"/>
      <c r="I4" s="214"/>
    </row>
    <row r="5" spans="1:12" s="212" customFormat="1" x14ac:dyDescent="0.2">
      <c r="A5" s="210" t="s">
        <v>70</v>
      </c>
      <c r="B5" s="210"/>
      <c r="C5" s="214" t="str">
        <f>'[1]Krycí list'!P5</f>
        <v xml:space="preserve"> </v>
      </c>
      <c r="D5" s="215"/>
      <c r="E5" s="215"/>
      <c r="F5" s="210"/>
      <c r="G5" s="210"/>
      <c r="H5" s="210"/>
      <c r="I5" s="214"/>
    </row>
    <row r="6" spans="1:12" s="212" customFormat="1" x14ac:dyDescent="0.2">
      <c r="A6" s="210"/>
      <c r="B6" s="210"/>
      <c r="C6" s="214"/>
      <c r="D6" s="215"/>
      <c r="E6" s="215"/>
      <c r="F6" s="210"/>
      <c r="G6" s="210"/>
      <c r="H6" s="210"/>
      <c r="I6" s="214"/>
    </row>
    <row r="7" spans="1:12" s="212" customFormat="1" x14ac:dyDescent="0.2">
      <c r="A7" s="210" t="s">
        <v>64</v>
      </c>
      <c r="B7" s="210"/>
      <c r="C7" s="292" t="str">
        <f>'[1]Krycí list'!E26</f>
        <v>Statutární Město Liberec,
Švermova 403/40, Liberec X-Františkov, 460 10 Liberec</v>
      </c>
      <c r="D7" s="293"/>
      <c r="E7" s="293"/>
      <c r="F7" s="210"/>
      <c r="G7" s="210"/>
      <c r="H7" s="210"/>
      <c r="I7" s="214"/>
    </row>
    <row r="8" spans="1:12" s="212" customFormat="1" x14ac:dyDescent="0.2">
      <c r="A8" s="210" t="s">
        <v>65</v>
      </c>
      <c r="B8" s="210"/>
      <c r="C8" s="292" t="str">
        <f>'[1]Krycí list'!E28</f>
        <v xml:space="preserve"> </v>
      </c>
      <c r="D8" s="293"/>
      <c r="E8" s="215"/>
      <c r="F8" s="210"/>
      <c r="G8" s="210"/>
      <c r="H8" s="210"/>
      <c r="I8" s="214"/>
    </row>
    <row r="9" spans="1:12" s="212" customFormat="1" x14ac:dyDescent="0.2">
      <c r="A9" s="210" t="s">
        <v>66</v>
      </c>
      <c r="B9" s="210"/>
      <c r="C9" s="294" t="str">
        <f>'[1]Krycí list'!O31</f>
        <v>11/2024</v>
      </c>
      <c r="D9" s="293"/>
      <c r="E9" s="215"/>
      <c r="F9" s="210"/>
      <c r="G9" s="210"/>
      <c r="H9" s="210"/>
      <c r="I9" s="214"/>
    </row>
    <row r="10" spans="1:12" s="212" customFormat="1" x14ac:dyDescent="0.2">
      <c r="A10" s="210"/>
      <c r="B10" s="210"/>
      <c r="C10" s="210"/>
      <c r="D10" s="211"/>
      <c r="E10" s="211"/>
      <c r="F10" s="210"/>
      <c r="G10" s="210"/>
      <c r="H10" s="210"/>
      <c r="I10" s="210"/>
    </row>
    <row r="11" spans="1:12" s="222" customFormat="1" ht="50.25" customHeight="1" x14ac:dyDescent="0.2">
      <c r="A11" s="217" t="s">
        <v>71</v>
      </c>
      <c r="B11" s="218" t="s">
        <v>72</v>
      </c>
      <c r="C11" s="218" t="s">
        <v>73</v>
      </c>
      <c r="D11" s="218" t="s">
        <v>92</v>
      </c>
      <c r="E11" s="218" t="s">
        <v>89</v>
      </c>
      <c r="F11" s="218" t="s">
        <v>74</v>
      </c>
      <c r="G11" s="218" t="s">
        <v>75</v>
      </c>
      <c r="H11" s="218" t="s">
        <v>90</v>
      </c>
      <c r="I11" s="218" t="s">
        <v>91</v>
      </c>
      <c r="J11" s="219"/>
      <c r="K11" s="220" t="s">
        <v>97</v>
      </c>
      <c r="L11" s="221" t="s">
        <v>105</v>
      </c>
    </row>
    <row r="12" spans="1:12" s="229" customFormat="1" x14ac:dyDescent="0.2">
      <c r="A12" s="223">
        <v>1</v>
      </c>
      <c r="B12" s="224">
        <v>2</v>
      </c>
      <c r="C12" s="224">
        <v>3</v>
      </c>
      <c r="D12" s="225">
        <v>4</v>
      </c>
      <c r="E12" s="225">
        <v>5</v>
      </c>
      <c r="F12" s="224">
        <v>6</v>
      </c>
      <c r="G12" s="224">
        <v>7</v>
      </c>
      <c r="H12" s="224">
        <v>8</v>
      </c>
      <c r="I12" s="224">
        <v>9</v>
      </c>
      <c r="J12" s="226"/>
      <c r="K12" s="227">
        <v>10</v>
      </c>
      <c r="L12" s="228">
        <v>12</v>
      </c>
    </row>
    <row r="13" spans="1:12" x14ac:dyDescent="0.2">
      <c r="A13" s="230"/>
      <c r="B13" s="231"/>
      <c r="C13" s="231"/>
      <c r="D13" s="232"/>
      <c r="E13" s="233"/>
      <c r="F13" s="231"/>
      <c r="G13" s="230"/>
      <c r="H13" s="230"/>
      <c r="I13" s="230"/>
    </row>
    <row r="14" spans="1:12" s="244" customFormat="1" x14ac:dyDescent="0.2">
      <c r="A14" s="237"/>
      <c r="B14" s="238"/>
      <c r="C14" s="239"/>
      <c r="D14" s="240" t="s">
        <v>82</v>
      </c>
      <c r="E14" s="241" t="s">
        <v>291</v>
      </c>
      <c r="F14" s="239"/>
      <c r="G14" s="235"/>
      <c r="H14" s="235"/>
      <c r="I14" s="242">
        <f>SUBTOTAL(9,I15:I27)</f>
        <v>0</v>
      </c>
      <c r="J14" s="235"/>
      <c r="K14" s="243"/>
      <c r="L14" s="243"/>
    </row>
    <row r="15" spans="1:12" s="250" customFormat="1" x14ac:dyDescent="0.2">
      <c r="A15" s="245"/>
      <c r="B15" s="251"/>
      <c r="C15" s="251"/>
      <c r="D15" s="252"/>
      <c r="E15" s="246" t="s">
        <v>80</v>
      </c>
      <c r="F15" s="251"/>
      <c r="G15" s="249"/>
      <c r="H15" s="205"/>
      <c r="I15" s="247">
        <f>SUBTOTAL(9,I16:I27)</f>
        <v>0</v>
      </c>
      <c r="J15" s="257"/>
      <c r="K15" s="254"/>
      <c r="L15" s="256"/>
    </row>
    <row r="16" spans="1:12" s="250" customFormat="1" ht="140.25" x14ac:dyDescent="0.2">
      <c r="A16" s="245">
        <v>1</v>
      </c>
      <c r="B16" s="251"/>
      <c r="C16" s="251" t="s">
        <v>99</v>
      </c>
      <c r="D16" s="252" t="s">
        <v>93</v>
      </c>
      <c r="E16" s="253" t="s">
        <v>295</v>
      </c>
      <c r="F16" s="251" t="s">
        <v>76</v>
      </c>
      <c r="G16" s="249">
        <v>1</v>
      </c>
      <c r="H16" s="205"/>
      <c r="I16" s="205">
        <f t="shared" ref="I16:I27" si="0">ROUND(G16*H16,2)</f>
        <v>0</v>
      </c>
      <c r="J16" s="257"/>
      <c r="K16" s="254"/>
      <c r="L16" s="256"/>
    </row>
    <row r="17" spans="1:12" s="250" customFormat="1" ht="102" x14ac:dyDescent="0.2">
      <c r="A17" s="245">
        <v>2</v>
      </c>
      <c r="B17" s="251"/>
      <c r="C17" s="251" t="s">
        <v>99</v>
      </c>
      <c r="D17" s="252" t="s">
        <v>251</v>
      </c>
      <c r="E17" s="253" t="s">
        <v>252</v>
      </c>
      <c r="F17" s="251" t="s">
        <v>76</v>
      </c>
      <c r="G17" s="249">
        <v>30</v>
      </c>
      <c r="H17" s="205"/>
      <c r="I17" s="205">
        <f t="shared" si="0"/>
        <v>0</v>
      </c>
      <c r="J17" s="257"/>
      <c r="K17" s="216"/>
      <c r="L17" s="256"/>
    </row>
    <row r="18" spans="1:12" s="250" customFormat="1" ht="102" x14ac:dyDescent="0.2">
      <c r="A18" s="245">
        <v>3</v>
      </c>
      <c r="B18" s="251"/>
      <c r="C18" s="251" t="s">
        <v>99</v>
      </c>
      <c r="D18" s="252" t="s">
        <v>244</v>
      </c>
      <c r="E18" s="262" t="s">
        <v>253</v>
      </c>
      <c r="F18" s="251" t="s">
        <v>76</v>
      </c>
      <c r="G18" s="249">
        <v>2</v>
      </c>
      <c r="H18" s="205"/>
      <c r="I18" s="205">
        <f t="shared" si="0"/>
        <v>0</v>
      </c>
      <c r="J18" s="257"/>
      <c r="K18" s="254"/>
      <c r="L18" s="256"/>
    </row>
    <row r="19" spans="1:12" s="250" customFormat="1" ht="102" x14ac:dyDescent="0.2">
      <c r="A19" s="245">
        <v>4</v>
      </c>
      <c r="B19" s="251"/>
      <c r="C19" s="251" t="s">
        <v>99</v>
      </c>
      <c r="D19" s="252" t="s">
        <v>244</v>
      </c>
      <c r="E19" s="262" t="s">
        <v>254</v>
      </c>
      <c r="F19" s="251" t="s">
        <v>76</v>
      </c>
      <c r="G19" s="249">
        <v>2</v>
      </c>
      <c r="H19" s="205"/>
      <c r="I19" s="205">
        <f t="shared" si="0"/>
        <v>0</v>
      </c>
      <c r="J19" s="257"/>
      <c r="K19" s="254"/>
      <c r="L19" s="256"/>
    </row>
    <row r="20" spans="1:12" s="250" customFormat="1" ht="102" x14ac:dyDescent="0.2">
      <c r="A20" s="245">
        <v>5</v>
      </c>
      <c r="B20" s="251"/>
      <c r="C20" s="251" t="s">
        <v>99</v>
      </c>
      <c r="D20" s="252" t="s">
        <v>244</v>
      </c>
      <c r="E20" s="262" t="s">
        <v>255</v>
      </c>
      <c r="F20" s="251" t="s">
        <v>76</v>
      </c>
      <c r="G20" s="249">
        <v>2</v>
      </c>
      <c r="H20" s="205"/>
      <c r="I20" s="205">
        <f t="shared" si="0"/>
        <v>0</v>
      </c>
      <c r="J20" s="257"/>
      <c r="K20" s="254"/>
      <c r="L20" s="256"/>
    </row>
    <row r="21" spans="1:12" s="250" customFormat="1" ht="102" x14ac:dyDescent="0.2">
      <c r="A21" s="245">
        <v>6</v>
      </c>
      <c r="B21" s="251"/>
      <c r="C21" s="251" t="s">
        <v>99</v>
      </c>
      <c r="D21" s="252" t="s">
        <v>244</v>
      </c>
      <c r="E21" s="262" t="s">
        <v>256</v>
      </c>
      <c r="F21" s="251" t="s">
        <v>76</v>
      </c>
      <c r="G21" s="249">
        <v>2</v>
      </c>
      <c r="H21" s="205"/>
      <c r="I21" s="205">
        <f t="shared" si="0"/>
        <v>0</v>
      </c>
      <c r="J21" s="257"/>
      <c r="K21" s="254"/>
      <c r="L21" s="256"/>
    </row>
    <row r="22" spans="1:12" s="250" customFormat="1" ht="51" x14ac:dyDescent="0.2">
      <c r="A22" s="245">
        <v>7</v>
      </c>
      <c r="B22" s="251"/>
      <c r="C22" s="251" t="s">
        <v>99</v>
      </c>
      <c r="D22" s="252" t="s">
        <v>257</v>
      </c>
      <c r="E22" s="255" t="s">
        <v>357</v>
      </c>
      <c r="F22" s="251" t="s">
        <v>76</v>
      </c>
      <c r="G22" s="249">
        <v>1</v>
      </c>
      <c r="H22" s="205"/>
      <c r="I22" s="205">
        <f t="shared" si="0"/>
        <v>0</v>
      </c>
      <c r="J22" s="248"/>
      <c r="K22" s="254"/>
    </row>
    <row r="23" spans="1:12" s="250" customFormat="1" ht="127.5" x14ac:dyDescent="0.2">
      <c r="A23" s="245">
        <v>8</v>
      </c>
      <c r="B23" s="251"/>
      <c r="C23" s="251" t="s">
        <v>99</v>
      </c>
      <c r="D23" s="252" t="s">
        <v>358</v>
      </c>
      <c r="E23" s="253" t="s">
        <v>359</v>
      </c>
      <c r="F23" s="251" t="s">
        <v>76</v>
      </c>
      <c r="G23" s="249">
        <v>1</v>
      </c>
      <c r="H23" s="205"/>
      <c r="I23" s="205">
        <f t="shared" si="0"/>
        <v>0</v>
      </c>
      <c r="J23" s="257"/>
      <c r="K23" s="254"/>
      <c r="L23" s="256"/>
    </row>
    <row r="24" spans="1:12" s="250" customFormat="1" ht="102" x14ac:dyDescent="0.2">
      <c r="A24" s="245">
        <v>9</v>
      </c>
      <c r="B24" s="251"/>
      <c r="C24" s="251" t="s">
        <v>99</v>
      </c>
      <c r="D24" s="252" t="s">
        <v>95</v>
      </c>
      <c r="E24" s="253" t="s">
        <v>303</v>
      </c>
      <c r="F24" s="251" t="s">
        <v>76</v>
      </c>
      <c r="G24" s="249">
        <v>30</v>
      </c>
      <c r="H24" s="205"/>
      <c r="I24" s="205">
        <f t="shared" si="0"/>
        <v>0</v>
      </c>
      <c r="J24" s="248"/>
      <c r="K24" s="216"/>
      <c r="L24" s="256"/>
    </row>
    <row r="25" spans="1:12" s="250" customFormat="1" ht="39" customHeight="1" x14ac:dyDescent="0.2">
      <c r="A25" s="245">
        <v>10</v>
      </c>
      <c r="B25" s="251"/>
      <c r="C25" s="251" t="s">
        <v>99</v>
      </c>
      <c r="D25" s="252" t="s">
        <v>81</v>
      </c>
      <c r="E25" s="253" t="s">
        <v>302</v>
      </c>
      <c r="F25" s="251" t="s">
        <v>76</v>
      </c>
      <c r="G25" s="249">
        <v>1</v>
      </c>
      <c r="H25" s="205"/>
      <c r="I25" s="205">
        <f t="shared" si="0"/>
        <v>0</v>
      </c>
      <c r="J25" s="257"/>
      <c r="K25" s="216"/>
      <c r="L25" s="256"/>
    </row>
    <row r="26" spans="1:12" s="250" customFormat="1" ht="59.25" customHeight="1" x14ac:dyDescent="0.2">
      <c r="A26" s="245">
        <v>11</v>
      </c>
      <c r="B26" s="251"/>
      <c r="C26" s="251" t="s">
        <v>99</v>
      </c>
      <c r="D26" s="252" t="s">
        <v>258</v>
      </c>
      <c r="E26" s="253" t="s">
        <v>259</v>
      </c>
      <c r="F26" s="251" t="s">
        <v>76</v>
      </c>
      <c r="G26" s="249">
        <v>1</v>
      </c>
      <c r="H26" s="205"/>
      <c r="I26" s="205">
        <f t="shared" si="0"/>
        <v>0</v>
      </c>
      <c r="J26" s="257"/>
      <c r="K26" s="216"/>
      <c r="L26" s="256"/>
    </row>
    <row r="27" spans="1:12" s="250" customFormat="1" ht="25.5" x14ac:dyDescent="0.2">
      <c r="A27" s="245">
        <v>12</v>
      </c>
      <c r="B27" s="251"/>
      <c r="C27" s="251" t="s">
        <v>99</v>
      </c>
      <c r="D27" s="252" t="s">
        <v>260</v>
      </c>
      <c r="E27" s="253" t="s">
        <v>261</v>
      </c>
      <c r="F27" s="251" t="s">
        <v>76</v>
      </c>
      <c r="G27" s="249">
        <v>1</v>
      </c>
      <c r="H27" s="205"/>
      <c r="I27" s="205">
        <f t="shared" si="0"/>
        <v>0</v>
      </c>
      <c r="J27" s="257"/>
      <c r="K27" s="216"/>
      <c r="L27" s="256"/>
    </row>
    <row r="28" spans="1:12" x14ac:dyDescent="0.2">
      <c r="A28" s="263"/>
      <c r="B28" s="264"/>
      <c r="C28" s="264"/>
      <c r="D28" s="265"/>
      <c r="E28" s="266" t="s">
        <v>94</v>
      </c>
      <c r="F28" s="264"/>
      <c r="G28" s="267"/>
      <c r="H28" s="267"/>
      <c r="I28" s="268">
        <f>SUBTOTAL(9,I14:I27)</f>
        <v>0</v>
      </c>
      <c r="J28" s="267"/>
      <c r="K28" s="269"/>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30E15-835E-44BD-B2E2-0092331CFD71}">
  <sheetPr>
    <pageSetUpPr fitToPage="1"/>
  </sheetPr>
  <dimension ref="A1:L22"/>
  <sheetViews>
    <sheetView showGridLines="0" zoomScaleNormal="100" workbookViewId="0">
      <selection activeCell="I17" sqref="I17"/>
    </sheetView>
  </sheetViews>
  <sheetFormatPr defaultColWidth="9.140625" defaultRowHeight="12.75" x14ac:dyDescent="0.2"/>
  <cols>
    <col min="1" max="1" width="5.5703125" style="234" customWidth="1"/>
    <col min="2" max="2" width="4.42578125" style="229" customWidth="1"/>
    <col min="3" max="3" width="6" style="229" customWidth="1"/>
    <col min="4" max="4" width="12.7109375" style="261" customWidth="1"/>
    <col min="5" max="5" width="94.28515625" style="260" customWidth="1"/>
    <col min="6" max="6" width="7.7109375" style="229" customWidth="1"/>
    <col min="7" max="7" width="9.85546875" style="234" customWidth="1"/>
    <col min="8" max="8" width="13.140625" style="234" customWidth="1"/>
    <col min="9" max="9" width="15.5703125" style="234" customWidth="1"/>
    <col min="10" max="10" width="9.140625" style="234"/>
    <col min="11" max="11" width="28.7109375" style="212" customWidth="1"/>
    <col min="12" max="12" width="10.7109375" style="212" customWidth="1"/>
    <col min="13" max="16384" width="9.140625" style="236"/>
  </cols>
  <sheetData>
    <row r="1" spans="1:12" s="212" customFormat="1" ht="18" x14ac:dyDescent="0.2">
      <c r="A1" s="209" t="s">
        <v>101</v>
      </c>
      <c r="B1" s="210"/>
      <c r="C1" s="210"/>
      <c r="D1" s="211"/>
      <c r="E1" s="211"/>
      <c r="F1" s="210"/>
      <c r="G1" s="210"/>
      <c r="H1" s="210"/>
      <c r="I1" s="210"/>
    </row>
    <row r="2" spans="1:12" s="212" customFormat="1" x14ac:dyDescent="0.2">
      <c r="A2" s="213" t="s">
        <v>60</v>
      </c>
      <c r="B2" s="210"/>
      <c r="C2" s="214" t="str">
        <f>'[1]Krycí list'!E5</f>
        <v>Budova B</v>
      </c>
      <c r="D2" s="215"/>
      <c r="E2" s="215"/>
      <c r="F2" s="210"/>
      <c r="G2" s="210"/>
      <c r="H2" s="210"/>
      <c r="I2" s="210"/>
    </row>
    <row r="3" spans="1:12" s="212" customFormat="1" x14ac:dyDescent="0.2">
      <c r="A3" s="213" t="s">
        <v>61</v>
      </c>
      <c r="B3" s="210"/>
      <c r="C3" s="292" t="str">
        <f>'[1]Krycí list'!E7</f>
        <v>Základní škola, Liberec, Švermova 403/40, p. o.</v>
      </c>
      <c r="D3" s="293"/>
      <c r="E3" s="293"/>
      <c r="F3" s="210"/>
      <c r="G3" s="210"/>
      <c r="H3" s="210"/>
      <c r="I3" s="214"/>
    </row>
    <row r="4" spans="1:12" s="212" customFormat="1" x14ac:dyDescent="0.2">
      <c r="A4" s="213" t="s">
        <v>62</v>
      </c>
      <c r="B4" s="210"/>
      <c r="C4" s="214" t="str">
        <f>'[1]Krycí list'!E9</f>
        <v>OCENĚNÝ SOUPIS PRACÍ A DODÁVEK A SLUŽEB</v>
      </c>
      <c r="D4" s="215"/>
      <c r="E4" s="215"/>
      <c r="F4" s="210"/>
      <c r="G4" s="210"/>
      <c r="H4" s="210"/>
      <c r="I4" s="214"/>
    </row>
    <row r="5" spans="1:12" s="212" customFormat="1" x14ac:dyDescent="0.2">
      <c r="A5" s="210" t="s">
        <v>70</v>
      </c>
      <c r="B5" s="210"/>
      <c r="C5" s="214" t="str">
        <f>'[1]Krycí list'!P5</f>
        <v xml:space="preserve"> </v>
      </c>
      <c r="D5" s="215"/>
      <c r="E5" s="215"/>
      <c r="F5" s="210"/>
      <c r="G5" s="210"/>
      <c r="H5" s="210"/>
      <c r="I5" s="214"/>
    </row>
    <row r="6" spans="1:12" s="212" customFormat="1" x14ac:dyDescent="0.2">
      <c r="A6" s="210"/>
      <c r="B6" s="210"/>
      <c r="C6" s="214"/>
      <c r="D6" s="215"/>
      <c r="E6" s="215"/>
      <c r="F6" s="210"/>
      <c r="G6" s="210"/>
      <c r="H6" s="210"/>
      <c r="I6" s="214"/>
    </row>
    <row r="7" spans="1:12" s="212" customFormat="1" x14ac:dyDescent="0.2">
      <c r="A7" s="210" t="s">
        <v>64</v>
      </c>
      <c r="B7" s="210"/>
      <c r="C7" s="292" t="str">
        <f>'[1]Krycí list'!E26</f>
        <v>Statutární Město Liberec,
Švermova 403/40, Liberec X-Františkov, 460 10 Liberec</v>
      </c>
      <c r="D7" s="293"/>
      <c r="E7" s="293"/>
      <c r="F7" s="210"/>
      <c r="G7" s="210"/>
      <c r="H7" s="210"/>
      <c r="I7" s="214"/>
    </row>
    <row r="8" spans="1:12" s="212" customFormat="1" x14ac:dyDescent="0.2">
      <c r="A8" s="210" t="s">
        <v>65</v>
      </c>
      <c r="B8" s="210"/>
      <c r="C8" s="292" t="str">
        <f>'[1]Krycí list'!E28</f>
        <v xml:space="preserve"> </v>
      </c>
      <c r="D8" s="293"/>
      <c r="E8" s="215"/>
      <c r="F8" s="210"/>
      <c r="G8" s="210"/>
      <c r="H8" s="210"/>
      <c r="I8" s="214"/>
    </row>
    <row r="9" spans="1:12" s="212" customFormat="1" x14ac:dyDescent="0.2">
      <c r="A9" s="210" t="s">
        <v>66</v>
      </c>
      <c r="B9" s="210"/>
      <c r="C9" s="294" t="str">
        <f>'[1]Krycí list'!O31</f>
        <v>11/2024</v>
      </c>
      <c r="D9" s="293"/>
      <c r="E9" s="215"/>
      <c r="F9" s="210"/>
      <c r="G9" s="210"/>
      <c r="H9" s="210"/>
      <c r="I9" s="214"/>
    </row>
    <row r="10" spans="1:12" s="212" customFormat="1" x14ac:dyDescent="0.2">
      <c r="A10" s="210"/>
      <c r="B10" s="210"/>
      <c r="C10" s="210"/>
      <c r="D10" s="211"/>
      <c r="E10" s="211"/>
      <c r="F10" s="210"/>
      <c r="G10" s="210"/>
      <c r="H10" s="210"/>
      <c r="I10" s="210"/>
    </row>
    <row r="11" spans="1:12" s="222" customFormat="1" ht="50.25" customHeight="1" x14ac:dyDescent="0.2">
      <c r="A11" s="217" t="s">
        <v>71</v>
      </c>
      <c r="B11" s="218" t="s">
        <v>72</v>
      </c>
      <c r="C11" s="218" t="s">
        <v>73</v>
      </c>
      <c r="D11" s="218" t="s">
        <v>92</v>
      </c>
      <c r="E11" s="218" t="s">
        <v>89</v>
      </c>
      <c r="F11" s="218" t="s">
        <v>74</v>
      </c>
      <c r="G11" s="218" t="s">
        <v>75</v>
      </c>
      <c r="H11" s="218" t="s">
        <v>90</v>
      </c>
      <c r="I11" s="218" t="s">
        <v>91</v>
      </c>
      <c r="J11" s="219"/>
      <c r="K11" s="220" t="s">
        <v>97</v>
      </c>
      <c r="L11" s="221" t="s">
        <v>105</v>
      </c>
    </row>
    <row r="12" spans="1:12" s="229" customFormat="1" x14ac:dyDescent="0.2">
      <c r="A12" s="223">
        <v>1</v>
      </c>
      <c r="B12" s="224">
        <v>2</v>
      </c>
      <c r="C12" s="224">
        <v>3</v>
      </c>
      <c r="D12" s="225">
        <v>4</v>
      </c>
      <c r="E12" s="225">
        <v>5</v>
      </c>
      <c r="F12" s="224">
        <v>6</v>
      </c>
      <c r="G12" s="224">
        <v>7</v>
      </c>
      <c r="H12" s="224">
        <v>8</v>
      </c>
      <c r="I12" s="224">
        <v>9</v>
      </c>
      <c r="J12" s="226"/>
      <c r="K12" s="227">
        <v>10</v>
      </c>
      <c r="L12" s="228">
        <v>12</v>
      </c>
    </row>
    <row r="13" spans="1:12" x14ac:dyDescent="0.2">
      <c r="A13" s="230"/>
      <c r="B13" s="231"/>
      <c r="C13" s="231"/>
      <c r="D13" s="232"/>
      <c r="E13" s="233"/>
      <c r="F13" s="231"/>
      <c r="G13" s="230"/>
      <c r="H13" s="230"/>
      <c r="I13" s="230"/>
    </row>
    <row r="14" spans="1:12" s="244" customFormat="1" x14ac:dyDescent="0.2">
      <c r="A14" s="237"/>
      <c r="B14" s="238"/>
      <c r="C14" s="239"/>
      <c r="D14" s="240" t="s">
        <v>82</v>
      </c>
      <c r="E14" s="241" t="s">
        <v>292</v>
      </c>
      <c r="F14" s="239"/>
      <c r="G14" s="235"/>
      <c r="H14" s="235"/>
      <c r="I14" s="242">
        <f>SUBTOTAL(9,I15:I21)</f>
        <v>0</v>
      </c>
      <c r="J14" s="235"/>
      <c r="K14" s="243"/>
      <c r="L14" s="243"/>
    </row>
    <row r="15" spans="1:12" s="250" customFormat="1" x14ac:dyDescent="0.2">
      <c r="A15" s="245"/>
      <c r="B15" s="251"/>
      <c r="C15" s="251"/>
      <c r="D15" s="252"/>
      <c r="E15" s="246" t="s">
        <v>80</v>
      </c>
      <c r="F15" s="251"/>
      <c r="G15" s="249"/>
      <c r="H15" s="205"/>
      <c r="I15" s="247">
        <f>SUBTOTAL(9,I16:I21)</f>
        <v>0</v>
      </c>
      <c r="J15" s="257"/>
      <c r="K15" s="254"/>
      <c r="L15" s="256"/>
    </row>
    <row r="16" spans="1:12" s="250" customFormat="1" ht="63.75" x14ac:dyDescent="0.2">
      <c r="A16" s="245">
        <v>1</v>
      </c>
      <c r="B16" s="251"/>
      <c r="C16" s="251" t="s">
        <v>99</v>
      </c>
      <c r="D16" s="252" t="s">
        <v>119</v>
      </c>
      <c r="E16" s="253" t="s">
        <v>360</v>
      </c>
      <c r="F16" s="251" t="s">
        <v>76</v>
      </c>
      <c r="G16" s="249">
        <v>6</v>
      </c>
      <c r="H16" s="205"/>
      <c r="I16" s="205">
        <f t="shared" ref="I16:I21" si="0">ROUND(G16*H16,2)</f>
        <v>0</v>
      </c>
      <c r="J16" s="257"/>
      <c r="K16" s="216"/>
      <c r="L16" s="256"/>
    </row>
    <row r="17" spans="1:12" s="250" customFormat="1" ht="76.5" x14ac:dyDescent="0.2">
      <c r="A17" s="245">
        <v>2</v>
      </c>
      <c r="B17" s="251"/>
      <c r="C17" s="251" t="s">
        <v>99</v>
      </c>
      <c r="D17" s="252" t="s">
        <v>120</v>
      </c>
      <c r="E17" s="253" t="s">
        <v>262</v>
      </c>
      <c r="F17" s="251" t="s">
        <v>76</v>
      </c>
      <c r="G17" s="249">
        <f>G16</f>
        <v>6</v>
      </c>
      <c r="H17" s="205"/>
      <c r="I17" s="205">
        <f t="shared" si="0"/>
        <v>0</v>
      </c>
      <c r="J17" s="257"/>
      <c r="K17" s="216"/>
      <c r="L17" s="256"/>
    </row>
    <row r="18" spans="1:12" s="250" customFormat="1" ht="38.25" x14ac:dyDescent="0.2">
      <c r="A18" s="245">
        <v>3</v>
      </c>
      <c r="B18" s="251"/>
      <c r="C18" s="251" t="s">
        <v>99</v>
      </c>
      <c r="D18" s="252" t="s">
        <v>81</v>
      </c>
      <c r="E18" s="253" t="s">
        <v>263</v>
      </c>
      <c r="F18" s="251" t="s">
        <v>76</v>
      </c>
      <c r="G18" s="249">
        <f>G16</f>
        <v>6</v>
      </c>
      <c r="H18" s="205"/>
      <c r="I18" s="205">
        <f t="shared" si="0"/>
        <v>0</v>
      </c>
      <c r="J18" s="257"/>
      <c r="K18" s="216"/>
      <c r="L18" s="256"/>
    </row>
    <row r="19" spans="1:12" s="250" customFormat="1" ht="114.75" x14ac:dyDescent="0.2">
      <c r="A19" s="245">
        <v>4</v>
      </c>
      <c r="B19" s="251"/>
      <c r="C19" s="251" t="s">
        <v>99</v>
      </c>
      <c r="D19" s="252" t="s">
        <v>108</v>
      </c>
      <c r="E19" s="253" t="s">
        <v>298</v>
      </c>
      <c r="F19" s="251" t="s">
        <v>76</v>
      </c>
      <c r="G19" s="249">
        <v>2</v>
      </c>
      <c r="H19" s="205"/>
      <c r="I19" s="205">
        <f t="shared" si="0"/>
        <v>0</v>
      </c>
      <c r="J19" s="257"/>
      <c r="K19" s="216"/>
      <c r="L19" s="256"/>
    </row>
    <row r="20" spans="1:12" s="250" customFormat="1" ht="76.5" x14ac:dyDescent="0.2">
      <c r="A20" s="245">
        <v>5</v>
      </c>
      <c r="B20" s="251"/>
      <c r="C20" s="251" t="s">
        <v>99</v>
      </c>
      <c r="D20" s="252" t="s">
        <v>209</v>
      </c>
      <c r="E20" s="253" t="s">
        <v>210</v>
      </c>
      <c r="F20" s="251" t="s">
        <v>76</v>
      </c>
      <c r="G20" s="249">
        <v>1</v>
      </c>
      <c r="H20" s="205"/>
      <c r="I20" s="205">
        <f t="shared" si="0"/>
        <v>0</v>
      </c>
      <c r="J20" s="257"/>
      <c r="K20" s="216"/>
      <c r="L20" s="256"/>
    </row>
    <row r="21" spans="1:12" s="250" customFormat="1" ht="68.25" customHeight="1" x14ac:dyDescent="0.2">
      <c r="A21" s="245">
        <v>6</v>
      </c>
      <c r="B21" s="251"/>
      <c r="C21" s="251" t="s">
        <v>99</v>
      </c>
      <c r="D21" s="252" t="s">
        <v>121</v>
      </c>
      <c r="E21" s="253" t="s">
        <v>361</v>
      </c>
      <c r="F21" s="251" t="s">
        <v>76</v>
      </c>
      <c r="G21" s="249">
        <v>1</v>
      </c>
      <c r="H21" s="205"/>
      <c r="I21" s="205">
        <f t="shared" si="0"/>
        <v>0</v>
      </c>
      <c r="J21" s="257"/>
      <c r="K21" s="216"/>
      <c r="L21" s="256"/>
    </row>
    <row r="22" spans="1:12" x14ac:dyDescent="0.2">
      <c r="A22" s="263"/>
      <c r="B22" s="264"/>
      <c r="C22" s="264"/>
      <c r="D22" s="265"/>
      <c r="E22" s="266" t="s">
        <v>94</v>
      </c>
      <c r="F22" s="264"/>
      <c r="G22" s="267"/>
      <c r="H22" s="267"/>
      <c r="I22" s="268">
        <f>SUBTOTAL(9,I14:I21)</f>
        <v>0</v>
      </c>
      <c r="J22" s="267"/>
      <c r="K22" s="269"/>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BD0C-E18A-4801-B88B-EAEE0DD75A51}">
  <sheetPr>
    <pageSetUpPr fitToPage="1"/>
  </sheetPr>
  <dimension ref="A1:L22"/>
  <sheetViews>
    <sheetView showGridLines="0" zoomScaleNormal="100" workbookViewId="0">
      <selection activeCell="I17" sqref="I17"/>
    </sheetView>
  </sheetViews>
  <sheetFormatPr defaultColWidth="9.140625" defaultRowHeight="12.75" x14ac:dyDescent="0.2"/>
  <cols>
    <col min="1" max="1" width="5.5703125" style="234" customWidth="1"/>
    <col min="2" max="2" width="4.42578125" style="229" customWidth="1"/>
    <col min="3" max="3" width="6" style="229" customWidth="1"/>
    <col min="4" max="4" width="12.7109375" style="261" customWidth="1"/>
    <col min="5" max="5" width="94.28515625" style="260" customWidth="1"/>
    <col min="6" max="6" width="7.7109375" style="229" customWidth="1"/>
    <col min="7" max="7" width="9.85546875" style="234" customWidth="1"/>
    <col min="8" max="8" width="13.140625" style="234" customWidth="1"/>
    <col min="9" max="9" width="15.5703125" style="234" customWidth="1"/>
    <col min="10" max="10" width="9.140625" style="234"/>
    <col min="11" max="11" width="28.7109375" style="212" customWidth="1"/>
    <col min="12" max="12" width="10.7109375" style="212" customWidth="1"/>
    <col min="13" max="16384" width="9.140625" style="236"/>
  </cols>
  <sheetData>
    <row r="1" spans="1:12" s="212" customFormat="1" ht="18" x14ac:dyDescent="0.2">
      <c r="A1" s="209" t="s">
        <v>101</v>
      </c>
      <c r="B1" s="210"/>
      <c r="C1" s="210"/>
      <c r="D1" s="211"/>
      <c r="E1" s="211"/>
      <c r="F1" s="210"/>
      <c r="G1" s="210"/>
      <c r="H1" s="210"/>
      <c r="I1" s="210"/>
    </row>
    <row r="2" spans="1:12" s="212" customFormat="1" x14ac:dyDescent="0.2">
      <c r="A2" s="213" t="s">
        <v>60</v>
      </c>
      <c r="B2" s="210"/>
      <c r="C2" s="214" t="str">
        <f>'[1]Krycí list'!E5</f>
        <v>Budova B</v>
      </c>
      <c r="D2" s="215"/>
      <c r="E2" s="215"/>
      <c r="F2" s="210"/>
      <c r="G2" s="210"/>
      <c r="H2" s="210"/>
      <c r="I2" s="210"/>
    </row>
    <row r="3" spans="1:12" s="212" customFormat="1" x14ac:dyDescent="0.2">
      <c r="A3" s="213" t="s">
        <v>61</v>
      </c>
      <c r="B3" s="210"/>
      <c r="C3" s="292" t="str">
        <f>'[1]Krycí list'!E7</f>
        <v>Základní škola, Liberec, Švermova 403/40, p. o.</v>
      </c>
      <c r="D3" s="293"/>
      <c r="E3" s="293"/>
      <c r="F3" s="210"/>
      <c r="G3" s="210"/>
      <c r="H3" s="210"/>
      <c r="I3" s="214"/>
    </row>
    <row r="4" spans="1:12" s="212" customFormat="1" x14ac:dyDescent="0.2">
      <c r="A4" s="213" t="s">
        <v>62</v>
      </c>
      <c r="B4" s="210"/>
      <c r="C4" s="214" t="str">
        <f>'[1]Krycí list'!E9</f>
        <v>OCENĚNÝ SOUPIS PRACÍ A DODÁVEK A SLUŽEB</v>
      </c>
      <c r="D4" s="215"/>
      <c r="E4" s="215"/>
      <c r="F4" s="210"/>
      <c r="G4" s="210"/>
      <c r="H4" s="210"/>
      <c r="I4" s="214"/>
    </row>
    <row r="5" spans="1:12" s="212" customFormat="1" x14ac:dyDescent="0.2">
      <c r="A5" s="210" t="s">
        <v>70</v>
      </c>
      <c r="B5" s="210"/>
      <c r="C5" s="214" t="str">
        <f>'[1]Krycí list'!P5</f>
        <v xml:space="preserve"> </v>
      </c>
      <c r="D5" s="215"/>
      <c r="E5" s="215"/>
      <c r="F5" s="210"/>
      <c r="G5" s="210"/>
      <c r="H5" s="210"/>
      <c r="I5" s="214"/>
    </row>
    <row r="6" spans="1:12" s="212" customFormat="1" x14ac:dyDescent="0.2">
      <c r="A6" s="210"/>
      <c r="B6" s="210"/>
      <c r="C6" s="214"/>
      <c r="D6" s="215"/>
      <c r="E6" s="215"/>
      <c r="F6" s="210"/>
      <c r="G6" s="210"/>
      <c r="H6" s="210"/>
      <c r="I6" s="214"/>
    </row>
    <row r="7" spans="1:12" s="212" customFormat="1" x14ac:dyDescent="0.2">
      <c r="A7" s="210" t="s">
        <v>64</v>
      </c>
      <c r="B7" s="210"/>
      <c r="C7" s="292" t="str">
        <f>'[1]Krycí list'!E26</f>
        <v>Statutární Město Liberec,
Švermova 403/40, Liberec X-Františkov, 460 10 Liberec</v>
      </c>
      <c r="D7" s="293"/>
      <c r="E7" s="293"/>
      <c r="F7" s="210"/>
      <c r="G7" s="210"/>
      <c r="H7" s="210"/>
      <c r="I7" s="214"/>
    </row>
    <row r="8" spans="1:12" s="212" customFormat="1" x14ac:dyDescent="0.2">
      <c r="A8" s="210" t="s">
        <v>65</v>
      </c>
      <c r="B8" s="210"/>
      <c r="C8" s="292" t="str">
        <f>'[1]Krycí list'!E28</f>
        <v xml:space="preserve"> </v>
      </c>
      <c r="D8" s="293"/>
      <c r="E8" s="215"/>
      <c r="F8" s="210"/>
      <c r="G8" s="210"/>
      <c r="H8" s="210"/>
      <c r="I8" s="214"/>
    </row>
    <row r="9" spans="1:12" s="212" customFormat="1" x14ac:dyDescent="0.2">
      <c r="A9" s="210" t="s">
        <v>66</v>
      </c>
      <c r="B9" s="210"/>
      <c r="C9" s="294" t="str">
        <f>'[1]Krycí list'!O31</f>
        <v>11/2024</v>
      </c>
      <c r="D9" s="293"/>
      <c r="E9" s="215"/>
      <c r="F9" s="210"/>
      <c r="G9" s="210"/>
      <c r="H9" s="210"/>
      <c r="I9" s="214"/>
    </row>
    <row r="10" spans="1:12" s="212" customFormat="1" x14ac:dyDescent="0.2">
      <c r="A10" s="210"/>
      <c r="B10" s="210"/>
      <c r="C10" s="210"/>
      <c r="D10" s="211"/>
      <c r="E10" s="211"/>
      <c r="F10" s="210"/>
      <c r="G10" s="210"/>
      <c r="H10" s="210"/>
      <c r="I10" s="210"/>
    </row>
    <row r="11" spans="1:12" s="222" customFormat="1" ht="50.25" customHeight="1" x14ac:dyDescent="0.2">
      <c r="A11" s="217" t="s">
        <v>71</v>
      </c>
      <c r="B11" s="218" t="s">
        <v>72</v>
      </c>
      <c r="C11" s="218" t="s">
        <v>73</v>
      </c>
      <c r="D11" s="218" t="s">
        <v>92</v>
      </c>
      <c r="E11" s="218" t="s">
        <v>89</v>
      </c>
      <c r="F11" s="218" t="s">
        <v>74</v>
      </c>
      <c r="G11" s="218" t="s">
        <v>75</v>
      </c>
      <c r="H11" s="218" t="s">
        <v>90</v>
      </c>
      <c r="I11" s="218" t="s">
        <v>91</v>
      </c>
      <c r="J11" s="219"/>
      <c r="K11" s="220" t="s">
        <v>97</v>
      </c>
      <c r="L11" s="221" t="s">
        <v>105</v>
      </c>
    </row>
    <row r="12" spans="1:12" s="229" customFormat="1" x14ac:dyDescent="0.2">
      <c r="A12" s="223">
        <v>1</v>
      </c>
      <c r="B12" s="224">
        <v>2</v>
      </c>
      <c r="C12" s="224">
        <v>3</v>
      </c>
      <c r="D12" s="225">
        <v>4</v>
      </c>
      <c r="E12" s="225">
        <v>5</v>
      </c>
      <c r="F12" s="224">
        <v>6</v>
      </c>
      <c r="G12" s="224">
        <v>7</v>
      </c>
      <c r="H12" s="224">
        <v>8</v>
      </c>
      <c r="I12" s="224">
        <v>9</v>
      </c>
      <c r="J12" s="226"/>
      <c r="K12" s="227">
        <v>10</v>
      </c>
      <c r="L12" s="228">
        <v>12</v>
      </c>
    </row>
    <row r="13" spans="1:12" x14ac:dyDescent="0.2">
      <c r="A13" s="230"/>
      <c r="B13" s="231"/>
      <c r="C13" s="231"/>
      <c r="D13" s="232"/>
      <c r="E13" s="233"/>
      <c r="F13" s="231"/>
      <c r="G13" s="230"/>
      <c r="H13" s="230"/>
      <c r="I13" s="230"/>
    </row>
    <row r="14" spans="1:12" s="244" customFormat="1" x14ac:dyDescent="0.2">
      <c r="A14" s="237"/>
      <c r="B14" s="238"/>
      <c r="C14" s="239"/>
      <c r="D14" s="240" t="s">
        <v>82</v>
      </c>
      <c r="E14" s="241" t="s">
        <v>293</v>
      </c>
      <c r="F14" s="239"/>
      <c r="G14" s="235"/>
      <c r="H14" s="235"/>
      <c r="I14" s="242">
        <f>SUBTOTAL(9,I15:I21)</f>
        <v>0</v>
      </c>
      <c r="J14" s="235"/>
      <c r="K14" s="243"/>
      <c r="L14" s="243"/>
    </row>
    <row r="15" spans="1:12" s="250" customFormat="1" x14ac:dyDescent="0.2">
      <c r="A15" s="245"/>
      <c r="B15" s="251"/>
      <c r="C15" s="251"/>
      <c r="D15" s="252"/>
      <c r="E15" s="246" t="s">
        <v>80</v>
      </c>
      <c r="F15" s="251"/>
      <c r="G15" s="249"/>
      <c r="H15" s="205"/>
      <c r="I15" s="247">
        <f>SUBTOTAL(9,I16:I21)</f>
        <v>0</v>
      </c>
      <c r="J15" s="257"/>
      <c r="K15" s="254"/>
      <c r="L15" s="256"/>
    </row>
    <row r="16" spans="1:12" s="250" customFormat="1" ht="63.75" x14ac:dyDescent="0.2">
      <c r="A16" s="245">
        <v>1</v>
      </c>
      <c r="B16" s="251"/>
      <c r="C16" s="251" t="s">
        <v>99</v>
      </c>
      <c r="D16" s="252" t="s">
        <v>119</v>
      </c>
      <c r="E16" s="253" t="s">
        <v>321</v>
      </c>
      <c r="F16" s="251" t="s">
        <v>76</v>
      </c>
      <c r="G16" s="249">
        <v>6</v>
      </c>
      <c r="H16" s="205"/>
      <c r="I16" s="205">
        <f t="shared" ref="I16:I21" si="0">ROUND(G16*H16,2)</f>
        <v>0</v>
      </c>
      <c r="J16" s="257"/>
      <c r="K16" s="216"/>
      <c r="L16" s="256"/>
    </row>
    <row r="17" spans="1:12" s="250" customFormat="1" ht="76.5" x14ac:dyDescent="0.2">
      <c r="A17" s="245">
        <v>2</v>
      </c>
      <c r="B17" s="251"/>
      <c r="C17" s="251" t="s">
        <v>99</v>
      </c>
      <c r="D17" s="252" t="s">
        <v>120</v>
      </c>
      <c r="E17" s="253" t="s">
        <v>262</v>
      </c>
      <c r="F17" s="251" t="s">
        <v>76</v>
      </c>
      <c r="G17" s="249">
        <f>G16</f>
        <v>6</v>
      </c>
      <c r="H17" s="205"/>
      <c r="I17" s="205">
        <f t="shared" si="0"/>
        <v>0</v>
      </c>
      <c r="J17" s="257"/>
      <c r="K17" s="216"/>
      <c r="L17" s="256"/>
    </row>
    <row r="18" spans="1:12" s="250" customFormat="1" ht="38.25" x14ac:dyDescent="0.2">
      <c r="A18" s="245">
        <v>3</v>
      </c>
      <c r="B18" s="251"/>
      <c r="C18" s="251" t="s">
        <v>99</v>
      </c>
      <c r="D18" s="252" t="s">
        <v>81</v>
      </c>
      <c r="E18" s="253" t="s">
        <v>263</v>
      </c>
      <c r="F18" s="251" t="s">
        <v>76</v>
      </c>
      <c r="G18" s="249">
        <f>G16</f>
        <v>6</v>
      </c>
      <c r="H18" s="205"/>
      <c r="I18" s="205">
        <f t="shared" si="0"/>
        <v>0</v>
      </c>
      <c r="J18" s="257"/>
      <c r="K18" s="216"/>
      <c r="L18" s="256"/>
    </row>
    <row r="19" spans="1:12" s="250" customFormat="1" ht="114.75" x14ac:dyDescent="0.2">
      <c r="A19" s="245">
        <v>4</v>
      </c>
      <c r="B19" s="251"/>
      <c r="C19" s="251" t="s">
        <v>99</v>
      </c>
      <c r="D19" s="252" t="s">
        <v>108</v>
      </c>
      <c r="E19" s="253" t="s">
        <v>314</v>
      </c>
      <c r="F19" s="251" t="s">
        <v>76</v>
      </c>
      <c r="G19" s="249">
        <v>2</v>
      </c>
      <c r="H19" s="205"/>
      <c r="I19" s="205">
        <f t="shared" si="0"/>
        <v>0</v>
      </c>
      <c r="J19" s="257"/>
      <c r="K19" s="216"/>
      <c r="L19" s="256"/>
    </row>
    <row r="20" spans="1:12" s="250" customFormat="1" ht="114.75" x14ac:dyDescent="0.2">
      <c r="A20" s="245">
        <v>5</v>
      </c>
      <c r="B20" s="251"/>
      <c r="C20" s="251" t="s">
        <v>99</v>
      </c>
      <c r="D20" s="252" t="s">
        <v>108</v>
      </c>
      <c r="E20" s="253" t="s">
        <v>362</v>
      </c>
      <c r="F20" s="251" t="s">
        <v>76</v>
      </c>
      <c r="G20" s="249">
        <v>1</v>
      </c>
      <c r="H20" s="205"/>
      <c r="I20" s="205">
        <f t="shared" si="0"/>
        <v>0</v>
      </c>
      <c r="J20" s="257"/>
      <c r="K20" s="216"/>
      <c r="L20" s="256"/>
    </row>
    <row r="21" spans="1:12" s="250" customFormat="1" ht="102" x14ac:dyDescent="0.2">
      <c r="A21" s="245">
        <v>6</v>
      </c>
      <c r="B21" s="251"/>
      <c r="C21" s="251" t="s">
        <v>99</v>
      </c>
      <c r="D21" s="252" t="s">
        <v>121</v>
      </c>
      <c r="E21" s="253" t="s">
        <v>363</v>
      </c>
      <c r="F21" s="251" t="s">
        <v>76</v>
      </c>
      <c r="G21" s="249">
        <v>1</v>
      </c>
      <c r="H21" s="205"/>
      <c r="I21" s="205">
        <f t="shared" si="0"/>
        <v>0</v>
      </c>
      <c r="J21" s="257"/>
      <c r="K21" s="216"/>
      <c r="L21" s="256"/>
    </row>
    <row r="22" spans="1:12" x14ac:dyDescent="0.2">
      <c r="A22" s="263"/>
      <c r="B22" s="264"/>
      <c r="C22" s="264"/>
      <c r="D22" s="265"/>
      <c r="E22" s="266" t="s">
        <v>94</v>
      </c>
      <c r="F22" s="264"/>
      <c r="G22" s="267"/>
      <c r="H22" s="267"/>
      <c r="I22" s="268">
        <f>SUBTOTAL(9,I14:I21)</f>
        <v>0</v>
      </c>
      <c r="J22" s="267"/>
      <c r="K22" s="269"/>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27222-7433-405B-854A-C9D425179C85}">
  <sheetPr>
    <pageSetUpPr fitToPage="1"/>
  </sheetPr>
  <dimension ref="A1:L19"/>
  <sheetViews>
    <sheetView showGridLines="0" zoomScaleNormal="100" workbookViewId="0">
      <selection activeCell="I17" sqref="I17"/>
    </sheetView>
  </sheetViews>
  <sheetFormatPr defaultColWidth="9.140625" defaultRowHeight="12.75" x14ac:dyDescent="0.2"/>
  <cols>
    <col min="1" max="1" width="5.5703125" style="234" customWidth="1"/>
    <col min="2" max="2" width="4.42578125" style="229" customWidth="1"/>
    <col min="3" max="3" width="6" style="229" customWidth="1"/>
    <col min="4" max="4" width="12.7109375" style="261" customWidth="1"/>
    <col min="5" max="5" width="94.28515625" style="260" customWidth="1"/>
    <col min="6" max="6" width="7.7109375" style="229" customWidth="1"/>
    <col min="7" max="7" width="9.85546875" style="234" customWidth="1"/>
    <col min="8" max="8" width="13.140625" style="234" customWidth="1"/>
    <col min="9" max="9" width="15.5703125" style="234" customWidth="1"/>
    <col min="10" max="10" width="9.140625" style="234"/>
    <col min="11" max="11" width="28.7109375" style="212" customWidth="1"/>
    <col min="12" max="12" width="10.7109375" style="212" customWidth="1"/>
    <col min="13" max="16384" width="9.140625" style="236"/>
  </cols>
  <sheetData>
    <row r="1" spans="1:12" s="212" customFormat="1" ht="18" x14ac:dyDescent="0.2">
      <c r="A1" s="209" t="s">
        <v>101</v>
      </c>
      <c r="B1" s="210"/>
      <c r="C1" s="210"/>
      <c r="D1" s="211"/>
      <c r="E1" s="211"/>
      <c r="F1" s="210"/>
      <c r="G1" s="210"/>
      <c r="H1" s="210"/>
      <c r="I1" s="210"/>
    </row>
    <row r="2" spans="1:12" s="212" customFormat="1" x14ac:dyDescent="0.2">
      <c r="A2" s="213" t="s">
        <v>60</v>
      </c>
      <c r="B2" s="210"/>
      <c r="C2" s="214" t="str">
        <f>'[1]Krycí list'!E5</f>
        <v>Budova B</v>
      </c>
      <c r="D2" s="215"/>
      <c r="E2" s="215"/>
      <c r="F2" s="210"/>
      <c r="G2" s="210"/>
      <c r="H2" s="210"/>
      <c r="I2" s="210"/>
    </row>
    <row r="3" spans="1:12" s="212" customFormat="1" x14ac:dyDescent="0.2">
      <c r="A3" s="213" t="s">
        <v>61</v>
      </c>
      <c r="B3" s="210"/>
      <c r="C3" s="292" t="str">
        <f>'[1]Krycí list'!E7</f>
        <v>Základní škola, Liberec, Švermova 403/40, p. o.</v>
      </c>
      <c r="D3" s="293"/>
      <c r="E3" s="293"/>
      <c r="F3" s="210"/>
      <c r="G3" s="210"/>
      <c r="H3" s="210"/>
      <c r="I3" s="214"/>
    </row>
    <row r="4" spans="1:12" s="212" customFormat="1" x14ac:dyDescent="0.2">
      <c r="A4" s="213" t="s">
        <v>62</v>
      </c>
      <c r="B4" s="210"/>
      <c r="C4" s="214" t="str">
        <f>'[1]Krycí list'!E9</f>
        <v>OCENĚNÝ SOUPIS PRACÍ A DODÁVEK A SLUŽEB</v>
      </c>
      <c r="D4" s="215"/>
      <c r="E4" s="215"/>
      <c r="F4" s="210"/>
      <c r="G4" s="210"/>
      <c r="H4" s="210"/>
      <c r="I4" s="214"/>
    </row>
    <row r="5" spans="1:12" s="212" customFormat="1" x14ac:dyDescent="0.2">
      <c r="A5" s="210" t="s">
        <v>70</v>
      </c>
      <c r="B5" s="210"/>
      <c r="C5" s="214" t="str">
        <f>'[1]Krycí list'!P5</f>
        <v xml:space="preserve"> </v>
      </c>
      <c r="D5" s="215"/>
      <c r="E5" s="215"/>
      <c r="F5" s="210"/>
      <c r="G5" s="210"/>
      <c r="H5" s="210"/>
      <c r="I5" s="214"/>
    </row>
    <row r="6" spans="1:12" s="212" customFormat="1" x14ac:dyDescent="0.2">
      <c r="A6" s="210"/>
      <c r="B6" s="210"/>
      <c r="C6" s="214"/>
      <c r="D6" s="215"/>
      <c r="E6" s="215"/>
      <c r="F6" s="210"/>
      <c r="G6" s="210"/>
      <c r="H6" s="210"/>
      <c r="I6" s="214"/>
    </row>
    <row r="7" spans="1:12" s="212" customFormat="1" x14ac:dyDescent="0.2">
      <c r="A7" s="210" t="s">
        <v>64</v>
      </c>
      <c r="B7" s="210"/>
      <c r="C7" s="292" t="str">
        <f>'[1]Krycí list'!E26</f>
        <v>Statutární Město Liberec,
Švermova 403/40, Liberec X-Františkov, 460 10 Liberec</v>
      </c>
      <c r="D7" s="293"/>
      <c r="E7" s="293"/>
      <c r="F7" s="210"/>
      <c r="G7" s="210"/>
      <c r="H7" s="210"/>
      <c r="I7" s="214"/>
    </row>
    <row r="8" spans="1:12" s="212" customFormat="1" x14ac:dyDescent="0.2">
      <c r="A8" s="210" t="s">
        <v>65</v>
      </c>
      <c r="B8" s="210"/>
      <c r="C8" s="292" t="str">
        <f>'[1]Krycí list'!E28</f>
        <v xml:space="preserve"> </v>
      </c>
      <c r="D8" s="293"/>
      <c r="E8" s="215"/>
      <c r="F8" s="210"/>
      <c r="G8" s="210"/>
      <c r="H8" s="210"/>
      <c r="I8" s="214"/>
    </row>
    <row r="9" spans="1:12" s="212" customFormat="1" x14ac:dyDescent="0.2">
      <c r="A9" s="210" t="s">
        <v>66</v>
      </c>
      <c r="B9" s="210"/>
      <c r="C9" s="294" t="str">
        <f>'[1]Krycí list'!O31</f>
        <v>11/2024</v>
      </c>
      <c r="D9" s="293"/>
      <c r="E9" s="215"/>
      <c r="F9" s="210"/>
      <c r="G9" s="210"/>
      <c r="H9" s="210"/>
      <c r="I9" s="214"/>
    </row>
    <row r="10" spans="1:12" s="212" customFormat="1" x14ac:dyDescent="0.2">
      <c r="A10" s="210"/>
      <c r="B10" s="210"/>
      <c r="C10" s="210"/>
      <c r="D10" s="211"/>
      <c r="E10" s="211"/>
      <c r="F10" s="210"/>
      <c r="G10" s="210"/>
      <c r="H10" s="210"/>
      <c r="I10" s="210"/>
    </row>
    <row r="11" spans="1:12" s="222" customFormat="1" ht="50.25" customHeight="1" x14ac:dyDescent="0.2">
      <c r="A11" s="217" t="s">
        <v>71</v>
      </c>
      <c r="B11" s="218" t="s">
        <v>72</v>
      </c>
      <c r="C11" s="218" t="s">
        <v>73</v>
      </c>
      <c r="D11" s="218" t="s">
        <v>92</v>
      </c>
      <c r="E11" s="218" t="s">
        <v>89</v>
      </c>
      <c r="F11" s="218" t="s">
        <v>74</v>
      </c>
      <c r="G11" s="218" t="s">
        <v>75</v>
      </c>
      <c r="H11" s="218" t="s">
        <v>90</v>
      </c>
      <c r="I11" s="218" t="s">
        <v>91</v>
      </c>
      <c r="J11" s="219"/>
      <c r="K11" s="220" t="s">
        <v>97</v>
      </c>
      <c r="L11" s="221" t="s">
        <v>105</v>
      </c>
    </row>
    <row r="12" spans="1:12" s="229" customFormat="1" x14ac:dyDescent="0.2">
      <c r="A12" s="223">
        <v>1</v>
      </c>
      <c r="B12" s="224">
        <v>2</v>
      </c>
      <c r="C12" s="224">
        <v>3</v>
      </c>
      <c r="D12" s="225">
        <v>4</v>
      </c>
      <c r="E12" s="225">
        <v>5</v>
      </c>
      <c r="F12" s="224">
        <v>6</v>
      </c>
      <c r="G12" s="224">
        <v>7</v>
      </c>
      <c r="H12" s="224">
        <v>8</v>
      </c>
      <c r="I12" s="224">
        <v>9</v>
      </c>
      <c r="J12" s="226"/>
      <c r="K12" s="227">
        <v>10</v>
      </c>
      <c r="L12" s="228">
        <v>12</v>
      </c>
    </row>
    <row r="13" spans="1:12" x14ac:dyDescent="0.2">
      <c r="A13" s="230"/>
      <c r="B13" s="231"/>
      <c r="C13" s="231"/>
      <c r="D13" s="232"/>
      <c r="E13" s="233"/>
      <c r="F13" s="231"/>
      <c r="G13" s="230"/>
      <c r="H13" s="230"/>
      <c r="I13" s="230"/>
    </row>
    <row r="14" spans="1:12" s="244" customFormat="1" x14ac:dyDescent="0.2">
      <c r="A14" s="237"/>
      <c r="B14" s="238"/>
      <c r="C14" s="239"/>
      <c r="D14" s="240" t="s">
        <v>82</v>
      </c>
      <c r="E14" s="241" t="s">
        <v>294</v>
      </c>
      <c r="F14" s="239"/>
      <c r="G14" s="235"/>
      <c r="H14" s="235"/>
      <c r="I14" s="242">
        <f>SUBTOTAL(9,I15:I18)</f>
        <v>0</v>
      </c>
      <c r="J14" s="235"/>
      <c r="K14" s="243"/>
      <c r="L14" s="243"/>
    </row>
    <row r="15" spans="1:12" s="250" customFormat="1" x14ac:dyDescent="0.2">
      <c r="A15" s="245"/>
      <c r="B15" s="251"/>
      <c r="C15" s="251"/>
      <c r="D15" s="252"/>
      <c r="E15" s="246" t="s">
        <v>80</v>
      </c>
      <c r="F15" s="251"/>
      <c r="G15" s="249"/>
      <c r="H15" s="205"/>
      <c r="I15" s="247">
        <f>SUBTOTAL(9,I16:I18)</f>
        <v>0</v>
      </c>
      <c r="J15" s="257"/>
      <c r="K15" s="254"/>
      <c r="L15" s="256"/>
    </row>
    <row r="16" spans="1:12" s="250" customFormat="1" ht="63.75" x14ac:dyDescent="0.2">
      <c r="A16" s="245">
        <v>1</v>
      </c>
      <c r="B16" s="251"/>
      <c r="C16" s="251" t="s">
        <v>99</v>
      </c>
      <c r="D16" s="252" t="s">
        <v>119</v>
      </c>
      <c r="E16" s="253" t="s">
        <v>364</v>
      </c>
      <c r="F16" s="251" t="s">
        <v>76</v>
      </c>
      <c r="G16" s="249">
        <v>6</v>
      </c>
      <c r="H16" s="205"/>
      <c r="I16" s="205">
        <f t="shared" ref="I16:I18" si="0">ROUND(G16*H16,2)</f>
        <v>0</v>
      </c>
      <c r="J16" s="257"/>
      <c r="K16" s="216"/>
      <c r="L16" s="256"/>
    </row>
    <row r="17" spans="1:12" s="250" customFormat="1" ht="76.5" x14ac:dyDescent="0.2">
      <c r="A17" s="245">
        <v>2</v>
      </c>
      <c r="B17" s="251"/>
      <c r="C17" s="251" t="s">
        <v>99</v>
      </c>
      <c r="D17" s="252" t="s">
        <v>120</v>
      </c>
      <c r="E17" s="253" t="s">
        <v>262</v>
      </c>
      <c r="F17" s="251" t="s">
        <v>76</v>
      </c>
      <c r="G17" s="249">
        <f>G16</f>
        <v>6</v>
      </c>
      <c r="H17" s="205"/>
      <c r="I17" s="205">
        <f t="shared" si="0"/>
        <v>0</v>
      </c>
      <c r="J17" s="257"/>
      <c r="K17" s="216"/>
      <c r="L17" s="256"/>
    </row>
    <row r="18" spans="1:12" s="250" customFormat="1" ht="38.25" x14ac:dyDescent="0.2">
      <c r="A18" s="245">
        <v>3</v>
      </c>
      <c r="B18" s="251"/>
      <c r="C18" s="251" t="s">
        <v>99</v>
      </c>
      <c r="D18" s="252" t="s">
        <v>81</v>
      </c>
      <c r="E18" s="253" t="s">
        <v>263</v>
      </c>
      <c r="F18" s="251" t="s">
        <v>76</v>
      </c>
      <c r="G18" s="249">
        <f>G16</f>
        <v>6</v>
      </c>
      <c r="H18" s="205"/>
      <c r="I18" s="205">
        <f t="shared" si="0"/>
        <v>0</v>
      </c>
      <c r="J18" s="257"/>
      <c r="K18" s="216"/>
      <c r="L18" s="256"/>
    </row>
    <row r="19" spans="1:12" x14ac:dyDescent="0.2">
      <c r="A19" s="263"/>
      <c r="B19" s="264"/>
      <c r="C19" s="264"/>
      <c r="D19" s="265"/>
      <c r="E19" s="266" t="s">
        <v>94</v>
      </c>
      <c r="F19" s="264"/>
      <c r="G19" s="267"/>
      <c r="H19" s="267"/>
      <c r="I19" s="268">
        <f>SUBTOTAL(9,I14:I18)</f>
        <v>0</v>
      </c>
      <c r="J19" s="267"/>
      <c r="K19" s="269"/>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2.75" x14ac:dyDescent="0.2"/>
  <sheetData/>
  <sheetProtection formatCells="0" formatColumns="0" formatRows="0" insertColumns="0" insertRows="0" insertHyperlinks="0" deleteColumns="0" deleteRows="0" sort="0" autoFilter="0" pivotTables="0"/>
  <customSheetViews>
    <customSheetView guid="{D6CFA044-0C8C-4ECE-96A2-AFF3DD5E0425}"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65E3123D-ED26-44E3-A414-09EEEF825484}"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orientation="portrait" errors="blank"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31</vt:i4>
      </vt:variant>
    </vt:vector>
  </HeadingPairs>
  <TitlesOfParts>
    <vt:vector size="49" baseType="lpstr">
      <vt:lpstr>Krycí list</vt:lpstr>
      <vt:lpstr>Rekapitulace</vt:lpstr>
      <vt:lpstr>A1.08</vt:lpstr>
      <vt:lpstr>A1.14</vt:lpstr>
      <vt:lpstr>A1.16</vt:lpstr>
      <vt:lpstr>A1.19</vt:lpstr>
      <vt:lpstr>A2.06</vt:lpstr>
      <vt:lpstr>A2.12</vt:lpstr>
      <vt:lpstr>B1.07</vt:lpstr>
      <vt:lpstr>B1.05</vt:lpstr>
      <vt:lpstr>B1.08</vt:lpstr>
      <vt:lpstr>B2.08</vt:lpstr>
      <vt:lpstr>B2.11</vt:lpstr>
      <vt:lpstr>B3.10</vt:lpstr>
      <vt:lpstr>B3.09</vt:lpstr>
      <vt:lpstr>Bkab1.08</vt:lpstr>
      <vt:lpstr>B2.10</vt:lpstr>
      <vt:lpstr>#Figury</vt:lpstr>
      <vt:lpstr>A1.08!Názvy_tisku</vt:lpstr>
      <vt:lpstr>A1.14!Názvy_tisku</vt:lpstr>
      <vt:lpstr>A1.16!Názvy_tisku</vt:lpstr>
      <vt:lpstr>A1.19!Názvy_tisku</vt:lpstr>
      <vt:lpstr>A2.06!Názvy_tisku</vt:lpstr>
      <vt:lpstr>A2.12!Názvy_tisku</vt:lpstr>
      <vt:lpstr>B1.05!Názvy_tisku</vt:lpstr>
      <vt:lpstr>B1.07!Názvy_tisku</vt:lpstr>
      <vt:lpstr>B1.08!Názvy_tisku</vt:lpstr>
      <vt:lpstr>B2.08!Názvy_tisku</vt:lpstr>
      <vt:lpstr>B2.10!Názvy_tisku</vt:lpstr>
      <vt:lpstr>B2.11!Názvy_tisku</vt:lpstr>
      <vt:lpstr>B3.09!Názvy_tisku</vt:lpstr>
      <vt:lpstr>B3.10!Názvy_tisku</vt:lpstr>
      <vt:lpstr>Bkab1.08!Názvy_tisku</vt:lpstr>
      <vt:lpstr>Rekapitulace!Názvy_tisku</vt:lpstr>
      <vt:lpstr>A1.08!Oblast_tisku</vt:lpstr>
      <vt:lpstr>A1.14!Oblast_tisku</vt:lpstr>
      <vt:lpstr>A1.16!Oblast_tisku</vt:lpstr>
      <vt:lpstr>A1.19!Oblast_tisku</vt:lpstr>
      <vt:lpstr>A2.06!Oblast_tisku</vt:lpstr>
      <vt:lpstr>A2.12!Oblast_tisku</vt:lpstr>
      <vt:lpstr>B1.05!Oblast_tisku</vt:lpstr>
      <vt:lpstr>B1.07!Oblast_tisku</vt:lpstr>
      <vt:lpstr>B1.08!Oblast_tisku</vt:lpstr>
      <vt:lpstr>B2.08!Oblast_tisku</vt:lpstr>
      <vt:lpstr>B2.10!Oblast_tisku</vt:lpstr>
      <vt:lpstr>B2.11!Oblast_tisku</vt:lpstr>
      <vt:lpstr>B3.09!Oblast_tisku</vt:lpstr>
      <vt:lpstr>B3.10!Oblast_tisku</vt:lpstr>
      <vt:lpstr>Bkab1.08!Oblast_tisku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Sebastian Fenyk</cp:lastModifiedBy>
  <cp:lastPrinted>2019-11-21T13:12:23Z</cp:lastPrinted>
  <dcterms:created xsi:type="dcterms:W3CDTF">2006-04-27T05:25:48Z</dcterms:created>
  <dcterms:modified xsi:type="dcterms:W3CDTF">2024-12-02T07:28:40Z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