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iam.janu.KCE-STATIKA\Documents\Mia\ZAKA - projekty MIA\A-24-05 U Močálu\ODEŠLO 9_7_2024\"/>
    </mc:Choice>
  </mc:AlternateContent>
  <xr:revisionPtr revIDLastSave="0" documentId="13_ncr:1_{8C453993-120E-4AFC-9906-6AF9E15197AA}" xr6:coauthVersionLast="47" xr6:coauthVersionMax="47" xr10:uidLastSave="{00000000-0000-0000-0000-000000000000}"/>
  <bookViews>
    <workbookView xWindow="-120" yWindow="-120" windowWidth="29040" windowHeight="17640" tabRatio="747" xr2:uid="{24AB0086-0963-4C2D-84EA-4CEE5645CD28}"/>
  </bookViews>
  <sheets>
    <sheet name="SOUHRN" sheetId="6" r:id="rId1"/>
    <sheet name="Kácení a ochrana" sheetId="41" r:id="rId2"/>
    <sheet name="Přípravné práce" sheetId="37" r:id="rId3"/>
    <sheet name="Výsadby stromů" sheetId="38" r:id="rId4"/>
    <sheet name="Výsadba pnoucích" sheetId="33" r:id="rId5"/>
    <sheet name="Trvalkové záhony " sheetId="28" r:id="rId6"/>
    <sheet name="Péče stromy" sheetId="39" r:id="rId7"/>
    <sheet name="Péče záhony" sheetId="36" r:id="rId8"/>
    <sheet name="Péče ostatní" sheetId="42" r:id="rId9"/>
    <sheet name="VRN" sheetId="2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38" l="1"/>
  <c r="F29" i="38"/>
  <c r="F61" i="38"/>
  <c r="F26" i="42"/>
  <c r="F25" i="42"/>
  <c r="F24" i="42"/>
  <c r="F23" i="42"/>
  <c r="F22" i="42"/>
  <c r="F21" i="42"/>
  <c r="F20" i="42"/>
  <c r="F19" i="42"/>
  <c r="F18" i="42"/>
  <c r="F17" i="42"/>
  <c r="F16" i="42"/>
  <c r="F9" i="42"/>
  <c r="F5" i="42"/>
  <c r="F4" i="42"/>
  <c r="F14" i="42"/>
  <c r="F13" i="42"/>
  <c r="F12" i="42"/>
  <c r="F11" i="42"/>
  <c r="F10" i="42"/>
  <c r="F8" i="42"/>
  <c r="F7" i="42"/>
  <c r="F6" i="42"/>
  <c r="F30" i="36"/>
  <c r="F29" i="36"/>
  <c r="F28" i="36"/>
  <c r="F27" i="36"/>
  <c r="F26" i="36"/>
  <c r="F25" i="36"/>
  <c r="F24" i="36"/>
  <c r="F23" i="36"/>
  <c r="F22" i="36"/>
  <c r="F21" i="36"/>
  <c r="F20" i="36"/>
  <c r="F19" i="36"/>
  <c r="F18" i="36"/>
  <c r="F13" i="39"/>
  <c r="F15" i="33"/>
  <c r="F7" i="33"/>
  <c r="F26" i="28"/>
  <c r="F13" i="28"/>
  <c r="F18" i="33"/>
  <c r="F17" i="33" s="1"/>
  <c r="F28" i="38"/>
  <c r="F62" i="38"/>
  <c r="F60" i="38"/>
  <c r="F59" i="38"/>
  <c r="F58" i="38"/>
  <c r="F57" i="38"/>
  <c r="F56" i="38"/>
  <c r="F55" i="38"/>
  <c r="F54" i="38"/>
  <c r="F53" i="38"/>
  <c r="F52" i="38"/>
  <c r="F51" i="38"/>
  <c r="F50" i="38"/>
  <c r="F48" i="38"/>
  <c r="F47" i="38"/>
  <c r="F45" i="38"/>
  <c r="F44" i="38"/>
  <c r="F43" i="38"/>
  <c r="F42" i="38"/>
  <c r="F41" i="38"/>
  <c r="F40" i="38"/>
  <c r="F39" i="38"/>
  <c r="F38" i="38"/>
  <c r="F37" i="38"/>
  <c r="F36" i="38"/>
  <c r="F35" i="38"/>
  <c r="F33" i="38"/>
  <c r="F34" i="38"/>
  <c r="F15" i="42" l="1"/>
  <c r="F3" i="42"/>
  <c r="F17" i="36"/>
  <c r="F32" i="38"/>
  <c r="F49" i="38"/>
  <c r="F46" i="38"/>
  <c r="F2" i="42" l="1"/>
  <c r="C14" i="6" s="1"/>
  <c r="F14" i="37"/>
  <c r="F16" i="37"/>
  <c r="F7" i="37"/>
  <c r="F22" i="37"/>
  <c r="F19" i="37"/>
  <c r="F15" i="37" s="1"/>
  <c r="F18" i="37"/>
  <c r="F17" i="37"/>
  <c r="F21" i="37"/>
  <c r="F20" i="37" s="1"/>
  <c r="F13" i="37"/>
  <c r="F12" i="37"/>
  <c r="F11" i="37"/>
  <c r="F10" i="37"/>
  <c r="F6" i="37"/>
  <c r="F5" i="37"/>
  <c r="F4" i="37"/>
  <c r="F5" i="41"/>
  <c r="F12" i="41" l="1"/>
  <c r="F11" i="41"/>
  <c r="F10" i="41"/>
  <c r="F9" i="41"/>
  <c r="F8" i="41" l="1"/>
  <c r="F6" i="41"/>
  <c r="F7" i="41"/>
  <c r="F4" i="41"/>
  <c r="F14" i="41"/>
  <c r="F13" i="41" s="1"/>
  <c r="F3" i="41" l="1"/>
  <c r="F2" i="41" s="1"/>
  <c r="C7" i="6" s="1"/>
  <c r="F6" i="33"/>
  <c r="F8" i="33" l="1"/>
  <c r="F16" i="33"/>
  <c r="F14" i="33"/>
  <c r="F13" i="33" s="1"/>
  <c r="F12" i="33"/>
  <c r="F11" i="33" s="1"/>
  <c r="F5" i="33"/>
  <c r="F10" i="33"/>
  <c r="F9" i="33"/>
  <c r="F4" i="33"/>
  <c r="F3" i="33" s="1"/>
  <c r="F2" i="33" s="1"/>
  <c r="C10" i="6" s="1"/>
  <c r="F22" i="28"/>
  <c r="F14" i="36"/>
  <c r="F8" i="36"/>
  <c r="F45" i="39"/>
  <c r="F36" i="39"/>
  <c r="F27" i="39"/>
  <c r="F18" i="39"/>
  <c r="F18" i="38"/>
  <c r="F47" i="39"/>
  <c r="F46" i="39"/>
  <c r="F44" i="39"/>
  <c r="F43" i="39"/>
  <c r="F42" i="39"/>
  <c r="F41" i="39"/>
  <c r="F40" i="39"/>
  <c r="F38" i="39"/>
  <c r="F37" i="39"/>
  <c r="F35" i="39"/>
  <c r="F34" i="39"/>
  <c r="F33" i="39"/>
  <c r="F32" i="39"/>
  <c r="F29" i="39"/>
  <c r="F28" i="39"/>
  <c r="F26" i="39"/>
  <c r="F25" i="39"/>
  <c r="F24" i="39"/>
  <c r="F23" i="39"/>
  <c r="F22" i="39"/>
  <c r="F21" i="39" s="1"/>
  <c r="F20" i="39"/>
  <c r="F19" i="39"/>
  <c r="F17" i="39"/>
  <c r="F16" i="39"/>
  <c r="F15" i="39"/>
  <c r="F14" i="39"/>
  <c r="F12" i="39" l="1"/>
  <c r="F39" i="39"/>
  <c r="F31" i="39"/>
  <c r="F30" i="39" s="1"/>
  <c r="F11" i="39"/>
  <c r="F10" i="39"/>
  <c r="F9" i="39"/>
  <c r="F8" i="39"/>
  <c r="F7" i="39"/>
  <c r="F6" i="39"/>
  <c r="F5" i="39"/>
  <c r="F4" i="39"/>
  <c r="F66" i="38"/>
  <c r="F31" i="38"/>
  <c r="F27" i="38"/>
  <c r="F26" i="38"/>
  <c r="F25" i="38"/>
  <c r="F24" i="38"/>
  <c r="F23" i="38"/>
  <c r="F22" i="38"/>
  <c r="F21" i="38"/>
  <c r="F20" i="38"/>
  <c r="F17" i="38"/>
  <c r="F16" i="38" s="1"/>
  <c r="F65" i="38"/>
  <c r="F64" i="38"/>
  <c r="F15" i="38"/>
  <c r="F14" i="38"/>
  <c r="F13" i="38"/>
  <c r="F12" i="38"/>
  <c r="F11" i="38"/>
  <c r="F10" i="38"/>
  <c r="F9" i="38"/>
  <c r="F8" i="38"/>
  <c r="F7" i="38"/>
  <c r="F6" i="38"/>
  <c r="F5" i="38"/>
  <c r="F4" i="38"/>
  <c r="F9" i="37"/>
  <c r="F3" i="37" s="1"/>
  <c r="F2" i="37" s="1"/>
  <c r="C8" i="6" s="1"/>
  <c r="F3" i="39" l="1"/>
  <c r="F3" i="38"/>
  <c r="F63" i="38"/>
  <c r="F19" i="38"/>
  <c r="F2" i="39"/>
  <c r="C12" i="6" s="1"/>
  <c r="F13" i="36"/>
  <c r="F10" i="36"/>
  <c r="F12" i="36"/>
  <c r="F11" i="36"/>
  <c r="F16" i="36"/>
  <c r="F6" i="36"/>
  <c r="F5" i="36"/>
  <c r="F4" i="36"/>
  <c r="F2" i="38" l="1"/>
  <c r="C9" i="6" s="1"/>
  <c r="F15" i="36"/>
  <c r="F9" i="36"/>
  <c r="F7" i="36"/>
  <c r="F3" i="36" s="1"/>
  <c r="F29" i="28"/>
  <c r="F9" i="28"/>
  <c r="F24" i="28"/>
  <c r="F23" i="28"/>
  <c r="F25" i="28"/>
  <c r="F20" i="28"/>
  <c r="F18" i="28"/>
  <c r="F19" i="28"/>
  <c r="F28" i="28"/>
  <c r="F16" i="28"/>
  <c r="F15" i="28"/>
  <c r="F14" i="28"/>
  <c r="F12" i="28"/>
  <c r="F11" i="28"/>
  <c r="F10" i="28"/>
  <c r="F8" i="28"/>
  <c r="F7" i="28"/>
  <c r="F6" i="28"/>
  <c r="F5" i="28"/>
  <c r="F4" i="28"/>
  <c r="F27" i="28" l="1"/>
  <c r="F21" i="28"/>
  <c r="F17" i="28"/>
  <c r="F3" i="28"/>
  <c r="F2" i="28" s="1"/>
  <c r="C11" i="6" s="1"/>
  <c r="F2" i="36"/>
  <c r="C13" i="6" s="1"/>
  <c r="F6" i="20"/>
  <c r="F4" i="20" l="1"/>
  <c r="F5" i="20"/>
  <c r="F7" i="20"/>
  <c r="F3" i="20"/>
  <c r="F2" i="20" l="1"/>
  <c r="C15" i="6"/>
  <c r="C17" i="6" s="1"/>
  <c r="C18" i="6" l="1"/>
  <c r="C19" i="6" s="1"/>
</calcChain>
</file>

<file path=xl/sharedStrings.xml><?xml version="1.0" encoding="utf-8"?>
<sst xmlns="http://schemas.openxmlformats.org/spreadsheetml/2006/main" count="575" uniqueCount="203">
  <si>
    <t>Kód</t>
  </si>
  <si>
    <t>Jednotka</t>
  </si>
  <si>
    <t>Výměra</t>
  </si>
  <si>
    <t>ks</t>
  </si>
  <si>
    <t>Cena celkem</t>
  </si>
  <si>
    <t>t</t>
  </si>
  <si>
    <t xml:space="preserve">Popis </t>
  </si>
  <si>
    <t>Cena/jednotka</t>
  </si>
  <si>
    <t>Rostlinný materiál</t>
  </si>
  <si>
    <t>Materiál ostatní</t>
  </si>
  <si>
    <t>kg</t>
  </si>
  <si>
    <t>Dovoz vody pro zálivku rostlin za vzdálenost do 1000 m</t>
  </si>
  <si>
    <r>
      <t>m</t>
    </r>
    <r>
      <rPr>
        <vertAlign val="superscript"/>
        <sz val="10"/>
        <color indexed="8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</si>
  <si>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</si>
  <si>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Přesun hmot pro sadovnické a krajinářské úpravy vodorovně do 5000 m</t>
  </si>
  <si>
    <t>Přesuny hmot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</si>
  <si>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</si>
  <si>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 xml:space="preserve">REKAPITULACE ROZPOČTU                          </t>
    </r>
    <r>
      <rPr>
        <b/>
        <sz val="10"/>
        <rFont val="Arial"/>
        <family val="2"/>
        <charset val="238"/>
      </rPr>
      <t xml:space="preserve">         </t>
    </r>
  </si>
  <si>
    <t xml:space="preserve">Cena celkem bez DPH </t>
  </si>
  <si>
    <t>21 % DPH</t>
  </si>
  <si>
    <t>Sadové úpravy celkem s DPH</t>
  </si>
  <si>
    <t>l</t>
  </si>
  <si>
    <t>Popis</t>
  </si>
  <si>
    <t xml:space="preserve">Jednotka </t>
  </si>
  <si>
    <t>Cena/jedn</t>
  </si>
  <si>
    <t>Cena</t>
  </si>
  <si>
    <t>Dovoz vody pro zálivku na vzdálenost do 1000m</t>
  </si>
  <si>
    <t>kpl</t>
  </si>
  <si>
    <t>Skládkovné, kód odpadu 200 201 - biologicky rozložitelný odpad</t>
  </si>
  <si>
    <t>Voda na zálivku + 3% ztratné</t>
  </si>
  <si>
    <t>R</t>
  </si>
  <si>
    <t>VRN</t>
  </si>
  <si>
    <t>Vedlejší rozpočtové náklady</t>
  </si>
  <si>
    <t>Geodetické práce</t>
  </si>
  <si>
    <t>Miriam Janů, DiS. Tel. 777 558 187</t>
  </si>
  <si>
    <t>Fotodokumentace z průběhu stavby, zadavatelem požadovaný výstup</t>
  </si>
  <si>
    <t>Dokumentace skutečného provedení stavby v digitální formě</t>
  </si>
  <si>
    <t>VRN1</t>
  </si>
  <si>
    <t>VRN2</t>
  </si>
  <si>
    <t>VRN3</t>
  </si>
  <si>
    <t>VRN4</t>
  </si>
  <si>
    <t>VRN5</t>
  </si>
  <si>
    <t>Realizační - výrobní dokumentace stavby</t>
  </si>
  <si>
    <t>Vytyčení výsadeb zapojených nebo v záhonu pl přes 10 do 100 m2 s rozmístěním rostlin nepravidelně ve stejnorodých skupinách</t>
  </si>
  <si>
    <t>Výsadba květin krytokořenných průměru kontejneru přes 80 do 120 mm</t>
  </si>
  <si>
    <t>Výsadba cibulí nebo hlíz</t>
  </si>
  <si>
    <t>Zapracování příměsí do půdy ručně do hl 150 mm v rovině nebo ve svahu do 1:5 Basacote 100g/m2</t>
  </si>
  <si>
    <t>Mulčování rostlin kůrou tl do 0,1 m v rovině a svahu do 1:5</t>
  </si>
  <si>
    <r>
      <t>Ruční</t>
    </r>
    <r>
      <rPr>
        <sz val="10"/>
        <color indexed="8"/>
        <rFont val="Arial"/>
        <family val="2"/>
        <charset val="238"/>
      </rPr>
      <t> přesun hmot pro sadovnické a krajinářské úpravy do 100 m</t>
    </r>
    <r>
      <rPr>
        <sz val="10"/>
        <color rgb="FF000000"/>
        <rFont val="Arial"/>
        <family val="2"/>
        <charset val="238"/>
      </rPr>
      <t xml:space="preserve">  </t>
    </r>
  </si>
  <si>
    <t>Materiál  ostatní</t>
  </si>
  <si>
    <t>Basacote Plus 6M   100g/m2</t>
  </si>
  <si>
    <t>Zalití rostlin vodou plocha přes 20 m2    20l/m2</t>
  </si>
  <si>
    <t>185802114R</t>
  </si>
  <si>
    <t>Výsadba květin krytokořenných průměru kontejneru přes 120 do 250 mm</t>
  </si>
  <si>
    <t xml:space="preserve">Obdělání půdy hrabáním v rovině nebo ve svahu 1:5  </t>
  </si>
  <si>
    <t xml:space="preserve">Příplatek k dovozu vody pro zálivku rostlin do 1000 m ZKD 1000 m </t>
  </si>
  <si>
    <t>Tabletové hnojivo, vlastnosti jako Silvamix forte, 10g tbl,  (1 ks / dřevina)</t>
  </si>
  <si>
    <t>Hloubení jamek bez výměny půdy zeminy tř 1 až 4 obj do 0,002 m3 v rovině a svahu do 1:5 trvalky</t>
  </si>
  <si>
    <t>Hloubení jamek bez výměny půdy zeminy tř 1 až 4 obj do 0,002 m3 v rovině a svahu do 1:5 cibuloviny</t>
  </si>
  <si>
    <t>Hnojení půdy umělým hnojivem k jednotlivým rostlinám v rovině a svahu do 1:5 (1ks tablety/rostlina)</t>
  </si>
  <si>
    <t>Ceny prací dle katalogů Cenová soustava ÚRS, cenová hladina 2024/I, ceny materiálu dle průměrných cen významných tuzemských dodavatelů.</t>
  </si>
  <si>
    <t xml:space="preserve">Příplatek k dovozu vody pro zálivku rostlin do 1000 m ZKD 1000 m </t>
  </si>
  <si>
    <t>Příplatek k dovozu vody pro zálivku rostlin do 1000 m ZKD 1000 m</t>
  </si>
  <si>
    <t>Péče v 1. roce</t>
  </si>
  <si>
    <t>Dosazované cibuloviny</t>
  </si>
  <si>
    <t>Dosadba cibulí nebo hlíz 5% vandalismus</t>
  </si>
  <si>
    <t>Dosadba květin hrnkovaných D květináče přes 120 do 250 mm 5% vandalismus</t>
  </si>
  <si>
    <t>Péče v 2. roce</t>
  </si>
  <si>
    <t>m</t>
  </si>
  <si>
    <t>Uložení sypké hmoty na dno rýhy, se zhutněním  - biouhel vrstva 50 mm</t>
  </si>
  <si>
    <t>Ruční přesun hmot pro sadovnické a krajinářské úpravy do 100 m  materiál</t>
  </si>
  <si>
    <t>Materiál</t>
  </si>
  <si>
    <t>Biouhel drcený, tříděný, jemný na dno rýhy mocnost 50 mm</t>
  </si>
  <si>
    <t>Strukturální substrát B - směs - drcený kámen 32/63 85%, biouhel 7,5%, kompost 7,5%, voda (kamenivo namočit vodou, přidat kompost a biouhel, promísení na stavbě)</t>
  </si>
  <si>
    <t>Výsadbový substrát A - směs - drcený kámen 8/16 70%, biouhel 15%, kompost 15%, voda (kamenivo namočit vodou, přidat kompost a biouhel, promísení na stavbě)</t>
  </si>
  <si>
    <t>Výsadba stromů</t>
  </si>
  <si>
    <t>Vytyčení výsadeb s rozmístěním solitérních rostlin do 10 kusů</t>
  </si>
  <si>
    <t>184215211 R</t>
  </si>
  <si>
    <t>Podzemní ukotvení kmene dřevin do strukturního substr, kotvení ke kari síti obvodu kmene do 250 mm</t>
  </si>
  <si>
    <t>184814221 R</t>
  </si>
  <si>
    <t>Zapracování příměsí do půdy ručně do hl 150 mm v rovině nebo ve svahu do 1:5 (aplikace tabletového hnojiva 5 ks/strom)</t>
  </si>
  <si>
    <t>184 814 221 R</t>
  </si>
  <si>
    <t>Zapracování příměsí do půdy ručně do hl 150 mm v rovině nebo ve svahu do 1:5 (přimísení půdního kondicioneru 1,5 kg/ strom)</t>
  </si>
  <si>
    <t>Zapracování příměsí do půdy ručně do hl 150 mm v rovině nebo ve svahu do 1:5 (přidání mykorhizního přípravku 150g/ strom)</t>
  </si>
  <si>
    <t>184852322 R</t>
  </si>
  <si>
    <t xml:space="preserve">Řez stromu komparativní povýsadbový alejových stromů </t>
  </si>
  <si>
    <t>184 812 122 R</t>
  </si>
  <si>
    <t>Aplikace ochranných prostředků bodovou aplikací v rovině a svahu do 1:5  (ochranný nátěr kmene základní + vrchní vrstva)</t>
  </si>
  <si>
    <t>Zalití rostlin vodou plocha do 20 m2    100l/strom</t>
  </si>
  <si>
    <t>Ruční přesun hmot pro sadovnické a krajinářské úpravy do 100 m  stromy</t>
  </si>
  <si>
    <t>Systém kotvení do země např.Kotvos KSB-Z2, kotvení balu ke KARI síti</t>
  </si>
  <si>
    <t>Tyč zatloukací ke kotvení</t>
  </si>
  <si>
    <t>Půdní kondicionér, vlastnosti jako TerraCotem (1,5 kg / strom)</t>
  </si>
  <si>
    <t>Tabletové hnojivo, vlastnosti jako Silvamix forte, 10g tbl,  (5 ks / strom)</t>
  </si>
  <si>
    <t>Ochranný nátěr kmene stromu základový např. Gefa - základový nátěr Arbo-Flex LX60 (150ml/m2)</t>
  </si>
  <si>
    <t>Ochranný nátěr kmene stromu svrchní, např. Gefa - ochranný nátěr Arbo Flex Plus 7 (850g/m2)</t>
  </si>
  <si>
    <t>Voda na zálivku + 3%ztratné (100l/strom)</t>
  </si>
  <si>
    <t>Borka výběrová I volně ložená</t>
  </si>
  <si>
    <t>Péče 1.rok po výsadbě</t>
  </si>
  <si>
    <t>Zalití rostlin vodou plocha do 20 m2     70l/strom  10x za rok</t>
  </si>
  <si>
    <t>184801121R</t>
  </si>
  <si>
    <t>Ošetřování vysazených dřevin soliterních v rovině a svahu do 1:5, kontrola zdravotního stavu dřeviny arboristou, kontrola a úprava stability kotvícího systému</t>
  </si>
  <si>
    <t>Řez stromu výchovný alejových stromů v přes 4 do 6 m</t>
  </si>
  <si>
    <t>184812122R</t>
  </si>
  <si>
    <t>Aplikace ochranných prostředků bodovou aplikací v rovině a svahu do 1:5  (obnovení ochranného nátěru kmene základní + vrchní vrstva, včetně materiálu)</t>
  </si>
  <si>
    <t>Péče 2.rok po výsadbě</t>
  </si>
  <si>
    <t>Zalití rostlin vodou plocha do 20 m2     70l/strom  8x za rok</t>
  </si>
  <si>
    <t>Péče 3.rok po výsadbě</t>
  </si>
  <si>
    <t>Péče 4.rok po výsadbě</t>
  </si>
  <si>
    <t>Zalití rostlin vodou plocha do 20 m2     70l/strom  6x za rok</t>
  </si>
  <si>
    <t>Péče 5.rok po výsadbě</t>
  </si>
  <si>
    <t>Výsadby stromů do strukturálních substrátů</t>
  </si>
  <si>
    <t>Výsadba dřeviny s balem D přes 0,5 do 0,6 m do jamky se zalitím v rovině a svahu do 1:5</t>
  </si>
  <si>
    <t>Mykorhizní přípravek, vlastnosti jako Symbivit (1,5 kg/ strom)</t>
  </si>
  <si>
    <t>Publicita - dočasný bilboard 1x, montáž+demontáž</t>
  </si>
  <si>
    <t>Rozprostření zemin tl vrstvy do 0,5 m schopných zúrodnění v rovině a sklonu do 1:5</t>
  </si>
  <si>
    <t>Záhony založení a výsadba</t>
  </si>
  <si>
    <t>Zalití rostlin vodou plocha do 20 m2    10l/k rostlině</t>
  </si>
  <si>
    <r>
      <t>Drenážní vrstva</t>
    </r>
    <r>
      <rPr>
        <sz val="10"/>
        <color rgb="FF000000"/>
        <rFont val="Segoe UI"/>
        <family val="2"/>
        <charset val="238"/>
      </rPr>
      <t> záhonu pro výsadby v rovině nebo ve svahu do 1:5 pl přes 10 do 100 m2 hl přes 50 do 150 mm</t>
    </r>
    <r>
      <rPr>
        <sz val="10"/>
        <color rgb="FF000000"/>
        <rFont val="Arial"/>
        <family val="2"/>
        <charset val="238"/>
      </rPr>
      <t xml:space="preserve"> </t>
    </r>
  </si>
  <si>
    <t>212755212R</t>
  </si>
  <si>
    <t>Trativody z drenážních trubek plastových flexibilních D 65 mm včetně obsypu štěrkem</t>
  </si>
  <si>
    <t>Drenážní vysokozátěžová trubka perforovaná D65 včetně obsypu stěrkem</t>
  </si>
  <si>
    <t>Ulice U Močálu x Na Žižkově, Liberec</t>
  </si>
  <si>
    <t>SO 800 krajinářské řešení</t>
  </si>
  <si>
    <t>Příprava stanoviště a strukturálních substrátů (rýha+jáma)</t>
  </si>
  <si>
    <t>Výsadba pnoucích dřevin</t>
  </si>
  <si>
    <t>Kácení stromů</t>
  </si>
  <si>
    <t>kus</t>
  </si>
  <si>
    <t>Odstranění nevhodných dřevin do 100 m2 v přes 1 m s odstraněním pařezů ve svahu přes 1:5 do 1:2</t>
  </si>
  <si>
    <r>
      <t>m</t>
    </r>
    <r>
      <rPr>
        <vertAlign val="superscript"/>
        <sz val="11"/>
        <color rgb="FF000000"/>
        <rFont val="Segoe UI"/>
        <family val="2"/>
        <charset val="238"/>
      </rPr>
      <t>2</t>
    </r>
  </si>
  <si>
    <t>Ochrana kmene průměru do 300 mm bedněním výšky do 2 m</t>
  </si>
  <si>
    <t>Ochrana kmene průměru přes 300 do 500 mm bedněním výšky do 2 m</t>
  </si>
  <si>
    <t>Ochrana kmene průměru přes 500 do 700 mm bedněním výšky do 2 m</t>
  </si>
  <si>
    <t>Ochrana kmene průměru přes 700 do 900 mm bedněním výšky do 2 m</t>
  </si>
  <si>
    <t xml:space="preserve"> </t>
  </si>
  <si>
    <t>Ochrana stromů při stavební činnosti</t>
  </si>
  <si>
    <r>
      <t>Kácení</t>
    </r>
    <r>
      <rPr>
        <sz val="11"/>
        <color rgb="FF000000"/>
        <rFont val="Calibri"/>
        <family val="2"/>
        <charset val="238"/>
      </rPr>
      <t xml:space="preserve"> stromu s postupným spouštěním koruny a kmene D přes 0,3 do 0,4 m. </t>
    </r>
    <r>
      <rPr>
        <sz val="11"/>
        <color theme="1"/>
        <rFont val="Calibri"/>
        <family val="2"/>
        <charset val="238"/>
      </rPr>
      <t>Pokácení stromu postupné se spouštěním částí kmene a koruny o průměru na řezné ploše pařezu přes 300 do 400 mm. Dvojkmen.</t>
    </r>
  </si>
  <si>
    <t>Odstranění pařezů D přes 0,5 do 0,6 m v rovině a svahu do 1:5 s odklizením do 20 m a zasypáním jámy. Pařez dvojkmene.</t>
  </si>
  <si>
    <t>Kácení a ochrana dřevin</t>
  </si>
  <si>
    <t>Hloubení jam nezapažených v hornině třídy těžitelnosti I skupiny 1 a 2 objem do 500 m3 strojně</t>
  </si>
  <si>
    <t>m3</t>
  </si>
  <si>
    <t>Vodorovné přemístění přes 20 do 50 m výkopku/sypaniny z horniny třídy těžitelnosti I skupiny 1 až 3</t>
  </si>
  <si>
    <t>Uložení sypaniny na skládky nebo meziskládky</t>
  </si>
  <si>
    <t>Skládkovné kód odpadu 170504 Zemina a kamení</t>
  </si>
  <si>
    <t>Přípravné práce, prokořenitelný pás a jáma</t>
  </si>
  <si>
    <t>Výkopové práce</t>
  </si>
  <si>
    <t>Montáž a dodávka dřevěného pomocného rámu z OSB desek, vel.1,5 x1,5 v.0,5m, instalace a vyjmutí</t>
  </si>
  <si>
    <t>Mísení, rozprostření a hutnění po vrstvách strukturálního substrátu B. Kamenivo navlhčit a prosypat sypkými hmotami (biouhel a kompost).  Kamenivo musí být obaleno sypkými hmotami. Mísení přímo na staveništi. V místech výsadby stromů pokládka KARI sítě pro instalaci podzemního kotvení (v rýze).</t>
  </si>
  <si>
    <t>Mísení a rozprostření výsadbového substrátu A. Drobné kamenivo prosypat sypkými hmotami (biouhel a kompost). Mísení přímo na staveništi. Substrát v místech pro výsadbu stromů.</t>
  </si>
  <si>
    <t xml:space="preserve">Montáž a dodávka KARI síť vel.1 x 1m, vel. ok 100/100/8mm, pro kotvení za bal vč. případného řezání </t>
  </si>
  <si>
    <t>Mulčování záhonů kam.drtí tl vrstvy přes 0,05 do 0,1 m v rovině a svahu do 1:5</t>
  </si>
  <si>
    <t>Platanus acerifolia "Huissen" vel. 18-20 VK,ZB</t>
  </si>
  <si>
    <t>Gleditsia triacanthos 'Sunburst' vel. 18-20 VK,ZB</t>
  </si>
  <si>
    <t>Mulč minerální, drcené kamenivo frakce 8/16 - štěrk ostrohranný šedý</t>
  </si>
  <si>
    <t>Výsadba stromů do volného terénu</t>
  </si>
  <si>
    <t>Jamky pro výsadbu s výměnou 100 % půdy zeminy skupiny 1 až 4 obj přes 1 do 2 m3 v rovině a svahu do 1:5</t>
  </si>
  <si>
    <t>Výsadba dřeviny s balem D přes 0,6 do 0,8 m do jamky se zalitím v rovině a svahu do 1:5</t>
  </si>
  <si>
    <t>Ukotvení kmene dřevin v rovině nebo na svahu do 1:5 třemi kůly D do 0,1 m dl přes 2 do 3 m</t>
  </si>
  <si>
    <t>Mulčování rostlin kůrou tl do 0,1 m v rovině a svahu do 1:5</t>
  </si>
  <si>
    <t>Kůl dl. 250 prům.0,6 frézovaný</t>
  </si>
  <si>
    <t>Příčka 50 prům.60 frézovaná</t>
  </si>
  <si>
    <t>Úvazek zahradnický + ostatní pomocný materiál komplet</t>
  </si>
  <si>
    <t>Mykorhizní přípravek, vlastnosti jako Symbivit (150g/ strom)</t>
  </si>
  <si>
    <t>Tříděná černozem+kompost + 3% ztratné</t>
  </si>
  <si>
    <t>Závlahový límec HDPE, tl. 3 mm, dl 3m, včetně spojky a instalace</t>
  </si>
  <si>
    <t>Tilia cordata 'Greenspire' vel. 18-20 VK,ZB</t>
  </si>
  <si>
    <t>Acer platanoides 'Emerald Queen' vel. 18-20 VK,ZB</t>
  </si>
  <si>
    <t>Závlahový vak min.50 l, dodávka a montáž</t>
  </si>
  <si>
    <t>Zalití rostlin vodou plocha do 20 m2    100l/strom  (50l přímá,50l vak)</t>
  </si>
  <si>
    <t xml:space="preserve">Ozelenění konstrukce </t>
  </si>
  <si>
    <t>Hedera helix "Thorndale"     C 2,5l   v.1,25-1,5 m</t>
  </si>
  <si>
    <t xml:space="preserve">Zapracování příměsí do půdy ručně do hl 150 mm v rovině nebo ve svahu do 1:5 </t>
  </si>
  <si>
    <t>Trvalky velikost k9</t>
  </si>
  <si>
    <t>Drcené kamenivo fr 8/16, drenážní vrstva (mocnost 100 mm)</t>
  </si>
  <si>
    <t>Pěstební substrát - kvalitní zemina ornice 70%, štěrk fr 4/8 20%, písek fr 0/3 10%  (mocnost 300 mm)</t>
  </si>
  <si>
    <t>Tabletové hnojivo, vlastnosti jako Silvamix forte, 10g tbl,  (1 ks /travina a trvalka)</t>
  </si>
  <si>
    <t>Borka výběrová jemně drcená I volně ložená (mocnost 60 mm)</t>
  </si>
  <si>
    <t xml:space="preserve">
183101214</t>
  </si>
  <si>
    <t>Jamky pro výsadbu s výměnou 50 % půdy zeminy skupiny 1 až 4 obj přes 0,05 do 0,125 m3 v rovině a svahu do 1:5</t>
  </si>
  <si>
    <t>Kácení aochrana dřevin</t>
  </si>
  <si>
    <t>Trvalkové záhony 1-9 založení a výsadba</t>
  </si>
  <si>
    <t>Vypletí záhonu dřevin soliterních s naložením a odvozem odpadu do 20 km v rovině a svahu do 1:5   (6 x ročně vypletí a sběr odpadků)</t>
  </si>
  <si>
    <t>Povýsadbová rozvojová péče o stromy (8 ks stromů)</t>
  </si>
  <si>
    <t>Péče rozvojová o stromy 5 let</t>
  </si>
  <si>
    <t>Péče o záhony 144 m2</t>
  </si>
  <si>
    <t xml:space="preserve">Zalití rostlin vodou plocha přes 20 m2  20l/ m2 10xrok </t>
  </si>
  <si>
    <t>Péče rozvojová o trvalkové záhony 2 roky</t>
  </si>
  <si>
    <t>Vypletí záhonu květin s naložením a odvozem odpadu do 20 km v rovině a svahu do 1:5   6x ročně  + sběr odpadků</t>
  </si>
  <si>
    <t>Odstranění odkvetlých a odumřelých částí trvalek s odklizením odpadu do 20 km   2x ročně</t>
  </si>
  <si>
    <t>Dosazované trvalky, traviny</t>
  </si>
  <si>
    <t>Péče o pnoucí dřeviny a vegetační střechu zastávky</t>
  </si>
  <si>
    <t>Zalití rostlin vodou plocha do 20 m2  10l/ rostlina 10xrok pnoucí</t>
  </si>
  <si>
    <t>Zalití rostlin vodou plocha do 20 m2  10l/m2 3x rok vegetační střecha</t>
  </si>
  <si>
    <t>185804211R</t>
  </si>
  <si>
    <t>Vypletí záhonu květin s naložením a odvozem odpadu do 20 km v rovině a svahu do 1:5   6x ročně  + sběr odpadků pnoucí (celkem 9m2)</t>
  </si>
  <si>
    <t>Vypletí záhonu květin s naložením a odvozem odpadu do 20 km v rovině a svahu do 1:5 na konstrukci 2x ročně vegetační střecha 7m2</t>
  </si>
  <si>
    <t>Péče rozvojová o pnoucí dřeviny a vegetační střechu 2 roky</t>
  </si>
  <si>
    <t>Ochrana báze kmene stromu dodávka a instalace</t>
  </si>
  <si>
    <t>Ochranná mříž stromu obdélníková 1x2 m s ochranným válcem proti psí moči, dodávka a montáž včetně usazení podrobnost viz příloha 07</t>
  </si>
  <si>
    <t>Ochranná mříž stromu kruhová průměr 2 m s ochranným válcem proti psí moči, dodávka a montáž včetně usazení podrobnost viz příloha 08</t>
  </si>
  <si>
    <t>Okrasné traviny velikost C2l</t>
  </si>
  <si>
    <t>Cibuloviny velikost c 12-14cm</t>
  </si>
  <si>
    <t>Zapracování příměsí do půdy ručně do hl 150 mm v rovině nebo ve svahu do 1:5 Basacote 100g/m2 vegetační střecha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</si>
</sst>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0.000"/>
    <numFmt numFmtId="166" formatCode="#,##0.00\ &quot;Kč&quot;"/>
    <numFmt numFmtId="167" formatCode="[$-405]General"/>
  </numFmts>
  <fonts count="4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4" tint="-0.249977111117893"/>
      <name val="Arial"/>
      <family val="2"/>
      <charset val="238"/>
    </font>
    <font>
      <b/>
      <sz val="10"/>
      <color rgb="FF002060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rgb="FF00206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indexed="18"/>
      <name val="Calibri"/>
      <family val="2"/>
      <charset val="238"/>
    </font>
    <font>
      <sz val="11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0"/>
      <color theme="4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Segoe UI"/>
      <family val="2"/>
      <charset val="238"/>
    </font>
    <font>
      <sz val="10"/>
      <name val="Arial CE"/>
      <family val="2"/>
      <charset val="238"/>
    </font>
    <font>
      <sz val="9"/>
      <color indexed="8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rgb="FFC00000"/>
      <name val="Arial"/>
      <family val="2"/>
      <charset val="238"/>
    </font>
    <font>
      <b/>
      <sz val="11"/>
      <color theme="4" tint="-0.499984740745262"/>
      <name val="Calibri"/>
      <family val="2"/>
      <charset val="238"/>
    </font>
    <font>
      <sz val="11"/>
      <color rgb="FF0070C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Segoe UI"/>
      <family val="2"/>
      <charset val="238"/>
    </font>
    <font>
      <vertAlign val="superscript"/>
      <sz val="11"/>
      <color rgb="FF000000"/>
      <name val="Segoe UI"/>
      <family val="2"/>
      <charset val="238"/>
    </font>
    <font>
      <b/>
      <sz val="11"/>
      <color rgb="FF002060"/>
      <name val="Calibri"/>
      <family val="2"/>
      <charset val="238"/>
    </font>
    <font>
      <sz val="11"/>
      <color rgb="FF00206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26" fillId="0" borderId="0"/>
    <xf numFmtId="167" fontId="42" fillId="0" borderId="0"/>
  </cellStyleXfs>
  <cellXfs count="158">
    <xf numFmtId="0" fontId="0" fillId="0" borderId="0" xfId="0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4" fontId="2" fillId="0" borderId="0" xfId="0" applyNumberFormat="1" applyFon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5" fillId="0" borderId="0" xfId="0" applyFont="1" applyAlignment="1">
      <alignment wrapText="1"/>
    </xf>
    <xf numFmtId="0" fontId="9" fillId="0" borderId="0" xfId="0" applyFont="1" applyAlignment="1">
      <alignment horizontal="left" wrapText="1"/>
    </xf>
    <xf numFmtId="4" fontId="9" fillId="0" borderId="0" xfId="0" applyNumberFormat="1" applyFont="1" applyAlignment="1">
      <alignment horizontal="right"/>
    </xf>
    <xf numFmtId="0" fontId="5" fillId="0" borderId="0" xfId="0" applyFont="1" applyAlignment="1">
      <alignment horizontal="left" wrapText="1"/>
    </xf>
    <xf numFmtId="4" fontId="5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4" fillId="0" borderId="0" xfId="0" applyFont="1"/>
    <xf numFmtId="4" fontId="16" fillId="0" borderId="0" xfId="0" applyNumberFormat="1" applyFont="1"/>
    <xf numFmtId="0" fontId="17" fillId="4" borderId="1" xfId="0" applyFont="1" applyFill="1" applyBorder="1" applyAlignment="1">
      <alignment horizontal="left" vertical="center" wrapText="1" indent="1"/>
    </xf>
    <xf numFmtId="4" fontId="18" fillId="4" borderId="2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top"/>
    </xf>
    <xf numFmtId="0" fontId="16" fillId="0" borderId="3" xfId="0" applyFont="1" applyBorder="1" applyAlignment="1">
      <alignment horizontal="left" vertical="center"/>
    </xf>
    <xf numFmtId="4" fontId="16" fillId="0" borderId="3" xfId="0" applyNumberFormat="1" applyFont="1" applyBorder="1"/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left"/>
    </xf>
    <xf numFmtId="0" fontId="20" fillId="0" borderId="0" xfId="0" applyFont="1"/>
    <xf numFmtId="0" fontId="19" fillId="3" borderId="4" xfId="0" applyFont="1" applyFill="1" applyBorder="1" applyAlignment="1">
      <alignment horizontal="left" vertical="center" wrapText="1" indent="1"/>
    </xf>
    <xf numFmtId="4" fontId="12" fillId="3" borderId="4" xfId="0" applyNumberFormat="1" applyFont="1" applyFill="1" applyBorder="1" applyAlignment="1">
      <alignment horizontal="right" vertical="center" wrapText="1"/>
    </xf>
    <xf numFmtId="0" fontId="21" fillId="3" borderId="4" xfId="0" applyFont="1" applyFill="1" applyBorder="1" applyAlignment="1">
      <alignment horizontal="left" vertical="center" wrapText="1" indent="1"/>
    </xf>
    <xf numFmtId="0" fontId="15" fillId="4" borderId="4" xfId="0" applyFont="1" applyFill="1" applyBorder="1" applyAlignment="1">
      <alignment horizontal="left" vertical="center" wrapText="1"/>
    </xf>
    <xf numFmtId="4" fontId="15" fillId="3" borderId="4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3" fillId="0" borderId="0" xfId="0" applyFont="1"/>
    <xf numFmtId="0" fontId="22" fillId="0" borderId="0" xfId="0" applyFont="1"/>
    <xf numFmtId="4" fontId="4" fillId="0" borderId="0" xfId="0" applyNumberFormat="1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0" fontId="24" fillId="0" borderId="0" xfId="0" applyFont="1"/>
    <xf numFmtId="0" fontId="15" fillId="3" borderId="0" xfId="0" applyFont="1" applyFill="1" applyAlignment="1">
      <alignment vertical="center" wrapText="1"/>
    </xf>
    <xf numFmtId="2" fontId="5" fillId="3" borderId="0" xfId="0" applyNumberFormat="1" applyFont="1" applyFill="1" applyAlignment="1">
      <alignment vertical="top" wrapText="1"/>
    </xf>
    <xf numFmtId="4" fontId="13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9" fillId="0" borderId="0" xfId="0" applyFont="1"/>
    <xf numFmtId="0" fontId="25" fillId="0" borderId="0" xfId="0" applyFont="1" applyAlignment="1">
      <alignment horizontal="left"/>
    </xf>
    <xf numFmtId="4" fontId="25" fillId="0" borderId="0" xfId="0" applyNumberFormat="1" applyFont="1" applyAlignment="1">
      <alignment horizontal="right"/>
    </xf>
    <xf numFmtId="0" fontId="25" fillId="0" borderId="0" xfId="0" applyFont="1" applyAlignment="1">
      <alignment horizontal="center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center"/>
    </xf>
    <xf numFmtId="14" fontId="16" fillId="0" borderId="0" xfId="0" applyNumberFormat="1" applyFont="1" applyAlignment="1">
      <alignment horizontal="left"/>
    </xf>
    <xf numFmtId="4" fontId="28" fillId="0" borderId="0" xfId="0" applyNumberFormat="1" applyFont="1"/>
    <xf numFmtId="0" fontId="28" fillId="0" borderId="0" xfId="0" applyFont="1"/>
    <xf numFmtId="49" fontId="29" fillId="0" borderId="0" xfId="0" applyNumberFormat="1" applyFont="1" applyAlignment="1">
      <alignment horizontal="center"/>
    </xf>
    <xf numFmtId="49" fontId="29" fillId="0" borderId="0" xfId="0" applyNumberFormat="1" applyFont="1" applyAlignment="1">
      <alignment horizontal="left"/>
    </xf>
    <xf numFmtId="4" fontId="29" fillId="0" borderId="0" xfId="0" applyNumberFormat="1" applyFont="1" applyAlignment="1">
      <alignment horizontal="center" wrapText="1"/>
    </xf>
    <xf numFmtId="4" fontId="29" fillId="0" borderId="0" xfId="0" applyNumberFormat="1" applyFont="1" applyAlignment="1">
      <alignment horizontal="right"/>
    </xf>
    <xf numFmtId="0" fontId="30" fillId="0" borderId="0" xfId="0" applyFont="1" applyAlignment="1">
      <alignment horizontal="left"/>
    </xf>
    <xf numFmtId="0" fontId="30" fillId="0" borderId="0" xfId="0" applyFont="1"/>
    <xf numFmtId="0" fontId="27" fillId="0" borderId="5" xfId="0" applyFont="1" applyBorder="1" applyAlignment="1" applyProtection="1">
      <alignment horizontal="left" vertical="center" wrapText="1"/>
      <protection locked="0"/>
    </xf>
    <xf numFmtId="164" fontId="27" fillId="0" borderId="5" xfId="0" applyNumberFormat="1" applyFont="1" applyBorder="1" applyAlignment="1" applyProtection="1">
      <alignment vertical="center"/>
      <protection locked="0"/>
    </xf>
    <xf numFmtId="4" fontId="27" fillId="0" borderId="5" xfId="0" applyNumberFormat="1" applyFont="1" applyBorder="1" applyAlignment="1" applyProtection="1">
      <alignment vertical="center"/>
      <protection locked="0"/>
    </xf>
    <xf numFmtId="0" fontId="31" fillId="0" borderId="0" xfId="0" applyFont="1" applyAlignment="1">
      <alignment horizontal="left"/>
    </xf>
    <xf numFmtId="4" fontId="31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 wrapText="1"/>
    </xf>
    <xf numFmtId="0" fontId="8" fillId="0" borderId="0" xfId="0" applyFont="1" applyAlignment="1">
      <alignment horizontal="left" wrapText="1"/>
    </xf>
    <xf numFmtId="0" fontId="32" fillId="0" borderId="0" xfId="0" applyFont="1" applyAlignment="1">
      <alignment horizontal="left"/>
    </xf>
    <xf numFmtId="4" fontId="32" fillId="0" borderId="0" xfId="0" applyNumberFormat="1" applyFont="1" applyAlignment="1">
      <alignment horizontal="right"/>
    </xf>
    <xf numFmtId="0" fontId="13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4" fontId="8" fillId="0" borderId="0" xfId="0" applyNumberFormat="1" applyFont="1" applyAlignment="1">
      <alignment horizontal="right"/>
    </xf>
    <xf numFmtId="0" fontId="33" fillId="0" borderId="0" xfId="0" applyFont="1"/>
    <xf numFmtId="0" fontId="5" fillId="0" borderId="0" xfId="0" applyFont="1" applyAlignment="1">
      <alignment horizontal="center"/>
    </xf>
    <xf numFmtId="0" fontId="10" fillId="0" borderId="0" xfId="0" applyFont="1"/>
    <xf numFmtId="0" fontId="3" fillId="0" borderId="0" xfId="0" applyFont="1" applyAlignment="1">
      <alignment horizontal="left" vertical="top" wrapText="1"/>
    </xf>
    <xf numFmtId="0" fontId="33" fillId="0" borderId="0" xfId="0" applyFont="1" applyAlignment="1">
      <alignment horizontal="center"/>
    </xf>
    <xf numFmtId="4" fontId="33" fillId="0" borderId="0" xfId="0" applyNumberFormat="1" applyFont="1"/>
    <xf numFmtId="4" fontId="8" fillId="0" borderId="0" xfId="0" applyNumberFormat="1" applyFont="1"/>
    <xf numFmtId="164" fontId="25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9" fillId="2" borderId="0" xfId="0" applyFont="1" applyFill="1" applyAlignment="1">
      <alignment wrapText="1"/>
    </xf>
    <xf numFmtId="164" fontId="2" fillId="0" borderId="0" xfId="0" applyNumberFormat="1" applyFont="1" applyAlignment="1">
      <alignment horizontal="right"/>
    </xf>
    <xf numFmtId="4" fontId="22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164" fontId="32" fillId="0" borderId="0" xfId="0" applyNumberFormat="1" applyFont="1"/>
    <xf numFmtId="164" fontId="8" fillId="0" borderId="0" xfId="0" applyNumberFormat="1" applyFont="1"/>
    <xf numFmtId="164" fontId="2" fillId="0" borderId="0" xfId="0" applyNumberFormat="1" applyFont="1"/>
    <xf numFmtId="164" fontId="5" fillId="0" borderId="0" xfId="0" applyNumberFormat="1" applyFont="1"/>
    <xf numFmtId="164" fontId="0" fillId="0" borderId="0" xfId="0" applyNumberFormat="1"/>
    <xf numFmtId="164" fontId="33" fillId="0" borderId="0" xfId="0" applyNumberFormat="1" applyFont="1"/>
    <xf numFmtId="0" fontId="5" fillId="0" borderId="0" xfId="0" applyFont="1" applyAlignment="1">
      <alignment vertical="top" wrapText="1"/>
    </xf>
    <xf numFmtId="1" fontId="5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1" fontId="13" fillId="0" borderId="0" xfId="0" applyNumberFormat="1" applyFont="1" applyAlignment="1">
      <alignment horizontal="center"/>
    </xf>
    <xf numFmtId="1" fontId="25" fillId="0" borderId="0" xfId="0" applyNumberFormat="1" applyFont="1" applyAlignment="1">
      <alignment horizontal="center"/>
    </xf>
    <xf numFmtId="1" fontId="2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left"/>
    </xf>
    <xf numFmtId="1" fontId="12" fillId="0" borderId="0" xfId="0" applyNumberFormat="1" applyFont="1" applyAlignment="1">
      <alignment horizontal="center"/>
    </xf>
    <xf numFmtId="1" fontId="2" fillId="0" borderId="0" xfId="0" applyNumberFormat="1" applyFont="1"/>
    <xf numFmtId="1" fontId="8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top"/>
    </xf>
    <xf numFmtId="1" fontId="5" fillId="0" borderId="0" xfId="0" applyNumberFormat="1" applyFont="1" applyAlignment="1">
      <alignment horizontal="center" vertical="top"/>
    </xf>
    <xf numFmtId="1" fontId="22" fillId="0" borderId="0" xfId="0" applyNumberFormat="1" applyFont="1" applyAlignment="1">
      <alignment horizontal="center" vertical="top"/>
    </xf>
    <xf numFmtId="1" fontId="1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horizontal="center"/>
    </xf>
    <xf numFmtId="0" fontId="35" fillId="0" borderId="5" xfId="0" applyFont="1" applyBorder="1" applyAlignment="1" applyProtection="1">
      <alignment horizontal="left" vertical="center" wrapText="1"/>
      <protection locked="0"/>
    </xf>
    <xf numFmtId="3" fontId="9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center"/>
    </xf>
    <xf numFmtId="3" fontId="2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 wrapText="1"/>
    </xf>
    <xf numFmtId="0" fontId="36" fillId="0" borderId="0" xfId="0" applyFont="1" applyAlignment="1">
      <alignment horizontal="center" wrapText="1"/>
    </xf>
    <xf numFmtId="164" fontId="22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center" vertical="center"/>
    </xf>
    <xf numFmtId="1" fontId="37" fillId="0" borderId="0" xfId="0" applyNumberFormat="1" applyFont="1" applyAlignment="1">
      <alignment horizontal="center"/>
    </xf>
    <xf numFmtId="0" fontId="10" fillId="0" borderId="0" xfId="0" applyFont="1" applyAlignment="1">
      <alignment horizontal="center" wrapText="1"/>
    </xf>
    <xf numFmtId="164" fontId="10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/>
    </xf>
    <xf numFmtId="1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8" fillId="0" borderId="0" xfId="0" applyFont="1"/>
    <xf numFmtId="0" fontId="39" fillId="0" borderId="0" xfId="0" applyFont="1" applyAlignment="1">
      <alignment horizontal="center" wrapText="1"/>
    </xf>
    <xf numFmtId="0" fontId="13" fillId="0" borderId="0" xfId="0" applyFont="1"/>
    <xf numFmtId="4" fontId="39" fillId="0" borderId="0" xfId="0" applyNumberFormat="1" applyFont="1" applyAlignment="1">
      <alignment horizontal="right" wrapText="1"/>
    </xf>
    <xf numFmtId="4" fontId="13" fillId="0" borderId="0" xfId="0" applyNumberFormat="1" applyFont="1" applyAlignment="1">
      <alignment horizontal="right" wrapText="1"/>
    </xf>
    <xf numFmtId="0" fontId="40" fillId="0" borderId="0" xfId="0" applyFont="1"/>
    <xf numFmtId="2" fontId="41" fillId="0" borderId="0" xfId="0" applyNumberFormat="1" applyFont="1" applyAlignment="1">
      <alignment horizontal="right"/>
    </xf>
    <xf numFmtId="4" fontId="41" fillId="0" borderId="0" xfId="0" applyNumberFormat="1" applyFont="1"/>
    <xf numFmtId="4" fontId="40" fillId="0" borderId="0" xfId="0" applyNumberFormat="1" applyFont="1"/>
    <xf numFmtId="2" fontId="28" fillId="0" borderId="0" xfId="0" applyNumberFormat="1" applyFont="1" applyAlignment="1">
      <alignment horizontal="right"/>
    </xf>
    <xf numFmtId="0" fontId="28" fillId="0" borderId="0" xfId="0" applyFont="1" applyAlignment="1">
      <alignment wrapText="1"/>
    </xf>
    <xf numFmtId="3" fontId="9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41" fillId="0" borderId="0" xfId="0" applyNumberFormat="1" applyFont="1" applyAlignment="1">
      <alignment horizontal="center"/>
    </xf>
    <xf numFmtId="166" fontId="28" fillId="0" borderId="0" xfId="0" applyNumberFormat="1" applyFont="1" applyAlignment="1">
      <alignment horizontal="center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wrapText="1"/>
    </xf>
    <xf numFmtId="0" fontId="28" fillId="0" borderId="0" xfId="0" applyFont="1" applyAlignment="1">
      <alignment horizontal="center"/>
    </xf>
    <xf numFmtId="164" fontId="28" fillId="0" borderId="0" xfId="0" applyNumberFormat="1" applyFont="1"/>
    <xf numFmtId="0" fontId="28" fillId="0" borderId="0" xfId="0" applyFont="1" applyAlignment="1">
      <alignment horizontal="left"/>
    </xf>
    <xf numFmtId="1" fontId="45" fillId="0" borderId="0" xfId="0" applyNumberFormat="1" applyFont="1" applyAlignment="1">
      <alignment horizontal="center"/>
    </xf>
    <xf numFmtId="0" fontId="45" fillId="0" borderId="0" xfId="0" applyFont="1" applyAlignment="1">
      <alignment horizontal="left"/>
    </xf>
    <xf numFmtId="0" fontId="46" fillId="0" borderId="0" xfId="0" applyFont="1" applyAlignment="1">
      <alignment horizontal="center"/>
    </xf>
    <xf numFmtId="164" fontId="46" fillId="0" borderId="0" xfId="0" applyNumberFormat="1" applyFont="1"/>
    <xf numFmtId="4" fontId="46" fillId="0" borderId="0" xfId="0" applyNumberFormat="1" applyFont="1"/>
    <xf numFmtId="4" fontId="45" fillId="0" borderId="0" xfId="0" applyNumberFormat="1" applyFont="1" applyAlignment="1">
      <alignment horizontal="right"/>
    </xf>
    <xf numFmtId="0" fontId="46" fillId="0" borderId="0" xfId="0" applyFont="1"/>
    <xf numFmtId="0" fontId="35" fillId="0" borderId="0" xfId="0" applyFont="1" applyAlignment="1" applyProtection="1">
      <alignment horizontal="left" vertical="center" wrapText="1"/>
      <protection locked="0"/>
    </xf>
    <xf numFmtId="49" fontId="5" fillId="0" borderId="0" xfId="0" applyNumberFormat="1" applyFont="1" applyAlignment="1">
      <alignment horizontal="center"/>
    </xf>
  </cellXfs>
  <cellStyles count="3">
    <cellStyle name="Excel Built-in Normal" xfId="2" xr:uid="{1E927D43-563B-412F-BC13-D15B9AB366BD}"/>
    <cellStyle name="Normální" xfId="0" builtinId="0"/>
    <cellStyle name="Normální 3" xfId="1" xr:uid="{B221F293-8193-47AF-9D6F-2AA627BB564F}"/>
  </cellStyles>
  <dxfs count="0"/>
  <tableStyles count="0" defaultTableStyle="TableStyleMedium2" defaultPivotStyle="PivotStyleLight16"/>
  <colors>
    <mruColors>
      <color rgb="FFD2E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CA626-800D-4BB4-833D-E31C6CC3BD9C}">
  <dimension ref="A1:C23"/>
  <sheetViews>
    <sheetView tabSelected="1" workbookViewId="0">
      <selection activeCell="H19" sqref="H19"/>
    </sheetView>
  </sheetViews>
  <sheetFormatPr defaultRowHeight="15" x14ac:dyDescent="0.25"/>
  <cols>
    <col min="1" max="1" width="3.85546875" customWidth="1"/>
    <col min="2" max="2" width="62.85546875" customWidth="1"/>
    <col min="3" max="3" width="19.42578125" customWidth="1"/>
  </cols>
  <sheetData>
    <row r="1" spans="1:3" ht="18.75" customHeight="1" x14ac:dyDescent="0.3">
      <c r="A1" s="17"/>
      <c r="B1" s="38" t="s">
        <v>122</v>
      </c>
      <c r="C1" s="38"/>
    </row>
    <row r="2" spans="1:3" ht="18.75" customHeight="1" x14ac:dyDescent="0.3">
      <c r="A2" s="17"/>
      <c r="B2" s="125" t="s">
        <v>123</v>
      </c>
      <c r="C2" s="38"/>
    </row>
    <row r="3" spans="1:3" ht="18.75" customHeight="1" x14ac:dyDescent="0.3">
      <c r="A3" s="17"/>
      <c r="B3" s="38"/>
      <c r="C3" s="39"/>
    </row>
    <row r="4" spans="1:3" ht="27" customHeight="1" x14ac:dyDescent="0.25">
      <c r="A4" s="17"/>
      <c r="B4" s="40" t="s">
        <v>60</v>
      </c>
      <c r="C4" s="40"/>
    </row>
    <row r="5" spans="1:3" ht="27" customHeight="1" thickBot="1" x14ac:dyDescent="0.3">
      <c r="A5" s="17"/>
      <c r="B5" s="40"/>
      <c r="C5" s="40"/>
    </row>
    <row r="6" spans="1:3" ht="17.25" thickTop="1" thickBot="1" x14ac:dyDescent="0.3">
      <c r="A6" s="17"/>
      <c r="B6" s="19" t="s">
        <v>17</v>
      </c>
      <c r="C6" s="20"/>
    </row>
    <row r="7" spans="1:3" ht="15.75" thickTop="1" x14ac:dyDescent="0.25">
      <c r="A7" s="21">
        <v>1</v>
      </c>
      <c r="B7" s="22" t="s">
        <v>138</v>
      </c>
      <c r="C7" s="23">
        <f>'Kácení a ochrana'!F2</f>
        <v>0</v>
      </c>
    </row>
    <row r="8" spans="1:3" x14ac:dyDescent="0.25">
      <c r="A8" s="21">
        <v>2</v>
      </c>
      <c r="B8" s="22" t="s">
        <v>144</v>
      </c>
      <c r="C8" s="23">
        <f>'Přípravné práce'!F2</f>
        <v>0</v>
      </c>
    </row>
    <row r="9" spans="1:3" x14ac:dyDescent="0.25">
      <c r="A9" s="21">
        <v>3</v>
      </c>
      <c r="B9" s="22" t="s">
        <v>75</v>
      </c>
      <c r="C9" s="23">
        <f>'Výsadby stromů'!F2</f>
        <v>0</v>
      </c>
    </row>
    <row r="10" spans="1:3" x14ac:dyDescent="0.25">
      <c r="A10" s="21">
        <v>4</v>
      </c>
      <c r="B10" s="22" t="s">
        <v>125</v>
      </c>
      <c r="C10" s="23">
        <f>'Výsadba pnoucích'!F2</f>
        <v>0</v>
      </c>
    </row>
    <row r="11" spans="1:3" x14ac:dyDescent="0.25">
      <c r="A11" s="21">
        <v>5</v>
      </c>
      <c r="B11" s="22" t="s">
        <v>180</v>
      </c>
      <c r="C11" s="23">
        <f>'Trvalkové záhony '!F2</f>
        <v>0</v>
      </c>
    </row>
    <row r="12" spans="1:3" x14ac:dyDescent="0.25">
      <c r="A12" s="21">
        <v>6</v>
      </c>
      <c r="B12" s="22" t="s">
        <v>183</v>
      </c>
      <c r="C12" s="23">
        <f>'Péče stromy'!F2</f>
        <v>0</v>
      </c>
    </row>
    <row r="13" spans="1:3" x14ac:dyDescent="0.25">
      <c r="A13" s="21">
        <v>7</v>
      </c>
      <c r="B13" s="22" t="s">
        <v>186</v>
      </c>
      <c r="C13" s="23">
        <f>'Péče záhony'!F2</f>
        <v>0</v>
      </c>
    </row>
    <row r="14" spans="1:3" x14ac:dyDescent="0.25">
      <c r="A14" s="21">
        <v>8</v>
      </c>
      <c r="B14" s="22" t="s">
        <v>196</v>
      </c>
      <c r="C14" s="23">
        <f>'Péče ostatní'!F2</f>
        <v>0</v>
      </c>
    </row>
    <row r="15" spans="1:3" x14ac:dyDescent="0.25">
      <c r="A15" s="21">
        <v>9</v>
      </c>
      <c r="B15" s="22" t="s">
        <v>32</v>
      </c>
      <c r="C15" s="23">
        <f>VRN!F2</f>
        <v>0</v>
      </c>
    </row>
    <row r="16" spans="1:3" ht="15.75" thickBot="1" x14ac:dyDescent="0.3">
      <c r="A16" s="24"/>
      <c r="B16" s="25"/>
      <c r="C16" s="18"/>
    </row>
    <row r="17" spans="1:3" ht="16.5" thickTop="1" thickBot="1" x14ac:dyDescent="0.3">
      <c r="A17" s="26"/>
      <c r="B17" s="27" t="s">
        <v>18</v>
      </c>
      <c r="C17" s="28">
        <f>SUM(C7:C16)</f>
        <v>0</v>
      </c>
    </row>
    <row r="18" spans="1:3" ht="16.5" thickTop="1" thickBot="1" x14ac:dyDescent="0.3">
      <c r="A18" s="26"/>
      <c r="B18" s="29" t="s">
        <v>19</v>
      </c>
      <c r="C18" s="28">
        <f>C17*21/100</f>
        <v>0</v>
      </c>
    </row>
    <row r="19" spans="1:3" ht="64.5" customHeight="1" thickTop="1" thickBot="1" x14ac:dyDescent="0.3">
      <c r="A19" s="26"/>
      <c r="B19" s="30" t="s">
        <v>20</v>
      </c>
      <c r="C19" s="31">
        <f>C17+C18</f>
        <v>0</v>
      </c>
    </row>
    <row r="20" spans="1:3" ht="15.75" thickTop="1" x14ac:dyDescent="0.25">
      <c r="A20" s="32"/>
      <c r="B20" s="32"/>
      <c r="C20" s="18"/>
    </row>
    <row r="21" spans="1:3" x14ac:dyDescent="0.25">
      <c r="A21" s="32"/>
      <c r="B21" s="51">
        <v>45473</v>
      </c>
      <c r="C21" s="18"/>
    </row>
    <row r="22" spans="1:3" x14ac:dyDescent="0.25">
      <c r="A22" s="32"/>
      <c r="B22" s="32" t="s">
        <v>34</v>
      </c>
      <c r="C22" s="18"/>
    </row>
    <row r="23" spans="1:3" x14ac:dyDescent="0.25">
      <c r="A23" s="32"/>
      <c r="B23" s="32"/>
      <c r="C23" s="18"/>
    </row>
  </sheetData>
  <phoneticPr fontId="1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52A38-C96F-4CAC-B759-5717B63584CF}">
  <sheetPr>
    <pageSetUpPr fitToPage="1"/>
  </sheetPr>
  <dimension ref="A1:F42"/>
  <sheetViews>
    <sheetView workbookViewId="0">
      <selection activeCell="B24" sqref="B24"/>
    </sheetView>
  </sheetViews>
  <sheetFormatPr defaultColWidth="9.140625" defaultRowHeight="15" x14ac:dyDescent="0.25"/>
  <cols>
    <col min="1" max="1" width="13" style="53" customWidth="1"/>
    <col min="2" max="2" width="100.7109375" style="53" customWidth="1"/>
    <col min="3" max="3" width="10.7109375" style="53" customWidth="1"/>
    <col min="4" max="4" width="9.28515625" style="53" customWidth="1"/>
    <col min="5" max="5" width="14.140625" style="52" customWidth="1"/>
    <col min="6" max="6" width="15.7109375" style="52" customWidth="1"/>
    <col min="7" max="7" width="10" style="53" bestFit="1" customWidth="1"/>
    <col min="8" max="16384" width="9.140625" style="53"/>
  </cols>
  <sheetData>
    <row r="1" spans="1:6" ht="15" customHeight="1" x14ac:dyDescent="0.25">
      <c r="A1" s="54" t="s">
        <v>0</v>
      </c>
      <c r="B1" s="55" t="s">
        <v>22</v>
      </c>
      <c r="C1" s="54" t="s">
        <v>23</v>
      </c>
      <c r="D1" s="56" t="s">
        <v>2</v>
      </c>
      <c r="E1" s="57" t="s">
        <v>24</v>
      </c>
      <c r="F1" s="57" t="s">
        <v>25</v>
      </c>
    </row>
    <row r="2" spans="1:6" ht="15" customHeight="1" x14ac:dyDescent="0.25">
      <c r="A2" s="58" t="s">
        <v>31</v>
      </c>
      <c r="B2" s="63" t="s">
        <v>32</v>
      </c>
      <c r="C2" s="59"/>
      <c r="D2" s="59"/>
      <c r="F2" s="64">
        <f>SUM(F3:F7)</f>
        <v>0</v>
      </c>
    </row>
    <row r="3" spans="1:6" ht="15" customHeight="1" x14ac:dyDescent="0.25">
      <c r="A3" s="53" t="s">
        <v>37</v>
      </c>
      <c r="B3" s="60" t="s">
        <v>33</v>
      </c>
      <c r="C3" s="61" t="s">
        <v>27</v>
      </c>
      <c r="D3" s="62">
        <v>1</v>
      </c>
      <c r="E3" s="52">
        <v>0</v>
      </c>
      <c r="F3" s="52">
        <f>E3*D3</f>
        <v>0</v>
      </c>
    </row>
    <row r="4" spans="1:6" ht="15" customHeight="1" x14ac:dyDescent="0.25">
      <c r="A4" s="53" t="s">
        <v>38</v>
      </c>
      <c r="B4" s="60" t="s">
        <v>114</v>
      </c>
      <c r="C4" s="61" t="s">
        <v>27</v>
      </c>
      <c r="D4" s="62">
        <v>1</v>
      </c>
      <c r="E4" s="52">
        <v>0</v>
      </c>
      <c r="F4" s="52">
        <f t="shared" ref="F4:F7" si="0">E4*D4</f>
        <v>0</v>
      </c>
    </row>
    <row r="5" spans="1:6" ht="15" customHeight="1" x14ac:dyDescent="0.25">
      <c r="A5" s="53" t="s">
        <v>39</v>
      </c>
      <c r="B5" s="60" t="s">
        <v>35</v>
      </c>
      <c r="C5" s="61" t="s">
        <v>27</v>
      </c>
      <c r="D5" s="62">
        <v>1</v>
      </c>
      <c r="E5" s="52">
        <v>0</v>
      </c>
      <c r="F5" s="52">
        <f t="shared" si="0"/>
        <v>0</v>
      </c>
    </row>
    <row r="6" spans="1:6" ht="15" customHeight="1" x14ac:dyDescent="0.25">
      <c r="A6" s="53" t="s">
        <v>40</v>
      </c>
      <c r="B6" s="60" t="s">
        <v>42</v>
      </c>
      <c r="C6" s="61" t="s">
        <v>27</v>
      </c>
      <c r="D6" s="62">
        <v>1</v>
      </c>
      <c r="E6" s="52">
        <v>0</v>
      </c>
      <c r="F6" s="52">
        <f t="shared" ref="F6" si="1">E6*D6</f>
        <v>0</v>
      </c>
    </row>
    <row r="7" spans="1:6" ht="15" customHeight="1" x14ac:dyDescent="0.25">
      <c r="A7" s="53" t="s">
        <v>41</v>
      </c>
      <c r="B7" s="60" t="s">
        <v>36</v>
      </c>
      <c r="C7" s="61" t="s">
        <v>27</v>
      </c>
      <c r="D7" s="62">
        <v>1</v>
      </c>
      <c r="E7" s="52">
        <v>0</v>
      </c>
      <c r="F7" s="52">
        <f t="shared" si="0"/>
        <v>0</v>
      </c>
    </row>
    <row r="8" spans="1:6" ht="15" customHeight="1" x14ac:dyDescent="0.25"/>
    <row r="9" spans="1:6" ht="15" customHeight="1" x14ac:dyDescent="0.25"/>
    <row r="10" spans="1:6" ht="15" customHeight="1" x14ac:dyDescent="0.25"/>
    <row r="11" spans="1:6" ht="15" customHeight="1" x14ac:dyDescent="0.25"/>
    <row r="12" spans="1:6" ht="15" customHeight="1" x14ac:dyDescent="0.25"/>
    <row r="13" spans="1:6" ht="15" customHeight="1" x14ac:dyDescent="0.25"/>
    <row r="14" spans="1:6" ht="15" customHeight="1" x14ac:dyDescent="0.25"/>
    <row r="15" spans="1:6" ht="15" customHeight="1" x14ac:dyDescent="0.25"/>
    <row r="16" spans="1:6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</sheetData>
  <phoneticPr fontId="1" type="noConversion"/>
  <pageMargins left="0.7" right="0.7" top="0.78740157499999996" bottom="0.78740157499999996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E85EB-957B-47F4-838C-EC46C85A7A6C}">
  <sheetPr>
    <pageSetUpPr fitToPage="1"/>
  </sheetPr>
  <dimension ref="A1:F14"/>
  <sheetViews>
    <sheetView workbookViewId="0">
      <selection activeCell="E13" sqref="E13"/>
    </sheetView>
  </sheetViews>
  <sheetFormatPr defaultRowHeight="12.75" x14ac:dyDescent="0.2"/>
  <cols>
    <col min="1" max="1" width="15.7109375" style="138" customWidth="1"/>
    <col min="2" max="2" width="100.7109375" style="6" customWidth="1"/>
    <col min="3" max="3" width="10.7109375" style="1" customWidth="1"/>
    <col min="4" max="4" width="10.7109375" style="83" customWidth="1"/>
    <col min="5" max="6" width="15.7109375" style="9" customWidth="1"/>
    <col min="7" max="16384" width="9.140625" style="8"/>
  </cols>
  <sheetData>
    <row r="1" spans="1:6" s="46" customFormat="1" x14ac:dyDescent="0.2">
      <c r="A1" s="136" t="s">
        <v>0</v>
      </c>
      <c r="B1" s="42" t="s">
        <v>6</v>
      </c>
      <c r="C1" s="48" t="s">
        <v>1</v>
      </c>
      <c r="D1" s="80" t="s">
        <v>2</v>
      </c>
      <c r="E1" s="47" t="s">
        <v>7</v>
      </c>
      <c r="F1" s="47" t="s">
        <v>4</v>
      </c>
    </row>
    <row r="2" spans="1:6" s="4" customFormat="1" ht="15" customHeight="1" x14ac:dyDescent="0.2">
      <c r="A2" s="137"/>
      <c r="B2" s="127" t="s">
        <v>179</v>
      </c>
      <c r="C2" s="126"/>
      <c r="D2" s="128"/>
      <c r="E2" s="128"/>
      <c r="F2" s="129">
        <f>SUM(F3,F8,F13)</f>
        <v>0</v>
      </c>
    </row>
    <row r="3" spans="1:6" s="53" customFormat="1" ht="15" x14ac:dyDescent="0.25">
      <c r="A3" s="139"/>
      <c r="B3" s="130" t="s">
        <v>126</v>
      </c>
      <c r="C3" s="142"/>
      <c r="D3" s="131"/>
      <c r="E3" s="132"/>
      <c r="F3" s="133">
        <f>SUM(F4:F7)</f>
        <v>0</v>
      </c>
    </row>
    <row r="4" spans="1:6" s="53" customFormat="1" ht="30" x14ac:dyDescent="0.25">
      <c r="A4" s="140">
        <v>112151353</v>
      </c>
      <c r="B4" s="135" t="s">
        <v>136</v>
      </c>
      <c r="C4" s="143" t="s">
        <v>127</v>
      </c>
      <c r="D4" s="80">
        <v>2</v>
      </c>
      <c r="E4" s="52">
        <v>0</v>
      </c>
      <c r="F4" s="52">
        <f>E4*D4</f>
        <v>0</v>
      </c>
    </row>
    <row r="5" spans="1:6" s="53" customFormat="1" ht="30" x14ac:dyDescent="0.25">
      <c r="A5" s="140">
        <v>112201115</v>
      </c>
      <c r="B5" s="135" t="s">
        <v>137</v>
      </c>
      <c r="C5" s="143" t="s">
        <v>127</v>
      </c>
      <c r="D5" s="134">
        <v>1</v>
      </c>
      <c r="E5" s="52">
        <v>0</v>
      </c>
      <c r="F5" s="52">
        <f t="shared" ref="F5" si="0">E5*D5</f>
        <v>0</v>
      </c>
    </row>
    <row r="6" spans="1:6" s="46" customFormat="1" ht="17.25" x14ac:dyDescent="0.3">
      <c r="A6" s="140">
        <v>111212352</v>
      </c>
      <c r="B6" s="53" t="s">
        <v>128</v>
      </c>
      <c r="C6" s="144" t="s">
        <v>129</v>
      </c>
      <c r="D6" s="80">
        <v>3</v>
      </c>
      <c r="E6" s="47">
        <v>0</v>
      </c>
      <c r="F6" s="52">
        <f t="shared" ref="F6" si="1">E6*D6</f>
        <v>0</v>
      </c>
    </row>
    <row r="7" spans="1:6" s="53" customFormat="1" ht="15.75" customHeight="1" x14ac:dyDescent="0.25">
      <c r="A7" s="141" t="s">
        <v>30</v>
      </c>
      <c r="B7" s="53" t="s">
        <v>28</v>
      </c>
      <c r="C7" s="143" t="s">
        <v>5</v>
      </c>
      <c r="D7" s="80">
        <v>1</v>
      </c>
      <c r="E7" s="52">
        <v>0</v>
      </c>
      <c r="F7" s="52">
        <f>E7*D7</f>
        <v>0</v>
      </c>
    </row>
    <row r="8" spans="1:6" s="155" customFormat="1" ht="15" customHeight="1" x14ac:dyDescent="0.25">
      <c r="A8" s="149" t="s">
        <v>134</v>
      </c>
      <c r="B8" s="150" t="s">
        <v>135</v>
      </c>
      <c r="C8" s="151"/>
      <c r="D8" s="152"/>
      <c r="E8" s="153"/>
      <c r="F8" s="154">
        <f>SUM(F9:F12)</f>
        <v>0</v>
      </c>
    </row>
    <row r="9" spans="1:6" s="53" customFormat="1" ht="15" x14ac:dyDescent="0.25">
      <c r="A9" s="140">
        <v>184818231</v>
      </c>
      <c r="B9" s="145" t="s">
        <v>130</v>
      </c>
      <c r="C9" s="146" t="s">
        <v>127</v>
      </c>
      <c r="D9" s="147">
        <v>1</v>
      </c>
      <c r="E9" s="52">
        <v>0</v>
      </c>
      <c r="F9" s="52">
        <f t="shared" ref="F9:F12" si="2">D9*E9</f>
        <v>0</v>
      </c>
    </row>
    <row r="10" spans="1:6" s="148" customFormat="1" ht="15" x14ac:dyDescent="0.25">
      <c r="A10" s="140">
        <v>184818232</v>
      </c>
      <c r="B10" s="145" t="s">
        <v>131</v>
      </c>
      <c r="C10" s="146" t="s">
        <v>127</v>
      </c>
      <c r="D10" s="147">
        <v>3</v>
      </c>
      <c r="E10" s="52">
        <v>0</v>
      </c>
      <c r="F10" s="52">
        <f t="shared" si="2"/>
        <v>0</v>
      </c>
    </row>
    <row r="11" spans="1:6" s="148" customFormat="1" ht="15" x14ac:dyDescent="0.25">
      <c r="A11" s="140">
        <v>184818233</v>
      </c>
      <c r="B11" s="145" t="s">
        <v>132</v>
      </c>
      <c r="C11" s="146" t="s">
        <v>127</v>
      </c>
      <c r="D11" s="147">
        <v>1</v>
      </c>
      <c r="E11" s="52">
        <v>0</v>
      </c>
      <c r="F11" s="52">
        <f t="shared" si="2"/>
        <v>0</v>
      </c>
    </row>
    <row r="12" spans="1:6" s="53" customFormat="1" ht="15" customHeight="1" x14ac:dyDescent="0.25">
      <c r="A12" s="140">
        <v>184818234</v>
      </c>
      <c r="B12" s="145" t="s">
        <v>133</v>
      </c>
      <c r="C12" s="146" t="s">
        <v>127</v>
      </c>
      <c r="D12" s="147">
        <v>1</v>
      </c>
      <c r="E12" s="52">
        <v>0</v>
      </c>
      <c r="F12" s="52">
        <f t="shared" si="2"/>
        <v>0</v>
      </c>
    </row>
    <row r="13" spans="1:6" s="45" customFormat="1" x14ac:dyDescent="0.2">
      <c r="A13" s="136"/>
      <c r="B13" s="42" t="s">
        <v>15</v>
      </c>
      <c r="C13" s="43"/>
      <c r="D13" s="80"/>
      <c r="E13" s="44"/>
      <c r="F13" s="44">
        <f>SUM(F14)</f>
        <v>0</v>
      </c>
    </row>
    <row r="14" spans="1:6" s="4" customFormat="1" x14ac:dyDescent="0.2">
      <c r="A14" s="140">
        <v>998231311</v>
      </c>
      <c r="B14" s="5" t="s">
        <v>14</v>
      </c>
      <c r="C14" s="1" t="s">
        <v>5</v>
      </c>
      <c r="D14" s="80">
        <v>1.3</v>
      </c>
      <c r="E14" s="7">
        <v>0</v>
      </c>
      <c r="F14" s="7">
        <f>D14*E14</f>
        <v>0</v>
      </c>
    </row>
  </sheetData>
  <pageMargins left="0.25" right="0.25" top="0.75" bottom="0.75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B5C9A-1496-46B1-BF16-DAECDB56AB0B}">
  <sheetPr>
    <pageSetUpPr fitToPage="1"/>
  </sheetPr>
  <dimension ref="A1:F22"/>
  <sheetViews>
    <sheetView workbookViewId="0">
      <selection activeCell="E12" sqref="E12"/>
    </sheetView>
  </sheetViews>
  <sheetFormatPr defaultRowHeight="12.75" x14ac:dyDescent="0.2"/>
  <cols>
    <col min="1" max="1" width="15.7109375" style="108" customWidth="1"/>
    <col min="2" max="2" width="100.7109375" style="6" customWidth="1"/>
    <col min="3" max="3" width="10.7109375" style="1" customWidth="1"/>
    <col min="4" max="4" width="10.7109375" style="83" customWidth="1"/>
    <col min="5" max="6" width="15.7109375" style="9" customWidth="1"/>
    <col min="7" max="16384" width="9.140625" style="8"/>
  </cols>
  <sheetData>
    <row r="1" spans="1:6" s="46" customFormat="1" x14ac:dyDescent="0.2">
      <c r="A1" s="110" t="s">
        <v>0</v>
      </c>
      <c r="B1" s="42" t="s">
        <v>6</v>
      </c>
      <c r="C1" s="48" t="s">
        <v>1</v>
      </c>
      <c r="D1" s="80" t="s">
        <v>2</v>
      </c>
      <c r="E1" s="47" t="s">
        <v>7</v>
      </c>
      <c r="F1" s="47" t="s">
        <v>4</v>
      </c>
    </row>
    <row r="2" spans="1:6" x14ac:dyDescent="0.2">
      <c r="A2" s="111"/>
      <c r="B2" s="49" t="s">
        <v>144</v>
      </c>
      <c r="C2" s="50"/>
      <c r="D2" s="81"/>
      <c r="E2" s="41"/>
      <c r="F2" s="41">
        <f>SUM(F20,F15,F3)</f>
        <v>0</v>
      </c>
    </row>
    <row r="3" spans="1:6" s="46" customFormat="1" x14ac:dyDescent="0.2">
      <c r="A3" s="110"/>
      <c r="B3" s="42" t="s">
        <v>145</v>
      </c>
      <c r="C3" s="48"/>
      <c r="D3" s="80"/>
      <c r="E3" s="47"/>
      <c r="F3" s="12">
        <f>SUM(F4:F14)</f>
        <v>0</v>
      </c>
    </row>
    <row r="4" spans="1:6" x14ac:dyDescent="0.2">
      <c r="A4" s="98">
        <v>131151104</v>
      </c>
      <c r="B4" s="6" t="s">
        <v>139</v>
      </c>
      <c r="C4" s="1" t="s">
        <v>140</v>
      </c>
      <c r="D4" s="83">
        <v>40.700000000000003</v>
      </c>
      <c r="E4" s="9">
        <v>0</v>
      </c>
      <c r="F4" s="9">
        <f t="shared" ref="F4:F13" si="0">E4*D4</f>
        <v>0</v>
      </c>
    </row>
    <row r="5" spans="1:6" x14ac:dyDescent="0.2">
      <c r="A5" s="98">
        <v>162251102</v>
      </c>
      <c r="B5" s="6" t="s">
        <v>141</v>
      </c>
      <c r="C5" s="1" t="s">
        <v>140</v>
      </c>
      <c r="D5" s="83">
        <v>40.700000000000003</v>
      </c>
      <c r="E5" s="9">
        <v>0</v>
      </c>
      <c r="F5" s="9">
        <f t="shared" si="0"/>
        <v>0</v>
      </c>
    </row>
    <row r="6" spans="1:6" x14ac:dyDescent="0.2">
      <c r="A6" s="98">
        <v>171251201</v>
      </c>
      <c r="B6" s="6" t="s">
        <v>142</v>
      </c>
      <c r="C6" s="1" t="s">
        <v>140</v>
      </c>
      <c r="D6" s="83">
        <v>40.700000000000003</v>
      </c>
      <c r="E6" s="9">
        <v>0</v>
      </c>
      <c r="F6" s="9">
        <f t="shared" si="0"/>
        <v>0</v>
      </c>
    </row>
    <row r="7" spans="1:6" s="53" customFormat="1" ht="15.75" customHeight="1" x14ac:dyDescent="0.25">
      <c r="A7" s="141" t="s">
        <v>30</v>
      </c>
      <c r="B7" s="53" t="s">
        <v>143</v>
      </c>
      <c r="C7" s="143" t="s">
        <v>5</v>
      </c>
      <c r="D7" s="80">
        <v>69.19</v>
      </c>
      <c r="E7" s="9">
        <v>0</v>
      </c>
      <c r="F7" s="52">
        <f>E7*D7</f>
        <v>0</v>
      </c>
    </row>
    <row r="8" spans="1:6" s="53" customFormat="1" ht="15.75" customHeight="1" x14ac:dyDescent="0.25">
      <c r="A8" s="141"/>
      <c r="B8" s="42" t="s">
        <v>124</v>
      </c>
      <c r="C8" s="143"/>
      <c r="D8" s="80"/>
      <c r="E8" s="9">
        <v>0</v>
      </c>
      <c r="F8" s="52"/>
    </row>
    <row r="9" spans="1:6" x14ac:dyDescent="0.2">
      <c r="A9" s="98" t="s">
        <v>119</v>
      </c>
      <c r="B9" s="6" t="s">
        <v>120</v>
      </c>
      <c r="C9" s="1" t="s">
        <v>68</v>
      </c>
      <c r="D9" s="83">
        <v>40</v>
      </c>
      <c r="E9" s="9">
        <v>0</v>
      </c>
      <c r="F9" s="9">
        <f>E9*D9</f>
        <v>0</v>
      </c>
    </row>
    <row r="10" spans="1:6" s="4" customFormat="1" ht="12.95" customHeight="1" x14ac:dyDescent="0.2">
      <c r="A10" s="141" t="s">
        <v>30</v>
      </c>
      <c r="B10" s="13" t="s">
        <v>69</v>
      </c>
      <c r="C10" s="3" t="s">
        <v>12</v>
      </c>
      <c r="D10" s="83">
        <v>3.7</v>
      </c>
      <c r="E10" s="9">
        <v>0</v>
      </c>
      <c r="F10" s="9">
        <f t="shared" si="0"/>
        <v>0</v>
      </c>
    </row>
    <row r="11" spans="1:6" s="4" customFormat="1" ht="39.75" customHeight="1" x14ac:dyDescent="0.2">
      <c r="A11" s="141" t="s">
        <v>30</v>
      </c>
      <c r="B11" s="13" t="s">
        <v>147</v>
      </c>
      <c r="C11" s="3" t="s">
        <v>12</v>
      </c>
      <c r="D11" s="83">
        <v>62.55</v>
      </c>
      <c r="E11" s="9">
        <v>0</v>
      </c>
      <c r="F11" s="9">
        <f t="shared" si="0"/>
        <v>0</v>
      </c>
    </row>
    <row r="12" spans="1:6" s="4" customFormat="1" ht="27" customHeight="1" x14ac:dyDescent="0.2">
      <c r="A12" s="141" t="s">
        <v>30</v>
      </c>
      <c r="B12" s="13" t="s">
        <v>148</v>
      </c>
      <c r="C12" s="3" t="s">
        <v>12</v>
      </c>
      <c r="D12" s="83">
        <v>4.05</v>
      </c>
      <c r="E12" s="9">
        <v>0</v>
      </c>
      <c r="F12" s="9">
        <f t="shared" si="0"/>
        <v>0</v>
      </c>
    </row>
    <row r="13" spans="1:6" x14ac:dyDescent="0.2">
      <c r="A13" s="141" t="s">
        <v>30</v>
      </c>
      <c r="B13" s="109" t="s">
        <v>149</v>
      </c>
      <c r="C13" s="2" t="s">
        <v>3</v>
      </c>
      <c r="D13" s="83">
        <v>4</v>
      </c>
      <c r="E13" s="9">
        <v>0</v>
      </c>
      <c r="F13" s="9">
        <f t="shared" si="0"/>
        <v>0</v>
      </c>
    </row>
    <row r="14" spans="1:6" x14ac:dyDescent="0.2">
      <c r="A14" s="141" t="s">
        <v>30</v>
      </c>
      <c r="B14" s="156" t="s">
        <v>146</v>
      </c>
      <c r="C14" s="2" t="s">
        <v>3</v>
      </c>
      <c r="D14" s="83">
        <v>4</v>
      </c>
      <c r="E14" s="9">
        <v>0</v>
      </c>
      <c r="F14" s="9">
        <f t="shared" ref="F14" si="1">E14*D14</f>
        <v>0</v>
      </c>
    </row>
    <row r="15" spans="1:6" s="46" customFormat="1" x14ac:dyDescent="0.2">
      <c r="A15" s="112"/>
      <c r="B15" s="42" t="s">
        <v>71</v>
      </c>
      <c r="C15" s="48"/>
      <c r="D15" s="80"/>
      <c r="E15" s="9">
        <v>0</v>
      </c>
      <c r="F15" s="12">
        <f>SUM(F16:F19)</f>
        <v>0</v>
      </c>
    </row>
    <row r="16" spans="1:6" x14ac:dyDescent="0.2">
      <c r="A16" s="108">
        <v>1</v>
      </c>
      <c r="B16" s="6" t="s">
        <v>121</v>
      </c>
      <c r="C16" s="1" t="s">
        <v>68</v>
      </c>
      <c r="D16" s="83">
        <v>40</v>
      </c>
      <c r="E16" s="9">
        <v>0</v>
      </c>
      <c r="F16" s="9">
        <f>D16*E16</f>
        <v>0</v>
      </c>
    </row>
    <row r="17" spans="1:6" s="4" customFormat="1" ht="15" customHeight="1" x14ac:dyDescent="0.2">
      <c r="A17" s="1">
        <v>2</v>
      </c>
      <c r="B17" s="8" t="s">
        <v>72</v>
      </c>
      <c r="C17" s="3" t="s">
        <v>12</v>
      </c>
      <c r="D17" s="83">
        <v>3.7</v>
      </c>
      <c r="E17" s="9">
        <v>0</v>
      </c>
      <c r="F17" s="9">
        <f>D17*E17</f>
        <v>0</v>
      </c>
    </row>
    <row r="18" spans="1:6" s="4" customFormat="1" ht="25.5" x14ac:dyDescent="0.2">
      <c r="A18" s="108">
        <v>3</v>
      </c>
      <c r="B18" s="6" t="s">
        <v>73</v>
      </c>
      <c r="C18" s="3" t="s">
        <v>12</v>
      </c>
      <c r="D18" s="83">
        <v>62.55</v>
      </c>
      <c r="E18" s="9">
        <v>0</v>
      </c>
      <c r="F18" s="9">
        <f>D18*E18</f>
        <v>0</v>
      </c>
    </row>
    <row r="19" spans="1:6" s="4" customFormat="1" ht="25.5" x14ac:dyDescent="0.2">
      <c r="A19" s="1">
        <v>4</v>
      </c>
      <c r="B19" s="6" t="s">
        <v>74</v>
      </c>
      <c r="C19" s="3" t="s">
        <v>12</v>
      </c>
      <c r="D19" s="83">
        <v>4.05</v>
      </c>
      <c r="E19" s="9">
        <v>0</v>
      </c>
      <c r="F19" s="9">
        <f>D19*E19</f>
        <v>0</v>
      </c>
    </row>
    <row r="20" spans="1:6" s="45" customFormat="1" x14ac:dyDescent="0.2">
      <c r="A20" s="110"/>
      <c r="B20" s="42" t="s">
        <v>15</v>
      </c>
      <c r="C20" s="43"/>
      <c r="D20" s="85"/>
      <c r="E20" s="9">
        <v>0</v>
      </c>
      <c r="F20" s="44">
        <f>SUM(F21:F22)</f>
        <v>0</v>
      </c>
    </row>
    <row r="21" spans="1:6" x14ac:dyDescent="0.2">
      <c r="A21" s="98">
        <v>998231411</v>
      </c>
      <c r="B21" s="13" t="s">
        <v>70</v>
      </c>
      <c r="C21" s="3" t="s">
        <v>5</v>
      </c>
      <c r="D21" s="83">
        <v>0.2</v>
      </c>
      <c r="E21" s="9">
        <v>0</v>
      </c>
      <c r="F21" s="9">
        <f>E21*D21</f>
        <v>0</v>
      </c>
    </row>
    <row r="22" spans="1:6" s="4" customFormat="1" x14ac:dyDescent="0.2">
      <c r="A22" s="98">
        <v>998231311</v>
      </c>
      <c r="B22" s="5" t="s">
        <v>14</v>
      </c>
      <c r="C22" s="1" t="s">
        <v>5</v>
      </c>
      <c r="D22" s="83">
        <v>194.44</v>
      </c>
      <c r="E22" s="9">
        <v>0</v>
      </c>
      <c r="F22" s="7">
        <f>D22*E22</f>
        <v>0</v>
      </c>
    </row>
  </sheetData>
  <pageMargins left="0.25" right="0.25" top="0.75" bottom="0.75" header="0.3" footer="0.3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C861D-7A7F-4505-9916-D71B24E7306C}">
  <dimension ref="A1:F69"/>
  <sheetViews>
    <sheetView topLeftCell="A10" workbookViewId="0">
      <selection activeCell="E16" sqref="E16"/>
    </sheetView>
  </sheetViews>
  <sheetFormatPr defaultRowHeight="12.75" x14ac:dyDescent="0.2"/>
  <cols>
    <col min="1" max="1" width="15.7109375" style="98" customWidth="1"/>
    <col min="2" max="2" width="100.7109375" style="6" customWidth="1"/>
    <col min="3" max="3" width="10.7109375" style="1" customWidth="1"/>
    <col min="4" max="4" width="10.7109375" style="83" customWidth="1"/>
    <col min="5" max="6" width="15.7109375" style="9" customWidth="1"/>
    <col min="7" max="16384" width="9.140625" style="8"/>
  </cols>
  <sheetData>
    <row r="1" spans="1:6" s="46" customFormat="1" x14ac:dyDescent="0.2">
      <c r="A1" s="94" t="s">
        <v>0</v>
      </c>
      <c r="B1" s="42" t="s">
        <v>6</v>
      </c>
      <c r="C1" s="48" t="s">
        <v>1</v>
      </c>
      <c r="D1" s="80" t="s">
        <v>2</v>
      </c>
      <c r="E1" s="47" t="s">
        <v>7</v>
      </c>
      <c r="F1" s="47" t="s">
        <v>4</v>
      </c>
    </row>
    <row r="2" spans="1:6" x14ac:dyDescent="0.2">
      <c r="A2" s="95"/>
      <c r="B2" s="49" t="s">
        <v>75</v>
      </c>
      <c r="C2" s="50"/>
      <c r="D2" s="81"/>
      <c r="E2" s="41"/>
      <c r="F2" s="41">
        <f>SUM(F63,F49,F46,F32,F19,F16,F3)</f>
        <v>0</v>
      </c>
    </row>
    <row r="3" spans="1:6" s="46" customFormat="1" x14ac:dyDescent="0.2">
      <c r="A3" s="94"/>
      <c r="B3" s="82" t="s">
        <v>111</v>
      </c>
      <c r="C3" s="48"/>
      <c r="D3" s="80"/>
      <c r="E3" s="47"/>
      <c r="F3" s="12">
        <f>SUM(F4:F15)</f>
        <v>0</v>
      </c>
    </row>
    <row r="4" spans="1:6" s="4" customFormat="1" x14ac:dyDescent="0.2">
      <c r="A4" s="93">
        <v>119005151</v>
      </c>
      <c r="B4" s="15" t="s">
        <v>76</v>
      </c>
      <c r="C4" s="1" t="s">
        <v>3</v>
      </c>
      <c r="D4" s="83">
        <v>4</v>
      </c>
      <c r="E4" s="7">
        <v>0</v>
      </c>
      <c r="F4" s="7">
        <f t="shared" ref="F4:F9" si="0">D4*E4</f>
        <v>0</v>
      </c>
    </row>
    <row r="5" spans="1:6" x14ac:dyDescent="0.2">
      <c r="A5" s="113">
        <v>184102115</v>
      </c>
      <c r="B5" s="13" t="s">
        <v>112</v>
      </c>
      <c r="C5" s="1" t="s">
        <v>3</v>
      </c>
      <c r="D5" s="83">
        <v>4</v>
      </c>
      <c r="E5" s="7">
        <v>0</v>
      </c>
      <c r="F5" s="9">
        <f t="shared" si="0"/>
        <v>0</v>
      </c>
    </row>
    <row r="6" spans="1:6" x14ac:dyDescent="0.2">
      <c r="A6" s="93" t="s">
        <v>77</v>
      </c>
      <c r="B6" s="13" t="s">
        <v>78</v>
      </c>
      <c r="C6" s="1" t="s">
        <v>3</v>
      </c>
      <c r="D6" s="83">
        <v>4</v>
      </c>
      <c r="E6" s="7">
        <v>0</v>
      </c>
      <c r="F6" s="9">
        <f t="shared" si="0"/>
        <v>0</v>
      </c>
    </row>
    <row r="7" spans="1:6" ht="13.5" customHeight="1" x14ac:dyDescent="0.2">
      <c r="A7" s="93" t="s">
        <v>79</v>
      </c>
      <c r="B7" s="13" t="s">
        <v>80</v>
      </c>
      <c r="C7" s="2" t="s">
        <v>3</v>
      </c>
      <c r="D7" s="83">
        <v>4</v>
      </c>
      <c r="E7" s="7">
        <v>0</v>
      </c>
      <c r="F7" s="9">
        <f t="shared" si="0"/>
        <v>0</v>
      </c>
    </row>
    <row r="8" spans="1:6" ht="25.5" x14ac:dyDescent="0.2">
      <c r="A8" s="93" t="s">
        <v>81</v>
      </c>
      <c r="B8" s="13" t="s">
        <v>82</v>
      </c>
      <c r="C8" s="2" t="s">
        <v>3</v>
      </c>
      <c r="D8" s="83">
        <v>4</v>
      </c>
      <c r="E8" s="7">
        <v>0</v>
      </c>
      <c r="F8" s="9">
        <f t="shared" si="0"/>
        <v>0</v>
      </c>
    </row>
    <row r="9" spans="1:6" ht="25.5" x14ac:dyDescent="0.2">
      <c r="A9" s="93" t="s">
        <v>81</v>
      </c>
      <c r="B9" s="13" t="s">
        <v>83</v>
      </c>
      <c r="C9" s="2" t="s">
        <v>3</v>
      </c>
      <c r="D9" s="83">
        <v>4</v>
      </c>
      <c r="E9" s="7">
        <v>0</v>
      </c>
      <c r="F9" s="9">
        <f t="shared" si="0"/>
        <v>0</v>
      </c>
    </row>
    <row r="10" spans="1:6" s="33" customFormat="1" ht="15" customHeight="1" x14ac:dyDescent="0.2">
      <c r="A10" s="93" t="s">
        <v>84</v>
      </c>
      <c r="B10" s="4" t="s">
        <v>85</v>
      </c>
      <c r="C10" s="2" t="s">
        <v>3</v>
      </c>
      <c r="D10" s="83">
        <v>4</v>
      </c>
      <c r="E10" s="7">
        <v>0</v>
      </c>
      <c r="F10" s="9">
        <f>D10*E10</f>
        <v>0</v>
      </c>
    </row>
    <row r="11" spans="1:6" ht="25.5" x14ac:dyDescent="0.2">
      <c r="A11" s="93" t="s">
        <v>86</v>
      </c>
      <c r="B11" s="13" t="s">
        <v>87</v>
      </c>
      <c r="C11" s="1" t="s">
        <v>3</v>
      </c>
      <c r="D11" s="83">
        <v>4</v>
      </c>
      <c r="E11" s="7">
        <v>0</v>
      </c>
      <c r="F11" s="9">
        <f t="shared" ref="F11" si="1">D11*E11</f>
        <v>0</v>
      </c>
    </row>
    <row r="12" spans="1:6" s="33" customFormat="1" ht="14.25" customHeight="1" x14ac:dyDescent="0.2">
      <c r="A12" s="93">
        <v>184911161</v>
      </c>
      <c r="B12" s="13" t="s">
        <v>150</v>
      </c>
      <c r="C12" s="2" t="s">
        <v>16</v>
      </c>
      <c r="D12" s="83">
        <v>9.14</v>
      </c>
      <c r="E12" s="7">
        <v>0</v>
      </c>
      <c r="F12" s="9">
        <f>D12*E12</f>
        <v>0</v>
      </c>
    </row>
    <row r="13" spans="1:6" s="4" customFormat="1" ht="15" customHeight="1" x14ac:dyDescent="0.2">
      <c r="A13" s="93">
        <v>185804311</v>
      </c>
      <c r="B13" s="15" t="s">
        <v>168</v>
      </c>
      <c r="C13" s="3" t="s">
        <v>12</v>
      </c>
      <c r="D13" s="83">
        <v>0.4</v>
      </c>
      <c r="E13" s="7">
        <v>0</v>
      </c>
      <c r="F13" s="9">
        <f>D13*E13</f>
        <v>0</v>
      </c>
    </row>
    <row r="14" spans="1:6" s="4" customFormat="1" ht="15" customHeight="1" x14ac:dyDescent="0.2">
      <c r="A14" s="93">
        <v>185851121</v>
      </c>
      <c r="B14" s="15" t="s">
        <v>11</v>
      </c>
      <c r="C14" s="3" t="s">
        <v>12</v>
      </c>
      <c r="D14" s="83">
        <v>0.4</v>
      </c>
      <c r="E14" s="7">
        <v>0</v>
      </c>
      <c r="F14" s="9">
        <f>D14*E14</f>
        <v>0</v>
      </c>
    </row>
    <row r="15" spans="1:6" s="4" customFormat="1" ht="15" customHeight="1" x14ac:dyDescent="0.2">
      <c r="A15" s="93">
        <v>185851129</v>
      </c>
      <c r="B15" s="15" t="s">
        <v>62</v>
      </c>
      <c r="C15" s="3" t="s">
        <v>12</v>
      </c>
      <c r="D15" s="7">
        <v>0.4</v>
      </c>
      <c r="E15" s="7">
        <v>0</v>
      </c>
      <c r="F15" s="9">
        <f t="shared" ref="F15" si="2">D15*E15</f>
        <v>0</v>
      </c>
    </row>
    <row r="16" spans="1:6" s="46" customFormat="1" x14ac:dyDescent="0.2">
      <c r="A16" s="96"/>
      <c r="B16" s="42" t="s">
        <v>8</v>
      </c>
      <c r="C16" s="48"/>
      <c r="D16" s="80"/>
      <c r="E16" s="7"/>
      <c r="F16" s="12">
        <f>SUM(F17:F18)</f>
        <v>0</v>
      </c>
    </row>
    <row r="17" spans="1:6" x14ac:dyDescent="0.2">
      <c r="A17" s="93">
        <v>5</v>
      </c>
      <c r="B17" s="10" t="s">
        <v>151</v>
      </c>
      <c r="C17" s="1" t="s">
        <v>3</v>
      </c>
      <c r="D17" s="83">
        <v>1</v>
      </c>
      <c r="E17" s="7">
        <v>0</v>
      </c>
      <c r="F17" s="9">
        <f>D17*E17</f>
        <v>0</v>
      </c>
    </row>
    <row r="18" spans="1:6" x14ac:dyDescent="0.2">
      <c r="A18" s="93">
        <v>6</v>
      </c>
      <c r="B18" s="10" t="s">
        <v>152</v>
      </c>
      <c r="C18" s="1" t="s">
        <v>3</v>
      </c>
      <c r="D18" s="83">
        <v>3</v>
      </c>
      <c r="E18" s="7">
        <v>0</v>
      </c>
      <c r="F18" s="9">
        <f>D18*E18</f>
        <v>0</v>
      </c>
    </row>
    <row r="19" spans="1:6" s="46" customFormat="1" x14ac:dyDescent="0.2">
      <c r="A19" s="96"/>
      <c r="B19" s="42" t="s">
        <v>9</v>
      </c>
      <c r="C19" s="48"/>
      <c r="D19" s="80"/>
      <c r="E19" s="7"/>
      <c r="F19" s="12">
        <f>SUM(F20:F31)</f>
        <v>0</v>
      </c>
    </row>
    <row r="20" spans="1:6" x14ac:dyDescent="0.2">
      <c r="A20" s="93">
        <v>7</v>
      </c>
      <c r="B20" s="10" t="s">
        <v>90</v>
      </c>
      <c r="C20" s="1" t="s">
        <v>3</v>
      </c>
      <c r="D20" s="83">
        <v>4</v>
      </c>
      <c r="E20" s="7">
        <v>0</v>
      </c>
      <c r="F20" s="9">
        <f>D20*E20</f>
        <v>0</v>
      </c>
    </row>
    <row r="21" spans="1:6" x14ac:dyDescent="0.2">
      <c r="A21" s="97">
        <v>8</v>
      </c>
      <c r="B21" s="10" t="s">
        <v>91</v>
      </c>
      <c r="C21" s="1" t="s">
        <v>3</v>
      </c>
      <c r="D21" s="83">
        <v>1</v>
      </c>
      <c r="E21" s="7">
        <v>0</v>
      </c>
      <c r="F21" s="9">
        <f t="shared" ref="F21:F31" si="3">D21*E21</f>
        <v>0</v>
      </c>
    </row>
    <row r="22" spans="1:6" x14ac:dyDescent="0.2">
      <c r="A22" s="93">
        <v>9</v>
      </c>
      <c r="B22" s="10" t="s">
        <v>92</v>
      </c>
      <c r="C22" s="1" t="s">
        <v>10</v>
      </c>
      <c r="D22" s="83">
        <v>6</v>
      </c>
      <c r="E22" s="7">
        <v>0</v>
      </c>
      <c r="F22" s="9">
        <f t="shared" si="3"/>
        <v>0</v>
      </c>
    </row>
    <row r="23" spans="1:6" x14ac:dyDescent="0.2">
      <c r="A23" s="97">
        <v>10</v>
      </c>
      <c r="B23" s="10" t="s">
        <v>93</v>
      </c>
      <c r="C23" s="1" t="s">
        <v>3</v>
      </c>
      <c r="D23" s="83">
        <v>20</v>
      </c>
      <c r="E23" s="7">
        <v>0</v>
      </c>
      <c r="F23" s="9">
        <f t="shared" si="3"/>
        <v>0</v>
      </c>
    </row>
    <row r="24" spans="1:6" x14ac:dyDescent="0.2">
      <c r="A24" s="93">
        <v>11</v>
      </c>
      <c r="B24" s="10" t="s">
        <v>113</v>
      </c>
      <c r="C24" s="1" t="s">
        <v>10</v>
      </c>
      <c r="D24" s="83">
        <v>6</v>
      </c>
      <c r="E24" s="7">
        <v>0</v>
      </c>
      <c r="F24" s="9">
        <f t="shared" si="3"/>
        <v>0</v>
      </c>
    </row>
    <row r="25" spans="1:6" x14ac:dyDescent="0.2">
      <c r="A25" s="97">
        <v>12</v>
      </c>
      <c r="B25" s="10" t="s">
        <v>94</v>
      </c>
      <c r="C25" s="1" t="s">
        <v>21</v>
      </c>
      <c r="D25" s="83">
        <v>0.24</v>
      </c>
      <c r="E25" s="7">
        <v>0</v>
      </c>
      <c r="F25" s="9">
        <f t="shared" si="3"/>
        <v>0</v>
      </c>
    </row>
    <row r="26" spans="1:6" x14ac:dyDescent="0.2">
      <c r="A26" s="93">
        <v>13</v>
      </c>
      <c r="B26" s="10" t="s">
        <v>95</v>
      </c>
      <c r="C26" s="1" t="s">
        <v>10</v>
      </c>
      <c r="D26" s="83">
        <v>1.4</v>
      </c>
      <c r="E26" s="7">
        <v>0</v>
      </c>
      <c r="F26" s="9">
        <f t="shared" si="3"/>
        <v>0</v>
      </c>
    </row>
    <row r="27" spans="1:6" customFormat="1" ht="15.75" customHeight="1" x14ac:dyDescent="0.25">
      <c r="A27" s="97">
        <v>14</v>
      </c>
      <c r="B27" s="13" t="s">
        <v>153</v>
      </c>
      <c r="C27" s="114" t="s">
        <v>5</v>
      </c>
      <c r="D27" s="115">
        <v>0.99</v>
      </c>
      <c r="E27" s="7">
        <v>0</v>
      </c>
      <c r="F27" s="84">
        <f t="shared" si="3"/>
        <v>0</v>
      </c>
    </row>
    <row r="28" spans="1:6" customFormat="1" ht="15.75" customHeight="1" x14ac:dyDescent="0.25">
      <c r="A28" s="97">
        <v>15</v>
      </c>
      <c r="B28" s="13" t="s">
        <v>167</v>
      </c>
      <c r="C28" s="1" t="s">
        <v>3</v>
      </c>
      <c r="D28" s="83">
        <v>4</v>
      </c>
      <c r="E28" s="7">
        <v>0</v>
      </c>
      <c r="F28" s="9">
        <f t="shared" ref="F28" si="4">D28*E28</f>
        <v>0</v>
      </c>
    </row>
    <row r="29" spans="1:6" customFormat="1" ht="28.5" customHeight="1" x14ac:dyDescent="0.25">
      <c r="A29" s="97">
        <v>15</v>
      </c>
      <c r="B29" s="13" t="s">
        <v>198</v>
      </c>
      <c r="C29" s="1" t="s">
        <v>3</v>
      </c>
      <c r="D29" s="83">
        <v>3</v>
      </c>
      <c r="E29" s="7">
        <v>0</v>
      </c>
      <c r="F29" s="9">
        <f t="shared" ref="F29" si="5">D29*E29</f>
        <v>0</v>
      </c>
    </row>
    <row r="30" spans="1:6" customFormat="1" ht="28.5" customHeight="1" x14ac:dyDescent="0.25">
      <c r="A30" s="97">
        <v>15</v>
      </c>
      <c r="B30" s="13" t="s">
        <v>199</v>
      </c>
      <c r="C30" s="1" t="s">
        <v>3</v>
      </c>
      <c r="D30" s="83">
        <v>1</v>
      </c>
      <c r="E30" s="7">
        <v>0</v>
      </c>
      <c r="F30" s="9">
        <f t="shared" ref="F30" si="6">D30*E30</f>
        <v>0</v>
      </c>
    </row>
    <row r="31" spans="1:6" ht="14.25" x14ac:dyDescent="0.2">
      <c r="A31" s="93">
        <v>16</v>
      </c>
      <c r="B31" s="10" t="s">
        <v>96</v>
      </c>
      <c r="C31" s="3" t="s">
        <v>12</v>
      </c>
      <c r="D31" s="83">
        <v>0.41</v>
      </c>
      <c r="E31" s="7">
        <v>0</v>
      </c>
      <c r="F31" s="9">
        <f t="shared" si="3"/>
        <v>0</v>
      </c>
    </row>
    <row r="32" spans="1:6" s="46" customFormat="1" x14ac:dyDescent="0.2">
      <c r="A32" s="94"/>
      <c r="B32" s="82" t="s">
        <v>154</v>
      </c>
      <c r="C32" s="48"/>
      <c r="D32" s="80"/>
      <c r="E32" s="7"/>
      <c r="F32" s="12">
        <f>SUM(F33:F45)</f>
        <v>0</v>
      </c>
    </row>
    <row r="33" spans="1:6" s="4" customFormat="1" x14ac:dyDescent="0.2">
      <c r="A33" s="93">
        <v>119005151</v>
      </c>
      <c r="B33" s="15" t="s">
        <v>76</v>
      </c>
      <c r="C33" s="1" t="s">
        <v>3</v>
      </c>
      <c r="D33" s="83">
        <v>4</v>
      </c>
      <c r="E33" s="7">
        <v>0</v>
      </c>
      <c r="F33" s="7">
        <f>D33*E33</f>
        <v>0</v>
      </c>
    </row>
    <row r="34" spans="1:6" s="4" customFormat="1" x14ac:dyDescent="0.2">
      <c r="A34" s="93">
        <v>183101322</v>
      </c>
      <c r="B34" s="15" t="s">
        <v>155</v>
      </c>
      <c r="C34" s="1" t="s">
        <v>3</v>
      </c>
      <c r="D34" s="83">
        <v>4</v>
      </c>
      <c r="E34" s="7">
        <v>0</v>
      </c>
      <c r="F34" s="7">
        <f t="shared" ref="F34:F39" si="7">D34*E34</f>
        <v>0</v>
      </c>
    </row>
    <row r="35" spans="1:6" x14ac:dyDescent="0.2">
      <c r="A35" s="113">
        <v>184102116</v>
      </c>
      <c r="B35" s="13" t="s">
        <v>156</v>
      </c>
      <c r="C35" s="1" t="s">
        <v>3</v>
      </c>
      <c r="D35" s="83">
        <v>4</v>
      </c>
      <c r="E35" s="7">
        <v>0</v>
      </c>
      <c r="F35" s="9">
        <f t="shared" si="7"/>
        <v>0</v>
      </c>
    </row>
    <row r="36" spans="1:6" x14ac:dyDescent="0.2">
      <c r="A36" s="93">
        <v>184215133</v>
      </c>
      <c r="B36" s="13" t="s">
        <v>157</v>
      </c>
      <c r="C36" s="1" t="s">
        <v>3</v>
      </c>
      <c r="D36" s="83">
        <v>4</v>
      </c>
      <c r="E36" s="7">
        <v>0</v>
      </c>
      <c r="F36" s="9">
        <f t="shared" si="7"/>
        <v>0</v>
      </c>
    </row>
    <row r="37" spans="1:6" ht="15.75" customHeight="1" x14ac:dyDescent="0.2">
      <c r="A37" s="93" t="s">
        <v>81</v>
      </c>
      <c r="B37" s="13" t="s">
        <v>80</v>
      </c>
      <c r="C37" s="2" t="s">
        <v>3</v>
      </c>
      <c r="D37" s="83">
        <v>4</v>
      </c>
      <c r="E37" s="7">
        <v>0</v>
      </c>
      <c r="F37" s="9">
        <f t="shared" si="7"/>
        <v>0</v>
      </c>
    </row>
    <row r="38" spans="1:6" ht="25.5" x14ac:dyDescent="0.2">
      <c r="A38" s="93" t="s">
        <v>81</v>
      </c>
      <c r="B38" s="13" t="s">
        <v>82</v>
      </c>
      <c r="C38" s="2" t="s">
        <v>3</v>
      </c>
      <c r="D38" s="83">
        <v>4</v>
      </c>
      <c r="E38" s="7">
        <v>0</v>
      </c>
      <c r="F38" s="9">
        <f t="shared" si="7"/>
        <v>0</v>
      </c>
    </row>
    <row r="39" spans="1:6" ht="25.5" x14ac:dyDescent="0.2">
      <c r="A39" s="93" t="s">
        <v>81</v>
      </c>
      <c r="B39" s="13" t="s">
        <v>83</v>
      </c>
      <c r="C39" s="2" t="s">
        <v>3</v>
      </c>
      <c r="D39" s="83">
        <v>4</v>
      </c>
      <c r="E39" s="7">
        <v>0</v>
      </c>
      <c r="F39" s="9">
        <f t="shared" si="7"/>
        <v>0</v>
      </c>
    </row>
    <row r="40" spans="1:6" s="33" customFormat="1" ht="15" customHeight="1" x14ac:dyDescent="0.2">
      <c r="A40" s="93" t="s">
        <v>84</v>
      </c>
      <c r="B40" s="4" t="s">
        <v>85</v>
      </c>
      <c r="C40" s="2" t="s">
        <v>3</v>
      </c>
      <c r="D40" s="83">
        <v>4</v>
      </c>
      <c r="E40" s="7">
        <v>0</v>
      </c>
      <c r="F40" s="9">
        <f>D40*E40</f>
        <v>0</v>
      </c>
    </row>
    <row r="41" spans="1:6" ht="25.5" x14ac:dyDescent="0.2">
      <c r="A41" s="93" t="s">
        <v>86</v>
      </c>
      <c r="B41" s="13" t="s">
        <v>87</v>
      </c>
      <c r="C41" s="1" t="s">
        <v>3</v>
      </c>
      <c r="D41" s="83">
        <v>4</v>
      </c>
      <c r="E41" s="7">
        <v>0</v>
      </c>
      <c r="F41" s="9">
        <f t="shared" ref="F41" si="8">D41*E41</f>
        <v>0</v>
      </c>
    </row>
    <row r="42" spans="1:6" s="33" customFormat="1" ht="15" customHeight="1" x14ac:dyDescent="0.2">
      <c r="A42" s="93">
        <v>184911421</v>
      </c>
      <c r="B42" s="4" t="s">
        <v>158</v>
      </c>
      <c r="C42" s="2" t="s">
        <v>16</v>
      </c>
      <c r="D42" s="83">
        <v>4</v>
      </c>
      <c r="E42" s="7">
        <v>0</v>
      </c>
      <c r="F42" s="9">
        <f>D42*E42</f>
        <v>0</v>
      </c>
    </row>
    <row r="43" spans="1:6" s="4" customFormat="1" ht="15" customHeight="1" x14ac:dyDescent="0.2">
      <c r="A43" s="93">
        <v>185804311</v>
      </c>
      <c r="B43" s="15" t="s">
        <v>88</v>
      </c>
      <c r="C43" s="3" t="s">
        <v>12</v>
      </c>
      <c r="D43" s="83">
        <v>0.4</v>
      </c>
      <c r="E43" s="7">
        <v>0</v>
      </c>
      <c r="F43" s="9">
        <f>D43*E43</f>
        <v>0</v>
      </c>
    </row>
    <row r="44" spans="1:6" s="4" customFormat="1" ht="15" customHeight="1" x14ac:dyDescent="0.2">
      <c r="A44" s="93">
        <v>185851121</v>
      </c>
      <c r="B44" s="15" t="s">
        <v>11</v>
      </c>
      <c r="C44" s="3" t="s">
        <v>12</v>
      </c>
      <c r="D44" s="83">
        <v>0.4</v>
      </c>
      <c r="E44" s="7">
        <v>0</v>
      </c>
      <c r="F44" s="9">
        <f>D44*E44</f>
        <v>0</v>
      </c>
    </row>
    <row r="45" spans="1:6" s="4" customFormat="1" ht="15" customHeight="1" x14ac:dyDescent="0.2">
      <c r="A45" s="93">
        <v>185851129</v>
      </c>
      <c r="B45" s="15" t="s">
        <v>61</v>
      </c>
      <c r="C45" s="3" t="s">
        <v>12</v>
      </c>
      <c r="D45" s="7">
        <v>0.4</v>
      </c>
      <c r="E45" s="7">
        <v>0</v>
      </c>
      <c r="F45" s="9">
        <f t="shared" ref="F45" si="9">D45*E45</f>
        <v>0</v>
      </c>
    </row>
    <row r="46" spans="1:6" s="46" customFormat="1" x14ac:dyDescent="0.2">
      <c r="A46" s="96"/>
      <c r="B46" s="42" t="s">
        <v>8</v>
      </c>
      <c r="C46" s="48"/>
      <c r="D46" s="80"/>
      <c r="E46" s="7"/>
      <c r="F46" s="12">
        <f>SUM(F47:F48)</f>
        <v>0</v>
      </c>
    </row>
    <row r="47" spans="1:6" x14ac:dyDescent="0.2">
      <c r="A47" s="93">
        <v>17</v>
      </c>
      <c r="B47" s="10" t="s">
        <v>165</v>
      </c>
      <c r="C47" s="1" t="s">
        <v>3</v>
      </c>
      <c r="D47" s="83">
        <v>2</v>
      </c>
      <c r="E47" s="7">
        <v>0</v>
      </c>
      <c r="F47" s="9">
        <f>D47*E47</f>
        <v>0</v>
      </c>
    </row>
    <row r="48" spans="1:6" x14ac:dyDescent="0.2">
      <c r="A48" s="93">
        <v>18</v>
      </c>
      <c r="B48" s="10" t="s">
        <v>166</v>
      </c>
      <c r="C48" s="1" t="s">
        <v>3</v>
      </c>
      <c r="D48" s="83">
        <v>2</v>
      </c>
      <c r="E48" s="7">
        <v>0</v>
      </c>
      <c r="F48" s="9">
        <f>D48*E48</f>
        <v>0</v>
      </c>
    </row>
    <row r="49" spans="1:6" s="46" customFormat="1" x14ac:dyDescent="0.2">
      <c r="A49" s="96"/>
      <c r="B49" s="42" t="s">
        <v>9</v>
      </c>
      <c r="C49" s="48"/>
      <c r="D49" s="80"/>
      <c r="E49" s="7"/>
      <c r="F49" s="12">
        <f>SUM(F50:F62)</f>
        <v>0</v>
      </c>
    </row>
    <row r="50" spans="1:6" s="34" customFormat="1" ht="15" customHeight="1" x14ac:dyDescent="0.2">
      <c r="A50" s="97">
        <v>19</v>
      </c>
      <c r="B50" s="8" t="s">
        <v>159</v>
      </c>
      <c r="C50" s="1" t="s">
        <v>3</v>
      </c>
      <c r="D50" s="83">
        <v>12</v>
      </c>
      <c r="E50" s="7">
        <v>0</v>
      </c>
      <c r="F50" s="84">
        <f t="shared" ref="F50:F62" si="10">D50*E50</f>
        <v>0</v>
      </c>
    </row>
    <row r="51" spans="1:6" s="34" customFormat="1" ht="15" customHeight="1" x14ac:dyDescent="0.2">
      <c r="A51" s="97">
        <v>20</v>
      </c>
      <c r="B51" s="8" t="s">
        <v>160</v>
      </c>
      <c r="C51" s="1" t="s">
        <v>3</v>
      </c>
      <c r="D51" s="83">
        <v>48</v>
      </c>
      <c r="E51" s="7">
        <v>0</v>
      </c>
      <c r="F51" s="84">
        <f t="shared" si="10"/>
        <v>0</v>
      </c>
    </row>
    <row r="52" spans="1:6" s="34" customFormat="1" ht="15" customHeight="1" x14ac:dyDescent="0.2">
      <c r="A52" s="97">
        <v>21</v>
      </c>
      <c r="B52" s="8" t="s">
        <v>161</v>
      </c>
      <c r="C52" s="1" t="s">
        <v>27</v>
      </c>
      <c r="D52" s="83">
        <v>4</v>
      </c>
      <c r="E52" s="7">
        <v>0</v>
      </c>
      <c r="F52" s="84">
        <f t="shared" si="10"/>
        <v>0</v>
      </c>
    </row>
    <row r="53" spans="1:6" x14ac:dyDescent="0.2">
      <c r="A53" s="97">
        <v>22</v>
      </c>
      <c r="B53" s="10" t="s">
        <v>92</v>
      </c>
      <c r="C53" s="1" t="s">
        <v>10</v>
      </c>
      <c r="D53" s="83">
        <v>6</v>
      </c>
      <c r="E53" s="7">
        <v>0</v>
      </c>
      <c r="F53" s="9">
        <f t="shared" si="10"/>
        <v>0</v>
      </c>
    </row>
    <row r="54" spans="1:6" x14ac:dyDescent="0.2">
      <c r="A54" s="97">
        <v>23</v>
      </c>
      <c r="B54" s="10" t="s">
        <v>93</v>
      </c>
      <c r="C54" s="1" t="s">
        <v>3</v>
      </c>
      <c r="D54" s="83">
        <v>20</v>
      </c>
      <c r="E54" s="7">
        <v>0</v>
      </c>
      <c r="F54" s="9">
        <f t="shared" si="10"/>
        <v>0</v>
      </c>
    </row>
    <row r="55" spans="1:6" x14ac:dyDescent="0.2">
      <c r="A55" s="97">
        <v>24</v>
      </c>
      <c r="B55" s="10" t="s">
        <v>162</v>
      </c>
      <c r="C55" s="1" t="s">
        <v>10</v>
      </c>
      <c r="D55" s="83">
        <v>6</v>
      </c>
      <c r="E55" s="7">
        <v>0</v>
      </c>
      <c r="F55" s="9">
        <f t="shared" si="10"/>
        <v>0</v>
      </c>
    </row>
    <row r="56" spans="1:6" x14ac:dyDescent="0.2">
      <c r="A56" s="97">
        <v>25</v>
      </c>
      <c r="B56" s="10" t="s">
        <v>94</v>
      </c>
      <c r="C56" s="1" t="s">
        <v>21</v>
      </c>
      <c r="D56" s="83">
        <v>0.24</v>
      </c>
      <c r="E56" s="7">
        <v>0</v>
      </c>
      <c r="F56" s="9">
        <f t="shared" si="10"/>
        <v>0</v>
      </c>
    </row>
    <row r="57" spans="1:6" x14ac:dyDescent="0.2">
      <c r="A57" s="97">
        <v>26</v>
      </c>
      <c r="B57" s="10" t="s">
        <v>95</v>
      </c>
      <c r="C57" s="1" t="s">
        <v>10</v>
      </c>
      <c r="D57" s="83">
        <v>1.4</v>
      </c>
      <c r="E57" s="7">
        <v>0</v>
      </c>
      <c r="F57" s="9">
        <f t="shared" si="10"/>
        <v>0</v>
      </c>
    </row>
    <row r="58" spans="1:6" s="33" customFormat="1" ht="15" customHeight="1" x14ac:dyDescent="0.2">
      <c r="A58" s="97">
        <v>27</v>
      </c>
      <c r="B58" s="37" t="s">
        <v>163</v>
      </c>
      <c r="C58" s="157" t="s">
        <v>5</v>
      </c>
      <c r="D58" s="116">
        <v>3.2</v>
      </c>
      <c r="E58" s="7">
        <v>0</v>
      </c>
      <c r="F58" s="14">
        <f>D58*E58</f>
        <v>0</v>
      </c>
    </row>
    <row r="59" spans="1:6" s="34" customFormat="1" ht="15" customHeight="1" x14ac:dyDescent="0.2">
      <c r="A59" s="97">
        <v>28</v>
      </c>
      <c r="B59" s="8" t="s">
        <v>97</v>
      </c>
      <c r="C59" s="3" t="s">
        <v>12</v>
      </c>
      <c r="D59" s="83">
        <v>0.28000000000000003</v>
      </c>
      <c r="E59" s="7">
        <v>0</v>
      </c>
      <c r="F59" s="84">
        <f>D59*E59</f>
        <v>0</v>
      </c>
    </row>
    <row r="60" spans="1:6" customFormat="1" ht="14.25" customHeight="1" x14ac:dyDescent="0.25">
      <c r="A60" s="97">
        <v>29</v>
      </c>
      <c r="B60" s="13" t="s">
        <v>164</v>
      </c>
      <c r="C60" s="1" t="s">
        <v>3</v>
      </c>
      <c r="D60" s="83">
        <v>4</v>
      </c>
      <c r="E60" s="7">
        <v>0</v>
      </c>
      <c r="F60" s="84">
        <f t="shared" ref="F60" si="11">D60*E60</f>
        <v>0</v>
      </c>
    </row>
    <row r="61" spans="1:6" customFormat="1" ht="14.25" customHeight="1" x14ac:dyDescent="0.25">
      <c r="A61" s="97">
        <v>30</v>
      </c>
      <c r="B61" s="13" t="s">
        <v>197</v>
      </c>
      <c r="C61" s="1" t="s">
        <v>3</v>
      </c>
      <c r="D61" s="83">
        <v>4</v>
      </c>
      <c r="E61" s="7">
        <v>0</v>
      </c>
      <c r="F61" s="84">
        <f t="shared" ref="F61" si="12">D61*E61</f>
        <v>0</v>
      </c>
    </row>
    <row r="62" spans="1:6" ht="14.25" x14ac:dyDescent="0.2">
      <c r="A62" s="97">
        <v>31</v>
      </c>
      <c r="B62" s="10" t="s">
        <v>96</v>
      </c>
      <c r="C62" s="3" t="s">
        <v>12</v>
      </c>
      <c r="D62" s="83">
        <v>0.41</v>
      </c>
      <c r="E62" s="7">
        <v>0</v>
      </c>
      <c r="F62" s="9">
        <f t="shared" si="10"/>
        <v>0</v>
      </c>
    </row>
    <row r="63" spans="1:6" s="45" customFormat="1" x14ac:dyDescent="0.2">
      <c r="A63" s="94"/>
      <c r="B63" s="42" t="s">
        <v>15</v>
      </c>
      <c r="C63" s="43"/>
      <c r="D63" s="85"/>
      <c r="E63" s="7"/>
      <c r="F63" s="44">
        <f>SUM(F64:F66)</f>
        <v>0</v>
      </c>
    </row>
    <row r="64" spans="1:6" x14ac:dyDescent="0.2">
      <c r="A64" s="93">
        <v>998231411</v>
      </c>
      <c r="B64" s="13" t="s">
        <v>89</v>
      </c>
      <c r="C64" s="1" t="s">
        <v>5</v>
      </c>
      <c r="D64" s="83">
        <v>2.4</v>
      </c>
      <c r="E64" s="7">
        <v>0</v>
      </c>
      <c r="F64" s="9">
        <f>D64*E64</f>
        <v>0</v>
      </c>
    </row>
    <row r="65" spans="1:6" x14ac:dyDescent="0.2">
      <c r="A65" s="93">
        <v>998231411</v>
      </c>
      <c r="B65" s="13" t="s">
        <v>70</v>
      </c>
      <c r="C65" s="3" t="s">
        <v>5</v>
      </c>
      <c r="D65" s="83">
        <v>4.1900000000000004</v>
      </c>
      <c r="E65" s="7">
        <v>0</v>
      </c>
      <c r="F65" s="9">
        <f>D65*E65</f>
        <v>0</v>
      </c>
    </row>
    <row r="66" spans="1:6" s="4" customFormat="1" x14ac:dyDescent="0.2">
      <c r="A66" s="93">
        <v>998231311</v>
      </c>
      <c r="B66" s="5" t="s">
        <v>14</v>
      </c>
      <c r="C66" s="1" t="s">
        <v>5</v>
      </c>
      <c r="D66" s="83">
        <v>6.59</v>
      </c>
      <c r="E66" s="7">
        <v>0</v>
      </c>
      <c r="F66" s="7">
        <f>D66*E66</f>
        <v>0</v>
      </c>
    </row>
    <row r="67" spans="1:6" x14ac:dyDescent="0.2">
      <c r="A67" s="93"/>
    </row>
    <row r="68" spans="1:6" x14ac:dyDescent="0.2">
      <c r="A68" s="97"/>
      <c r="B68" s="10"/>
      <c r="C68" s="3"/>
    </row>
    <row r="69" spans="1:6" x14ac:dyDescent="0.2">
      <c r="A69" s="93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B9387-2D19-4F29-8EB2-45A8D295FBF6}">
  <sheetPr>
    <pageSetUpPr fitToPage="1"/>
  </sheetPr>
  <dimension ref="A1:G18"/>
  <sheetViews>
    <sheetView workbookViewId="0">
      <selection activeCell="F20" sqref="F20"/>
    </sheetView>
  </sheetViews>
  <sheetFormatPr defaultRowHeight="12.75" x14ac:dyDescent="0.2"/>
  <cols>
    <col min="1" max="1" width="15.7109375" style="101" customWidth="1"/>
    <col min="2" max="2" width="100.7109375" style="6" customWidth="1"/>
    <col min="3" max="3" width="10.7109375" style="4" customWidth="1"/>
    <col min="4" max="4" width="10.7109375" style="88" customWidth="1"/>
    <col min="5" max="6" width="15.7109375" style="9" customWidth="1"/>
    <col min="7" max="16384" width="9.140625" style="4"/>
  </cols>
  <sheetData>
    <row r="1" spans="1:6" x14ac:dyDescent="0.2">
      <c r="A1" s="99" t="s">
        <v>0</v>
      </c>
      <c r="B1" s="67" t="s">
        <v>6</v>
      </c>
      <c r="C1" s="68" t="s">
        <v>1</v>
      </c>
      <c r="D1" s="86" t="s">
        <v>2</v>
      </c>
      <c r="E1" s="69" t="s">
        <v>7</v>
      </c>
      <c r="F1" s="69" t="s">
        <v>4</v>
      </c>
    </row>
    <row r="2" spans="1:6" s="73" customFormat="1" x14ac:dyDescent="0.2">
      <c r="A2" s="99"/>
      <c r="B2" s="70" t="s">
        <v>125</v>
      </c>
      <c r="C2" s="71"/>
      <c r="D2" s="87"/>
      <c r="E2" s="72"/>
      <c r="F2" s="41">
        <f>SUM(F3,F11,F13,F17)</f>
        <v>0</v>
      </c>
    </row>
    <row r="3" spans="1:6" x14ac:dyDescent="0.2">
      <c r="A3" s="98"/>
      <c r="B3" s="11" t="s">
        <v>169</v>
      </c>
      <c r="C3" s="1"/>
      <c r="F3" s="12">
        <f>SUM(F4:F10)</f>
        <v>0</v>
      </c>
    </row>
    <row r="4" spans="1:6" ht="15" customHeight="1" x14ac:dyDescent="0.2">
      <c r="A4" s="104" t="s">
        <v>177</v>
      </c>
      <c r="B4" s="15" t="s">
        <v>178</v>
      </c>
      <c r="C4" s="1" t="s">
        <v>3</v>
      </c>
      <c r="D4" s="89">
        <v>18</v>
      </c>
      <c r="E4" s="9">
        <v>0</v>
      </c>
      <c r="F4" s="9">
        <f>D4*E4</f>
        <v>0</v>
      </c>
    </row>
    <row r="5" spans="1:6" ht="15" customHeight="1" x14ac:dyDescent="0.2">
      <c r="A5" s="104">
        <v>183211323</v>
      </c>
      <c r="B5" s="15" t="s">
        <v>53</v>
      </c>
      <c r="C5" s="1" t="s">
        <v>3</v>
      </c>
      <c r="D5" s="89">
        <v>18</v>
      </c>
      <c r="E5" s="9">
        <v>0</v>
      </c>
      <c r="F5" s="9">
        <f>D5*E5</f>
        <v>0</v>
      </c>
    </row>
    <row r="6" spans="1:6" x14ac:dyDescent="0.2">
      <c r="A6" s="93" t="s">
        <v>52</v>
      </c>
      <c r="B6" s="10" t="s">
        <v>59</v>
      </c>
      <c r="C6" s="74" t="s">
        <v>3</v>
      </c>
      <c r="D6" s="89">
        <v>18</v>
      </c>
      <c r="E6" s="9">
        <v>0</v>
      </c>
      <c r="F6" s="9">
        <f t="shared" ref="F6:F7" si="0">D6*E6</f>
        <v>0</v>
      </c>
    </row>
    <row r="7" spans="1:6" s="33" customFormat="1" ht="14.25" x14ac:dyDescent="0.2">
      <c r="A7" s="104">
        <v>184911421</v>
      </c>
      <c r="B7" s="8" t="s">
        <v>47</v>
      </c>
      <c r="C7" s="2" t="s">
        <v>16</v>
      </c>
      <c r="D7" s="89">
        <v>9</v>
      </c>
      <c r="E7" s="9">
        <v>0</v>
      </c>
      <c r="F7" s="9">
        <f t="shared" si="0"/>
        <v>0</v>
      </c>
    </row>
    <row r="8" spans="1:6" ht="14.25" x14ac:dyDescent="0.2">
      <c r="A8" s="93">
        <v>185804311</v>
      </c>
      <c r="B8" s="76" t="s">
        <v>117</v>
      </c>
      <c r="C8" s="3" t="s">
        <v>12</v>
      </c>
      <c r="D8" s="89">
        <v>0.18</v>
      </c>
      <c r="E8" s="9">
        <v>0</v>
      </c>
      <c r="F8" s="9">
        <f t="shared" ref="F8" si="1">D8*E8</f>
        <v>0</v>
      </c>
    </row>
    <row r="9" spans="1:6" ht="14.25" x14ac:dyDescent="0.2">
      <c r="A9" s="104">
        <v>185851121</v>
      </c>
      <c r="B9" s="76" t="s">
        <v>11</v>
      </c>
      <c r="C9" s="3" t="s">
        <v>12</v>
      </c>
      <c r="D9" s="89">
        <v>0.18</v>
      </c>
      <c r="E9" s="9">
        <v>0</v>
      </c>
      <c r="F9" s="9">
        <f>D9*E9</f>
        <v>0</v>
      </c>
    </row>
    <row r="10" spans="1:6" ht="14.25" x14ac:dyDescent="0.2">
      <c r="A10" s="104">
        <v>185851129</v>
      </c>
      <c r="B10" s="15" t="s">
        <v>55</v>
      </c>
      <c r="C10" s="3" t="s">
        <v>12</v>
      </c>
      <c r="D10" s="89">
        <v>0.18</v>
      </c>
      <c r="E10" s="9">
        <v>0</v>
      </c>
      <c r="F10" s="9">
        <f>D10*E10</f>
        <v>0</v>
      </c>
    </row>
    <row r="11" spans="1:6" x14ac:dyDescent="0.2">
      <c r="A11" s="98"/>
      <c r="B11" s="11" t="s">
        <v>8</v>
      </c>
      <c r="C11" s="1"/>
      <c r="F11" s="12">
        <f>SUM(F12)</f>
        <v>0</v>
      </c>
    </row>
    <row r="12" spans="1:6" ht="15" customHeight="1" x14ac:dyDescent="0.25">
      <c r="A12" s="93">
        <v>31</v>
      </c>
      <c r="B12" t="s">
        <v>170</v>
      </c>
      <c r="C12" s="1" t="s">
        <v>3</v>
      </c>
      <c r="D12" s="90">
        <v>18</v>
      </c>
      <c r="E12" s="9">
        <v>0</v>
      </c>
      <c r="F12" s="9">
        <f t="shared" ref="F12" si="2">D12*E12</f>
        <v>0</v>
      </c>
    </row>
    <row r="13" spans="1:6" x14ac:dyDescent="0.2">
      <c r="A13" s="93"/>
      <c r="B13" s="11" t="s">
        <v>49</v>
      </c>
      <c r="C13" s="1"/>
      <c r="F13" s="12">
        <f>SUM(F14:F16)</f>
        <v>0</v>
      </c>
    </row>
    <row r="14" spans="1:6" s="8" customFormat="1" x14ac:dyDescent="0.2">
      <c r="A14" s="97">
        <v>32</v>
      </c>
      <c r="B14" s="10" t="s">
        <v>56</v>
      </c>
      <c r="C14" s="1" t="s">
        <v>3</v>
      </c>
      <c r="D14" s="88">
        <v>18</v>
      </c>
      <c r="E14" s="9">
        <v>0</v>
      </c>
      <c r="F14" s="9">
        <f t="shared" ref="F14" si="3">D14*E14</f>
        <v>0</v>
      </c>
    </row>
    <row r="15" spans="1:6" s="34" customFormat="1" ht="15" customHeight="1" x14ac:dyDescent="0.2">
      <c r="A15" s="105">
        <v>33</v>
      </c>
      <c r="B15" s="8" t="s">
        <v>176</v>
      </c>
      <c r="C15" s="3" t="s">
        <v>12</v>
      </c>
      <c r="D15" s="88">
        <v>0.63</v>
      </c>
      <c r="E15" s="9">
        <v>0</v>
      </c>
      <c r="F15" s="84">
        <f>D15*E15</f>
        <v>0</v>
      </c>
    </row>
    <row r="16" spans="1:6" ht="14.25" x14ac:dyDescent="0.2">
      <c r="A16" s="93">
        <v>34</v>
      </c>
      <c r="B16" s="16" t="s">
        <v>29</v>
      </c>
      <c r="C16" s="3" t="s">
        <v>12</v>
      </c>
      <c r="D16" s="88">
        <v>0.19</v>
      </c>
      <c r="E16" s="9">
        <v>0</v>
      </c>
      <c r="F16" s="9">
        <f>D16*E16</f>
        <v>0</v>
      </c>
    </row>
    <row r="17" spans="1:7" s="73" customFormat="1" x14ac:dyDescent="0.2">
      <c r="A17" s="100"/>
      <c r="B17" s="11" t="s">
        <v>15</v>
      </c>
      <c r="C17" s="77"/>
      <c r="D17" s="91"/>
      <c r="E17" s="9"/>
      <c r="F17" s="12">
        <f>SUM(F18)</f>
        <v>0</v>
      </c>
      <c r="G17" s="78"/>
    </row>
    <row r="18" spans="1:7" x14ac:dyDescent="0.2">
      <c r="A18" s="93">
        <v>998231311</v>
      </c>
      <c r="B18" s="5" t="s">
        <v>14</v>
      </c>
      <c r="C18" s="1" t="s">
        <v>5</v>
      </c>
      <c r="D18" s="88">
        <v>0.2</v>
      </c>
      <c r="E18" s="9">
        <v>0</v>
      </c>
      <c r="F18" s="7">
        <f t="shared" ref="F18" si="4">D18*E18</f>
        <v>0</v>
      </c>
      <c r="G18" s="7"/>
    </row>
  </sheetData>
  <pageMargins left="0.25" right="0.25" top="0.75" bottom="0.75" header="0.3" footer="0.3"/>
  <pageSetup paperSize="9" scale="84" fitToHeight="0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A4A70-AB5E-49E9-B750-E4E03EBAEA7B}">
  <sheetPr>
    <pageSetUpPr fitToPage="1"/>
  </sheetPr>
  <dimension ref="A1:G29"/>
  <sheetViews>
    <sheetView workbookViewId="0">
      <selection activeCell="B35" sqref="B35"/>
    </sheetView>
  </sheetViews>
  <sheetFormatPr defaultRowHeight="12.75" x14ac:dyDescent="0.2"/>
  <cols>
    <col min="1" max="1" width="15.7109375" style="107" customWidth="1"/>
    <col min="2" max="2" width="100.7109375" style="6" customWidth="1"/>
    <col min="3" max="3" width="10.7109375" style="4" customWidth="1"/>
    <col min="4" max="4" width="10.7109375" style="88" customWidth="1"/>
    <col min="5" max="6" width="15.7109375" style="9" customWidth="1"/>
    <col min="7" max="16384" width="9.140625" style="4"/>
  </cols>
  <sheetData>
    <row r="1" spans="1:6" x14ac:dyDescent="0.2">
      <c r="A1" s="102" t="s">
        <v>0</v>
      </c>
      <c r="B1" s="67" t="s">
        <v>6</v>
      </c>
      <c r="C1" s="68" t="s">
        <v>1</v>
      </c>
      <c r="D1" s="86" t="s">
        <v>2</v>
      </c>
      <c r="E1" s="69" t="s">
        <v>7</v>
      </c>
      <c r="F1" s="69" t="s">
        <v>4</v>
      </c>
    </row>
    <row r="2" spans="1:6" s="73" customFormat="1" x14ac:dyDescent="0.2">
      <c r="A2" s="102"/>
      <c r="B2" s="70" t="s">
        <v>180</v>
      </c>
      <c r="C2" s="71"/>
      <c r="D2" s="87"/>
      <c r="E2" s="72"/>
      <c r="F2" s="41">
        <f>SUM(F27,F21,F17,F3)</f>
        <v>0</v>
      </c>
    </row>
    <row r="3" spans="1:6" x14ac:dyDescent="0.2">
      <c r="A3" s="103"/>
      <c r="B3" s="11" t="s">
        <v>116</v>
      </c>
      <c r="C3" s="1"/>
      <c r="F3" s="12">
        <f>SUM(F4:F16)</f>
        <v>0</v>
      </c>
    </row>
    <row r="4" spans="1:6" ht="15" x14ac:dyDescent="0.25">
      <c r="A4" s="104">
        <v>184911335</v>
      </c>
      <c r="B4" s="15" t="s">
        <v>118</v>
      </c>
      <c r="C4" s="74" t="s">
        <v>16</v>
      </c>
      <c r="D4" s="89">
        <v>144</v>
      </c>
      <c r="E4" s="14">
        <v>0</v>
      </c>
      <c r="F4" s="14">
        <f t="shared" ref="F4:F16" si="0">D4*E4</f>
        <v>0</v>
      </c>
    </row>
    <row r="5" spans="1:6" ht="15" customHeight="1" x14ac:dyDescent="0.2">
      <c r="A5" s="103">
        <v>181006116</v>
      </c>
      <c r="B5" s="13" t="s">
        <v>115</v>
      </c>
      <c r="C5" s="74" t="s">
        <v>16</v>
      </c>
      <c r="D5" s="89">
        <v>144</v>
      </c>
      <c r="E5" s="14">
        <v>0</v>
      </c>
      <c r="F5" s="14">
        <f t="shared" si="0"/>
        <v>0</v>
      </c>
    </row>
    <row r="6" spans="1:6" s="33" customFormat="1" ht="15" customHeight="1" x14ac:dyDescent="0.2">
      <c r="A6" s="104">
        <v>183403153</v>
      </c>
      <c r="B6" s="16" t="s">
        <v>54</v>
      </c>
      <c r="C6" s="2" t="s">
        <v>16</v>
      </c>
      <c r="D6" s="89">
        <v>144</v>
      </c>
      <c r="E6" s="14">
        <v>0</v>
      </c>
      <c r="F6" s="35">
        <f t="shared" si="0"/>
        <v>0</v>
      </c>
    </row>
    <row r="7" spans="1:6" s="75" customFormat="1" ht="25.5" x14ac:dyDescent="0.2">
      <c r="A7" s="104">
        <v>119005123</v>
      </c>
      <c r="B7" s="13" t="s">
        <v>43</v>
      </c>
      <c r="C7" s="74" t="s">
        <v>16</v>
      </c>
      <c r="D7" s="89">
        <v>144</v>
      </c>
      <c r="E7" s="14">
        <v>0</v>
      </c>
      <c r="F7" s="14">
        <f t="shared" si="0"/>
        <v>0</v>
      </c>
    </row>
    <row r="8" spans="1:6" x14ac:dyDescent="0.2">
      <c r="A8" s="104">
        <v>183111111</v>
      </c>
      <c r="B8" s="15" t="s">
        <v>57</v>
      </c>
      <c r="C8" s="1" t="s">
        <v>3</v>
      </c>
      <c r="D8" s="89">
        <v>1440</v>
      </c>
      <c r="E8" s="14">
        <v>0</v>
      </c>
      <c r="F8" s="9">
        <f t="shared" si="0"/>
        <v>0</v>
      </c>
    </row>
    <row r="9" spans="1:6" x14ac:dyDescent="0.2">
      <c r="A9" s="104">
        <v>183111111</v>
      </c>
      <c r="B9" s="15" t="s">
        <v>58</v>
      </c>
      <c r="C9" s="1" t="s">
        <v>3</v>
      </c>
      <c r="D9" s="89">
        <v>2880</v>
      </c>
      <c r="E9" s="14">
        <v>0</v>
      </c>
      <c r="F9" s="9">
        <f t="shared" si="0"/>
        <v>0</v>
      </c>
    </row>
    <row r="10" spans="1:6" ht="15" customHeight="1" x14ac:dyDescent="0.2">
      <c r="A10" s="104">
        <v>183211322</v>
      </c>
      <c r="B10" s="15" t="s">
        <v>44</v>
      </c>
      <c r="C10" s="1" t="s">
        <v>3</v>
      </c>
      <c r="D10" s="89">
        <v>1440</v>
      </c>
      <c r="E10" s="14">
        <v>0</v>
      </c>
      <c r="F10" s="9">
        <f t="shared" si="0"/>
        <v>0</v>
      </c>
    </row>
    <row r="11" spans="1:6" x14ac:dyDescent="0.2">
      <c r="A11" s="104">
        <v>183211313</v>
      </c>
      <c r="B11" s="15" t="s">
        <v>45</v>
      </c>
      <c r="C11" s="1" t="s">
        <v>3</v>
      </c>
      <c r="D11" s="89">
        <v>2880</v>
      </c>
      <c r="E11" s="14">
        <v>0</v>
      </c>
      <c r="F11" s="9">
        <f t="shared" si="0"/>
        <v>0</v>
      </c>
    </row>
    <row r="12" spans="1:6" ht="14.25" x14ac:dyDescent="0.2">
      <c r="A12" s="104">
        <v>184814221</v>
      </c>
      <c r="B12" s="76" t="s">
        <v>171</v>
      </c>
      <c r="C12" s="1" t="s">
        <v>13</v>
      </c>
      <c r="D12" s="89">
        <v>144</v>
      </c>
      <c r="E12" s="14">
        <v>0</v>
      </c>
      <c r="F12" s="9">
        <f t="shared" si="0"/>
        <v>0</v>
      </c>
    </row>
    <row r="13" spans="1:6" s="33" customFormat="1" ht="14.25" x14ac:dyDescent="0.2">
      <c r="A13" s="104">
        <v>184911421</v>
      </c>
      <c r="B13" s="8" t="s">
        <v>47</v>
      </c>
      <c r="C13" s="2" t="s">
        <v>16</v>
      </c>
      <c r="D13" s="89">
        <v>144</v>
      </c>
      <c r="E13" s="14">
        <v>0</v>
      </c>
      <c r="F13" s="9">
        <f t="shared" si="0"/>
        <v>0</v>
      </c>
    </row>
    <row r="14" spans="1:6" ht="14.25" x14ac:dyDescent="0.2">
      <c r="A14" s="104">
        <v>185804312</v>
      </c>
      <c r="B14" s="76" t="s">
        <v>51</v>
      </c>
      <c r="C14" s="3" t="s">
        <v>12</v>
      </c>
      <c r="D14" s="89">
        <v>2.88</v>
      </c>
      <c r="E14" s="14">
        <v>0</v>
      </c>
      <c r="F14" s="9">
        <f t="shared" si="0"/>
        <v>0</v>
      </c>
    </row>
    <row r="15" spans="1:6" ht="14.25" x14ac:dyDescent="0.2">
      <c r="A15" s="104">
        <v>185851121</v>
      </c>
      <c r="B15" s="76" t="s">
        <v>11</v>
      </c>
      <c r="C15" s="3" t="s">
        <v>12</v>
      </c>
      <c r="D15" s="89">
        <v>2.88</v>
      </c>
      <c r="E15" s="14">
        <v>0</v>
      </c>
      <c r="F15" s="9">
        <f t="shared" si="0"/>
        <v>0</v>
      </c>
    </row>
    <row r="16" spans="1:6" ht="14.25" x14ac:dyDescent="0.2">
      <c r="A16" s="104">
        <v>185851129</v>
      </c>
      <c r="B16" s="15" t="s">
        <v>55</v>
      </c>
      <c r="C16" s="3" t="s">
        <v>12</v>
      </c>
      <c r="D16" s="89">
        <v>2.88</v>
      </c>
      <c r="E16" s="14">
        <v>0</v>
      </c>
      <c r="F16" s="9">
        <f t="shared" si="0"/>
        <v>0</v>
      </c>
    </row>
    <row r="17" spans="1:7" x14ac:dyDescent="0.2">
      <c r="A17" s="103"/>
      <c r="B17" s="11" t="s">
        <v>8</v>
      </c>
      <c r="C17" s="1"/>
      <c r="F17" s="12">
        <f>SUM(F18:F20)</f>
        <v>0</v>
      </c>
    </row>
    <row r="18" spans="1:7" ht="15" customHeight="1" x14ac:dyDescent="0.25">
      <c r="A18" s="104">
        <v>35</v>
      </c>
      <c r="B18" t="s">
        <v>200</v>
      </c>
      <c r="C18" s="1" t="s">
        <v>3</v>
      </c>
      <c r="D18" s="90">
        <v>504</v>
      </c>
      <c r="E18" s="9">
        <v>0</v>
      </c>
      <c r="F18" s="9">
        <f>D18*E18</f>
        <v>0</v>
      </c>
    </row>
    <row r="19" spans="1:7" ht="15" customHeight="1" x14ac:dyDescent="0.25">
      <c r="A19" s="104">
        <v>36</v>
      </c>
      <c r="B19" t="s">
        <v>172</v>
      </c>
      <c r="C19" s="1" t="s">
        <v>3</v>
      </c>
      <c r="D19" s="90">
        <v>936</v>
      </c>
      <c r="E19" s="9">
        <v>0</v>
      </c>
      <c r="F19" s="9">
        <f>D19*E19</f>
        <v>0</v>
      </c>
    </row>
    <row r="20" spans="1:7" ht="15" customHeight="1" x14ac:dyDescent="0.25">
      <c r="A20" s="104">
        <v>37</v>
      </c>
      <c r="B20" t="s">
        <v>201</v>
      </c>
      <c r="C20" s="1" t="s">
        <v>3</v>
      </c>
      <c r="D20" s="90">
        <v>2880</v>
      </c>
      <c r="E20" s="9">
        <v>0</v>
      </c>
      <c r="F20" s="9">
        <f>D20*E20</f>
        <v>0</v>
      </c>
    </row>
    <row r="21" spans="1:7" x14ac:dyDescent="0.2">
      <c r="A21" s="104"/>
      <c r="B21" s="11" t="s">
        <v>49</v>
      </c>
      <c r="C21" s="1"/>
      <c r="F21" s="12">
        <f>SUM(F22:F26)</f>
        <v>0</v>
      </c>
    </row>
    <row r="22" spans="1:7" x14ac:dyDescent="0.2">
      <c r="A22" s="104">
        <v>38</v>
      </c>
      <c r="B22" s="16" t="s">
        <v>173</v>
      </c>
      <c r="C22" s="1" t="s">
        <v>5</v>
      </c>
      <c r="D22" s="88">
        <v>25.92</v>
      </c>
      <c r="E22" s="9">
        <v>0</v>
      </c>
      <c r="F22" s="9">
        <f>D22*E22</f>
        <v>0</v>
      </c>
    </row>
    <row r="23" spans="1:7" ht="14.25" x14ac:dyDescent="0.2">
      <c r="A23" s="104">
        <v>39</v>
      </c>
      <c r="B23" s="16" t="s">
        <v>174</v>
      </c>
      <c r="C23" s="3" t="s">
        <v>12</v>
      </c>
      <c r="D23" s="88">
        <v>43.2</v>
      </c>
      <c r="E23" s="9">
        <v>0</v>
      </c>
      <c r="F23" s="9">
        <f>D23*E23</f>
        <v>0</v>
      </c>
    </row>
    <row r="24" spans="1:7" x14ac:dyDescent="0.2">
      <c r="A24" s="104">
        <v>40</v>
      </c>
      <c r="B24" s="16" t="s">
        <v>175</v>
      </c>
      <c r="C24" s="1" t="s">
        <v>3</v>
      </c>
      <c r="D24" s="88">
        <v>1440</v>
      </c>
      <c r="E24" s="9">
        <v>0</v>
      </c>
      <c r="F24" s="9">
        <f>D24*E24</f>
        <v>0</v>
      </c>
    </row>
    <row r="25" spans="1:7" s="34" customFormat="1" ht="15" customHeight="1" x14ac:dyDescent="0.2">
      <c r="A25" s="105">
        <v>41</v>
      </c>
      <c r="B25" s="8" t="s">
        <v>176</v>
      </c>
      <c r="C25" s="3" t="s">
        <v>12</v>
      </c>
      <c r="D25" s="88">
        <v>8.64</v>
      </c>
      <c r="E25" s="84">
        <v>0</v>
      </c>
      <c r="F25" s="84">
        <f>D25*E25</f>
        <v>0</v>
      </c>
    </row>
    <row r="26" spans="1:7" ht="14.25" x14ac:dyDescent="0.2">
      <c r="A26" s="93">
        <v>42</v>
      </c>
      <c r="B26" s="16" t="s">
        <v>29</v>
      </c>
      <c r="C26" s="3" t="s">
        <v>12</v>
      </c>
      <c r="D26" s="88">
        <v>2.97</v>
      </c>
      <c r="E26" s="9">
        <v>0</v>
      </c>
      <c r="F26" s="9">
        <f>D26*E26</f>
        <v>0</v>
      </c>
    </row>
    <row r="27" spans="1:7" s="73" customFormat="1" x14ac:dyDescent="0.2">
      <c r="A27" s="106"/>
      <c r="B27" s="11" t="s">
        <v>15</v>
      </c>
      <c r="C27" s="77"/>
      <c r="D27" s="91"/>
      <c r="E27" s="78"/>
      <c r="F27" s="79">
        <f>SUM(F28:F29)</f>
        <v>0</v>
      </c>
      <c r="G27" s="78"/>
    </row>
    <row r="28" spans="1:7" x14ac:dyDescent="0.2">
      <c r="A28" s="104">
        <v>998231411</v>
      </c>
      <c r="B28" s="15" t="s">
        <v>48</v>
      </c>
      <c r="C28" s="1" t="s">
        <v>5</v>
      </c>
      <c r="D28" s="89">
        <v>97.83</v>
      </c>
      <c r="E28" s="35">
        <v>0</v>
      </c>
      <c r="F28" s="9">
        <f>D28*E28</f>
        <v>0</v>
      </c>
    </row>
    <row r="29" spans="1:7" x14ac:dyDescent="0.2">
      <c r="A29" s="104">
        <v>998231311</v>
      </c>
      <c r="B29" s="5" t="s">
        <v>14</v>
      </c>
      <c r="C29" s="1" t="s">
        <v>5</v>
      </c>
      <c r="D29" s="88">
        <v>97.83</v>
      </c>
      <c r="E29" s="7">
        <v>0</v>
      </c>
      <c r="F29" s="7">
        <f>D29*E29</f>
        <v>0</v>
      </c>
      <c r="G29" s="7"/>
    </row>
  </sheetData>
  <pageMargins left="0.25" right="0.25" top="0.75" bottom="0.75" header="0.3" footer="0.3"/>
  <pageSetup paperSize="9" scale="84" fitToHeight="0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6E9A8-30DF-46D8-A235-EBCDFEB341A3}">
  <dimension ref="A1:F47"/>
  <sheetViews>
    <sheetView workbookViewId="0">
      <selection activeCell="H9" sqref="H9"/>
    </sheetView>
  </sheetViews>
  <sheetFormatPr defaultRowHeight="12.75" x14ac:dyDescent="0.2"/>
  <cols>
    <col min="1" max="1" width="15.7109375" style="98" customWidth="1"/>
    <col min="2" max="2" width="100.7109375" style="6" customWidth="1"/>
    <col min="3" max="3" width="10.7109375" style="1" customWidth="1"/>
    <col min="4" max="4" width="10.7109375" style="83" customWidth="1"/>
    <col min="5" max="6" width="15.7109375" style="9" customWidth="1"/>
    <col min="7" max="16384" width="9.140625" style="8"/>
  </cols>
  <sheetData>
    <row r="1" spans="1:6" s="46" customFormat="1" x14ac:dyDescent="0.2">
      <c r="A1" s="94" t="s">
        <v>0</v>
      </c>
      <c r="B1" s="42" t="s">
        <v>6</v>
      </c>
      <c r="C1" s="48" t="s">
        <v>1</v>
      </c>
      <c r="D1" s="80" t="s">
        <v>2</v>
      </c>
      <c r="E1" s="47" t="s">
        <v>7</v>
      </c>
      <c r="F1" s="47" t="s">
        <v>4</v>
      </c>
    </row>
    <row r="2" spans="1:6" s="122" customFormat="1" x14ac:dyDescent="0.2">
      <c r="A2" s="118"/>
      <c r="B2" s="49" t="s">
        <v>182</v>
      </c>
      <c r="C2" s="119"/>
      <c r="D2" s="120"/>
      <c r="E2" s="121"/>
      <c r="F2" s="41">
        <f>SUM(F3,F12,F21,F30,F39)</f>
        <v>0</v>
      </c>
    </row>
    <row r="3" spans="1:6" s="46" customFormat="1" x14ac:dyDescent="0.2">
      <c r="A3" s="96"/>
      <c r="B3" s="42" t="s">
        <v>98</v>
      </c>
      <c r="C3" s="48"/>
      <c r="D3" s="80"/>
      <c r="E3" s="47"/>
      <c r="F3" s="12">
        <f>SUM(F4:F11)</f>
        <v>0</v>
      </c>
    </row>
    <row r="4" spans="1:6" ht="14.25" x14ac:dyDescent="0.2">
      <c r="A4" s="117">
        <v>185804311</v>
      </c>
      <c r="B4" s="10" t="s">
        <v>99</v>
      </c>
      <c r="C4" s="3" t="s">
        <v>12</v>
      </c>
      <c r="D4" s="83">
        <v>5.6</v>
      </c>
      <c r="E4" s="9">
        <v>0</v>
      </c>
      <c r="F4" s="9">
        <f>D4*E4</f>
        <v>0</v>
      </c>
    </row>
    <row r="5" spans="1:6" s="4" customFormat="1" ht="15" customHeight="1" x14ac:dyDescent="0.2">
      <c r="A5" s="117">
        <v>185851121</v>
      </c>
      <c r="B5" s="15" t="s">
        <v>11</v>
      </c>
      <c r="C5" s="3" t="s">
        <v>12</v>
      </c>
      <c r="D5" s="83">
        <v>5.6</v>
      </c>
      <c r="E5" s="9">
        <v>0</v>
      </c>
      <c r="F5" s="9">
        <f>D5*E5</f>
        <v>0</v>
      </c>
    </row>
    <row r="6" spans="1:6" s="4" customFormat="1" ht="15" customHeight="1" x14ac:dyDescent="0.2">
      <c r="A6" s="117">
        <v>185851129</v>
      </c>
      <c r="B6" s="15" t="s">
        <v>62</v>
      </c>
      <c r="C6" s="3" t="s">
        <v>12</v>
      </c>
      <c r="D6" s="65">
        <v>5.6</v>
      </c>
      <c r="E6" s="9">
        <v>0</v>
      </c>
      <c r="F6" s="9">
        <f t="shared" ref="F6" si="0">D6*E6</f>
        <v>0</v>
      </c>
    </row>
    <row r="7" spans="1:6" ht="25.5" x14ac:dyDescent="0.2">
      <c r="A7" s="123" t="s">
        <v>100</v>
      </c>
      <c r="B7" s="124" t="s">
        <v>101</v>
      </c>
      <c r="C7" s="3" t="s">
        <v>3</v>
      </c>
      <c r="D7" s="83">
        <v>8</v>
      </c>
      <c r="E7" s="9">
        <v>0</v>
      </c>
      <c r="F7" s="9">
        <f>D7*E7</f>
        <v>0</v>
      </c>
    </row>
    <row r="8" spans="1:6" s="33" customFormat="1" ht="15" customHeight="1" x14ac:dyDescent="0.2">
      <c r="A8" s="117">
        <v>184852322</v>
      </c>
      <c r="B8" s="4" t="s">
        <v>102</v>
      </c>
      <c r="C8" s="2" t="s">
        <v>3</v>
      </c>
      <c r="D8" s="83">
        <v>8</v>
      </c>
      <c r="E8" s="9">
        <v>0</v>
      </c>
      <c r="F8" s="9">
        <f>D8*E8</f>
        <v>0</v>
      </c>
    </row>
    <row r="9" spans="1:6" ht="25.5" x14ac:dyDescent="0.2">
      <c r="A9" s="117">
        <v>185804213</v>
      </c>
      <c r="B9" s="92" t="s">
        <v>181</v>
      </c>
      <c r="C9" s="1" t="s">
        <v>13</v>
      </c>
      <c r="D9" s="83">
        <v>54.84</v>
      </c>
      <c r="E9" s="9">
        <v>0</v>
      </c>
      <c r="F9" s="9">
        <f t="shared" ref="F9:F11" si="1">D9*E9</f>
        <v>0</v>
      </c>
    </row>
    <row r="10" spans="1:6" ht="25.5" x14ac:dyDescent="0.2">
      <c r="A10" s="123" t="s">
        <v>103</v>
      </c>
      <c r="B10" s="13" t="s">
        <v>104</v>
      </c>
      <c r="C10" s="1" t="s">
        <v>3</v>
      </c>
      <c r="D10" s="83">
        <v>8</v>
      </c>
      <c r="E10" s="9">
        <v>0</v>
      </c>
      <c r="F10" s="9">
        <f t="shared" si="1"/>
        <v>0</v>
      </c>
    </row>
    <row r="11" spans="1:6" s="33" customFormat="1" ht="15" customHeight="1" x14ac:dyDescent="0.2">
      <c r="A11" s="93">
        <v>43</v>
      </c>
      <c r="B11" s="37" t="s">
        <v>29</v>
      </c>
      <c r="C11" s="3" t="s">
        <v>12</v>
      </c>
      <c r="D11" s="116">
        <v>5.77</v>
      </c>
      <c r="E11" s="9">
        <v>0</v>
      </c>
      <c r="F11" s="14">
        <f t="shared" si="1"/>
        <v>0</v>
      </c>
    </row>
    <row r="12" spans="1:6" s="46" customFormat="1" x14ac:dyDescent="0.2">
      <c r="A12" s="96"/>
      <c r="B12" s="42" t="s">
        <v>105</v>
      </c>
      <c r="C12" s="48"/>
      <c r="D12" s="80"/>
      <c r="E12" s="9"/>
      <c r="F12" s="12">
        <f>SUM(F13:F20)</f>
        <v>0</v>
      </c>
    </row>
    <row r="13" spans="1:6" ht="14.25" x14ac:dyDescent="0.2">
      <c r="A13" s="117">
        <v>185804311</v>
      </c>
      <c r="B13" s="10" t="s">
        <v>99</v>
      </c>
      <c r="C13" s="3" t="s">
        <v>12</v>
      </c>
      <c r="D13" s="83">
        <v>5.6</v>
      </c>
      <c r="E13" s="9">
        <v>0</v>
      </c>
      <c r="F13" s="9">
        <f>D13*E13</f>
        <v>0</v>
      </c>
    </row>
    <row r="14" spans="1:6" s="4" customFormat="1" ht="15" customHeight="1" x14ac:dyDescent="0.2">
      <c r="A14" s="117">
        <v>185851121</v>
      </c>
      <c r="B14" s="15" t="s">
        <v>11</v>
      </c>
      <c r="C14" s="3" t="s">
        <v>12</v>
      </c>
      <c r="D14" s="83">
        <v>5.6</v>
      </c>
      <c r="E14" s="9">
        <v>0</v>
      </c>
      <c r="F14" s="9">
        <f>D14*E14</f>
        <v>0</v>
      </c>
    </row>
    <row r="15" spans="1:6" s="4" customFormat="1" ht="15" customHeight="1" x14ac:dyDescent="0.2">
      <c r="A15" s="117">
        <v>185851129</v>
      </c>
      <c r="B15" s="15" t="s">
        <v>62</v>
      </c>
      <c r="C15" s="3" t="s">
        <v>12</v>
      </c>
      <c r="D15" s="65">
        <v>5.6</v>
      </c>
      <c r="E15" s="9">
        <v>0</v>
      </c>
      <c r="F15" s="9">
        <f t="shared" ref="F15" si="2">D15*E15</f>
        <v>0</v>
      </c>
    </row>
    <row r="16" spans="1:6" ht="25.5" x14ac:dyDescent="0.2">
      <c r="A16" s="123" t="s">
        <v>100</v>
      </c>
      <c r="B16" s="124" t="s">
        <v>101</v>
      </c>
      <c r="C16" s="3" t="s">
        <v>3</v>
      </c>
      <c r="D16" s="83">
        <v>8</v>
      </c>
      <c r="E16" s="9">
        <v>0</v>
      </c>
      <c r="F16" s="9">
        <f>D16*E16</f>
        <v>0</v>
      </c>
    </row>
    <row r="17" spans="1:6" s="33" customFormat="1" ht="15" customHeight="1" x14ac:dyDescent="0.2">
      <c r="A17" s="117">
        <v>184852322</v>
      </c>
      <c r="B17" s="4" t="s">
        <v>102</v>
      </c>
      <c r="C17" s="2" t="s">
        <v>3</v>
      </c>
      <c r="D17" s="83">
        <v>8</v>
      </c>
      <c r="E17" s="9">
        <v>0</v>
      </c>
      <c r="F17" s="9">
        <f>D17*E17</f>
        <v>0</v>
      </c>
    </row>
    <row r="18" spans="1:6" ht="25.5" x14ac:dyDescent="0.2">
      <c r="A18" s="117">
        <v>185804213</v>
      </c>
      <c r="B18" s="92" t="s">
        <v>181</v>
      </c>
      <c r="C18" s="1" t="s">
        <v>13</v>
      </c>
      <c r="D18" s="83">
        <v>54.84</v>
      </c>
      <c r="E18" s="9">
        <v>0</v>
      </c>
      <c r="F18" s="9">
        <f t="shared" ref="F18" si="3">D18*E18</f>
        <v>0</v>
      </c>
    </row>
    <row r="19" spans="1:6" ht="25.5" x14ac:dyDescent="0.2">
      <c r="A19" s="123" t="s">
        <v>103</v>
      </c>
      <c r="B19" s="13" t="s">
        <v>104</v>
      </c>
      <c r="C19" s="1" t="s">
        <v>3</v>
      </c>
      <c r="D19" s="83">
        <v>8</v>
      </c>
      <c r="E19" s="9">
        <v>0</v>
      </c>
      <c r="F19" s="9">
        <f t="shared" ref="F19:F20" si="4">D19*E19</f>
        <v>0</v>
      </c>
    </row>
    <row r="20" spans="1:6" s="33" customFormat="1" ht="15" customHeight="1" x14ac:dyDescent="0.2">
      <c r="A20" s="93">
        <v>44</v>
      </c>
      <c r="B20" s="37" t="s">
        <v>29</v>
      </c>
      <c r="C20" s="3" t="s">
        <v>12</v>
      </c>
      <c r="D20" s="116">
        <v>5.77</v>
      </c>
      <c r="E20" s="9">
        <v>0</v>
      </c>
      <c r="F20" s="14">
        <f t="shared" si="4"/>
        <v>0</v>
      </c>
    </row>
    <row r="21" spans="1:6" s="46" customFormat="1" x14ac:dyDescent="0.2">
      <c r="A21" s="96"/>
      <c r="B21" s="42" t="s">
        <v>107</v>
      </c>
      <c r="C21" s="48"/>
      <c r="D21" s="80"/>
      <c r="E21" s="9"/>
      <c r="F21" s="12">
        <f>SUM(F22:F29)</f>
        <v>0</v>
      </c>
    </row>
    <row r="22" spans="1:6" ht="14.25" x14ac:dyDescent="0.2">
      <c r="A22" s="117">
        <v>185804311</v>
      </c>
      <c r="B22" s="10" t="s">
        <v>106</v>
      </c>
      <c r="C22" s="3" t="s">
        <v>12</v>
      </c>
      <c r="D22" s="83">
        <v>4.4800000000000004</v>
      </c>
      <c r="E22" s="9">
        <v>0</v>
      </c>
      <c r="F22" s="9">
        <f>D22*E22</f>
        <v>0</v>
      </c>
    </row>
    <row r="23" spans="1:6" s="4" customFormat="1" ht="15" customHeight="1" x14ac:dyDescent="0.2">
      <c r="A23" s="117">
        <v>185851121</v>
      </c>
      <c r="B23" s="15" t="s">
        <v>11</v>
      </c>
      <c r="C23" s="3" t="s">
        <v>12</v>
      </c>
      <c r="D23" s="83">
        <v>4.4800000000000004</v>
      </c>
      <c r="E23" s="9">
        <v>0</v>
      </c>
      <c r="F23" s="9">
        <f>D23*E23</f>
        <v>0</v>
      </c>
    </row>
    <row r="24" spans="1:6" s="4" customFormat="1" ht="15" customHeight="1" x14ac:dyDescent="0.2">
      <c r="A24" s="117">
        <v>185851129</v>
      </c>
      <c r="B24" s="15" t="s">
        <v>62</v>
      </c>
      <c r="C24" s="3" t="s">
        <v>12</v>
      </c>
      <c r="D24" s="65">
        <v>4.4800000000000004</v>
      </c>
      <c r="E24" s="9">
        <v>0</v>
      </c>
      <c r="F24" s="9">
        <f t="shared" ref="F24" si="5">D24*E24</f>
        <v>0</v>
      </c>
    </row>
    <row r="25" spans="1:6" ht="25.5" x14ac:dyDescent="0.2">
      <c r="A25" s="123" t="s">
        <v>100</v>
      </c>
      <c r="B25" s="124" t="s">
        <v>101</v>
      </c>
      <c r="C25" s="3" t="s">
        <v>3</v>
      </c>
      <c r="D25" s="83">
        <v>8</v>
      </c>
      <c r="E25" s="9">
        <v>0</v>
      </c>
      <c r="F25" s="9">
        <f>D25*E25</f>
        <v>0</v>
      </c>
    </row>
    <row r="26" spans="1:6" s="33" customFormat="1" ht="15" customHeight="1" x14ac:dyDescent="0.2">
      <c r="A26" s="117">
        <v>184852322</v>
      </c>
      <c r="B26" s="4" t="s">
        <v>102</v>
      </c>
      <c r="C26" s="2" t="s">
        <v>3</v>
      </c>
      <c r="D26" s="83">
        <v>8</v>
      </c>
      <c r="E26" s="9">
        <v>0</v>
      </c>
      <c r="F26" s="9">
        <f>D26*E26</f>
        <v>0</v>
      </c>
    </row>
    <row r="27" spans="1:6" ht="25.5" x14ac:dyDescent="0.2">
      <c r="A27" s="117">
        <v>185804213</v>
      </c>
      <c r="B27" s="92" t="s">
        <v>181</v>
      </c>
      <c r="C27" s="1" t="s">
        <v>13</v>
      </c>
      <c r="D27" s="83">
        <v>54.84</v>
      </c>
      <c r="E27" s="9">
        <v>0</v>
      </c>
      <c r="F27" s="9">
        <f t="shared" ref="F27" si="6">D27*E27</f>
        <v>0</v>
      </c>
    </row>
    <row r="28" spans="1:6" ht="25.5" x14ac:dyDescent="0.2">
      <c r="A28" s="123" t="s">
        <v>103</v>
      </c>
      <c r="B28" s="13" t="s">
        <v>104</v>
      </c>
      <c r="C28" s="1" t="s">
        <v>3</v>
      </c>
      <c r="D28" s="83">
        <v>8</v>
      </c>
      <c r="E28" s="9">
        <v>0</v>
      </c>
      <c r="F28" s="9">
        <f t="shared" ref="F28:F29" si="7">D28*E28</f>
        <v>0</v>
      </c>
    </row>
    <row r="29" spans="1:6" s="33" customFormat="1" ht="15" customHeight="1" x14ac:dyDescent="0.2">
      <c r="A29" s="93">
        <v>45</v>
      </c>
      <c r="B29" s="37" t="s">
        <v>29</v>
      </c>
      <c r="C29" s="3" t="s">
        <v>12</v>
      </c>
      <c r="D29" s="116">
        <v>4.6100000000000003</v>
      </c>
      <c r="E29" s="9">
        <v>0</v>
      </c>
      <c r="F29" s="14">
        <f t="shared" si="7"/>
        <v>0</v>
      </c>
    </row>
    <row r="30" spans="1:6" s="46" customFormat="1" x14ac:dyDescent="0.2">
      <c r="A30" s="96"/>
      <c r="B30" s="42" t="s">
        <v>108</v>
      </c>
      <c r="C30" s="48"/>
      <c r="D30" s="80"/>
      <c r="E30" s="9"/>
      <c r="F30" s="12">
        <f>SUM(F31:F38)</f>
        <v>0</v>
      </c>
    </row>
    <row r="31" spans="1:6" ht="14.25" x14ac:dyDescent="0.2">
      <c r="A31" s="117">
        <v>185804311</v>
      </c>
      <c r="B31" s="10" t="s">
        <v>109</v>
      </c>
      <c r="C31" s="3" t="s">
        <v>12</v>
      </c>
      <c r="D31" s="83">
        <v>3.36</v>
      </c>
      <c r="E31" s="9">
        <v>0</v>
      </c>
      <c r="F31" s="9">
        <f>D31*E31</f>
        <v>0</v>
      </c>
    </row>
    <row r="32" spans="1:6" s="4" customFormat="1" ht="15" customHeight="1" x14ac:dyDescent="0.2">
      <c r="A32" s="117">
        <v>185851121</v>
      </c>
      <c r="B32" s="15" t="s">
        <v>11</v>
      </c>
      <c r="C32" s="3" t="s">
        <v>12</v>
      </c>
      <c r="D32" s="83">
        <v>3.36</v>
      </c>
      <c r="E32" s="9">
        <v>0</v>
      </c>
      <c r="F32" s="9">
        <f>D32*E32</f>
        <v>0</v>
      </c>
    </row>
    <row r="33" spans="1:6" s="4" customFormat="1" ht="15" customHeight="1" x14ac:dyDescent="0.2">
      <c r="A33" s="117">
        <v>185851129</v>
      </c>
      <c r="B33" s="15" t="s">
        <v>62</v>
      </c>
      <c r="C33" s="3" t="s">
        <v>12</v>
      </c>
      <c r="D33" s="65">
        <v>3.36</v>
      </c>
      <c r="E33" s="9">
        <v>0</v>
      </c>
      <c r="F33" s="9">
        <f t="shared" ref="F33" si="8">D33*E33</f>
        <v>0</v>
      </c>
    </row>
    <row r="34" spans="1:6" ht="25.5" x14ac:dyDescent="0.2">
      <c r="A34" s="123" t="s">
        <v>100</v>
      </c>
      <c r="B34" s="124" t="s">
        <v>101</v>
      </c>
      <c r="C34" s="3" t="s">
        <v>3</v>
      </c>
      <c r="D34" s="83">
        <v>8</v>
      </c>
      <c r="E34" s="9">
        <v>0</v>
      </c>
      <c r="F34" s="9">
        <f>D34*E34</f>
        <v>0</v>
      </c>
    </row>
    <row r="35" spans="1:6" s="33" customFormat="1" ht="15" customHeight="1" x14ac:dyDescent="0.2">
      <c r="A35" s="117">
        <v>184852322</v>
      </c>
      <c r="B35" s="4" t="s">
        <v>102</v>
      </c>
      <c r="C35" s="2" t="s">
        <v>3</v>
      </c>
      <c r="D35" s="83">
        <v>8</v>
      </c>
      <c r="E35" s="9">
        <v>0</v>
      </c>
      <c r="F35" s="9">
        <f>D35*E35</f>
        <v>0</v>
      </c>
    </row>
    <row r="36" spans="1:6" ht="25.5" x14ac:dyDescent="0.2">
      <c r="A36" s="117">
        <v>185804213</v>
      </c>
      <c r="B36" s="92" t="s">
        <v>181</v>
      </c>
      <c r="C36" s="1" t="s">
        <v>13</v>
      </c>
      <c r="D36" s="83">
        <v>54.84</v>
      </c>
      <c r="E36" s="9">
        <v>0</v>
      </c>
      <c r="F36" s="9">
        <f t="shared" ref="F36" si="9">D36*E36</f>
        <v>0</v>
      </c>
    </row>
    <row r="37" spans="1:6" ht="25.5" x14ac:dyDescent="0.2">
      <c r="A37" s="123" t="s">
        <v>103</v>
      </c>
      <c r="B37" s="13" t="s">
        <v>104</v>
      </c>
      <c r="C37" s="1" t="s">
        <v>3</v>
      </c>
      <c r="D37" s="83">
        <v>8</v>
      </c>
      <c r="E37" s="9">
        <v>0</v>
      </c>
      <c r="F37" s="9">
        <f t="shared" ref="F37:F38" si="10">D37*E37</f>
        <v>0</v>
      </c>
    </row>
    <row r="38" spans="1:6" s="33" customFormat="1" ht="15" customHeight="1" x14ac:dyDescent="0.2">
      <c r="A38" s="93">
        <v>46</v>
      </c>
      <c r="B38" s="37" t="s">
        <v>29</v>
      </c>
      <c r="C38" s="3" t="s">
        <v>12</v>
      </c>
      <c r="D38" s="116">
        <v>3.46</v>
      </c>
      <c r="E38" s="9">
        <v>0</v>
      </c>
      <c r="F38" s="14">
        <f t="shared" si="10"/>
        <v>0</v>
      </c>
    </row>
    <row r="39" spans="1:6" s="46" customFormat="1" x14ac:dyDescent="0.2">
      <c r="A39" s="96"/>
      <c r="B39" s="42" t="s">
        <v>110</v>
      </c>
      <c r="C39" s="48"/>
      <c r="D39" s="80"/>
      <c r="E39" s="9"/>
      <c r="F39" s="12">
        <f>SUM(F40:F47)</f>
        <v>0</v>
      </c>
    </row>
    <row r="40" spans="1:6" ht="14.25" x14ac:dyDescent="0.2">
      <c r="A40" s="117">
        <v>185804311</v>
      </c>
      <c r="B40" s="10" t="s">
        <v>109</v>
      </c>
      <c r="C40" s="3" t="s">
        <v>12</v>
      </c>
      <c r="D40" s="83">
        <v>3.36</v>
      </c>
      <c r="E40" s="9">
        <v>0</v>
      </c>
      <c r="F40" s="9">
        <f>D40*E40</f>
        <v>0</v>
      </c>
    </row>
    <row r="41" spans="1:6" s="4" customFormat="1" ht="15" customHeight="1" x14ac:dyDescent="0.2">
      <c r="A41" s="117">
        <v>185851121</v>
      </c>
      <c r="B41" s="15" t="s">
        <v>11</v>
      </c>
      <c r="C41" s="3" t="s">
        <v>12</v>
      </c>
      <c r="D41" s="83">
        <v>3.36</v>
      </c>
      <c r="E41" s="9">
        <v>0</v>
      </c>
      <c r="F41" s="9">
        <f>D41*E41</f>
        <v>0</v>
      </c>
    </row>
    <row r="42" spans="1:6" s="4" customFormat="1" ht="15" customHeight="1" x14ac:dyDescent="0.2">
      <c r="A42" s="117">
        <v>185851129</v>
      </c>
      <c r="B42" s="15" t="s">
        <v>62</v>
      </c>
      <c r="C42" s="3" t="s">
        <v>12</v>
      </c>
      <c r="D42" s="65">
        <v>3.36</v>
      </c>
      <c r="E42" s="9">
        <v>0</v>
      </c>
      <c r="F42" s="9">
        <f t="shared" ref="F42" si="11">D42*E42</f>
        <v>0</v>
      </c>
    </row>
    <row r="43" spans="1:6" ht="25.5" x14ac:dyDescent="0.2">
      <c r="A43" s="123" t="s">
        <v>100</v>
      </c>
      <c r="B43" s="124" t="s">
        <v>101</v>
      </c>
      <c r="C43" s="3" t="s">
        <v>3</v>
      </c>
      <c r="D43" s="83">
        <v>8</v>
      </c>
      <c r="E43" s="9">
        <v>0</v>
      </c>
      <c r="F43" s="9">
        <f>D43*E43</f>
        <v>0</v>
      </c>
    </row>
    <row r="44" spans="1:6" s="33" customFormat="1" ht="15" customHeight="1" x14ac:dyDescent="0.2">
      <c r="A44" s="117">
        <v>184852322</v>
      </c>
      <c r="B44" s="4" t="s">
        <v>102</v>
      </c>
      <c r="C44" s="2" t="s">
        <v>3</v>
      </c>
      <c r="D44" s="83">
        <v>8</v>
      </c>
      <c r="E44" s="9">
        <v>0</v>
      </c>
      <c r="F44" s="9">
        <f>D44*E44</f>
        <v>0</v>
      </c>
    </row>
    <row r="45" spans="1:6" ht="25.5" x14ac:dyDescent="0.2">
      <c r="A45" s="117">
        <v>185804213</v>
      </c>
      <c r="B45" s="92" t="s">
        <v>181</v>
      </c>
      <c r="C45" s="1" t="s">
        <v>13</v>
      </c>
      <c r="D45" s="83">
        <v>54.84</v>
      </c>
      <c r="E45" s="9">
        <v>0</v>
      </c>
      <c r="F45" s="9">
        <f t="shared" ref="F45" si="12">D45*E45</f>
        <v>0</v>
      </c>
    </row>
    <row r="46" spans="1:6" ht="25.5" x14ac:dyDescent="0.2">
      <c r="A46" s="123" t="s">
        <v>103</v>
      </c>
      <c r="B46" s="13" t="s">
        <v>104</v>
      </c>
      <c r="C46" s="1" t="s">
        <v>3</v>
      </c>
      <c r="D46" s="83">
        <v>8</v>
      </c>
      <c r="E46" s="9">
        <v>0</v>
      </c>
      <c r="F46" s="9">
        <f t="shared" ref="F46:F47" si="13">D46*E46</f>
        <v>0</v>
      </c>
    </row>
    <row r="47" spans="1:6" s="33" customFormat="1" ht="15" customHeight="1" x14ac:dyDescent="0.2">
      <c r="A47" s="93">
        <v>47</v>
      </c>
      <c r="B47" s="37" t="s">
        <v>29</v>
      </c>
      <c r="C47" s="3" t="s">
        <v>12</v>
      </c>
      <c r="D47" s="116">
        <v>3.46</v>
      </c>
      <c r="E47" s="14">
        <v>0</v>
      </c>
      <c r="F47" s="14">
        <f t="shared" si="13"/>
        <v>0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71CD2-7D81-47A6-AF96-797EC6ED8A5C}">
  <sheetPr>
    <pageSetUpPr fitToPage="1"/>
  </sheetPr>
  <dimension ref="A1:F30"/>
  <sheetViews>
    <sheetView workbookViewId="0">
      <selection activeCell="F37" sqref="F36:F37"/>
    </sheetView>
  </sheetViews>
  <sheetFormatPr defaultRowHeight="12.75" x14ac:dyDescent="0.2"/>
  <cols>
    <col min="1" max="1" width="15.7109375" style="101" customWidth="1"/>
    <col min="2" max="2" width="100.7109375" style="6" customWidth="1"/>
    <col min="3" max="3" width="10.7109375" style="4" customWidth="1"/>
    <col min="4" max="4" width="10.7109375" style="88" customWidth="1"/>
    <col min="5" max="6" width="15.7109375" style="9" customWidth="1"/>
    <col min="7" max="16384" width="9.140625" style="4"/>
  </cols>
  <sheetData>
    <row r="1" spans="1:6" x14ac:dyDescent="0.2">
      <c r="A1" s="99" t="s">
        <v>0</v>
      </c>
      <c r="B1" s="67" t="s">
        <v>6</v>
      </c>
      <c r="C1" s="68" t="s">
        <v>1</v>
      </c>
      <c r="D1" s="86" t="s">
        <v>2</v>
      </c>
      <c r="E1" s="69" t="s">
        <v>7</v>
      </c>
      <c r="F1" s="69" t="s">
        <v>4</v>
      </c>
    </row>
    <row r="2" spans="1:6" s="73" customFormat="1" x14ac:dyDescent="0.2">
      <c r="A2" s="99"/>
      <c r="B2" s="70" t="s">
        <v>184</v>
      </c>
      <c r="C2" s="71"/>
      <c r="D2" s="87"/>
      <c r="E2" s="72"/>
      <c r="F2" s="41">
        <f>SUM(F17,F3)</f>
        <v>0</v>
      </c>
    </row>
    <row r="3" spans="1:6" s="34" customFormat="1" ht="15" customHeight="1" x14ac:dyDescent="0.2">
      <c r="A3" s="93"/>
      <c r="B3" s="11" t="s">
        <v>63</v>
      </c>
      <c r="C3" s="1"/>
      <c r="D3" s="9"/>
      <c r="E3" s="9"/>
      <c r="F3" s="12">
        <f>SUM(F4:F16)</f>
        <v>0</v>
      </c>
    </row>
    <row r="4" spans="1:6" s="8" customFormat="1" ht="15" customHeight="1" x14ac:dyDescent="0.2">
      <c r="A4" s="93">
        <v>185804312</v>
      </c>
      <c r="B4" s="36" t="s">
        <v>185</v>
      </c>
      <c r="C4" s="3" t="s">
        <v>12</v>
      </c>
      <c r="D4" s="65">
        <v>28.8</v>
      </c>
      <c r="E4" s="9">
        <v>0</v>
      </c>
      <c r="F4" s="35">
        <f t="shared" ref="F4:F9" si="0">D4*E4</f>
        <v>0</v>
      </c>
    </row>
    <row r="5" spans="1:6" s="33" customFormat="1" ht="15" customHeight="1" x14ac:dyDescent="0.2">
      <c r="A5" s="93">
        <v>185851121</v>
      </c>
      <c r="B5" s="16" t="s">
        <v>26</v>
      </c>
      <c r="C5" s="3" t="s">
        <v>12</v>
      </c>
      <c r="D5" s="66">
        <v>28.8</v>
      </c>
      <c r="E5" s="9">
        <v>0</v>
      </c>
      <c r="F5" s="35">
        <f t="shared" si="0"/>
        <v>0</v>
      </c>
    </row>
    <row r="6" spans="1:6" ht="15" customHeight="1" x14ac:dyDescent="0.2">
      <c r="A6" s="93">
        <v>185851129</v>
      </c>
      <c r="B6" s="15" t="s">
        <v>61</v>
      </c>
      <c r="C6" s="3" t="s">
        <v>12</v>
      </c>
      <c r="D6" s="65">
        <v>28.8</v>
      </c>
      <c r="E6" s="9">
        <v>0</v>
      </c>
      <c r="F6" s="9">
        <f t="shared" si="0"/>
        <v>0</v>
      </c>
    </row>
    <row r="7" spans="1:6" s="34" customFormat="1" ht="15" customHeight="1" x14ac:dyDescent="0.2">
      <c r="A7" s="93">
        <v>185804211</v>
      </c>
      <c r="B7" s="16" t="s">
        <v>187</v>
      </c>
      <c r="C7" s="2" t="s">
        <v>16</v>
      </c>
      <c r="D7" s="65">
        <v>864</v>
      </c>
      <c r="E7" s="9">
        <v>0</v>
      </c>
      <c r="F7" s="9">
        <f t="shared" si="0"/>
        <v>0</v>
      </c>
    </row>
    <row r="8" spans="1:6" ht="14.25" x14ac:dyDescent="0.2">
      <c r="A8" s="104">
        <v>184814221</v>
      </c>
      <c r="B8" s="76" t="s">
        <v>46</v>
      </c>
      <c r="C8" s="1" t="s">
        <v>13</v>
      </c>
      <c r="D8" s="65">
        <v>144</v>
      </c>
      <c r="E8" s="9">
        <v>0</v>
      </c>
      <c r="F8" s="9">
        <f t="shared" si="0"/>
        <v>0</v>
      </c>
    </row>
    <row r="9" spans="1:6" s="34" customFormat="1" ht="15" customHeight="1" x14ac:dyDescent="0.2">
      <c r="A9" s="93">
        <v>185804252</v>
      </c>
      <c r="B9" s="16" t="s">
        <v>188</v>
      </c>
      <c r="C9" s="2" t="s">
        <v>16</v>
      </c>
      <c r="D9" s="65">
        <v>288</v>
      </c>
      <c r="E9" s="9">
        <v>0</v>
      </c>
      <c r="F9" s="9">
        <f t="shared" si="0"/>
        <v>0</v>
      </c>
    </row>
    <row r="10" spans="1:6" s="34" customFormat="1" ht="15" customHeight="1" x14ac:dyDescent="0.2">
      <c r="A10" s="93">
        <v>183211423</v>
      </c>
      <c r="B10" s="16" t="s">
        <v>66</v>
      </c>
      <c r="C10" s="1" t="s">
        <v>3</v>
      </c>
      <c r="D10" s="65">
        <v>72</v>
      </c>
      <c r="E10" s="9">
        <v>0</v>
      </c>
      <c r="F10" s="9">
        <f t="shared" ref="F10" si="1">D10*E10</f>
        <v>0</v>
      </c>
    </row>
    <row r="11" spans="1:6" s="34" customFormat="1" ht="15" customHeight="1" x14ac:dyDescent="0.2">
      <c r="A11" s="93">
        <v>183211413</v>
      </c>
      <c r="B11" s="16" t="s">
        <v>65</v>
      </c>
      <c r="C11" s="1" t="s">
        <v>3</v>
      </c>
      <c r="D11" s="65">
        <v>144</v>
      </c>
      <c r="E11" s="9">
        <v>0</v>
      </c>
      <c r="F11" s="9">
        <f t="shared" ref="F11" si="2">D11*E11</f>
        <v>0</v>
      </c>
    </row>
    <row r="12" spans="1:6" ht="15" customHeight="1" x14ac:dyDescent="0.25">
      <c r="A12" s="104">
        <v>48</v>
      </c>
      <c r="B12" t="s">
        <v>189</v>
      </c>
      <c r="C12" s="1" t="s">
        <v>3</v>
      </c>
      <c r="D12" s="65">
        <v>72</v>
      </c>
      <c r="E12" s="9">
        <v>0</v>
      </c>
      <c r="F12" s="9">
        <f t="shared" ref="F12" si="3">D12*E12</f>
        <v>0</v>
      </c>
    </row>
    <row r="13" spans="1:6" ht="15" customHeight="1" x14ac:dyDescent="0.25">
      <c r="A13" s="93">
        <v>49</v>
      </c>
      <c r="B13" t="s">
        <v>64</v>
      </c>
      <c r="C13" s="1" t="s">
        <v>3</v>
      </c>
      <c r="D13" s="65">
        <v>144</v>
      </c>
      <c r="E13" s="9">
        <v>0</v>
      </c>
      <c r="F13" s="9">
        <f t="shared" ref="F13:F14" si="4">D13*E13</f>
        <v>0</v>
      </c>
    </row>
    <row r="14" spans="1:6" x14ac:dyDescent="0.2">
      <c r="A14" s="104">
        <v>50</v>
      </c>
      <c r="B14" s="16" t="s">
        <v>50</v>
      </c>
      <c r="C14" s="1" t="s">
        <v>10</v>
      </c>
      <c r="D14" s="65">
        <v>14.4</v>
      </c>
      <c r="E14" s="9">
        <v>0</v>
      </c>
      <c r="F14" s="9">
        <f t="shared" si="4"/>
        <v>0</v>
      </c>
    </row>
    <row r="15" spans="1:6" s="34" customFormat="1" ht="15" customHeight="1" x14ac:dyDescent="0.2">
      <c r="A15" s="93">
        <v>51</v>
      </c>
      <c r="B15" s="16" t="s">
        <v>29</v>
      </c>
      <c r="C15" s="3" t="s">
        <v>12</v>
      </c>
      <c r="D15" s="65">
        <v>29.66</v>
      </c>
      <c r="E15" s="9">
        <v>0</v>
      </c>
      <c r="F15" s="9">
        <f>D15*E15</f>
        <v>0</v>
      </c>
    </row>
    <row r="16" spans="1:6" s="33" customFormat="1" ht="15" customHeight="1" x14ac:dyDescent="0.25">
      <c r="A16" s="93" t="s">
        <v>30</v>
      </c>
      <c r="B16" s="53" t="s">
        <v>28</v>
      </c>
      <c r="C16" s="2" t="s">
        <v>5</v>
      </c>
      <c r="D16" s="65">
        <v>0.35</v>
      </c>
      <c r="E16" s="9">
        <v>0</v>
      </c>
      <c r="F16" s="14">
        <f>D16*E16</f>
        <v>0</v>
      </c>
    </row>
    <row r="17" spans="1:6" s="34" customFormat="1" ht="15" customHeight="1" x14ac:dyDescent="0.2">
      <c r="A17" s="93"/>
      <c r="B17" s="11" t="s">
        <v>67</v>
      </c>
      <c r="C17" s="1"/>
      <c r="D17" s="9"/>
      <c r="E17" s="9"/>
      <c r="F17" s="12">
        <f>SUM(F18:F30)</f>
        <v>0</v>
      </c>
    </row>
    <row r="18" spans="1:6" s="8" customFormat="1" ht="15" customHeight="1" x14ac:dyDescent="0.2">
      <c r="A18" s="93">
        <v>185804312</v>
      </c>
      <c r="B18" s="36" t="s">
        <v>185</v>
      </c>
      <c r="C18" s="3" t="s">
        <v>12</v>
      </c>
      <c r="D18" s="65">
        <v>28.8</v>
      </c>
      <c r="E18" s="9">
        <v>0</v>
      </c>
      <c r="F18" s="35">
        <f t="shared" ref="F18:F28" si="5">D18*E18</f>
        <v>0</v>
      </c>
    </row>
    <row r="19" spans="1:6" s="33" customFormat="1" ht="15" customHeight="1" x14ac:dyDescent="0.2">
      <c r="A19" s="93">
        <v>185851121</v>
      </c>
      <c r="B19" s="16" t="s">
        <v>26</v>
      </c>
      <c r="C19" s="3" t="s">
        <v>12</v>
      </c>
      <c r="D19" s="66">
        <v>28.8</v>
      </c>
      <c r="E19" s="9">
        <v>0</v>
      </c>
      <c r="F19" s="35">
        <f t="shared" si="5"/>
        <v>0</v>
      </c>
    </row>
    <row r="20" spans="1:6" ht="15" customHeight="1" x14ac:dyDescent="0.2">
      <c r="A20" s="93">
        <v>185851129</v>
      </c>
      <c r="B20" s="15" t="s">
        <v>61</v>
      </c>
      <c r="C20" s="3" t="s">
        <v>12</v>
      </c>
      <c r="D20" s="65">
        <v>28.8</v>
      </c>
      <c r="E20" s="9">
        <v>0</v>
      </c>
      <c r="F20" s="9">
        <f t="shared" si="5"/>
        <v>0</v>
      </c>
    </row>
    <row r="21" spans="1:6" s="34" customFormat="1" ht="15" customHeight="1" x14ac:dyDescent="0.2">
      <c r="A21" s="93">
        <v>185804211</v>
      </c>
      <c r="B21" s="16" t="s">
        <v>187</v>
      </c>
      <c r="C21" s="2" t="s">
        <v>16</v>
      </c>
      <c r="D21" s="65">
        <v>864</v>
      </c>
      <c r="E21" s="9">
        <v>0</v>
      </c>
      <c r="F21" s="9">
        <f t="shared" si="5"/>
        <v>0</v>
      </c>
    </row>
    <row r="22" spans="1:6" ht="14.25" x14ac:dyDescent="0.2">
      <c r="A22" s="104">
        <v>184814221</v>
      </c>
      <c r="B22" s="76" t="s">
        <v>46</v>
      </c>
      <c r="C22" s="1" t="s">
        <v>13</v>
      </c>
      <c r="D22" s="65">
        <v>144</v>
      </c>
      <c r="E22" s="9">
        <v>0</v>
      </c>
      <c r="F22" s="9">
        <f t="shared" si="5"/>
        <v>0</v>
      </c>
    </row>
    <row r="23" spans="1:6" s="34" customFormat="1" ht="15" customHeight="1" x14ac:dyDescent="0.2">
      <c r="A23" s="93">
        <v>185804252</v>
      </c>
      <c r="B23" s="16" t="s">
        <v>188</v>
      </c>
      <c r="C23" s="2" t="s">
        <v>16</v>
      </c>
      <c r="D23" s="65">
        <v>288</v>
      </c>
      <c r="E23" s="9">
        <v>0</v>
      </c>
      <c r="F23" s="9">
        <f t="shared" si="5"/>
        <v>0</v>
      </c>
    </row>
    <row r="24" spans="1:6" s="34" customFormat="1" ht="15" customHeight="1" x14ac:dyDescent="0.2">
      <c r="A24" s="93">
        <v>183211423</v>
      </c>
      <c r="B24" s="16" t="s">
        <v>66</v>
      </c>
      <c r="C24" s="1" t="s">
        <v>3</v>
      </c>
      <c r="D24" s="65">
        <v>72</v>
      </c>
      <c r="E24" s="9">
        <v>0</v>
      </c>
      <c r="F24" s="9">
        <f t="shared" si="5"/>
        <v>0</v>
      </c>
    </row>
    <row r="25" spans="1:6" s="34" customFormat="1" ht="15" customHeight="1" x14ac:dyDescent="0.2">
      <c r="A25" s="93">
        <v>183211413</v>
      </c>
      <c r="B25" s="16" t="s">
        <v>65</v>
      </c>
      <c r="C25" s="1" t="s">
        <v>3</v>
      </c>
      <c r="D25" s="65">
        <v>144</v>
      </c>
      <c r="E25" s="9">
        <v>0</v>
      </c>
      <c r="F25" s="9">
        <f t="shared" si="5"/>
        <v>0</v>
      </c>
    </row>
    <row r="26" spans="1:6" ht="15" customHeight="1" x14ac:dyDescent="0.25">
      <c r="A26" s="104">
        <v>52</v>
      </c>
      <c r="B26" t="s">
        <v>189</v>
      </c>
      <c r="C26" s="1" t="s">
        <v>3</v>
      </c>
      <c r="D26" s="65">
        <v>72</v>
      </c>
      <c r="E26" s="9">
        <v>0</v>
      </c>
      <c r="F26" s="9">
        <f t="shared" si="5"/>
        <v>0</v>
      </c>
    </row>
    <row r="27" spans="1:6" ht="15" customHeight="1" x14ac:dyDescent="0.25">
      <c r="A27" s="93">
        <v>53</v>
      </c>
      <c r="B27" t="s">
        <v>64</v>
      </c>
      <c r="C27" s="1" t="s">
        <v>3</v>
      </c>
      <c r="D27" s="65">
        <v>144</v>
      </c>
      <c r="E27" s="9">
        <v>0</v>
      </c>
      <c r="F27" s="9">
        <f t="shared" si="5"/>
        <v>0</v>
      </c>
    </row>
    <row r="28" spans="1:6" x14ac:dyDescent="0.2">
      <c r="A28" s="104">
        <v>54</v>
      </c>
      <c r="B28" s="16" t="s">
        <v>50</v>
      </c>
      <c r="C28" s="1" t="s">
        <v>10</v>
      </c>
      <c r="D28" s="65">
        <v>14.4</v>
      </c>
      <c r="E28" s="9">
        <v>0</v>
      </c>
      <c r="F28" s="9">
        <f t="shared" si="5"/>
        <v>0</v>
      </c>
    </row>
    <row r="29" spans="1:6" s="34" customFormat="1" ht="15" customHeight="1" x14ac:dyDescent="0.2">
      <c r="A29" s="93">
        <v>55</v>
      </c>
      <c r="B29" s="16" t="s">
        <v>29</v>
      </c>
      <c r="C29" s="3" t="s">
        <v>12</v>
      </c>
      <c r="D29" s="65">
        <v>29.66</v>
      </c>
      <c r="E29" s="9">
        <v>0</v>
      </c>
      <c r="F29" s="9">
        <f>D29*E29</f>
        <v>0</v>
      </c>
    </row>
    <row r="30" spans="1:6" s="33" customFormat="1" ht="15" customHeight="1" x14ac:dyDescent="0.25">
      <c r="A30" s="93" t="s">
        <v>30</v>
      </c>
      <c r="B30" s="53" t="s">
        <v>28</v>
      </c>
      <c r="C30" s="2" t="s">
        <v>5</v>
      </c>
      <c r="D30" s="65">
        <v>0.35</v>
      </c>
      <c r="E30" s="14">
        <v>0</v>
      </c>
      <c r="F30" s="14">
        <f>D30*E30</f>
        <v>0</v>
      </c>
    </row>
  </sheetData>
  <pageMargins left="0.25" right="0.25" top="0.75" bottom="0.75" header="0.3" footer="0.3"/>
  <pageSetup paperSize="9" scale="84" fitToHeight="0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CA765-D7F3-4CA6-98AC-D727B72D9D7E}">
  <sheetPr>
    <pageSetUpPr fitToPage="1"/>
  </sheetPr>
  <dimension ref="A1:F39"/>
  <sheetViews>
    <sheetView workbookViewId="0">
      <selection activeCell="H22" sqref="H22"/>
    </sheetView>
  </sheetViews>
  <sheetFormatPr defaultRowHeight="12.75" x14ac:dyDescent="0.2"/>
  <cols>
    <col min="1" max="1" width="15.7109375" style="101" customWidth="1"/>
    <col min="2" max="2" width="100.7109375" style="6" customWidth="1"/>
    <col min="3" max="3" width="10.7109375" style="4" customWidth="1"/>
    <col min="4" max="4" width="10.7109375" style="88" customWidth="1"/>
    <col min="5" max="6" width="15.7109375" style="9" customWidth="1"/>
    <col min="7" max="16384" width="9.140625" style="4"/>
  </cols>
  <sheetData>
    <row r="1" spans="1:6" x14ac:dyDescent="0.2">
      <c r="A1" s="99" t="s">
        <v>0</v>
      </c>
      <c r="B1" s="67" t="s">
        <v>6</v>
      </c>
      <c r="C1" s="68" t="s">
        <v>1</v>
      </c>
      <c r="D1" s="86" t="s">
        <v>2</v>
      </c>
      <c r="E1" s="69" t="s">
        <v>7</v>
      </c>
      <c r="F1" s="69" t="s">
        <v>4</v>
      </c>
    </row>
    <row r="2" spans="1:6" s="73" customFormat="1" x14ac:dyDescent="0.2">
      <c r="A2" s="99"/>
      <c r="B2" s="70" t="s">
        <v>190</v>
      </c>
      <c r="C2" s="71"/>
      <c r="D2" s="87"/>
      <c r="E2" s="72"/>
      <c r="F2" s="41">
        <f>SUM(F15,F3)</f>
        <v>0</v>
      </c>
    </row>
    <row r="3" spans="1:6" s="34" customFormat="1" ht="15" customHeight="1" x14ac:dyDescent="0.2">
      <c r="A3" s="93"/>
      <c r="B3" s="11" t="s">
        <v>63</v>
      </c>
      <c r="C3" s="1"/>
      <c r="D3" s="9"/>
      <c r="E3" s="9"/>
      <c r="F3" s="12">
        <f>SUM(F4:F14)</f>
        <v>0</v>
      </c>
    </row>
    <row r="4" spans="1:6" ht="15" customHeight="1" x14ac:dyDescent="0.2">
      <c r="A4" s="93">
        <v>185804311</v>
      </c>
      <c r="B4" s="15" t="s">
        <v>191</v>
      </c>
      <c r="C4" s="3" t="s">
        <v>12</v>
      </c>
      <c r="D4" s="83">
        <v>1.8</v>
      </c>
      <c r="E4" s="9">
        <v>0</v>
      </c>
      <c r="F4" s="9">
        <f>D4*E4</f>
        <v>0</v>
      </c>
    </row>
    <row r="5" spans="1:6" ht="15" customHeight="1" x14ac:dyDescent="0.2">
      <c r="A5" s="93">
        <v>185804311</v>
      </c>
      <c r="B5" s="15" t="s">
        <v>192</v>
      </c>
      <c r="C5" s="3" t="s">
        <v>12</v>
      </c>
      <c r="D5" s="83">
        <v>0.21</v>
      </c>
      <c r="E5" s="9">
        <v>0</v>
      </c>
      <c r="F5" s="9">
        <f>D5*E5</f>
        <v>0</v>
      </c>
    </row>
    <row r="6" spans="1:6" s="33" customFormat="1" ht="15" customHeight="1" x14ac:dyDescent="0.2">
      <c r="A6" s="93">
        <v>185851121</v>
      </c>
      <c r="B6" s="16" t="s">
        <v>26</v>
      </c>
      <c r="C6" s="3" t="s">
        <v>12</v>
      </c>
      <c r="D6" s="66">
        <v>2.0099999999999998</v>
      </c>
      <c r="E6" s="9">
        <v>0</v>
      </c>
      <c r="F6" s="35">
        <f t="shared" ref="F6:F12" si="0">D6*E6</f>
        <v>0</v>
      </c>
    </row>
    <row r="7" spans="1:6" ht="15" customHeight="1" x14ac:dyDescent="0.2">
      <c r="A7" s="93">
        <v>185851129</v>
      </c>
      <c r="B7" s="15" t="s">
        <v>61</v>
      </c>
      <c r="C7" s="3" t="s">
        <v>12</v>
      </c>
      <c r="D7" s="65">
        <v>2.0099999999999998</v>
      </c>
      <c r="E7" s="9">
        <v>0</v>
      </c>
      <c r="F7" s="9">
        <f t="shared" si="0"/>
        <v>0</v>
      </c>
    </row>
    <row r="8" spans="1:6" s="34" customFormat="1" ht="25.5" customHeight="1" x14ac:dyDescent="0.2">
      <c r="A8" s="93">
        <v>185804211</v>
      </c>
      <c r="B8" s="16" t="s">
        <v>194</v>
      </c>
      <c r="C8" s="2" t="s">
        <v>16</v>
      </c>
      <c r="D8" s="65">
        <v>54</v>
      </c>
      <c r="E8" s="9">
        <v>0</v>
      </c>
      <c r="F8" s="9">
        <f t="shared" si="0"/>
        <v>0</v>
      </c>
    </row>
    <row r="9" spans="1:6" s="34" customFormat="1" ht="25.5" customHeight="1" x14ac:dyDescent="0.2">
      <c r="A9" s="93" t="s">
        <v>193</v>
      </c>
      <c r="B9" s="16" t="s">
        <v>195</v>
      </c>
      <c r="C9" s="2" t="s">
        <v>16</v>
      </c>
      <c r="D9" s="65">
        <v>14</v>
      </c>
      <c r="E9" s="9">
        <v>0</v>
      </c>
      <c r="F9" s="9">
        <f t="shared" ref="F9" si="1">D9*E9</f>
        <v>0</v>
      </c>
    </row>
    <row r="10" spans="1:6" ht="14.25" x14ac:dyDescent="0.2">
      <c r="A10" s="104">
        <v>184814221</v>
      </c>
      <c r="B10" s="76" t="s">
        <v>202</v>
      </c>
      <c r="C10" s="1" t="s">
        <v>13</v>
      </c>
      <c r="D10" s="65">
        <v>7</v>
      </c>
      <c r="E10" s="9">
        <v>0</v>
      </c>
      <c r="F10" s="9">
        <f t="shared" si="0"/>
        <v>0</v>
      </c>
    </row>
    <row r="11" spans="1:6" s="34" customFormat="1" ht="15" customHeight="1" x14ac:dyDescent="0.2">
      <c r="A11" s="93">
        <v>185804252</v>
      </c>
      <c r="B11" s="16" t="s">
        <v>188</v>
      </c>
      <c r="C11" s="2" t="s">
        <v>16</v>
      </c>
      <c r="D11" s="65">
        <v>32</v>
      </c>
      <c r="E11" s="9">
        <v>0</v>
      </c>
      <c r="F11" s="9">
        <f t="shared" si="0"/>
        <v>0</v>
      </c>
    </row>
    <row r="12" spans="1:6" x14ac:dyDescent="0.2">
      <c r="A12" s="104">
        <v>56</v>
      </c>
      <c r="B12" s="16" t="s">
        <v>50</v>
      </c>
      <c r="C12" s="1" t="s">
        <v>10</v>
      </c>
      <c r="D12" s="65">
        <v>0.7</v>
      </c>
      <c r="E12" s="9">
        <v>0</v>
      </c>
      <c r="F12" s="9">
        <f t="shared" si="0"/>
        <v>0</v>
      </c>
    </row>
    <row r="13" spans="1:6" s="34" customFormat="1" ht="15" customHeight="1" x14ac:dyDescent="0.2">
      <c r="A13" s="93">
        <v>57</v>
      </c>
      <c r="B13" s="16" t="s">
        <v>29</v>
      </c>
      <c r="C13" s="3" t="s">
        <v>12</v>
      </c>
      <c r="D13" s="65">
        <v>2.0699999999999998</v>
      </c>
      <c r="E13" s="9">
        <v>0</v>
      </c>
      <c r="F13" s="9">
        <f>D13*E13</f>
        <v>0</v>
      </c>
    </row>
    <row r="14" spans="1:6" s="33" customFormat="1" ht="15" customHeight="1" x14ac:dyDescent="0.25">
      <c r="A14" s="93" t="s">
        <v>30</v>
      </c>
      <c r="B14" s="53" t="s">
        <v>28</v>
      </c>
      <c r="C14" s="2" t="s">
        <v>5</v>
      </c>
      <c r="D14" s="65">
        <v>0.02</v>
      </c>
      <c r="E14" s="9">
        <v>0</v>
      </c>
      <c r="F14" s="14">
        <f>D14*E14</f>
        <v>0</v>
      </c>
    </row>
    <row r="15" spans="1:6" s="34" customFormat="1" ht="15" customHeight="1" x14ac:dyDescent="0.2">
      <c r="A15" s="93"/>
      <c r="B15" s="11" t="s">
        <v>67</v>
      </c>
      <c r="C15" s="1"/>
      <c r="D15" s="9"/>
      <c r="E15" s="9"/>
      <c r="F15" s="12">
        <f>SUM(F16:F26)</f>
        <v>0</v>
      </c>
    </row>
    <row r="16" spans="1:6" ht="15" customHeight="1" x14ac:dyDescent="0.2">
      <c r="A16" s="93">
        <v>185804311</v>
      </c>
      <c r="B16" s="15" t="s">
        <v>191</v>
      </c>
      <c r="C16" s="3" t="s">
        <v>12</v>
      </c>
      <c r="D16" s="83">
        <v>1.8</v>
      </c>
      <c r="E16" s="9">
        <v>0</v>
      </c>
      <c r="F16" s="9">
        <f>D16*E16</f>
        <v>0</v>
      </c>
    </row>
    <row r="17" spans="1:6" ht="15" customHeight="1" x14ac:dyDescent="0.2">
      <c r="A17" s="93">
        <v>185804311</v>
      </c>
      <c r="B17" s="15" t="s">
        <v>192</v>
      </c>
      <c r="C17" s="3" t="s">
        <v>12</v>
      </c>
      <c r="D17" s="83">
        <v>0.21</v>
      </c>
      <c r="E17" s="9">
        <v>0</v>
      </c>
      <c r="F17" s="9">
        <f>D17*E17</f>
        <v>0</v>
      </c>
    </row>
    <row r="18" spans="1:6" s="33" customFormat="1" ht="15" customHeight="1" x14ac:dyDescent="0.2">
      <c r="A18" s="93">
        <v>185851121</v>
      </c>
      <c r="B18" s="16" t="s">
        <v>26</v>
      </c>
      <c r="C18" s="3" t="s">
        <v>12</v>
      </c>
      <c r="D18" s="66">
        <v>2.0099999999999998</v>
      </c>
      <c r="E18" s="9">
        <v>0</v>
      </c>
      <c r="F18" s="35">
        <f t="shared" ref="F18:F24" si="2">D18*E18</f>
        <v>0</v>
      </c>
    </row>
    <row r="19" spans="1:6" ht="15" customHeight="1" x14ac:dyDescent="0.2">
      <c r="A19" s="93">
        <v>185851129</v>
      </c>
      <c r="B19" s="15" t="s">
        <v>61</v>
      </c>
      <c r="C19" s="3" t="s">
        <v>12</v>
      </c>
      <c r="D19" s="65">
        <v>2.0099999999999998</v>
      </c>
      <c r="E19" s="9">
        <v>0</v>
      </c>
      <c r="F19" s="9">
        <f t="shared" si="2"/>
        <v>0</v>
      </c>
    </row>
    <row r="20" spans="1:6" s="34" customFormat="1" ht="25.5" customHeight="1" x14ac:dyDescent="0.2">
      <c r="A20" s="93">
        <v>185804211</v>
      </c>
      <c r="B20" s="16" t="s">
        <v>194</v>
      </c>
      <c r="C20" s="2" t="s">
        <v>16</v>
      </c>
      <c r="D20" s="65">
        <v>54</v>
      </c>
      <c r="E20" s="9">
        <v>0</v>
      </c>
      <c r="F20" s="9">
        <f t="shared" si="2"/>
        <v>0</v>
      </c>
    </row>
    <row r="21" spans="1:6" s="34" customFormat="1" ht="25.5" customHeight="1" x14ac:dyDescent="0.2">
      <c r="A21" s="93" t="s">
        <v>193</v>
      </c>
      <c r="B21" s="16" t="s">
        <v>195</v>
      </c>
      <c r="C21" s="2" t="s">
        <v>16</v>
      </c>
      <c r="D21" s="65">
        <v>14</v>
      </c>
      <c r="E21" s="9">
        <v>0</v>
      </c>
      <c r="F21" s="9">
        <f t="shared" si="2"/>
        <v>0</v>
      </c>
    </row>
    <row r="22" spans="1:6" ht="14.25" x14ac:dyDescent="0.2">
      <c r="A22" s="104">
        <v>184814221</v>
      </c>
      <c r="B22" s="76" t="s">
        <v>46</v>
      </c>
      <c r="C22" s="1" t="s">
        <v>13</v>
      </c>
      <c r="D22" s="65">
        <v>7</v>
      </c>
      <c r="E22" s="9">
        <v>0</v>
      </c>
      <c r="F22" s="9">
        <f t="shared" si="2"/>
        <v>0</v>
      </c>
    </row>
    <row r="23" spans="1:6" s="34" customFormat="1" ht="15" customHeight="1" x14ac:dyDescent="0.2">
      <c r="A23" s="93">
        <v>185804252</v>
      </c>
      <c r="B23" s="16" t="s">
        <v>188</v>
      </c>
      <c r="C23" s="2" t="s">
        <v>16</v>
      </c>
      <c r="D23" s="65">
        <v>32</v>
      </c>
      <c r="E23" s="9">
        <v>0</v>
      </c>
      <c r="F23" s="9">
        <f t="shared" si="2"/>
        <v>0</v>
      </c>
    </row>
    <row r="24" spans="1:6" x14ac:dyDescent="0.2">
      <c r="A24" s="104">
        <v>58</v>
      </c>
      <c r="B24" s="16" t="s">
        <v>50</v>
      </c>
      <c r="C24" s="1" t="s">
        <v>10</v>
      </c>
      <c r="D24" s="65">
        <v>0.7</v>
      </c>
      <c r="E24" s="9">
        <v>0</v>
      </c>
      <c r="F24" s="9">
        <f t="shared" si="2"/>
        <v>0</v>
      </c>
    </row>
    <row r="25" spans="1:6" s="34" customFormat="1" ht="15" customHeight="1" x14ac:dyDescent="0.2">
      <c r="A25" s="93">
        <v>59</v>
      </c>
      <c r="B25" s="16" t="s">
        <v>29</v>
      </c>
      <c r="C25" s="3" t="s">
        <v>12</v>
      </c>
      <c r="D25" s="65">
        <v>2.0699999999999998</v>
      </c>
      <c r="E25" s="9">
        <v>0</v>
      </c>
      <c r="F25" s="9">
        <f>D25*E25</f>
        <v>0</v>
      </c>
    </row>
    <row r="26" spans="1:6" s="33" customFormat="1" ht="15" customHeight="1" x14ac:dyDescent="0.25">
      <c r="A26" s="93" t="s">
        <v>30</v>
      </c>
      <c r="B26" s="53" t="s">
        <v>28</v>
      </c>
      <c r="C26" s="2" t="s">
        <v>5</v>
      </c>
      <c r="D26" s="65">
        <v>0.02</v>
      </c>
      <c r="E26" s="9">
        <v>0</v>
      </c>
      <c r="F26" s="14">
        <f>D26*E26</f>
        <v>0</v>
      </c>
    </row>
    <row r="27" spans="1:6" s="8" customFormat="1" ht="15" customHeight="1" x14ac:dyDescent="0.2">
      <c r="A27" s="93"/>
      <c r="B27" s="36"/>
      <c r="C27" s="3"/>
      <c r="D27" s="65"/>
      <c r="E27" s="9"/>
      <c r="F27" s="35"/>
    </row>
    <row r="28" spans="1:6" s="33" customFormat="1" ht="15" customHeight="1" x14ac:dyDescent="0.2">
      <c r="A28" s="93"/>
      <c r="B28" s="16"/>
      <c r="C28" s="3"/>
      <c r="D28" s="66"/>
      <c r="E28" s="14"/>
      <c r="F28" s="35"/>
    </row>
    <row r="29" spans="1:6" ht="15" customHeight="1" x14ac:dyDescent="0.2">
      <c r="A29" s="93"/>
      <c r="B29" s="15"/>
      <c r="C29" s="3"/>
      <c r="D29" s="65"/>
      <c r="E29" s="14"/>
    </row>
    <row r="30" spans="1:6" s="34" customFormat="1" ht="15" customHeight="1" x14ac:dyDescent="0.2">
      <c r="A30" s="93"/>
      <c r="B30" s="16"/>
      <c r="C30" s="2"/>
      <c r="D30" s="65"/>
      <c r="E30" s="9"/>
      <c r="F30" s="9"/>
    </row>
    <row r="31" spans="1:6" x14ac:dyDescent="0.2">
      <c r="A31" s="104"/>
      <c r="B31" s="76"/>
      <c r="C31" s="1"/>
      <c r="D31" s="65"/>
    </row>
    <row r="32" spans="1:6" s="34" customFormat="1" ht="15" customHeight="1" x14ac:dyDescent="0.2">
      <c r="A32" s="93"/>
      <c r="B32" s="16"/>
      <c r="C32" s="2"/>
      <c r="D32" s="65"/>
      <c r="E32" s="9"/>
      <c r="F32" s="9"/>
    </row>
    <row r="33" spans="1:6" s="34" customFormat="1" ht="15" customHeight="1" x14ac:dyDescent="0.2">
      <c r="A33" s="93"/>
      <c r="B33" s="16"/>
      <c r="C33" s="1"/>
      <c r="D33" s="65"/>
      <c r="E33" s="9"/>
      <c r="F33" s="9"/>
    </row>
    <row r="34" spans="1:6" s="34" customFormat="1" ht="15" customHeight="1" x14ac:dyDescent="0.2">
      <c r="A34" s="93"/>
      <c r="B34" s="16"/>
      <c r="C34" s="1"/>
      <c r="D34" s="65"/>
      <c r="E34" s="9"/>
      <c r="F34" s="9"/>
    </row>
    <row r="35" spans="1:6" ht="15" customHeight="1" x14ac:dyDescent="0.25">
      <c r="A35" s="104"/>
      <c r="B35"/>
      <c r="C35" s="1"/>
      <c r="D35" s="65"/>
    </row>
    <row r="36" spans="1:6" ht="15" customHeight="1" x14ac:dyDescent="0.25">
      <c r="A36" s="93"/>
      <c r="B36"/>
      <c r="C36" s="1"/>
      <c r="D36" s="65"/>
    </row>
    <row r="37" spans="1:6" x14ac:dyDescent="0.2">
      <c r="A37" s="104"/>
      <c r="B37" s="16"/>
      <c r="C37" s="1"/>
      <c r="D37" s="65"/>
    </row>
    <row r="38" spans="1:6" s="34" customFormat="1" ht="15" customHeight="1" x14ac:dyDescent="0.2">
      <c r="A38" s="93"/>
      <c r="B38" s="16"/>
      <c r="C38" s="3"/>
      <c r="D38" s="65"/>
      <c r="E38" s="9"/>
      <c r="F38" s="9"/>
    </row>
    <row r="39" spans="1:6" s="33" customFormat="1" ht="15" customHeight="1" x14ac:dyDescent="0.25">
      <c r="A39" s="93"/>
      <c r="B39" s="53"/>
      <c r="C39" s="2"/>
      <c r="D39" s="65"/>
      <c r="E39" s="14"/>
      <c r="F39" s="14"/>
    </row>
  </sheetData>
  <pageMargins left="0.25" right="0.25" top="0.75" bottom="0.75" header="0.3" footer="0.3"/>
  <pageSetup paperSize="9" scale="84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SOUHRN</vt:lpstr>
      <vt:lpstr>Kácení a ochrana</vt:lpstr>
      <vt:lpstr>Přípravné práce</vt:lpstr>
      <vt:lpstr>Výsadby stromů</vt:lpstr>
      <vt:lpstr>Výsadba pnoucích</vt:lpstr>
      <vt:lpstr>Trvalkové záhony </vt:lpstr>
      <vt:lpstr>Péče stromy</vt:lpstr>
      <vt:lpstr>Péče záhony</vt:lpstr>
      <vt:lpstr>Péče ostatní</vt:lpstr>
      <vt:lpstr>VRN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Janů</dc:creator>
  <cp:lastModifiedBy>Miriam Janů</cp:lastModifiedBy>
  <cp:lastPrinted>2024-08-14T12:15:06Z</cp:lastPrinted>
  <dcterms:created xsi:type="dcterms:W3CDTF">2022-02-05T13:38:17Z</dcterms:created>
  <dcterms:modified xsi:type="dcterms:W3CDTF">2024-08-14T12:21:04Z</dcterms:modified>
</cp:coreProperties>
</file>