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Odb_DS\Odd_DSOI\!Sdileny\Investiční akce\křižovatka U Močálu x Na Žižkově\zadávací řízení zhotovitel\podklady - dotazy k ZŘ\"/>
    </mc:Choice>
  </mc:AlternateContent>
  <bookViews>
    <workbookView xWindow="0" yWindow="0" windowWidth="28740" windowHeight="11820" activeTab="3"/>
  </bookViews>
  <sheets>
    <sheet name="Rekapitulace" sheetId="9" r:id="rId1"/>
    <sheet name="SO 000" sheetId="2" r:id="rId2"/>
    <sheet name="SO 101" sheetId="3" r:id="rId3"/>
    <sheet name="SO 102" sheetId="4" r:id="rId4"/>
    <sheet name="SO 251" sheetId="5" r:id="rId5"/>
    <sheet name="SO 301" sheetId="6" r:id="rId6"/>
    <sheet name="SO 401" sheetId="7" r:id="rId7"/>
    <sheet name="SO 800" sheetId="8" r:id="rId8"/>
  </sheets>
  <calcPr calcId="162913"/>
</workbook>
</file>

<file path=xl/calcChain.xml><?xml version="1.0" encoding="utf-8"?>
<calcChain xmlns="http://schemas.openxmlformats.org/spreadsheetml/2006/main">
  <c r="I9" i="8" l="1"/>
  <c r="I8" i="8" s="1"/>
  <c r="I3" i="8" s="1"/>
  <c r="C16" i="9" s="1"/>
  <c r="I129" i="7"/>
  <c r="O129" i="7" s="1"/>
  <c r="I126" i="7"/>
  <c r="O126" i="7" s="1"/>
  <c r="I123" i="7"/>
  <c r="O123" i="7" s="1"/>
  <c r="I120" i="7"/>
  <c r="O120" i="7" s="1"/>
  <c r="I117" i="7"/>
  <c r="O117" i="7" s="1"/>
  <c r="I114" i="7"/>
  <c r="O114" i="7" s="1"/>
  <c r="I111" i="7"/>
  <c r="O111" i="7" s="1"/>
  <c r="I108" i="7"/>
  <c r="O108" i="7" s="1"/>
  <c r="I105" i="7"/>
  <c r="O105" i="7" s="1"/>
  <c r="I102" i="7"/>
  <c r="O102" i="7" s="1"/>
  <c r="I99" i="7"/>
  <c r="O99" i="7" s="1"/>
  <c r="I96" i="7"/>
  <c r="O96" i="7" s="1"/>
  <c r="I93" i="7"/>
  <c r="O93" i="7" s="1"/>
  <c r="I90" i="7"/>
  <c r="O90" i="7" s="1"/>
  <c r="I87" i="7"/>
  <c r="O87" i="7" s="1"/>
  <c r="I84" i="7"/>
  <c r="O84" i="7" s="1"/>
  <c r="I81" i="7"/>
  <c r="O81" i="7" s="1"/>
  <c r="I78" i="7"/>
  <c r="O78" i="7" s="1"/>
  <c r="I75" i="7"/>
  <c r="O75" i="7" s="1"/>
  <c r="I72" i="7"/>
  <c r="O72" i="7" s="1"/>
  <c r="I69" i="7"/>
  <c r="O69" i="7" s="1"/>
  <c r="I66" i="7"/>
  <c r="O66" i="7" s="1"/>
  <c r="I63" i="7"/>
  <c r="O63" i="7" s="1"/>
  <c r="I60" i="7"/>
  <c r="O60" i="7" s="1"/>
  <c r="I57" i="7"/>
  <c r="O57" i="7" s="1"/>
  <c r="I54" i="7"/>
  <c r="O54" i="7" s="1"/>
  <c r="I51" i="7"/>
  <c r="O51" i="7" s="1"/>
  <c r="I48" i="7"/>
  <c r="O48" i="7" s="1"/>
  <c r="I45" i="7"/>
  <c r="O45" i="7" s="1"/>
  <c r="I42" i="7"/>
  <c r="O42" i="7" s="1"/>
  <c r="I39" i="7"/>
  <c r="O39" i="7" s="1"/>
  <c r="I36" i="7"/>
  <c r="O36" i="7" s="1"/>
  <c r="I33" i="7"/>
  <c r="O33" i="7" s="1"/>
  <c r="I30" i="7"/>
  <c r="O30" i="7" s="1"/>
  <c r="I27" i="7"/>
  <c r="O27" i="7" s="1"/>
  <c r="I24" i="7"/>
  <c r="O24" i="7" s="1"/>
  <c r="I21" i="7"/>
  <c r="O21" i="7" s="1"/>
  <c r="I18" i="7"/>
  <c r="O18" i="7" s="1"/>
  <c r="I15" i="7"/>
  <c r="O15" i="7" s="1"/>
  <c r="I12" i="7"/>
  <c r="O12" i="7" s="1"/>
  <c r="I9" i="7"/>
  <c r="I296" i="6"/>
  <c r="I295" i="6" s="1"/>
  <c r="I292" i="6"/>
  <c r="I291" i="6" s="1"/>
  <c r="I288" i="6"/>
  <c r="O288" i="6" s="1"/>
  <c r="I285" i="6"/>
  <c r="O285" i="6" s="1"/>
  <c r="I282" i="6"/>
  <c r="I281" i="6" s="1"/>
  <c r="I278" i="6"/>
  <c r="I277" i="6" s="1"/>
  <c r="I274" i="6"/>
  <c r="O274" i="6" s="1"/>
  <c r="I271" i="6"/>
  <c r="O271" i="6" s="1"/>
  <c r="I268" i="6"/>
  <c r="O268" i="6" s="1"/>
  <c r="I265" i="6"/>
  <c r="O265" i="6" s="1"/>
  <c r="I262" i="6"/>
  <c r="I258" i="6"/>
  <c r="I257" i="6" s="1"/>
  <c r="I253" i="6"/>
  <c r="O253" i="6" s="1"/>
  <c r="I249" i="6"/>
  <c r="O249" i="6" s="1"/>
  <c r="I245" i="6"/>
  <c r="O245" i="6" s="1"/>
  <c r="I241" i="6"/>
  <c r="O241" i="6" s="1"/>
  <c r="I236" i="6"/>
  <c r="I235" i="6" s="1"/>
  <c r="I232" i="6"/>
  <c r="O232" i="6" s="1"/>
  <c r="I229" i="6"/>
  <c r="O229" i="6" s="1"/>
  <c r="I226" i="6"/>
  <c r="O226" i="6" s="1"/>
  <c r="I223" i="6"/>
  <c r="O223" i="6" s="1"/>
  <c r="I220" i="6"/>
  <c r="O220" i="6" s="1"/>
  <c r="I217" i="6"/>
  <c r="O217" i="6" s="1"/>
  <c r="I214" i="6"/>
  <c r="O214" i="6" s="1"/>
  <c r="I211" i="6"/>
  <c r="O211" i="6" s="1"/>
  <c r="I208" i="6"/>
  <c r="O208" i="6" s="1"/>
  <c r="I205" i="6"/>
  <c r="O205" i="6" s="1"/>
  <c r="I202" i="6"/>
  <c r="O202" i="6" s="1"/>
  <c r="I199" i="6"/>
  <c r="O199" i="6" s="1"/>
  <c r="I196" i="6"/>
  <c r="O196" i="6" s="1"/>
  <c r="I193" i="6"/>
  <c r="O193" i="6" s="1"/>
  <c r="I190" i="6"/>
  <c r="O190" i="6" s="1"/>
  <c r="O187" i="6"/>
  <c r="I187" i="6"/>
  <c r="I184" i="6"/>
  <c r="O184" i="6" s="1"/>
  <c r="I181" i="6"/>
  <c r="O181" i="6" s="1"/>
  <c r="I178" i="6"/>
  <c r="O178" i="6" s="1"/>
  <c r="I175" i="6"/>
  <c r="O175" i="6" s="1"/>
  <c r="I172" i="6"/>
  <c r="O172" i="6" s="1"/>
  <c r="I169" i="6"/>
  <c r="O169" i="6" s="1"/>
  <c r="I166" i="6"/>
  <c r="O166" i="6" s="1"/>
  <c r="I163" i="6"/>
  <c r="O163" i="6" s="1"/>
  <c r="I158" i="6"/>
  <c r="O158" i="6" s="1"/>
  <c r="I155" i="6"/>
  <c r="O155" i="6" s="1"/>
  <c r="I151" i="6"/>
  <c r="O151" i="6" s="1"/>
  <c r="I147" i="6"/>
  <c r="O147" i="6" s="1"/>
  <c r="I144" i="6"/>
  <c r="O144" i="6" s="1"/>
  <c r="I141" i="6"/>
  <c r="O141" i="6" s="1"/>
  <c r="I138" i="6"/>
  <c r="O138" i="6" s="1"/>
  <c r="I135" i="6"/>
  <c r="O135" i="6" s="1"/>
  <c r="I132" i="6"/>
  <c r="O132" i="6" s="1"/>
  <c r="I129" i="6"/>
  <c r="O129" i="6" s="1"/>
  <c r="I125" i="6"/>
  <c r="O125" i="6" s="1"/>
  <c r="I121" i="6"/>
  <c r="O121" i="6" s="1"/>
  <c r="I116" i="6"/>
  <c r="O116" i="6" s="1"/>
  <c r="O112" i="6"/>
  <c r="I112" i="6"/>
  <c r="I107" i="6"/>
  <c r="O107" i="6" s="1"/>
  <c r="I102" i="6"/>
  <c r="O102" i="6" s="1"/>
  <c r="I98" i="6"/>
  <c r="O98" i="6" s="1"/>
  <c r="I94" i="6"/>
  <c r="O94" i="6" s="1"/>
  <c r="O90" i="6"/>
  <c r="I90" i="6"/>
  <c r="I86" i="6"/>
  <c r="O86" i="6" s="1"/>
  <c r="I82" i="6"/>
  <c r="O82" i="6" s="1"/>
  <c r="I78" i="6"/>
  <c r="O78" i="6" s="1"/>
  <c r="O74" i="6"/>
  <c r="I74" i="6"/>
  <c r="O70" i="6"/>
  <c r="I70" i="6"/>
  <c r="I66" i="6"/>
  <c r="O66" i="6" s="1"/>
  <c r="I62" i="6"/>
  <c r="O62" i="6" s="1"/>
  <c r="I59" i="6"/>
  <c r="O59" i="6" s="1"/>
  <c r="O55" i="6"/>
  <c r="I55" i="6"/>
  <c r="I51" i="6"/>
  <c r="O51" i="6" s="1"/>
  <c r="I47" i="6"/>
  <c r="O47" i="6" s="1"/>
  <c r="I43" i="6"/>
  <c r="O43" i="6" s="1"/>
  <c r="I39" i="6"/>
  <c r="O39" i="6" s="1"/>
  <c r="I35" i="6"/>
  <c r="O35" i="6" s="1"/>
  <c r="I31" i="6"/>
  <c r="O31" i="6" s="1"/>
  <c r="O28" i="6"/>
  <c r="I28" i="6"/>
  <c r="I25" i="6"/>
  <c r="O25" i="6" s="1"/>
  <c r="I22" i="6"/>
  <c r="O22" i="6" s="1"/>
  <c r="I19" i="6"/>
  <c r="O19" i="6" s="1"/>
  <c r="O16" i="6"/>
  <c r="I16" i="6"/>
  <c r="O13" i="6"/>
  <c r="I13" i="6"/>
  <c r="I9" i="6"/>
  <c r="O9" i="6" s="1"/>
  <c r="I240" i="5"/>
  <c r="O240" i="5" s="1"/>
  <c r="I236" i="5"/>
  <c r="O236" i="5" s="1"/>
  <c r="I232" i="5"/>
  <c r="O232" i="5" s="1"/>
  <c r="I228" i="5"/>
  <c r="O228" i="5" s="1"/>
  <c r="I224" i="5"/>
  <c r="O224" i="5" s="1"/>
  <c r="I220" i="5"/>
  <c r="O220" i="5" s="1"/>
  <c r="I216" i="5"/>
  <c r="O216" i="5" s="1"/>
  <c r="I212" i="5"/>
  <c r="O212" i="5" s="1"/>
  <c r="I208" i="5"/>
  <c r="O208" i="5" s="1"/>
  <c r="I203" i="5"/>
  <c r="O203" i="5" s="1"/>
  <c r="I199" i="5"/>
  <c r="O199" i="5" s="1"/>
  <c r="I194" i="5"/>
  <c r="O194" i="5" s="1"/>
  <c r="I190" i="5"/>
  <c r="O190" i="5" s="1"/>
  <c r="I186" i="5"/>
  <c r="O186" i="5" s="1"/>
  <c r="I181" i="5"/>
  <c r="O181" i="5" s="1"/>
  <c r="I177" i="5"/>
  <c r="O177" i="5" s="1"/>
  <c r="I173" i="5"/>
  <c r="O173" i="5" s="1"/>
  <c r="I169" i="5"/>
  <c r="O169" i="5" s="1"/>
  <c r="I165" i="5"/>
  <c r="O165" i="5" s="1"/>
  <c r="O161" i="5"/>
  <c r="I161" i="5"/>
  <c r="I157" i="5"/>
  <c r="I152" i="5"/>
  <c r="O152" i="5" s="1"/>
  <c r="I148" i="5"/>
  <c r="O148" i="5" s="1"/>
  <c r="I144" i="5"/>
  <c r="O144" i="5" s="1"/>
  <c r="I140" i="5"/>
  <c r="O140" i="5" s="1"/>
  <c r="I136" i="5"/>
  <c r="O136" i="5" s="1"/>
  <c r="I132" i="5"/>
  <c r="O132" i="5" s="1"/>
  <c r="I128" i="5"/>
  <c r="O128" i="5" s="1"/>
  <c r="I124" i="5"/>
  <c r="O124" i="5" s="1"/>
  <c r="I120" i="5"/>
  <c r="O120" i="5" s="1"/>
  <c r="I116" i="5"/>
  <c r="I111" i="5"/>
  <c r="O111" i="5" s="1"/>
  <c r="O107" i="5"/>
  <c r="I107" i="5"/>
  <c r="I103" i="5"/>
  <c r="O103" i="5" s="1"/>
  <c r="I99" i="5"/>
  <c r="O99" i="5" s="1"/>
  <c r="I95" i="5"/>
  <c r="O95" i="5" s="1"/>
  <c r="I91" i="5"/>
  <c r="O91" i="5" s="1"/>
  <c r="I86" i="5"/>
  <c r="O86" i="5" s="1"/>
  <c r="I82" i="5"/>
  <c r="O82" i="5" s="1"/>
  <c r="I78" i="5"/>
  <c r="O78" i="5" s="1"/>
  <c r="I74" i="5"/>
  <c r="O74" i="5" s="1"/>
  <c r="I70" i="5"/>
  <c r="O70" i="5" s="1"/>
  <c r="I66" i="5"/>
  <c r="O66" i="5" s="1"/>
  <c r="I62" i="5"/>
  <c r="O62" i="5" s="1"/>
  <c r="I58" i="5"/>
  <c r="O58" i="5" s="1"/>
  <c r="I54" i="5"/>
  <c r="O54" i="5" s="1"/>
  <c r="I50" i="5"/>
  <c r="O50" i="5" s="1"/>
  <c r="I46" i="5"/>
  <c r="O46" i="5" s="1"/>
  <c r="I42" i="5"/>
  <c r="O42" i="5" s="1"/>
  <c r="I37" i="5"/>
  <c r="O37" i="5" s="1"/>
  <c r="I33" i="5"/>
  <c r="O33" i="5" s="1"/>
  <c r="I29" i="5"/>
  <c r="O29" i="5" s="1"/>
  <c r="I25" i="5"/>
  <c r="O25" i="5" s="1"/>
  <c r="I21" i="5"/>
  <c r="O21" i="5" s="1"/>
  <c r="I17" i="5"/>
  <c r="O17" i="5" s="1"/>
  <c r="I13" i="5"/>
  <c r="O13" i="5" s="1"/>
  <c r="I9" i="5"/>
  <c r="I280" i="4"/>
  <c r="O280" i="4" s="1"/>
  <c r="I276" i="4"/>
  <c r="O276" i="4" s="1"/>
  <c r="I272" i="4"/>
  <c r="O272" i="4" s="1"/>
  <c r="I268" i="4"/>
  <c r="O268" i="4" s="1"/>
  <c r="I264" i="4"/>
  <c r="O264" i="4" s="1"/>
  <c r="O260" i="4"/>
  <c r="I260" i="4"/>
  <c r="I256" i="4"/>
  <c r="O256" i="4" s="1"/>
  <c r="I252" i="4"/>
  <c r="O252" i="4" s="1"/>
  <c r="I248" i="4"/>
  <c r="O248" i="4" s="1"/>
  <c r="O244" i="4"/>
  <c r="I244" i="4"/>
  <c r="I240" i="4"/>
  <c r="I235" i="4"/>
  <c r="O235" i="4" s="1"/>
  <c r="I230" i="4"/>
  <c r="I229" i="4" s="1"/>
  <c r="I226" i="4"/>
  <c r="O226" i="4" s="1"/>
  <c r="I222" i="4"/>
  <c r="O222" i="4" s="1"/>
  <c r="I218" i="4"/>
  <c r="O218" i="4" s="1"/>
  <c r="I214" i="4"/>
  <c r="O214" i="4" s="1"/>
  <c r="I210" i="4"/>
  <c r="O210" i="4" s="1"/>
  <c r="I206" i="4"/>
  <c r="O206" i="4" s="1"/>
  <c r="I202" i="4"/>
  <c r="O202" i="4" s="1"/>
  <c r="I198" i="4"/>
  <c r="O198" i="4" s="1"/>
  <c r="I194" i="4"/>
  <c r="O194" i="4" s="1"/>
  <c r="I190" i="4"/>
  <c r="O190" i="4" s="1"/>
  <c r="I186" i="4"/>
  <c r="O186" i="4" s="1"/>
  <c r="I182" i="4"/>
  <c r="O182" i="4" s="1"/>
  <c r="I178" i="4"/>
  <c r="O178" i="4" s="1"/>
  <c r="I173" i="4"/>
  <c r="O173" i="4" s="1"/>
  <c r="I169" i="4"/>
  <c r="O169" i="4" s="1"/>
  <c r="I165" i="4"/>
  <c r="O165" i="4" s="1"/>
  <c r="I160" i="4"/>
  <c r="O160" i="4" s="1"/>
  <c r="I156" i="4"/>
  <c r="O156" i="4" s="1"/>
  <c r="I152" i="4"/>
  <c r="O152" i="4" s="1"/>
  <c r="I148" i="4"/>
  <c r="O148" i="4" s="1"/>
  <c r="O144" i="4"/>
  <c r="I144" i="4"/>
  <c r="I140" i="4"/>
  <c r="O140" i="4" s="1"/>
  <c r="I136" i="4"/>
  <c r="O136" i="4" s="1"/>
  <c r="I132" i="4"/>
  <c r="O132" i="4" s="1"/>
  <c r="O128" i="4"/>
  <c r="I128" i="4"/>
  <c r="I124" i="4"/>
  <c r="I119" i="4"/>
  <c r="O119" i="4" s="1"/>
  <c r="I115" i="4"/>
  <c r="O115" i="4" s="1"/>
  <c r="I111" i="4"/>
  <c r="O111" i="4" s="1"/>
  <c r="I107" i="4"/>
  <c r="O107" i="4" s="1"/>
  <c r="I103" i="4"/>
  <c r="O103" i="4" s="1"/>
  <c r="I99" i="4"/>
  <c r="O99" i="4" s="1"/>
  <c r="I95" i="4"/>
  <c r="O95" i="4" s="1"/>
  <c r="I91" i="4"/>
  <c r="O91" i="4" s="1"/>
  <c r="I87" i="4"/>
  <c r="O87" i="4" s="1"/>
  <c r="I83" i="4"/>
  <c r="O83" i="4" s="1"/>
  <c r="I79" i="4"/>
  <c r="O79" i="4" s="1"/>
  <c r="I75" i="4"/>
  <c r="O75" i="4" s="1"/>
  <c r="I71" i="4"/>
  <c r="O71" i="4" s="1"/>
  <c r="I67" i="4"/>
  <c r="O67" i="4" s="1"/>
  <c r="I63" i="4"/>
  <c r="O63" i="4" s="1"/>
  <c r="I59" i="4"/>
  <c r="O59" i="4" s="1"/>
  <c r="I55" i="4"/>
  <c r="O55" i="4" s="1"/>
  <c r="I51" i="4"/>
  <c r="O51" i="4" s="1"/>
  <c r="I47" i="4"/>
  <c r="O47" i="4" s="1"/>
  <c r="I43" i="4"/>
  <c r="O43" i="4" s="1"/>
  <c r="I38" i="4"/>
  <c r="O38" i="4" s="1"/>
  <c r="I34" i="4"/>
  <c r="O34" i="4" s="1"/>
  <c r="I31" i="4"/>
  <c r="O31" i="4" s="1"/>
  <c r="I28" i="4"/>
  <c r="O28" i="4" s="1"/>
  <c r="I25" i="4"/>
  <c r="O25" i="4" s="1"/>
  <c r="I21" i="4"/>
  <c r="O21" i="4" s="1"/>
  <c r="I17" i="4"/>
  <c r="O17" i="4" s="1"/>
  <c r="I13" i="4"/>
  <c r="O13" i="4" s="1"/>
  <c r="I9" i="4"/>
  <c r="I8" i="4" s="1"/>
  <c r="I295" i="3"/>
  <c r="O295" i="3" s="1"/>
  <c r="I292" i="3"/>
  <c r="O292" i="3" s="1"/>
  <c r="I288" i="3"/>
  <c r="O288" i="3" s="1"/>
  <c r="I284" i="3"/>
  <c r="O284" i="3" s="1"/>
  <c r="I280" i="3"/>
  <c r="O280" i="3" s="1"/>
  <c r="I276" i="3"/>
  <c r="O276" i="3" s="1"/>
  <c r="I272" i="3"/>
  <c r="O272" i="3" s="1"/>
  <c r="I268" i="3"/>
  <c r="O268" i="3" s="1"/>
  <c r="I264" i="3"/>
  <c r="O264" i="3" s="1"/>
  <c r="I260" i="3"/>
  <c r="O260" i="3" s="1"/>
  <c r="I256" i="3"/>
  <c r="O256" i="3" s="1"/>
  <c r="I252" i="3"/>
  <c r="O252" i="3" s="1"/>
  <c r="I248" i="3"/>
  <c r="O248" i="3" s="1"/>
  <c r="I244" i="3"/>
  <c r="O244" i="3" s="1"/>
  <c r="I240" i="3"/>
  <c r="O240" i="3" s="1"/>
  <c r="I236" i="3"/>
  <c r="O236" i="3" s="1"/>
  <c r="I232" i="3"/>
  <c r="O232" i="3" s="1"/>
  <c r="I228" i="3"/>
  <c r="I223" i="3"/>
  <c r="O223" i="3" s="1"/>
  <c r="I219" i="3"/>
  <c r="O219" i="3" s="1"/>
  <c r="I215" i="3"/>
  <c r="O215" i="3" s="1"/>
  <c r="O210" i="3"/>
  <c r="I210" i="3"/>
  <c r="O206" i="3"/>
  <c r="I206" i="3"/>
  <c r="I202" i="3"/>
  <c r="O202" i="3" s="1"/>
  <c r="I198" i="3"/>
  <c r="O198" i="3" s="1"/>
  <c r="I194" i="3"/>
  <c r="O194" i="3" s="1"/>
  <c r="I190" i="3"/>
  <c r="O190" i="3" s="1"/>
  <c r="O186" i="3"/>
  <c r="I186" i="3"/>
  <c r="I182" i="3"/>
  <c r="O182" i="3" s="1"/>
  <c r="I178" i="3"/>
  <c r="O178" i="3" s="1"/>
  <c r="O174" i="3"/>
  <c r="I174" i="3"/>
  <c r="O170" i="3"/>
  <c r="I170" i="3"/>
  <c r="I166" i="3"/>
  <c r="O166" i="3" s="1"/>
  <c r="I162" i="3"/>
  <c r="O162" i="3" s="1"/>
  <c r="I158" i="3"/>
  <c r="O158" i="3" s="1"/>
  <c r="I154" i="3"/>
  <c r="O154" i="3" s="1"/>
  <c r="I150" i="3"/>
  <c r="O150" i="3" s="1"/>
  <c r="I146" i="3"/>
  <c r="O146" i="3" s="1"/>
  <c r="I142" i="3"/>
  <c r="O142" i="3" s="1"/>
  <c r="O138" i="3"/>
  <c r="I138" i="3"/>
  <c r="I133" i="3"/>
  <c r="O133" i="3" s="1"/>
  <c r="I128" i="3"/>
  <c r="O128" i="3" s="1"/>
  <c r="I124" i="3"/>
  <c r="I119" i="3"/>
  <c r="O119" i="3" s="1"/>
  <c r="I115" i="3"/>
  <c r="O115" i="3" s="1"/>
  <c r="I111" i="3"/>
  <c r="O111" i="3" s="1"/>
  <c r="I107" i="3"/>
  <c r="O107" i="3" s="1"/>
  <c r="I103" i="3"/>
  <c r="O103" i="3" s="1"/>
  <c r="I99" i="3"/>
  <c r="O99" i="3" s="1"/>
  <c r="I95" i="3"/>
  <c r="O95" i="3" s="1"/>
  <c r="I91" i="3"/>
  <c r="O91" i="3" s="1"/>
  <c r="I87" i="3"/>
  <c r="O87" i="3" s="1"/>
  <c r="I83" i="3"/>
  <c r="O83" i="3" s="1"/>
  <c r="I79" i="3"/>
  <c r="O79" i="3" s="1"/>
  <c r="I75" i="3"/>
  <c r="O75" i="3" s="1"/>
  <c r="I71" i="3"/>
  <c r="O71" i="3" s="1"/>
  <c r="I67" i="3"/>
  <c r="O67" i="3" s="1"/>
  <c r="I63" i="3"/>
  <c r="O63" i="3" s="1"/>
  <c r="I59" i="3"/>
  <c r="O59" i="3" s="1"/>
  <c r="I55" i="3"/>
  <c r="O55" i="3" s="1"/>
  <c r="I51" i="3"/>
  <c r="O51" i="3" s="1"/>
  <c r="I47" i="3"/>
  <c r="O47" i="3" s="1"/>
  <c r="I42" i="3"/>
  <c r="O42" i="3" s="1"/>
  <c r="I38" i="3"/>
  <c r="O38" i="3" s="1"/>
  <c r="O35" i="3"/>
  <c r="I35" i="3"/>
  <c r="I32" i="3"/>
  <c r="O32" i="3" s="1"/>
  <c r="I29" i="3"/>
  <c r="O29" i="3" s="1"/>
  <c r="I25" i="3"/>
  <c r="O25" i="3" s="1"/>
  <c r="I21" i="3"/>
  <c r="O21" i="3" s="1"/>
  <c r="I17" i="3"/>
  <c r="O17" i="3" s="1"/>
  <c r="I13" i="3"/>
  <c r="O13" i="3" s="1"/>
  <c r="I9" i="3"/>
  <c r="O9" i="3" s="1"/>
  <c r="I16" i="2"/>
  <c r="O16" i="2" s="1"/>
  <c r="I12" i="2"/>
  <c r="O12" i="2" s="1"/>
  <c r="I9" i="2"/>
  <c r="O9" i="2" s="1"/>
  <c r="O230" i="4" l="1"/>
  <c r="O9" i="4"/>
  <c r="I8" i="7"/>
  <c r="I3" i="7" s="1"/>
  <c r="C15" i="9" s="1"/>
  <c r="I137" i="3"/>
  <c r="O258" i="6"/>
  <c r="I227" i="3"/>
  <c r="I8" i="5"/>
  <c r="O228" i="3"/>
  <c r="O9" i="5"/>
  <c r="I12" i="6"/>
  <c r="O236" i="6"/>
  <c r="I123" i="3"/>
  <c r="I123" i="4"/>
  <c r="I239" i="4"/>
  <c r="I156" i="5"/>
  <c r="I8" i="2"/>
  <c r="I3" i="2" s="1"/>
  <c r="C10" i="9" s="1"/>
  <c r="I8" i="3"/>
  <c r="O124" i="3"/>
  <c r="O124" i="4"/>
  <c r="D12" i="9" s="1"/>
  <c r="O240" i="4"/>
  <c r="O157" i="5"/>
  <c r="I198" i="5"/>
  <c r="O292" i="6"/>
  <c r="D10" i="9"/>
  <c r="I164" i="4"/>
  <c r="I90" i="5"/>
  <c r="I111" i="6"/>
  <c r="I162" i="6"/>
  <c r="O278" i="6"/>
  <c r="I46" i="3"/>
  <c r="I132" i="3"/>
  <c r="I214" i="3"/>
  <c r="I42" i="4"/>
  <c r="I3" i="4" s="1"/>
  <c r="C12" i="9" s="1"/>
  <c r="I155" i="4"/>
  <c r="I177" i="4"/>
  <c r="I234" i="4"/>
  <c r="I41" i="5"/>
  <c r="D11" i="9"/>
  <c r="D13" i="9"/>
  <c r="O116" i="5"/>
  <c r="I115" i="5"/>
  <c r="I185" i="5"/>
  <c r="I207" i="5"/>
  <c r="I8" i="6"/>
  <c r="I106" i="6"/>
  <c r="I120" i="6"/>
  <c r="I240" i="6"/>
  <c r="I261" i="6"/>
  <c r="O262" i="6"/>
  <c r="D14" i="9" s="1"/>
  <c r="O282" i="6"/>
  <c r="O296" i="6"/>
  <c r="O9" i="7"/>
  <c r="D15" i="9" s="1"/>
  <c r="O9" i="8"/>
  <c r="D16" i="9" s="1"/>
  <c r="E16" i="9" s="1"/>
  <c r="E10" i="9" l="1"/>
  <c r="E15" i="9"/>
  <c r="E12" i="9"/>
  <c r="I3" i="5"/>
  <c r="C13" i="9" s="1"/>
  <c r="E13" i="9" s="1"/>
  <c r="I3" i="3"/>
  <c r="C11" i="9" s="1"/>
  <c r="E11" i="9" s="1"/>
  <c r="I3" i="6"/>
  <c r="C14" i="9" s="1"/>
  <c r="E14" i="9" s="1"/>
  <c r="C7" i="9" l="1"/>
  <c r="C6" i="9"/>
</calcChain>
</file>

<file path=xl/sharedStrings.xml><?xml version="1.0" encoding="utf-8"?>
<sst xmlns="http://schemas.openxmlformats.org/spreadsheetml/2006/main" count="3934" uniqueCount="1070">
  <si>
    <t>EstiCon</t>
  </si>
  <si>
    <t>Firma:</t>
  </si>
  <si>
    <t>Rekapitulace ceny</t>
  </si>
  <si>
    <t>Stavba: 2021-009 - Zvýšení bezpečnosti dopravy v Liberci - křižovatka U Močálu x Na Žižkově a komunikace v ul. U Močálu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</si>
  <si>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</si>
  <si>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</si>
  <si>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</si>
  <si>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</si>
  <si>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</si>
  <si>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</si>
  <si>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</si>
  <si>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</si>
  <si>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VRN</t>
  </si>
  <si>
    <t>SO 101</t>
  </si>
  <si>
    <t>Úprava křižovatky a komunikace</t>
  </si>
  <si>
    <t>SO 102</t>
  </si>
  <si>
    <t>Komunikace pro pěší</t>
  </si>
  <si>
    <t>SO 251</t>
  </si>
  <si>
    <t>Oprava opěrné zdi</t>
  </si>
  <si>
    <t>SO 301</t>
  </si>
  <si>
    <t>Odvodnění komunikace</t>
  </si>
  <si>
    <t>SO 401</t>
  </si>
  <si>
    <t>Veřejné osvětlení</t>
  </si>
  <si>
    <t>SO 800</t>
  </si>
  <si>
    <t>Krajinářské řešení</t>
  </si>
  <si>
    <t>Soupis prací objektu</t>
  </si>
  <si>
    <t>S</t>
  </si>
  <si>
    <t>Stavba:</t>
  </si>
  <si>
    <t>2021-009</t>
  </si>
  <si>
    <t>Zvýšení bezpečnosti dopravy v Liberci - křižovatka U Močálu x Na Žižkově a komunikace v ul. U Močálu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</si>
  <si>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</si>
  <si>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</si>
  <si>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</si>
  <si>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</si>
  <si>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</si>
  <si>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</si>
  <si>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</si>
  <si>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</si>
  <si>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</si>
  <si>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</si>
  <si>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</si>
  <si>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</si>
  <si>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</si>
  <si>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</si>
  <si>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</si>
  <si>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</si>
  <si>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</si>
  <si>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</si>
  <si>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</si>
  <si>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</si>
  <si>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</si>
  <si>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OTSKP ~ 2024</t>
  </si>
  <si>
    <t>PP</t>
  </si>
  <si>
    <t>Položka zahrnuje dopravně inženýrská opatření v průběhu celé stavby (dle schváleného plánu ZOV a vyjádření DI PČR. Zahrnuje dočasné dopravní značení, dopravní zařízení (např. provizorní betonová a ocelová svodidla, světelné výstražné zařízení, souprava SSZ pro řízení provozu atd.), oplocení a všechny související práce po dobu trvání stavby.
Součástí položky je i údržba a péče o dopravní značení v průběhu celé stavby.
Součástí položky je vyřízení DIR včetně jeho projednání.</t>
  </si>
  <si>
    <t>TS</t>
  </si>
  <si>
    <t>zahrnuje veškeré náklady spojené s objednatelem požadovanými zařízeními</t>
  </si>
  <si>
    <t>02991</t>
  </si>
  <si>
    <t>1</t>
  </si>
  <si>
    <t>OSTATNÍ POŽADAVKY - INFORMAČNÍ TABULE</t>
  </si>
  <si>
    <t>položka obsahuje výrobu a osazení informativní tabule stavby obsahující údaje investora, projektanta, dodavatele, termín provádění, výši nákladů a zodpovědné osoby, po dokončení stavby bude tabule odstraněna</t>
  </si>
  <si>
    <t>VV</t>
  </si>
  <si>
    <t>1.000000 = 1,000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</si>
  <si>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</si>
  <si>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2</t>
  </si>
  <si>
    <t>03100</t>
  </si>
  <si>
    <t>ZAŘÍZENÍ STAVENIŠTĚ - ZŘÍZENÍ, PROVOZ, DEMONTÁŽ</t>
  </si>
  <si>
    <t>zařízení staveniště vybraného zhotovitele stavby pro vytvoření podmínek na stavbě pro výkon TDS a AD</t>
  </si>
  <si>
    <t>zahrnuje objednatelem povolené náklady na pořízení (event. pronájem), provozování, udržování a likvidaci zhotovitelova zařízení</t>
  </si>
  <si>
    <t>014101</t>
  </si>
  <si>
    <t>POPLATKY ZA SKLÁDKU</t>
  </si>
  <si>
    <t>M3</t>
  </si>
  <si>
    <t>Katalog odpadů (vyhláška MŽP č. 381/2001 Sb.) - Skupina 17 00 00 – Stavební a demoliční odpady
kód druhu odpadu 17 09 04 – směsný stavební a demoliční odpad</t>
  </si>
  <si>
    <t>1*0.25 = 0,250 [A]</t>
  </si>
  <si>
    <t>zahrnuje veškeré poplatky provozovateli skládky související s uložením odpadu na skládce.</t>
  </si>
  <si>
    <t>Katalog odpadů (vyhláška MŽP č. 381/2001 Sb.) - Skupina 17 00 00 – Stavební a demoliční odpady
kód druhu odpadu 17 05 04 – zemina a kamení</t>
  </si>
  <si>
    <t>0.35*(2255) = 789,250 [A]_x000D_
 0.10*(19+85) = 10,400 [B]_x000D_
 (289+233)*0,2 = 104,400 [C]_x000D_
 0.30*(432) = 129,600 [D]_x000D_
 0.20*(182) = 36,400 [E]_x000D_
 2637*0.4 = 1054,800 [F]_x000D_
 182*0.4 = 72,800 [G]_x000D_
 Celkem: A+B+C+D+E+F+G = 2197,650 [H]</t>
  </si>
  <si>
    <t>3</t>
  </si>
  <si>
    <t>Katalog odpadů (vyhláška MŽP č. 381/2001 Sb.) - Skupina 17 00 00 – Stavební a demoliční odpady
kód druhu odpadu 17 03 01 – asfaltové směsi</t>
  </si>
  <si>
    <t>0.05*(2255+85) = 117,000 [A]</t>
  </si>
  <si>
    <t>4</t>
  </si>
  <si>
    <t>Katalog odpadů (vyhláška MŽP č. 381/2001 Sb.) - Skupina 17 00 00 – Stavební a demoliční odpady
kód druhu odpadu 17 01 01 – beton</t>
  </si>
  <si>
    <t>19*0.06 = 1,140 [A]_x000D_
 0.15*(85) = 12,750 [B]_x000D_
 40*0.2*0.1 = 0,800 [C]_x000D_
 (51+37)*0.25*0.15 = 3,300 [D]_x000D_
 42.6*0.4*1.5 = 25,560 [E]_x000D_
 Celkem: A+B+C+D+E = 43,550 [F]</t>
  </si>
  <si>
    <t>02620</t>
  </si>
  <si>
    <t>ZKOUŠENÍ KONSTRUKCÍ A PRACÍ NEZÁVISLOU ZKUŠEBNOU</t>
  </si>
  <si>
    <t>položka obsahuje statickou zkoušku na pláni v místě provedení nových konstrukcí vozovky komunikace</t>
  </si>
  <si>
    <t>8 = 8,000 [A]</t>
  </si>
  <si>
    <t>zahrnuje veškeré náklady spojené s objednatelem požadovanými zkouškami</t>
  </si>
  <si>
    <t>02730</t>
  </si>
  <si>
    <t>POMOC PRÁCE ZŘÍZ NEBO ZAJIŠŤ OCHRANU INŽENÝRSKÝCH SÍTÍ</t>
  </si>
  <si>
    <t>Položka obsahuje zjištění průběhů inženýrských sítí a jejich vytyčení na stavbě. V rámci uvedených stavebních prací se nepředpokládá zásah do inženýrských sítí mimo uvedené v PD - v případě odkrytí dalších vedení IS bude přizván správce dotčeného vedení a upřesní postup stavebních prací a ochranu případně přeložku IS -položka bude provedena na přímý příkaz TDI</t>
  </si>
  <si>
    <t>02911</t>
  </si>
  <si>
    <t>OSTATNÍ POŽADAVKY - GEODETICKÉ ZAMĚŘENÍ</t>
  </si>
  <si>
    <t>geodetická činnost v průběhu provádění stavebních prací (geodet zhotovitele stavby) včetně vytyčení stavby a zjištění skutečného průběhu IS, součástí je vybudování potřebné vytyčovací sítě</t>
  </si>
  <si>
    <t>zahrnuje veškeré náklady spojené s objednatelem požadovanými pracemi</t>
  </si>
  <si>
    <t>provedení skutečného zaměření stavebního objektu</t>
  </si>
  <si>
    <t>02943</t>
  </si>
  <si>
    <t>OSTATNÍ POŽADAVKY - VYPRACOVÁNÍ RDS</t>
  </si>
  <si>
    <t>Realizační dokumentace stavby v rozsahu dle požadavků objednatele včetně zapracování všech podmínek a požadavků stavebního povolení a podmínek 
stanovených zadávací dokumentací. Součástí je předání dokumentace v tištěné podobě v počtu 4 paré a předání v elektonické podobě (rozsah a spořádání odpovídající podobě tištěné) v uzavřeném (PDF).</t>
  </si>
  <si>
    <t>1 = 1,000 [A]</t>
  </si>
  <si>
    <t>02944</t>
  </si>
  <si>
    <t>OSTAT POŽADAVKY - DOKUMENTACE SKUTEČ PROVEDENÍ V DIGIT FORMĚ</t>
  </si>
  <si>
    <t>Součástí je předání dokumentace v tištěné podobě v počtu 3 paré.</t>
  </si>
  <si>
    <t>Zemní práce</t>
  </si>
  <si>
    <t>111208</t>
  </si>
  <si>
    <t>ODSTRANĚNÍ KŘOVIN S ODVOZEM DO 20KM</t>
  </si>
  <si>
    <t>M2</t>
  </si>
  <si>
    <t>odstranění náletové vegetace a keřu v prostoru stavby
položka včetně odvozu na místo určené investorem stavby k likvidaci- na vzdálenost do 20 km</t>
  </si>
  <si>
    <t>50 = 50,000 [A]</t>
  </si>
  <si>
    <t>odstranění křovin a stromů do průměru 100 mm
doprava dřevin na předepsanou vzdálenost
spálení na hromadách nebo štěpkování</t>
  </si>
  <si>
    <t>112018</t>
  </si>
  <si>
    <t>KÁCENÍ STROMŮ D KMENE DO 0,5M S ODSTRANĚNÍM PAŘEZŮ, ODVOZ DO 20KM</t>
  </si>
  <si>
    <t>KUS</t>
  </si>
  <si>
    <t>odstranění dřevin- stromů v hranicích úprav podrobná specifikace kácených stromů v grafické a textové části PD
položka včetně odvozu materiálu na místo určené investorem stavby - na vzdálenost do 20 km</t>
  </si>
  <si>
    <t>1+1+1+1 = 4,000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</si>
  <si>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</si>
  <si>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112028</t>
  </si>
  <si>
    <t>KÁCENÍ STROMŮ D KMENE DO 0,9M S ODSTRANĚNÍM PAŘEZŮ, ODVOZ DO 20KM</t>
  </si>
  <si>
    <t>1+1 = 2,000 [A]</t>
  </si>
  <si>
    <t>113138</t>
  </si>
  <si>
    <t>ODSTRANĚNÍ KRYTU ZPEVNĚNÝCH PLOCH S ASFALT POJIVEM, ODVOZ DO 20KM</t>
  </si>
  <si>
    <t>odstranění AB-krytu stávající komunikace v tl. 50 mm a chodníku v tl. 50 mm
položka včetně odvozu na skládku - vzdálenost do 20 km- skládkovné v samostatné položce 014101.3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</si>
  <si>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</si>
  <si>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113188</t>
  </si>
  <si>
    <t>ODSTRANĚNÍ KRYTU ZPEVNĚNÝCH PLOCH Z DLAŽDIC, ODVOZ DO 20KM</t>
  </si>
  <si>
    <t>odstranění krytu zpevněné plochy - betonová dlažba  v tl.60 mm 
položka včetně odvozu na skládku - vzdálenost do 20 km- skládkovné v samostatné položce 014101.4</t>
  </si>
  <si>
    <t>19*0.06 = 1,140 [A]</t>
  </si>
  <si>
    <t>113328</t>
  </si>
  <si>
    <t>ODSTRAN PODKL ZPEVNĚNÝCH PLOCH Z KAMENIVA NESTMEL, ODVOZ DO 20KM</t>
  </si>
  <si>
    <t>odstranění podkladních vrstev stávající vozovky v tl. 350 mm, chodníku tl. 100 mm dle situace  v hranicích úprav
položka včetně odvozu na skládku - vzdálenost do 20 km- skládkovné v samostatné položce 014101.2</t>
  </si>
  <si>
    <t>vozovka komunikace:0.35*(2255) = 789,250 [A]_x000D_
 chodníky:0.10*(19+85) = 10,400 [B]_x000D_
 Celkem: A+B = 799,650 [C]</t>
  </si>
  <si>
    <t>113358</t>
  </si>
  <si>
    <t>ODSTRAN PODKLADU ZPEVNĚNÝCH PLOCH Z BETONU, ODVOZ DO 20KM</t>
  </si>
  <si>
    <t>odstranění podkladních vrstev stávajícího chodníku v tl. 150 mm dle situace  v hranicích úprav
položka včetně odvozu na skládku - vzdálenost do 20 km- skládkovné v samostatné položce 014101.4</t>
  </si>
  <si>
    <t>0.15*(85) = 12,750 [A]</t>
  </si>
  <si>
    <t>11351</t>
  </si>
  <si>
    <t>ODSTRANĚNÍ ZÁHONOVÝCH OBRUBNÍKŮ</t>
  </si>
  <si>
    <t>M</t>
  </si>
  <si>
    <t>odstranění sadových obrubníků  v hranicích úprav
položka včetně odvozu na skládku - vzdálenost do 20 km- skládkovné v samostatné položce 014101.4</t>
  </si>
  <si>
    <t>40 = 40,000 [A]</t>
  </si>
  <si>
    <t>11352</t>
  </si>
  <si>
    <t>ODSTRANĚNÍ CHODNÍKOVÝCH A SILNIČNÍCH OBRUBNÍKŮ BETONOVÝCH</t>
  </si>
  <si>
    <t>odstranění silničních obrubníků  v hranicích úprav
položka včetně odvozu na skládku - vzdálenost do 20 km- skládkovné v samostatné položce 014101.4</t>
  </si>
  <si>
    <t>51+37 = 88,000 [A]</t>
  </si>
  <si>
    <t>11372</t>
  </si>
  <si>
    <t>FRÉZOVÁNÍ ZPEVNĚNÝCH PLOCH ASFALTOVÝCH</t>
  </si>
  <si>
    <t>celoplošné frézování stávající vozovky s AB-krytem v tl.100 mm v hranicích úprav a celoplošné frézování v tl. 40 mm v ul. Na Jezírku
položka včetně odvozu recyklátu na místo určené správcem komunikace, předpoklad odvozu do 20 km - poplatek za uložení materiálu na deponii investora nebude účtován</t>
  </si>
  <si>
    <t>0.10*2255 = 225,500 [A]_x000D_
 0.04*147 = 5,880 [B]_x000D_
 Celkem: A+B = 231,380 [C]</t>
  </si>
  <si>
    <t>12110</t>
  </si>
  <si>
    <t>SEJMUTÍ ORNICE NEBO LESNÍ PŮDY</t>
  </si>
  <si>
    <t>položka obsahuje sejmutí ornice v hranicích úprav - obsahem je sejmutí ornice, přesun na meziskládku v místě stavby - předpokládá se opětovné rozprostření
pol. vč. uložení na deponii</t>
  </si>
  <si>
    <t>0.1*(257+61+315+55+136) = 82,400 [A]</t>
  </si>
  <si>
    <t>položka zahrnuje sejmutí ornice bez ohledu na tloušťku vrstvy a její vodorovnou dopravu
nezahrnuje uložení na trvalou skládku</t>
  </si>
  <si>
    <t>12273</t>
  </si>
  <si>
    <t>ODKOPÁVKY A PROKOPÁVKY OBECNÉ TŘ. I</t>
  </si>
  <si>
    <t>odkop zeminy pro vedení podélné drenáže v hranicích úprav 
pol. vč. odvozu na skládku k likvidaci materiálu- předpoklad na vzdálenost do 20 km--skládkovné v položce 014101.2</t>
  </si>
  <si>
    <t>(289+233)*0,2 = 104,400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</si>
  <si>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</si>
  <si>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123738</t>
  </si>
  <si>
    <t>ODKOP PRO SPOD STAVBU SILNIC A ŽELEZNIC TŘ. I, ODVOZ DO 20KM</t>
  </si>
  <si>
    <t>odkop zeminy v místě vybudování rozšíření vozovek komunikací v tl.300 mm a v místě BUS zálivu v tl. 200 mm dle situace - lokálně v hranicích úprav
pol. vč. odvozu na skládku k likvidaci materiálu- předpoklad na vzdálenost do 20 km--skládkovné v položce 014101.2</t>
  </si>
  <si>
    <t>0.30*(432) = 129,600 [A]_x000D_
 0.20*(182) = 36,400 [B]_x000D_
 Celkem: A+B = 166,000 [C]</t>
  </si>
  <si>
    <t>odkop pro sanaci zemní pláně konstrukce komunikace a BUS zálivu - předpoklad v tl. 400 mm 
položka na přímý příkaz TDI na základě výsledků zatěžovacích zkoušek pláně komunikace a BUS zálivu 
pol. vč. odvozu na skládku k likvidaci materiálu- předpoklad na vzdálenost do 20 km--skládkovné v položce 014101.2</t>
  </si>
  <si>
    <t>2637*0.4 = 1054,800 [A]_x000D_
 182*0.4 = 72,800 [B]_x000D_
 Celkem: A+B = 1127,600 [C]</t>
  </si>
  <si>
    <t>12980</t>
  </si>
  <si>
    <t>ČIŠTĚNÍ ULIČNÍCH VPUSTÍ</t>
  </si>
  <si>
    <t>čištění zachované UV v ul. Na Jezírku
položka včetně odvozu na skládku - vzdálenost do 20 km- skládkovné v samostatné položce 014101.1</t>
  </si>
  <si>
    <t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</si>
  <si>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18110</t>
  </si>
  <si>
    <t>ÚPRAVA PLÁNĚ SE ZHUTNĚNÍM V HORNINĚ TŘ. I</t>
  </si>
  <si>
    <t>úprava pláně v místě provedení nové kce vozovky komunikace , chodníků  a ostatních zpevněných  ploch v hranicích úprav 
bude provedena úprava pláně na požadovanou únosnost</t>
  </si>
  <si>
    <t>konstrukce A: 2637 = 2637,000 [A]_x000D_
 konstrukce B: 182 = 182,000 [B]_x000D_
 konstrukce C: 63 = 63,000 [C]_x000D_
 konstrukce E: 4 = 4,000 [D]_x000D_
 konstrukce F: 4.2 = 4,200 [E]_x000D_
 Celkem: A+B+C+D+E = 2890,200 [F]</t>
  </si>
  <si>
    <t>položka zahrnuje úpravu pláně včetně vyrovnání výškových rozdílů. Míru zhutnění určuje projekt.</t>
  </si>
  <si>
    <t>18130</t>
  </si>
  <si>
    <t>ÚPRAVA PLÁNĚ BEZ ZHUTNĚNÍ</t>
  </si>
  <si>
    <t>úprava pláně v místě provedení nezpevněných ploch v hranicích úprav 
bude provedena úprava pláně na požadované parametry</t>
  </si>
  <si>
    <t>45+5+320 = 370,000 [A]</t>
  </si>
  <si>
    <t>položka zahrnuje úpravu pláně včetně vyrovnání výškových rozdílů</t>
  </si>
  <si>
    <t>18230</t>
  </si>
  <si>
    <t>ROZPROSTŘENÍ ORNICE V ROVINĚ</t>
  </si>
  <si>
    <t>úprava ploch s nezpevněným povrchem - vrstvou ornice v tl. 100 mm - využití stávající ornice + rozprostření přebytku ornice na místě určené investorem v rámci stavby
pol. vč.nákupu, dovozu a rozprostření (využití ornice z mezideponie při vhodném složení - dle příkazu TDI)</t>
  </si>
  <si>
    <t>0.1*320 = 32,000 [A]_x000D_
 (0.1*(257+61+315+55+136))-(0.1*320) = 50,400 [B]_x000D_
 Celkem: A+B = 82,400 [C]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</si>
  <si>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</si>
  <si>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</si>
  <si>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</si>
  <si>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úprava nezpevněných ploch  v hranicích úprav
pol. vč. zálivky, pokosení a vyhrabání pokosu</t>
  </si>
  <si>
    <t>320 = 320,000 [A]</t>
  </si>
  <si>
    <t>Zahrnuje veškerý materiál, výrobky a polotovary, včetně mimostaveništní a vnitrostaveništní dopravy (rovněž přesuny), včetně naložení a složení, případně s uložením, první pokosení</t>
  </si>
  <si>
    <t>Základy</t>
  </si>
  <si>
    <t>21263</t>
  </si>
  <si>
    <t>TRATIVODY KOMPLET Z TRUB Z PLAST HMOT DN DO 150MM</t>
  </si>
  <si>
    <t>podélná drenáž PVC DN 150 flexibilní děrovaná na betonové lože C8/10 a lože ze štěrkodrti ŠD fr. 0-22 mm se zaústěním do UV
položka včetně obsypu ze štěrkopísku fr. 8-32 mm
položka včetně nákupu,dovozu a pokládky</t>
  </si>
  <si>
    <t>289+233 = 522,000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</si>
  <si>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</si>
  <si>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21361</t>
  </si>
  <si>
    <t>DRENÁŽNÍ VRSTVY Z GEOTEXTILIE</t>
  </si>
  <si>
    <t>netkaná geotextilie 200 g/m2 - separační a drenážní funkce v místě podélné drenáže 
položka včetně nákupu,dovozu a souvisejících prací s pokládkou materiálu</t>
  </si>
  <si>
    <t>(289+233)*1.5 = 783,000 [A]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</si>
  <si>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</si>
  <si>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Vodorovné konstrukce</t>
  </si>
  <si>
    <t>45157</t>
  </si>
  <si>
    <t>PODKLADNÍ A VÝPLŇOVÉ VRSTVY Z KAMENIVA TĚŽENÉHO</t>
  </si>
  <si>
    <t>konstrukce D - dopravní ostrůvek nepojížděný - kryt těžené kamenivo prané ( kačírek) tl.100 mm fr. 4-8 mm
pol. vč. nákupu, dovozu a pokládky materiálu</t>
  </si>
  <si>
    <t>konstrukce D: (5)*0,10 = 0,500 [A]</t>
  </si>
  <si>
    <t>položka zahrnuje dodávku předepsaného kameniva, mimostaveništní a vnitrostaveništní dopravu a jeho uložení
není-li v zadávací dokumentaci uvedeno jinak, jedná se o nakupovaný materiál</t>
  </si>
  <si>
    <t>5</t>
  </si>
  <si>
    <t>Komunikace</t>
  </si>
  <si>
    <t>561401</t>
  </si>
  <si>
    <t>KAMENIVO ZPEVNĚNÉ CEMENTEM TŘ. I</t>
  </si>
  <si>
    <t>konstrukce A - konstrukce komunikace - podkladní vrstva ze směsi stmelené cementem SC C8/10 -  tl. 130  mm 
konstrukce C - dopravní ostrůvek pojížděný - podkladní vrstva ze směsi stmelené cementem SC C8/10 -  tl. 120  mm 
pol. vč. nákupu, dovozu a pokládky materiálu</t>
  </si>
  <si>
    <t>konstrukce A: (2637)*0,13 = 342,810 [A]_x000D_
 konstrukce C: (63)*0,12 = 7,560 [B]_x000D_
 Celkem: A+B = 350,370 [C]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</si>
  <si>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</si>
  <si>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konstrukce B - konstrukce BUS záliv - podkladní vrstva ze směsi stmelené cementem SC C12/15 -  tl. 200  mm 
pol. vč. nákupu, dovozu a pokládky materiálu</t>
  </si>
  <si>
    <t>konstrukce B:182*0.20 = 36,400 [A]</t>
  </si>
  <si>
    <t>56310</t>
  </si>
  <si>
    <t>VOZOVKOVÉ VRSTVY Z MECHANICKY ZPEVNĚNÉHO KAMENIVA</t>
  </si>
  <si>
    <t>sanace zemní pláně konstrukce komunikace a BUS zálivu - předpoklad v tl. 400 mm makadamem fr. 63-125 mm 
položka na přímý příkaz TDI na základě výsledků zatěžovacích zkoušek pláně komunikace a BUS zálivu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</si>
  <si>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</si>
  <si>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56330</t>
  </si>
  <si>
    <t>VOZOVKOVÉ VRSTVY ZE ŠTĚRKODRTI</t>
  </si>
  <si>
    <t>konstrukce A - konstrukce komunikace - podkladní vrstva ze štěrkodrti ŠDB - tl. 220  mm fr. 0-63 mm - kvalitativní třída B
konstrukce B - konstrukce BUS záliv - podkladní vrstva ze štěrkodrti ŠDB - tl. 200  mm fr. 0-63 mm - kvalitativní třída B
konstrukce C - dopravní ostrůvek pojížděný - podkladní vrstva ze štěrkodrti ŠDB - tl. 150  mm fr. 0-63 mm - kvalitativní třída B
pol. vč. nákupu, dovozu a pokládky materiálu</t>
  </si>
  <si>
    <t>konstrukce A: (2637)*0,22 = 580,140 [A]_x000D_
 konstrukce B: (182)*0.20 = 36,400 [B]_x000D_
 konstrukce C: (63)*0,15 = 9,450 [C]_x000D_
 Celkem: A+B+C = 625,990 [D]</t>
  </si>
  <si>
    <t>konstrukce E - chodník - podkladní vrstva ze štěrkodrti ŠDB - tl. 150  mm fr. 0-32 mm - kvalitativní třída B
konstrukce F - navigační prvky pro OSSPO - podkladní vrstva ze štěrkodrti ŠDB - tl. 150  mm fr. 0-32 mm - kvalitativní třída B
pol. vč. nákupu,dovozu a pokládky materiálu</t>
  </si>
  <si>
    <t>konstrukce E: (4.0)*0.15 = 0,600 [A]_x000D_
 konstrukce F: (4.2)*0.15 = 0,630 [B]_x000D_
 Celkem: A+B = 1,230 [C]</t>
  </si>
  <si>
    <t>572121</t>
  </si>
  <si>
    <t>INFILTRAČNÍ POSTŘIK ASFALTOVÝ DO 1,0KG/M2</t>
  </si>
  <si>
    <t>infitrační postřik asfaltový PIA 1,00 kg/m2 - konstrukce B
položka včetně nákupu, dovozu a pokládky materiálu</t>
  </si>
  <si>
    <t>konstrukce B: 182 = 182,000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</si>
  <si>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</si>
  <si>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</si>
  <si>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</si>
  <si>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spojovací postřik z asfaltové emulze PSE 0,25 kg/m2 - konstrukce A
spojovací postřik z asfaltové emulze PSE 0,35 kg/m2 - konstrukce A
spojovací postřik z asfaltové emulze PSE 0,50 kg/m2 - konstrukce B
položka včetně nákupu, dovozu a pokládky materiálu</t>
  </si>
  <si>
    <t>PSE 0,25 kg/m2 - konstrukce A: (2637) = 2637,000 [A]_x000D_
 PSE 0,35 kg/m2 - konstrukce A: (2637) = 2637,000 [B]_x000D_
 PSE 0,50 kg/m2 - konstrukce B: (182*2) = 364,000 [C]_x000D_
 Celkem: A+B+C = 5638,000 [D]</t>
  </si>
  <si>
    <t>574A04</t>
  </si>
  <si>
    <t>ASFALTOVÝ BETON PRO OBRUSNÉ VRSTVY ACO 11+, 11S</t>
  </si>
  <si>
    <t>konstrukce A - konstrukce komunikace - obrusná vrstav asfaltový beton ACO 11S - tl. 40  mm 
obnova krytu v ul. Na Jezírku - obrusná vrstav asfaltový beton ACO 11S - tl. 40  mm 
pol. vč.nákupu, dovozu a pokládky materiálu</t>
  </si>
  <si>
    <t>konstrukce A: (2637)*0.04 = 105,480 [A]_x000D_
 obnova krytu: 147*0.04 = 5,880 [B]_x000D_
 Celkem: A+B = 111,360 [C]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</si>
  <si>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</si>
  <si>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konstrukce B - konstrukce BUS záliv - obrusná vrstav asfaltový beton ACO 11S FORTA - tl. 50  mm 
pol. vč.nákupu, dovozu a pokládky materiálu</t>
  </si>
  <si>
    <t>konstrukce B:182*0.05 = 9,100 [A]</t>
  </si>
  <si>
    <t>574C06</t>
  </si>
  <si>
    <t>ASFALTOVÝ BETON PRO LOŽNÍ VRSTVY ACL 16+, 16S</t>
  </si>
  <si>
    <t>konstrukce A - konstrukce komunikace - ložní vrstva asfaltový beton ACL 16S - tl. 60  mm 
pol. vč.nákupu, dovozu a pokládky materiálu</t>
  </si>
  <si>
    <t>konstrukce A: (2637)*0.06 = 158,220 [A]</t>
  </si>
  <si>
    <t>574E06</t>
  </si>
  <si>
    <t>ASFALTOVÝ BETON PRO PODKLADNÍ VRSTVY ACP 16+, 16S</t>
  </si>
  <si>
    <t>konstrukce A - konstrukce komunikace - podkladní vrstva krytu asfaltový beton ACP 16+ - tl. 50  mm 
pol. vč.nákupu, dovozu a pokládky materiálu</t>
  </si>
  <si>
    <t>konstrukce A: (2637)*0.05 = 131,850 [A]</t>
  </si>
  <si>
    <t>574K07</t>
  </si>
  <si>
    <t>VRSTVY Z ASF SMĚSI S VYSOKÝM MODULEM TUHOSTI VMT22 PRO LOŽNÍ VRSTVY</t>
  </si>
  <si>
    <t>konstrukce B - konstrukce BUS záliv - ložní vrstava krytu asfaltová směs s vys. modulem tuhosti VMT 22 -  tl. 70  mm 
pol. vč.nákupu, dovozu a pokládky materiálu</t>
  </si>
  <si>
    <t>konstrukce B:182*0.07 = 12,740 [A]</t>
  </si>
  <si>
    <t>konstrukce B - konstrukce BUS záliv - podkladní vrstava krytu asfaltová směs s vys. modulem tuhosti VMT 22 -  tl. 80  mm 
pol. vč.nákupu, dovozu a pokládky materiálu</t>
  </si>
  <si>
    <t>konstrukce B:182*0.08 = 14,560 [A]</t>
  </si>
  <si>
    <t>58222</t>
  </si>
  <si>
    <t>DLÁŽDĚNÉ KRYTY Z DROBNÝCH KOSTEK DO LOŽE Z MC</t>
  </si>
  <si>
    <t>konstrukce C - dopravní ostrůvek pojížděný - kamenná dlažba- žulová, štípaná - tl. 100 mm včetně lože z cementové malty M25-XF4 v tl. 40 mm a spárování cementovou maltou M25-XF4
pol. vč. nákupu,dovozu a pokládky</t>
  </si>
  <si>
    <t>konstrukce C: (63) = 63,000 [A]</t>
  </si>
  <si>
    <t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</si>
  <si>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58241</t>
  </si>
  <si>
    <t>DLÁŽDĚNÉ KRYTY Z KAMEN DESEK DO LOŽE Z KAMENIVA</t>
  </si>
  <si>
    <t>konstrukce E - chodník - kamenné rovinné desky bez zkosených hran pro lemování prvků OSSPO min. šířka 250 mm s protiskluzovou úpravou povrchu -  do lože kameniva drceného fr.4-8 mm- tl. 40 mm
pol. vč. nákupu, dovozu a pokládky</t>
  </si>
  <si>
    <t>(4,4+4,4)*0,25 = 2,200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</si>
  <si>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</si>
  <si>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582611</t>
  </si>
  <si>
    <t>KRYTY Z BETON DLAŽDIC SE ZÁMKEM ŠEDÝCH TL 60MM DO LOŽE Z KAM</t>
  </si>
  <si>
    <t>konstrukce E - chodník - betonová dlažba DL I - tl.60 mm - tvar čtverec 200/200 mm - do lože kameniva drceného fr.4-8 mm- tl. 40 mm
pol. vč. nákupu, dovozu a pokládky</t>
  </si>
  <si>
    <t>konstrukce E: (4.0) = 4,000 [A]</t>
  </si>
  <si>
    <t>58271</t>
  </si>
  <si>
    <t>DLÁŽDĚNÉ KRYTY Z DESEK Z KONGLOMER KAMENE DO LOŽE Z KAMENIVA</t>
  </si>
  <si>
    <t>konstrukce F - navigační prvky pro OSSPO - dlažba z inženýrského kamene 200/200 mm (barva tmavě šedá) - do lože z drceného kameniva fr.4-8 mm - tl. 40 mm 
pol. vč. nákupu,dovozu a pokládky</t>
  </si>
  <si>
    <t>konstrukce F: 4.2 = 4,200 [A]</t>
  </si>
  <si>
    <t>587206</t>
  </si>
  <si>
    <t>PŘEDLÁŽDĚNÍ KRYTU Z BETONOVÝCH DLAŽDIC SE ZÁMKEM</t>
  </si>
  <si>
    <t>předláždění krytu z  betonové dlažby tl. 80 mm vč. lože z kameniva v tl.40 mm 
pol. vč. dovozu a pokládky</t>
  </si>
  <si>
    <t>30 = 30,000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</si>
  <si>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</si>
  <si>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58920</t>
  </si>
  <si>
    <t>VÝPLŇ SPAR MODIFIKOVANÝM ASFALTEM</t>
  </si>
  <si>
    <t>ve styku krytu vozovky a obruby osazené podél vozovky, mezi novým a starým AB- krytem v místě řezání pro doplnění konstrukce a středová pracovní spára
položka včetně nákupu,dovozu a pokládky materiálu</t>
  </si>
  <si>
    <t>3.16+5.75+26.8+10.6+18+7.0+5.4+17.8+34.6+156+49.5+21.8+52 = 408,410 [A]_x000D_
 141.5+64+64+142.6+43.5 = 455,600 [B]_x000D_
 Celkem: A+B = 864,010 [C]</t>
  </si>
  <si>
    <t>položka zahrnuje:
- dodávku předepsaného materiálu
- vyčištění a výplň spar tímto materiálem</t>
  </si>
  <si>
    <t>8</t>
  </si>
  <si>
    <t>Potrubí</t>
  </si>
  <si>
    <t>89712</t>
  </si>
  <si>
    <t>VPUSŤ KANALIZAČNÍ ULIČNÍ KOMPLETNÍ Z BETONOVÝCH DÍLCŮ</t>
  </si>
  <si>
    <t>uliční vpusti UV s odtokem DN 150 včetně krycí mříže rozměru 500 x 500 mm a koše
pol. včetně nákupu,dovozu a montáže</t>
  </si>
  <si>
    <t>13 = 13,000 [A]</t>
  </si>
  <si>
    <t>položka zahrnuje:
- dodávku a osazení předepsaných dílů včetně mříže
- výplň, těsnění  a tmelení spar a spojů,
- opatření  povrchů  betonu  izolací  proti zemní vlhkosti v částech, kde přijdou do styku se zeminou nebo kamenivem,
- nezahrnuje předepsané podkladní konstrukce</t>
  </si>
  <si>
    <t>89921</t>
  </si>
  <si>
    <t>VÝŠKOVÁ ÚPRAVA POKLOPŮ</t>
  </si>
  <si>
    <t>výšková úprava poklopů šachet IS v hranicích úprav</t>
  </si>
  <si>
    <t>9 = 9,000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</si>
  <si>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</si>
  <si>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</si>
  <si>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</si>
  <si>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výšková úprava mříže UV v ul. Na Jezírku IS v hranicích úprav</t>
  </si>
  <si>
    <t>9</t>
  </si>
  <si>
    <t>Ostatní konstrukce a práce</t>
  </si>
  <si>
    <t>914121</t>
  </si>
  <si>
    <t>DOPRAVNÍ ZNAČKY ZÁKLADNÍ VELIKOSTI OCELOVÉ FÓLIE TŘ 1 - DODÁVKA A MONTÁŽ</t>
  </si>
  <si>
    <t>nové trvalé SDZ dle grafické přílohy Situace dopravního značení
položka včetně nákupu, dovozu a osazení</t>
  </si>
  <si>
    <t>3+2+2+1+1 = 9,000 [A]</t>
  </si>
  <si>
    <t>položka zahrnuje:
- dodávku a montáž značek v požadovaném provedení</t>
  </si>
  <si>
    <t>914123</t>
  </si>
  <si>
    <t>DOPRAVNÍ ZNAČKY ZÁKLADNÍ VELIKOSTI OCELOVÉ FÓLIE TŘ 1 - DEMONTÁŽ</t>
  </si>
  <si>
    <t>demontáž stávajícího trvalého SDZ dle grafické přílohy Situace dopravního značení
položka včetně odvozu a likvidace</t>
  </si>
  <si>
    <t>1+1+2+2+1+1 = 8,000 [A]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</si>
  <si>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</si>
  <si>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</si>
  <si>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</si>
  <si>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nové samostatné sloupky pro SDZ
položka včetně nákupu, dovozu a montáže sloupku</t>
  </si>
  <si>
    <t>1+1+1+1+1+1 = 6,000 [A]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</si>
  <si>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</si>
  <si>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</si>
  <si>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</si>
  <si>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demontáž sloupků pro trvalé SDZ
položka včetně odvozu materiálu na místo určené investorem stavby</t>
  </si>
  <si>
    <t>1+1+1 = 3,000 [A]</t>
  </si>
  <si>
    <t>915111</t>
  </si>
  <si>
    <t>VODOROVNÉ DOPRAVNÍ ZNAČENÍ BARVOU HLADKÉ - DODÁVKA A POKLÁDKA</t>
  </si>
  <si>
    <t>provizorní nové vodorovné dopravní značení v bílé barvě po pokládce asfaltu před provedením trvalého dopravního značení v plastu podrobně dle grafické přílohy Situace dopravního značení
položka včetně dovozu materiálu a prací souvisejících s pokládkou VDZ</t>
  </si>
  <si>
    <t>V1a: (47+25+22+34)*0,125 = 16,000 [A]_x000D_
 V2b (1.5/1.5/0.25): (22+18+16)*0.5*0,25 = 7,000 [B]_x000D_
 V2b (1.5/1.5/0.125): (6.5+6.5)*0.5*0,25 = 1,625 [C]_x000D_
 V2b (3.0/1.5/0.125): (128+12)*0,66*0,125 = 11,550 [D]_x000D_
 V4 šířky 0,25: (26)*0,25 = 6,500 [E]_x000D_
 V5: 6.8*0,5 = 3,400 [F]_x000D_
 V7a: (2.0*(3+7)) = 20,000 [G]_x000D_
 V11a: 56*2*0,125 = 14,000 [H]_x000D_
 V13: (1.5+1.6) = 3,100 [I]_x000D_
 VPP: ((0,03*6)*(6.5+6.5)) = 2,340 [J]_x000D_
 Celkem: A+B+C+D+E+F+G+H+I+J = 85,515 [K]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</si>
  <si>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</si>
  <si>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</si>
  <si>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</si>
  <si>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nové vodorovné dopravní značení v bílé barvě podrobně dle grafické přílohy Situace dopravního značení
položka včetně dovozu materiálu a prací souvisejících s pokládkou VDZ</t>
  </si>
  <si>
    <t>V1a: (47+25+22+34)*0,125 = 16,000 [A]_x000D_
 V2b (1.5/1.5/0.25): (22+18+16)*0.5*0,25 = 7,000 [B]_x000D_
 V2b (1.5/1.5/0.125): (6.5+6.5)*0.5*0,25 = 1,625 [C]_x000D_
 V2b (3.0/1.5/0.125): (128+12)*0,66*0,125 = 11,550 [D]_x000D_
 V4 šířky 0,25: (26)*0,25 = 6,500 [E]_x000D_
 V5: 6.8*0,5 = 3,400 [F]_x000D_
 V7a: (2.0*(3+7)) = 20,000 [G]_x000D_
 V11a: 56*2*0,125 = 14,000 [H]_x000D_
 V13: (1.5+1.6) = 3,100 [I]_x000D_
 Celkem: A+B+C+D+E+F+G+H+I = 83,175 [J]</t>
  </si>
  <si>
    <t>915231</t>
  </si>
  <si>
    <t>VODOR DOPRAV ZNAČ PLASTEM PROFIL ZVUČÍCÍ - DOD A POKLÁDKA</t>
  </si>
  <si>
    <t>nové vodorovné dopravní značení VPP - vodící pás přechodu v bílé barvě podrobně dle grafické přílohy Situace dopravního značení
položka včetně dovozu materiálu a prací souvisejících s pokládkou VDZ</t>
  </si>
  <si>
    <t>VPP: ((0,03*6)*(6.5+6.5)) = 2,340 [A]</t>
  </si>
  <si>
    <t>91552</t>
  </si>
  <si>
    <t>VODOR DOPRAV ZNAČ - PÍSMENA</t>
  </si>
  <si>
    <t>nápis BUS: 3*4 = 12,000 [A]</t>
  </si>
  <si>
    <t>položka zahrnuje:
- dodání a pokládku nátěrového materiálu
- předznačení a reflexní úpravu</t>
  </si>
  <si>
    <t>nové vodorovné dopravní značení v bílé barvě v plastu podrobně dle grafické přílohy Situace dopravního značení
položka včetně dovozu materiálu a prací souvisejících s pokládkou VDZ</t>
  </si>
  <si>
    <t>916C3</t>
  </si>
  <si>
    <t>DOPRAVNÍ MAJÁČKY NEPROSVĚTLOVANÉ</t>
  </si>
  <si>
    <t>zobrazení DZ C 4a + Z 4b vč. reflexní úpravy
pol. vč. základové konstrukce a osazení</t>
  </si>
  <si>
    <t>položka zahrnuje:
- dodání zařízení v předepsaném provedení včetně jeho osazení
- základy</t>
  </si>
  <si>
    <t>917424</t>
  </si>
  <si>
    <t>CHODNÍKOVÉ OBRUBY Z KAMENNÝCH OBRUBNÍKŮ ŠÍŘ 150MM</t>
  </si>
  <si>
    <t>kamenný obrubník OP6, š=150 mm, v=250 mm  do bet. lože C20/25-XF3 tl. 100 mm- včetně 5% rezerva na prořez obrub
pol. vč. dovozu a osazení obrub</t>
  </si>
  <si>
    <t>(73+143+73)*1.05 = 303,450 [A]</t>
  </si>
  <si>
    <t>Položka zahrnuje:
- dodání a pokládku betonových obrubníků o rozměrech předepsaných zadávací dokumentací
- betonové lože i boční betonovou opěrku
Položka nezahrnuje:
- x</t>
  </si>
  <si>
    <t>kamenný obrubník OP7, š=120 mm, v=250 mm  do bet. lože C20/25-XF3 tl. 100 mm- včetně 5% rezerva na prořez obrub
pol. vč. dovozu a osazení obrub</t>
  </si>
  <si>
    <t>(71+2+2+65)*1.05 = 147,000 [A]</t>
  </si>
  <si>
    <t>919112</t>
  </si>
  <si>
    <t>ŘEZÁNÍ ASFALTOVÉHO KRYTU VOZOVEK TL DO 100MM</t>
  </si>
  <si>
    <t>řezání na styku nové a staré obrusné vrstvy v místě  křižovatek MK, nového ostrůvku a středová pracovní spára</t>
  </si>
  <si>
    <t>3.16+5.75+26.8+10.6+18+7.0+5.4+17.8+34.6+156+49.5+21.8+52 = 408,410 [A]</t>
  </si>
  <si>
    <t>položka zahrnuje řezání vozovkové vrstvy v předepsané tloušťce, včetně spotřeby vody</t>
  </si>
  <si>
    <t>93811</t>
  </si>
  <si>
    <t>OČIŠTĚNÍ ASFALTOVÝCH VOZOVEK UMYTÍM VODOU</t>
  </si>
  <si>
    <t>umytí vozovky s AB-krytem v místě obnovy krytu v ul. Na Jezírku před provedením postřiku
položka včetně dovozu a souvisejících prací</t>
  </si>
  <si>
    <t>147 = 147,000 [A]</t>
  </si>
  <si>
    <t>položka zahrnuje očištění předepsaným způsobem včetně odklizení vzniklého odpadu</t>
  </si>
  <si>
    <t>96616</t>
  </si>
  <si>
    <t>BOURÁNÍ KONSTRUKCÍ ZE ŽELEZOBETONU</t>
  </si>
  <si>
    <t>odstranění podezdívky oplocení vč. základů
položka včetně odvozu na skládku - vzdálenost do 20 km- skládkovné v samostatné položce 014101.4</t>
  </si>
  <si>
    <t>42.6*0.4*1.5 = 25,560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</si>
  <si>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</si>
  <si>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96618</t>
  </si>
  <si>
    <t>BOURÁNÍ KONSTRUKCÍ KOVOVÝCH</t>
  </si>
  <si>
    <t>demontáž stávajícího autobusového přístřešku  
pol. vč. demontáže, odvozu a likvidace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</si>
  <si>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</si>
  <si>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demontáž stávající lavičky u nástupiště 
pol. vč. odvozu na místo určené investorem</t>
  </si>
  <si>
    <t>demontáž stávajícího zrcadla
pol. vč. odvozu na místo určené investorem</t>
  </si>
  <si>
    <t>0.35*(329+56+101) = 170,100 [A]_x000D_
 0.10*(102+20+22+42+72+72) = 33,000 [B]_x000D_
 19*0.15 = 2,850 [C]_x000D_
 (8+10+17+8+14+9)*0.25 = 16,500 [D]_x000D_
 (61+83+90)*0.20 = 46,800 [E]_x000D_
 0.10*(31+13+14+30+45+25+20+20+46+30+30+20) = 32,400 [F]_x000D_
 44.6+40+55+4+3+8 = 154,600 [G]_x000D_
 40*0.55 = 22,000 [H]_x000D_
 Celkem: A+B+C+D+E+F+G+H = 478,250 [I]</t>
  </si>
  <si>
    <t>0.05*(329+56+101+31) = 25,850 [A]_x000D_
 0.05*(102+20+22+42+72+72) = 16,500 [B]_x000D_
 Celkem: A+B = 42,350 [C]</t>
  </si>
  <si>
    <t>19*0.15 = 2,850 [A]_x000D_
 (17+8)*0.06 = 1,500 [B]_x000D_
 (14+9)*0.08 = 1,840 [C]_x000D_
 0.15*(102+20+22+42+72+72) = 49,500 [D]_x000D_
 24*0.2*0.1 = 0,480 [E]_x000D_
 (68+85+12+66)*0.15*0.25 = 8,663 [F]_x000D_
 1 = 1,000 [G]_x000D_
 Celkem: A+B+C+D+E+F+G = 65,833 [H]</t>
  </si>
  <si>
    <t>6 = 6,000 [A]</t>
  </si>
  <si>
    <t>18+30+10+15+12+5+80+20 = 190,000 [A]</t>
  </si>
  <si>
    <t>1+1+1+1+2+1+1+1 = 9,000 [A]</t>
  </si>
  <si>
    <t>113168</t>
  </si>
  <si>
    <t>ODSTRANĚNÍ KRYTU ZPEVNĚNÝCH PLOCH ZE SILNIČNÍCH DÍLCŮ, ODVOZ DO 20KM</t>
  </si>
  <si>
    <t>odstranění krytu nástupiště stávající BUS zastávky ze sil. panelů v tl. 150 mm
položka včetně odvozu na skládku - vzdálenost do 20 km- skládkovné v samostatné položce 014101.4</t>
  </si>
  <si>
    <t>19*0.15 = 2,850 [A]</t>
  </si>
  <si>
    <t>113178</t>
  </si>
  <si>
    <t>ODSTRAN KRYTU ZPEVNĚNÝCH PLOCH Z DLAŽEB KOSTEK, ODVOZ DO 20KM</t>
  </si>
  <si>
    <t>odstranění krytu vjezdů z kamenné dlažby tl. 100 mm v hranicích úprav
položka včetně odvozu na místo určené správcem komunikace, předpoklad odvozu do 20 km - poplatek za uložení materiálu na deponii investora nebude účtován</t>
  </si>
  <si>
    <t>(8+10)*0.1 = 1,800 [A]</t>
  </si>
  <si>
    <t>odstranění krytu zpevněné plochy - betonová dlažba  v tl.60  - 80 mm
položka včetně odvozu na skládku - vzdálenost do 20 km- skládkovné v samostatné položce 014101.4</t>
  </si>
  <si>
    <t>(17+8)*0.06 = 1,500 [A]_x000D_
 (14+9)*0.08 = 1,840 [B]_x000D_
 Celkem: A+B = 3,340 [C]</t>
  </si>
  <si>
    <t>odstranění podkladních vrstev stávající vozovky v tl. 350 mm, chodníku tl. 100 mm, nástupiště BUS v tl. 150 mm, chodník s krytem z dlažby v tl. 250 mm a nezpevněných komunikací a parkovišť v tl. 200 mm dle situace  v hranicích úprav
položka včetně odvozu na skládku - vzdálenost do 20 km- skládkovné v samostatné položce 014101.2</t>
  </si>
  <si>
    <t>vozovka komunikace:0.35*(329+56+101) = 170,100 [A]_x000D_
 chodníky:0.10*(102+20+22+42+72+72) = 33,000 [B]_x000D_
 nástupiště: 19*0.15 = 2,850 [C]_x000D_
 chodníky kryt dlažba: (8+10+17+8+14+9)*0.25 = 16,500 [D]_x000D_
 nezpevněné komunikace: (61+83+90)*0.20 = 46,800 [E]_x000D_
 Celkem: A+B+C+D+E = 269,250 [F]</t>
  </si>
  <si>
    <t>0.15*(102+20+22+42+72+72) = 49,500 [A]</t>
  </si>
  <si>
    <t>24 = 24,000 [A]</t>
  </si>
  <si>
    <t>68+85+12+66 = 231,000 [A]</t>
  </si>
  <si>
    <t>11353</t>
  </si>
  <si>
    <t>ODSTRANĚNÍ CHODNÍKOVÝCH KAMENNÝCH OBRUBNÍKŮ</t>
  </si>
  <si>
    <t>odstranění chodníkových kamenných obrub v hranicích úprav
položka včetně odvozu na místo určené správcem komunikace, předpoklad odvozu do 20 km - poplatek za uložení materiálu na deponii investora nebude účtován</t>
  </si>
  <si>
    <t>18+24 = 42,000 [A]</t>
  </si>
  <si>
    <t>celoplošné frézování stávající vozovky s AB-krytem v tl.100 mm v hranicích úprav 
položka včetně odvozu recyklátu na místo určené správcem komunikace, předpoklad odvozu do 20 km - poplatek za uložení materiálu na deponii investora nebude účtován</t>
  </si>
  <si>
    <t>0.10*(329+56+101) = 48,600 [A]</t>
  </si>
  <si>
    <t>0.1*(441+96+19+188+56+111) = 91,100 [A]</t>
  </si>
  <si>
    <t>odkop zeminy v místě vybudování chodníků a nástupiště v tl.100 mm a schodiště vč. opěrných zdí a palisád dle situace - lokálně v hranicích úprav
pol. vč. odvozu na skládku k likvidaci materiálu- předpoklad na vzdálenost do 20 km--skládkovné v položce 014101.2</t>
  </si>
  <si>
    <t>chodníky a nástupiště: 0.10*(31+13+14+30+45+25+20+20+46+30+30+20) = 32,400 [A]_x000D_
 schodiště vč. opěrné zdi: 44.6+40+55+4+3+8 = 154,600 [B]_x000D_
 palisády. 40*0.55 = 22,000 [C]_x000D_
 Celkem: A+B+C = 209,000 [D]</t>
  </si>
  <si>
    <t>17380</t>
  </si>
  <si>
    <t>ZEMNÍ KRAJNICE A DOSYPÁVKY Z NAKUPOVANÝCH MATERIÁLŮ</t>
  </si>
  <si>
    <t>hutněná dosypávka po vrstvách v max. tl. 250 mm z nakupovaného materiálu v hranicích úprav
pol. vč. nákupu, dovozu a souvisejících prací</t>
  </si>
  <si>
    <t>0.2*10+0.5*20+0.80*12.3+0.45*20+0.1*40+0.08*20+0.14*20+1.0*22.5+0.8*25.5+0.4*15 = 88,140 [A]_x000D_
 (49+75+41+5)*0.2 = 34,000 [B]_x000D_
 Celkem: A+B = 122,140 [C]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</si>
  <si>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</si>
  <si>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konstrukce A: (1108+(64*0.25)) = 1124,000 [A]_x000D_
 konstrukce B: 148 = 148,000 [B]_x000D_
 konstrukce C: 34 = 34,000 [C]_x000D_
 konstrukce D: ((19*2*0.3)+29.4) = 40,800 [D]_x000D_
 konstrukce B: (18.8+(46*0.25)) = 30,300 [E]_x000D_
 Celkem: A+B+C+D+E = 1377,100 [F]</t>
  </si>
  <si>
    <t>410 = 410,000 [A]</t>
  </si>
  <si>
    <t>18220</t>
  </si>
  <si>
    <t>ROZPROSTŘENÍ ORNICE VE SVAHU</t>
  </si>
  <si>
    <t>úprava ploch s nezpevněným povrchem - vrstvou ornice v tl. 100 mm - využití stávající ornice 
pol. vč.nákupu, dovozu a rozprostření (využití ornice z mezideponie při vhodném složení - dle příkazu TDI)</t>
  </si>
  <si>
    <t>0.1*322 = 32,200 [A]</t>
  </si>
  <si>
    <t>položka zahrnuje:
nutné přemístění ornice z dočasných skládek vzdálených do 50m
rozprostření ornice v předepsané tloušťce ve svahu přes 1:5</t>
  </si>
  <si>
    <t>0.1*88 = 8,800 [A]_x000D_
 (0.1*(441+96+19+188+56+111))-(0.1*(88+322)) = 50,100 [B]_x000D_
 Celkem: A+B = 58,900 [C]</t>
  </si>
  <si>
    <t>podélná drenáž umístěná v patě gabion. zdi PVC DN 150 flexibilní děrovaná na betonové lože C8/10 a lože ze štěrkodrti ŠD fr. 0-22 mm se zaústěním do vsak. drenáže
položka včetně obsypu ze štěrkopísku fr. 8-32 mm
položka včetně nákupu,dovozu a pokládky</t>
  </si>
  <si>
    <t>6+16 = 22,000 [A]</t>
  </si>
  <si>
    <t>netkaná geotextilie 250 g/m2 - separační a drenážní funkce v místě podélné drenáže a v místě vsakovací jámy
položka včetně nákupu,dovozu a souvisejících prací s pokládkou materiálu</t>
  </si>
  <si>
    <t>(6+16)*1.5 = 33,000 [A]_x000D_
 6*1.0 = 6,000 [B]_x000D_
 Celkem: A+B = 39,000 [C]</t>
  </si>
  <si>
    <t>27152</t>
  </si>
  <si>
    <t>POLŠTÁŘE POD ZÁKLADY Z KAMENIVA DRCENÉHO</t>
  </si>
  <si>
    <t>podkladní základová vrstva pod konstrukce schodišť v tl. 150 mm a zídky z betonových palisád v tl. 100 mm ze stěrkodrti fr. 16-32 mm
pol. vč. nákupu, dovozu a uložení</t>
  </si>
  <si>
    <t>(4+4+4+2)*0.15 = 2,100 [A]_x000D_
 40*0.7*0.1 = 2,800 [B]_x000D_
 Celkem: A+B = 4,900 [C]</t>
  </si>
  <si>
    <t>podkladní základová vrstva pod konsrukci opěrné gabionové zdi v tl. 250 mm ze štěrkodrti fr. 0-63 mm
pol. vč. nákupu, dovzu a uložení</t>
  </si>
  <si>
    <t>(5+14)*2.5*0.25 = 11,875 [A]</t>
  </si>
  <si>
    <t>27231A</t>
  </si>
  <si>
    <t>ZÁKLADY Z PROSTÉHO BETONU DO C20/25</t>
  </si>
  <si>
    <t>základ konstrukce schodiště z betonu C20/25-XF3 v tl. 250 mm
pol. vč. nákupu, dovozu a uložení vč. případného bednění</t>
  </si>
  <si>
    <t>(4+4+4+2)*0.25 = 3,500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</si>
  <si>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</si>
  <si>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272366</t>
  </si>
  <si>
    <t>VÝZTUŽ ZÁKLADŮ Z KARI SÍTÍ</t>
  </si>
  <si>
    <t>T</t>
  </si>
  <si>
    <t>KARI síť 100/100/8 pro vyztužení základů konstrukce schodišť
potřeba 2x1.5 m a 2 x 3.5 m vč. 10% na přesahy ( 1ks - 2.0 x 3.0 m, váha 47.4 kg/ks)
pol. vč. nákupu, dovozu a kompletace výztuže</t>
  </si>
  <si>
    <t>3*0.0474 = 0,142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</si>
  <si>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</si>
  <si>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289971</t>
  </si>
  <si>
    <t>OPLÁŠTĚNÍ (ZPEVNĚNÍ) Z GEOTEXTILIE</t>
  </si>
  <si>
    <t>rub opěrné gabionové zdi - separační netkaná geotextílie 250 g/m2, přesahy 10%
pol. vč. nákupu, dovozu a osazení</t>
  </si>
  <si>
    <t>3.5*14*1.1 = 53,900 [A]_x000D_
 3*5*1.1 = 16,500 [B]_x000D_
 Celkem: A+B = 70,400 [C]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</si>
  <si>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</si>
  <si>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21461B</t>
  </si>
  <si>
    <t>SEPARAČNÍ GEOTEXTILIE DO 200G/M2</t>
  </si>
  <si>
    <t>netkaná separační geotextilie pod mlatový chodník_x000D_
pol. vč. dovozu a uložení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</si>
  <si>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</si>
  <si>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Svislé konstrukce</t>
  </si>
  <si>
    <t>3272A7</t>
  </si>
  <si>
    <t>ZDI OPĚR, ZÁRUB, NÁBŘEŽ Z GABIONŮ RUČNĚ ROVNANÝCH, DRÁT O4,0MM, POVRCHOVÁ ÚPRAVA Zn + Al</t>
  </si>
  <si>
    <t>opěrné zdi z gabionů délce 5 a 14 m o rozměru prvků 1x0.5x1 m, 1x1x1 m, 1x1.5x1 m a 1x2x1 m vč. kamenné výplně
pol. vč. nákupu, dovozu a realizace vč. ručně rovnaných pohledových částí</t>
  </si>
  <si>
    <t>7*1*2*1+1*1*1*1 = 15,000 [A]_x000D_
 5*1*2*1+5*1*1.5*1+5*1*0.5*1+4*1*2*1+10*1*1*1+4*1*2*1 = 46,000 [B]_x000D_
 Celkem: A+B = 61,000 [C]</t>
  </si>
  <si>
    <t>- položka zahrnuje dodávku a osazení drátěných košů s výplní lomovým kamenem.
- gabionové matrace se vykazují v pol.č.2722**.</t>
  </si>
  <si>
    <t>32712</t>
  </si>
  <si>
    <t>ZDI OPĚRNÉ, ZÁRUBNÍ, NÁBŘEŽNÍ Z DÍLCŮ ŽELEZOBETONOVÝCH</t>
  </si>
  <si>
    <t>Železobetonová opěrná stěna tvaru L z prefabrikovaných dílu výšky 800 mm, délky 500 mm a hloubky 600 mm s uložením na podkladní beton C12/15 v tl. 100 mm_x000D_
pol. vč. dodání, kotevních prvků dle specifikace výrobce a uložení</t>
  </si>
  <si>
    <t>40*2 = 80,000 [A]</t>
  </si>
  <si>
    <t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</si>
  <si>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45152</t>
  </si>
  <si>
    <t>PODKLADNÍ A VÝPLŇOVÉ VRSTVY Z KAMENIVA DRCENÉHO</t>
  </si>
  <si>
    <t>vsakovací drenážní jáma - drcené kamenivo fr. 63-125 mm 
pol. vč. nákupu, dovozu a uložení</t>
  </si>
  <si>
    <t>1*1*1 = 1,000 [A]</t>
  </si>
  <si>
    <t>458522</t>
  </si>
  <si>
    <t>VÝPLŇ ZA OPĚRAMI A ZDMI Z KAM DRC, INDEX ZHUTNĚNÍ ID DO 0,8</t>
  </si>
  <si>
    <t>výplň za rubem zdi nesoudržným nenamrzavým materiálem s uložením po vrstvách max. tl. 250 mm vč. hutnění
pol. vč. nákupu, dovozu a uložení</t>
  </si>
  <si>
    <t>6*7.65+5.5*4.7+2*1.4+3*5.5+1.5*8 = 103,050 [A]</t>
  </si>
  <si>
    <t>43411</t>
  </si>
  <si>
    <t>SCHODIŠŤOVÉ STUPNĚ, Z DÍLCŮ BETON</t>
  </si>
  <si>
    <t>(10+10+10)*2 = 60,000 [A]</t>
  </si>
  <si>
    <t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</si>
  <si>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konstrukce C - konstrukce komunikace - podkladní vrstva ze štěrkodrti ŠDB - tl. 150  mm fr. 0-63 mm - kvalitativní třída B
pol. vč. nákupu, dovozu a pokládky materiálu</t>
  </si>
  <si>
    <t>konstrukce C: 34*0,15 = 5,100 [A]</t>
  </si>
  <si>
    <t>konstrukce A - chodník - podkladní vrstva ze štěrkodrti ŠDB - tl. 150  mm fr. 0-32 mm - kvalitativní třída B
konstrukce B - přejízdný chodník - podkladní vrstva ze štěrkodrti ŠDB - tl. 200  mm fr. 0-32 mm - kvalitativní třída B
konstrukce C - konstrukce komunikace - podkladní vrstva ze štěrkodrti ŠDB - tl. 150  mm fr. 0-32 mm - kvalitativní třída B
konstrukce D - navigační prvky pro OSSPO - podkladní vrstva ze štěrkodrti ŠDB - tl. 150  mm fr. 0-32 mm - kvalitativní třída B
konstrukce B - navigační prvky pro OSSPO - podkladní vrstva ze štěrkodrti ŠDB - tl. 200  mm fr. 0-32 mm - kvalitativní třída B_x000D_
mlatový chodník - podkladní vrstva ze štěrkodrti ŠDB - tl. 250  mm fr. 0-32 mm - kvalitativní třída B
pol. vč. nákupu,dovozu a pokládky materiálu</t>
  </si>
  <si>
    <t>konstrukce A: (1108+(64*0.25))*0.15 = 168,600 [A]_x000D_
 konstrukce B: 148*0.20 = 29,600 [B]_x000D_
 konstrukce C: 34*0.15 = 5,100 [C]_x000D_
 konstrukce D: ((19*2*0.3)+29.4)*0.15 = 6,120 [D]_x000D_
 konstrukce B: (18.8+(46*0.25))*0.20 = 6,060 [E]_x000D_
 mlatový chodník:  (5,4*0,25) = 1,350 [F]_x000D_
 Celkem: A+B+C+D+E+F = 216,830 [G]</t>
  </si>
  <si>
    <t>56360</t>
  </si>
  <si>
    <t>VOZOVKOVÉ VRSTVY Z RECYKLOVANÉHO MATERIÁLU</t>
  </si>
  <si>
    <t>konstrukce F - sjezdy - vrstava R materiálu ( AB recyklát ) v tl. 100 mm
pol. vč. dovozu a uložení</t>
  </si>
  <si>
    <t>konstrukce F: (26+32)*0.1 = 5,800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</si>
  <si>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</si>
  <si>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spojovací postřik z asfaltové emulze PSE 0,35 kg/m2 - konstrukce C
položka včetně nákupu, dovozu a pokládky materiálu</t>
  </si>
  <si>
    <t>PSE 0,35 kg/m2 - konstrukce C: 34 = 34,000 [A]</t>
  </si>
  <si>
    <t>konstrukce C - konstrukce komunikace - obrusná vrstav asfaltový beton ACO 11+ - tl. 40  mm 
pol. vč.nákupu, dovozu a pokládky materiálu</t>
  </si>
  <si>
    <t>konstrukce C: 34*0.04 = 1,360 [A]</t>
  </si>
  <si>
    <t>konstrukce C - konstrukce komunikace - podkladní vrstva krytu asfaltový beton ACP 16+ - tl. 60  mm 
pol. vč.nákupu, dovozu a pokládky materiálu</t>
  </si>
  <si>
    <t>konstrukce C: 34*0.06 = 2,040 [A]</t>
  </si>
  <si>
    <t>konstrukce A - chodník - betonová dlažba DL I - tl.60 mm - tvar čtverec 200/200 mm - do lože kameniva drceného fr.4-8 mm- tl. 40 mm
pol. vč. nákupu, dovozu a pokládky</t>
  </si>
  <si>
    <t>konstrukce A: 1108 = 1108,000 [A]</t>
  </si>
  <si>
    <t>582612</t>
  </si>
  <si>
    <t>KRYTY Z BETON DLAŽDIC SE ZÁMKEM ŠEDÝCH TL 80MM DO LOŽE Z KAM</t>
  </si>
  <si>
    <t>konstrukce B - přejízdný chodník - betonová dlažba DL I - tl.80 mm - tvar čtverec 200/200 mm - do lože kameniva drceného fr.4-8 mm- tl. 40 mm
pol. vč. nákupu, dovozu a pokládky</t>
  </si>
  <si>
    <t>konstrukce B: 148 = 148,000 [A]</t>
  </si>
  <si>
    <t>582614</t>
  </si>
  <si>
    <t>KRYTY Z BETON DLAŽDIC SE ZÁMKEM BAREV TL 60MM DO LOŽE Z KAM</t>
  </si>
  <si>
    <t>konstrukce D - chodník - nástupiště (prvky OSSPO) -  betonová dlažba DL I - tl. 60 mm - tvar čtverec 200/200 mm - vizuálně kontrasní nehmatný pás nástupiště (barva antracit) - do lože z drceného kameniva fr.4-8 mm - tl. 40 mm 
pol. vč. nákupu, dovozu a pokládky</t>
  </si>
  <si>
    <t>(19*2*0,3) = 11,400 [A]</t>
  </si>
  <si>
    <t>ve styku krytu vozovky a obruby osazené podél vozovky, mezi novým a starým AB- krytem 
položka včetně nákupu,dovozu a pokládky materiálu</t>
  </si>
  <si>
    <t>40 = 40,000 [A]_x000D_
 (172+85+98+137+22+17) = 531,000 [B]</t>
  </si>
  <si>
    <t>konstrukce A: 64*0.25 = 16,000 [A]_x000D_
 konstrukce B: 46*0.25 = 11,500 [B]_x000D_
Celkové množství = 27,500</t>
  </si>
  <si>
    <t>tl. 60 mm konstrukce D: 29.4 = 29,400 [A]_x000D_
tl. 80 mm konstrukce B: 18.8 = 18,800 [B]_x000D_
Celkové množství = 48,200</t>
  </si>
  <si>
    <t>57633</t>
  </si>
  <si>
    <t>POSYP LOMOVÝMI VÝSIVKAMI 15KG/M2</t>
  </si>
  <si>
    <t>lomová výsívka mlatového chodníku_x000D_
pol. vč. dovozu a provedení</t>
  </si>
  <si>
    <t>Položka zahrnuje:
- dodání kameniva předepsané kvality a zrnitosti
- posyp předepsaným množstvím
Položka nezahrnuje:
- x</t>
  </si>
  <si>
    <t>7</t>
  </si>
  <si>
    <t>Přidružená stavební výroba</t>
  </si>
  <si>
    <t>76799</t>
  </si>
  <si>
    <t>OSTATNÍ KOVOVÉ DOPLŇK KONSTRUKCE</t>
  </si>
  <si>
    <t>přístřešek autobusové zastávky dle specifikace KAM Liberec:
Krytá plocha 7 m2, 4,2 x 1,7m, zelená extenzivní střecha (sukulenty, netřesky, rozchodníky na absorpční desce aquadesk), dřevěný podhled, zadní a boční stěny kalené bezpečnostní sklo, bez CLV, odvodnění vedené sloupem s vyústěním nad dlažbu za zadní stěnou přístřešku, lavička z tropického dřeva bez povrchové úpravy
pol. vč. dodávky, základové konstrukce, osazení a montáže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</si>
  <si>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</si>
  <si>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3 = 3,000 [A]</t>
  </si>
  <si>
    <t>9111A1</t>
  </si>
  <si>
    <t>ZÁBRADLÍ SILNIČNÍ S VODOR MADLY - DODÁVKA A MONTÁŽ</t>
  </si>
  <si>
    <t>ochranné dvoumadlové ocelové zábradlí z ploché oceli, svařované, rozměrr madla i stojny 40/20 mm, povrchová úprava pozink s nátěrem v odstínu kovářská čerň
uložení do bet. patek z betonu C20/25-XF3 do chráničky PVC DN 100, sloupky po 1,50 a 2,00 m
pol. vč. výroby, dopravy, osazení vč zemních prací, chráničky PVC a betonáže</t>
  </si>
  <si>
    <t>4.8+3+4.2+5.2+10+7 = 34,200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</si>
  <si>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</si>
  <si>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9111A3</t>
  </si>
  <si>
    <t>ZÁBRADLÍ SILNIČNÍ S VODOR MADLY - DEMONTÁŽ S PŘESUNEM</t>
  </si>
  <si>
    <t>odstranění stávajícího zábradlí v místě provizorního schodiště
pol. vč. odvozu, likvidace a poplatku zaskládku</t>
  </si>
  <si>
    <t>7.5 = 7,500 [A]</t>
  </si>
  <si>
    <t>položka zahrnuje:
- demontáž a odstranění zařízení
- jeho odvoz na předepsané místo</t>
  </si>
  <si>
    <t>917211</t>
  </si>
  <si>
    <t>ZÁHONOVÉ OBRUBY Z BETONOVÝCH OBRUBNÍKŮ ŠÍŘ 50MM</t>
  </si>
  <si>
    <t>betonový sadový obrubník 200/50/1000 mm do bet. lože C20/25-XF3 tl. 100 mm- včetně 5% rezerva na prořez obrub
pol. vč. dovozu a osazení obrub</t>
  </si>
  <si>
    <t>(7+31+71+45+7+26+27+28+27+20+7.5+6.5+13)*1.05 = 331,800 [A]</t>
  </si>
  <si>
    <t>Položka zahrnuje:
dodání a pokládku betonových obrubníků o rozměrech předepsaných zadávací dokumentací
betonové lože i boční betonovou opěrku.</t>
  </si>
  <si>
    <t>(4+7.5+4+4+5.2+3.5+4.7+4+4+7.6)*1.05 = 50,925 [A]_x000D_
 ((30*1.5)+(4*1.5)+(6*3.2)+10)*1.05 = 84,210 [B]_x000D_
 Celkem: A+B = 135,135 [C]</t>
  </si>
  <si>
    <t>(172+85+98+137+22+17)*1.05 = 557,550 [A]</t>
  </si>
  <si>
    <t>91725</t>
  </si>
  <si>
    <t>NÁSTUPIŠTNÍ OBRUBNÍKY KAMENNÉ</t>
  </si>
  <si>
    <t>betonový zastávkový obrubník bezbariérový - nášlap 160 mm , rozměr 290x400x1000 mm na bet. základ C30/37-XF4 tl. 150 mm s boční opěrou
pol. vč. nákupu, dovozu a osazení a bet. základu</t>
  </si>
  <si>
    <t>normální: 19+19 = 38,000 [A]_x000D_
 přechodvé: 1+1+1+1 = 4,000 [B]_x000D_
 Celkem: A+B = 42,000 [C]</t>
  </si>
  <si>
    <t>91782</t>
  </si>
  <si>
    <t>VÝŠKOVÁ ÚPRAVA OBRUBNÍKŮ KAMENNÝCH</t>
  </si>
  <si>
    <t>4 = 4,000 [A]</t>
  </si>
  <si>
    <t>Položka výšková úprava obrub zahrnuje jejich vytrhání, očištění, manipulaci, nové betonové lože a osazení. Případné nutné doplnění novými obrubami se uvede v položkách 9172 až 9177.</t>
  </si>
  <si>
    <t>966178</t>
  </si>
  <si>
    <t>BOURÁNÍ KONSTRUKCÍ ZE DŘEVA S ODVOZEM DO 20KM</t>
  </si>
  <si>
    <t>demontáž stávajícího provizorního schodiště
pol. vč. odvozu a likvidace vč. poplatků za skládku</t>
  </si>
  <si>
    <t>37.5*0.3*0.02 = 0,225 [A]</t>
  </si>
  <si>
    <t>96687</t>
  </si>
  <si>
    <t>VYBOURÁNÍ ULIČNÍCH VPUSTÍ KOMPLETNÍCH</t>
  </si>
  <si>
    <t>vybourání stávající UV
položka včetně odvozu na skládku - vzdálenost do 20 km- skládkovné v samostatné položce 014101.4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</si>
  <si>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</si>
  <si>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93753</t>
  </si>
  <si>
    <t>MOBILIÁŘ - KOVOVÉ KOŠE NA ODPADKY</t>
  </si>
  <si>
    <t>koš dle specifikace KAM Liberec bez popelníků s grafikou města_x000D_
pol. vč. dodávky a osazení</t>
  </si>
  <si>
    <t>Položka zahrnuje:
- montáž, osazení a dodávku kompletního zařízení, předepsaného zadávací dokumentací (materiál uvedený v textu představuje rozhodující podíl ve výrobku)
- mimostavništní a vnitrostaveništní dopravu
- nezbytné zemní práce a základové konstrukce
- předepsanou povrchovou úpravu (nátěry a pod.)
Položka nezahrnuje:
- x</t>
  </si>
  <si>
    <t>93751</t>
  </si>
  <si>
    <t>MOBILIÁŘ - KOVOVÉ LAVIČKY</t>
  </si>
  <si>
    <t>lavička dle specifikace KAM Liberec bez bočních područek_x000D_
pol. vč. dodávky a osazení</t>
  </si>
  <si>
    <t>a</t>
  </si>
  <si>
    <t>2024_OTSKP</t>
  </si>
  <si>
    <t>vykopaná zemina</t>
  </si>
  <si>
    <t>pol. 131738 123.03 = 123,030 [A]_x000D_
 pol. 13273 1.4 = 1,400 [B]_x000D_
 Celkem: A+B = 124,430 [C]</t>
  </si>
  <si>
    <t>b</t>
  </si>
  <si>
    <t>nestmelené podkladní vrstvy vozovky bez asf.tmelu</t>
  </si>
  <si>
    <t>pol. 113328 11.799 = 11,799 [A]</t>
  </si>
  <si>
    <t>014102</t>
  </si>
  <si>
    <t>suť z vybouraných betonových a žb konstrukcí, vč. zbytků betonu, 2,3 t/m3</t>
  </si>
  <si>
    <t>pol. 966158 19.325*2.3 = 44,448 [A]_x000D_
 pol. 966168 1.597*2.3 = 3,673 [B]_x000D_
 pol. 966118  1.17*2.3 = 2,691 [C]_x000D_
 Celkem: A+B+C = 50,812 [D]</t>
  </si>
  <si>
    <t>kamenná suť, 2,6 t/m3, položka bude provedena pouze na přímý příkaz TDS</t>
  </si>
  <si>
    <t>pol. 966138  15.325*2.6 = 39,845 [A]</t>
  </si>
  <si>
    <t>014132</t>
  </si>
  <si>
    <t>POPLATKY ZA SKLÁDKU TYP S-NO (NEBEZPEČNÝ ODPAD)</t>
  </si>
  <si>
    <t>stmelené podkladní vrstvy vozovky s asf. pojivem a odfrézovaný nezpůsobilý materiál; položka bude čerpána pouze na příkaz TDI na
základě zkoušek asf. směsi, 1,8 t/m3</t>
  </si>
  <si>
    <t>pol. 113728 3.99*1.8 = 7,182 [A]_x000D_
 pol. 113138 9.973*1.8 = 17,951 [B]_x000D_
 Celkem: A+B = 25,133 [C]</t>
  </si>
  <si>
    <t>02910</t>
  </si>
  <si>
    <t>OSTATNÍ POŽADAVKY - ZEMĚMĚŘIČSKÁ MĚŘENÍ</t>
  </si>
  <si>
    <t>Geodetická činnost v průběhu provádění stavebních prací (geodet zhotovitele stavby) včetně vytyčení stavby a skutečného zjištění průběhu inženýrských sítí.
Součástí je vybudování potřebné vytyčovací sítě.</t>
  </si>
  <si>
    <t>zahrnuje veškeré náklady spojené s objednatelem požadovanými pracemi, 
- pro stanovení orientační investorské ceny určete jednotkovou cenu jako 1% odhadované ceny stavby</t>
  </si>
  <si>
    <t>112211</t>
  </si>
  <si>
    <t>ODSTRANĚNÍ PAŘEZŮ D DO 0,5M, ODVOZ DO 1KM</t>
  </si>
  <si>
    <t>šetrné vyjmutí keřů (10 x buxux + 1 x tůje) i s balem a umístění na pozemku p.č. 1166 - místo upřesní majitel pozemku</t>
  </si>
  <si>
    <t>10+1 = 11,000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</si>
  <si>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</t>
  </si>
  <si>
    <t>včetně odvozu na skládku</t>
  </si>
  <si>
    <t>"plocha odečtena z půdorysu"_x000D_
 chodník 61.990*0.1 = 6,199 [A]_x000D_
 MK 44.40*0.85*0.1 = 3,774 [B]_x000D_
 Celkem: A+B = 9,973 [C]</t>
  </si>
  <si>
    <t>vč.odvozu na skládku a uložení na skládku</t>
  </si>
  <si>
    <t>"plocha odečtena z půdorysu"_x000D_
 chodník 61.990*0.15 = 9,299 [A]_x000D_
 "zmková dlažba před domem, plocha odečtena z půdorysu "_x000D_
 25.0*0.1 = 2,500 [B]_x000D_
 Celkem: A+B = 11,799 [C]</t>
  </si>
  <si>
    <t>113524</t>
  </si>
  <si>
    <t>ODSTRANĚNÍ CHODNÍKOVÝCH A SILNIČNÍCH OBRUBNÍKŮ BETONOVÝCH, ODVOZ DO 5KM</t>
  </si>
  <si>
    <t>45.50 = 45,500 [A]</t>
  </si>
  <si>
    <t>113728</t>
  </si>
  <si>
    <t>FRÉZOVÁNÍ ZPEVNĚNÝCH PLOCH ASFALTOVÝCH, ODVOZ DO 20KM</t>
  </si>
  <si>
    <t>vč. zkoušek složení asf. směsi, uložení a dopravy na skládku, poplatek za skládku v položce 014132.2 . V případě, že materiál dle zkoušek bude vyhodnocen jako nebezpečný odpad, bude doprava vykázána na přímý příkaz TDS v pol. 11372B.</t>
  </si>
  <si>
    <t>"plocha odečtena z půdorysu"_x000D_
 chodník 61.990*0.04 = 2,480 [A]_x000D_
 MK 44.40*0.85*0.04 = 1,510 [B]_x000D_
 Celkem: A+B = 3,989 [C]</t>
  </si>
  <si>
    <t>11372B</t>
  </si>
  <si>
    <t>FRÉZOVÁNÍ ZPEVNĚNÝCH PLOCH ASFALTOVÝCH - DOPRAVA</t>
  </si>
  <si>
    <t>tkm</t>
  </si>
  <si>
    <t>Položka bude provedena pouze na přímý příkaz TDS. Včetně odvozu a uložení na skládku, poplatek za skládku v položce 014132.2, v závislosti na výsledku zkoušek budou na přímý příkaz TDS upraveny km za odvoz materiálu v případě nevhodnosti materiálu.</t>
  </si>
  <si>
    <t>"uvažováno 180km, 1,8 t/m3"_x000D_
 chodník (61.990*0.04)*1.8*180 = 803,390 [A]_x000D_
 MK (44.40*0.85*0.04)*1.8*180 = 489,110 [B]_x000D_
 Celkem: A+B = 1292,501 [C]</t>
  </si>
  <si>
    <t>Položka zahrnuje samostatnou dopravu suti a vybouraných hmot. Množství se určí jako součin hmotnosti [t] a požadované vzdálenosti [km].</t>
  </si>
  <si>
    <t>12573</t>
  </si>
  <si>
    <t>VYKOPÁVKY ZE ZEMNÍKŮ A SKLÁDEK TŘ. I</t>
  </si>
  <si>
    <t>včetně dopravy</t>
  </si>
  <si>
    <t>"zpětné využití kačírku "_x000D_
 18.3558*0.08 = 1,468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</si>
  <si>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</si>
  <si>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131738</t>
  </si>
  <si>
    <t>HLOUBENÍ JAM ZAPAŽ I NEPAŽ TŘ. I, ODVOZ DO 20KM</t>
  </si>
  <si>
    <t>včetně odvozu na skládku, příp. na přímý příkaz TDS do meziskladu</t>
  </si>
  <si>
    <t>"plocha odečtena z příčného řezu `C`"_x000D_
 3.5761*(40.15-9.80-12.76) = 62,904 [A]_x000D_
 "plocha odečtena z příčného řezu `G`"_x000D_
 3.4478*12.76 = 43,994 [B]_x000D_
 "plocha odečtena z příčného řezu `CH`"_x000D_
 1.4050*9.80 = 13,769 [C]_x000D_
 "pro kolmou zídku na OZ u vstupní branky"_x000D_
 1.05*1.5*1.5 = 2,363 [D]_x000D_
 Celkem: A+B+C+D = 123,029 [E]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</si>
  <si>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</si>
  <si>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</t>
  </si>
  <si>
    <t>HLOUBENÍ RÝH ŠÍŘ DO 2M PAŽ I NEPAŽ TŘ. I</t>
  </si>
  <si>
    <t>včetně odvozu materiálu na skládku</t>
  </si>
  <si>
    <t>"pro vyústění štěrbinového žlabu (odhad)"_x000D_
 7.0*0.5*0.4 = 1,400 [A]</t>
  </si>
  <si>
    <t>17411</t>
  </si>
  <si>
    <t>ZÁSYP JAM A RÝH ZEMINOU SE ZHUTNĚNÍM</t>
  </si>
  <si>
    <t>"jámy po odstranění keřů "_x000D_
 11*(1.0*1.0*0.8) = 8,800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</si>
  <si>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</si>
  <si>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</si>
  <si>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</si>
  <si>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vhodná zemina dle ČSN 73 6133, hutnění po vrstvách o max.tl.300mm dle ČSN 73 6244, příp. využití zeminy z meziskladu bude na přímý příkaz TDS</t>
  </si>
  <si>
    <t>"před lícem OZ:"_x000D_
 "plocha odečtena z příčného řezu `C`"_x000D_
 0.8289*16.98 = 14,075 [A]_x000D_
 "plocha odečtena z příčného řezu `G`"_x000D_
 0.7084*12.72 = 9,011 [B]_x000D_
 "plocha odečtena z příčného řezu `CH`"_x000D_
 0.3371*9.75 = 3,287 [C]_x000D_
 "za rubem OZ:"_x000D_
 "plocha odečtena z příčného řezu `C`"_x000D_
 1.2314*(40.15-9.80-12.76) = 21,660 [D]_x000D_
 "plocha odečtena z příčného řezu `G`"_x000D_
 1.0469*12.72 = 13,317 [E]_x000D_
 "plocha odečtena z příčného řezu `CH`"_x000D_
 0.5932*9.75 = 5,784 [F]_x000D_
 "pro kolmou zídku na OZ u vstupní branky (odhad)"_x000D_
 1.5 = 1,500 [G]_x000D_
 Celkem: A+B+C+D+E+F+G = 68,633 [H]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</si>
  <si>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</si>
  <si>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18214</t>
  </si>
  <si>
    <t>ÚPRAVA POVRCHŮ SROVNÁNÍM ÚZEMÍ V TL DO 0,25M</t>
  </si>
  <si>
    <t>"plocha odečtena z půdorysu:"_x000D_
 28.3558 = 28,356 [A]</t>
  </si>
  <si>
    <t>položka zahrnuje srovnání výškových rozdílů terénu</t>
  </si>
  <si>
    <t>DN150 SN8, drenážní; vč.dodání, osazení, obsypu drenážním zásypem 
ŠD 16/32, podkladního betonu a zavyústění do podélného odvodnění MK</t>
  </si>
  <si>
    <t>za rubem OZ 7.10+4.45+2.2+2.2+2.3+12.8+10.0 = 41,050 [A]_x000D_
 "pro napojení na podélné odvodnění MK"_x000D_
 4.2+3.5+2.5+(5*1.5) = 17,700 [B]_x000D_
 Celkem: A+B = 58,750 [C]</t>
  </si>
  <si>
    <t>261513</t>
  </si>
  <si>
    <t>VRTY PRO KOTVENÍ A INJEKTÁŽ TŘ V NA POVRCHU D DO 25MM</t>
  </si>
  <si>
    <t>"pro kotvení sloupků""oplocení"_x000D_
 (20*2)*4*0.2 = 32,000 [A]_x000D_
 "pro kotvení dilatačních celků"_x000D_
 12*6*0.2 = 14,400 [B]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</si>
  <si>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</si>
  <si>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27157</t>
  </si>
  <si>
    <t>POLŠTÁŘE POD ZÁKLADY Z KAMENIVA TĚŽENÉHO</t>
  </si>
  <si>
    <t>hutněný polštář fr. 0-63</t>
  </si>
  <si>
    <t>"pod základ, plochy odečteny z příčných řezů"_x000D_
 pro řez A, B 1.40*(0.2+6.54+4.4)*0.1 = 1,560 [A]_x000D_
 pro řez C, D 1.55*(4.38+2.27)*0.1 = 1,031 [B]_x000D_
 pro řez E, F, G 1.40*12.80*0.1 = 1,792 [C]_x000D_
 pro řez H, CH, I  0.95*(9.8+0.2)*0.1 = 0,950 [D]_x000D_
 Celkem: A+B+C+D = 5,332 [E]</t>
  </si>
  <si>
    <t>272314</t>
  </si>
  <si>
    <t>ZÁKLADY Z PROSTÉHO BETONU DO C25/30</t>
  </si>
  <si>
    <t>beton C25/30 - XC2, XA1, včetně osazení kotevních propojovacích trnů</t>
  </si>
  <si>
    <t>"plochy odečteny z příčných řezů"_x000D_
 pro řez A, B 0.6925*(6.54+4.4) = 7,576 [A]_x000D_
 pro řez C, D 0.7786*(4.38+2.27) = 5,178 [B]_x000D_
 pro řez E, F, G 0.6925*12.76 = 8,836 [C]_x000D_
 pro řez H, CH, I 0.3463*9.8 = 3,394 [D]_x000D_
 "kolmá zídka na OZ u vstupní branky"_x000D_
 0.9*0.6*0.94 = 0,508 [E]_x000D_
 Celkem: A+B+C+D+E = 25,491 [F]</t>
  </si>
  <si>
    <t>272365</t>
  </si>
  <si>
    <t>VÝZTUŽ ZÁKLADŮ Z OCELI 10505, B500B</t>
  </si>
  <si>
    <t>kotevní propojovací trny</t>
  </si>
  <si>
    <t>"profil 20 mm, á 500mm "_x000D_
 17*0.82*2.466/1000 = 0,034 [A]_x000D_
 63*1.20*2.466/1000 = 0,186 [B]_x000D_
 12*6*0.4*2.466/1000 = 0,071 [C]_x000D_
 Celkem: A+B+C = 0,292 [D]</t>
  </si>
  <si>
    <t>28997</t>
  </si>
  <si>
    <t>OPLÁŠTĚNÍ (ZPEVNĚNÍ) Z GEOTEXTILIE A GEOMŘÍŽOVIN</t>
  </si>
  <si>
    <t>geotextílie o min. hmotnosti 300 mg/m</t>
  </si>
  <si>
    <t>"pod kačíre, plocha odečtena z půdorysu"_x000D_
 28.3550 = 28,355 [A]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</si>
  <si>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</t>
  </si>
  <si>
    <t>317325</t>
  </si>
  <si>
    <t>ŘÍMSY ZE ŽELEZOBETONU DO C30/37</t>
  </si>
  <si>
    <t>beton C30/37-XC4+XD3+XF4</t>
  </si>
  <si>
    <t>"plocha říms odečtena z příčného řezu"_x000D_
 0.1011*(39.75+0.94) = 4,114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</si>
  <si>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</si>
  <si>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</si>
  <si>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</si>
  <si>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odhad stupně vyztužení 3.5%, včetně kotevních trnů</t>
  </si>
  <si>
    <t>"plocha říms odečtena z příčného řezu"_x000D_
 (0.1012*(39.75+0.94))*0.035*7850/1000 = 1,131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</si>
  <si>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</si>
  <si>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318221</t>
  </si>
  <si>
    <t>OBKLAD ZDÍ ODDĚL A OHRAD KVÁDROVÝ A ŘÁDKOVÝ</t>
  </si>
  <si>
    <t>kamenný obklad o tl. 200mm, pohledové plochy OZ, dodatečně kotvený (včetně kotev), nový materiál - žula</t>
  </si>
  <si>
    <t>"plocha odečtena z rozvinutého pohledu:"_x000D_
 (36.6363*0.2)+(4.7153*0.2) = 8,270 [A]_x000D_
 "kolmá zídka na OZ u vstupní branky"_x000D_
 0.2*(0.94*1.0) = 0,188 [B]_x000D_
 Celkem: A+B = 8,458 [C]</t>
  </si>
  <si>
    <t>Položka zahrnuje veškerý materiál, výrobky a polotovary, včetně mimostaveništní a vnitrostaveništní dopravy (rovněž přesuny), včetně naložení a složení, případně s uložením.</t>
  </si>
  <si>
    <t>327215</t>
  </si>
  <si>
    <t>PŘEZDĚNÍ ZDÍ Z KAMENNÉHO ZDIVA</t>
  </si>
  <si>
    <t>obnova zídek v zahradě před lícem OZ, položka bude čerpána pouze na příkaz TDI v případě poškození</t>
  </si>
  <si>
    <t>odhad 1.5 = 1,500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</si>
  <si>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</si>
  <si>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327324</t>
  </si>
  <si>
    <t>ZDI OPĚRNÉ, ZÁRUBNÍ, NÁBŘEŽNÍ ZE ŽELEZOVÉHO BETONU DO C25/30</t>
  </si>
  <si>
    <t>dřík z betonu C25/30 - XC2, XF2</t>
  </si>
  <si>
    <t>"plocha odečtena z rozvinutého pohledu:"_x000D_
 ((36.6363+0.85)*0.6)+(4.7153*0.3) = 23,906 [A]_x000D_
 "kolmá zídka na OZ u vstupní branky"_x000D_
 1.02*0.40*0.94 = 0,384 [B]_x000D_
 Celkem: A+B = 24,290 [C]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</si>
  <si>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</si>
  <si>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327366</t>
  </si>
  <si>
    <t>VÝZTUŽ ZDÍ OPĚRNÝCH, ZÁRUBNÍCH, NÁBŘEŽNÍCH Z KARI SÍTÍ</t>
  </si>
  <si>
    <t>KARI síť 100*100*8 mm, na rubu dríku</t>
  </si>
  <si>
    <t>"uvažováno 15% na přesahy a prostřihy "_x000D_
 "plocha odečtena z rozvinutého pohledu:"_x000D_
 na rubu OZ 1.15*((36.6363+0.85)+(4.7153))*7.99/1000 = 0,388 [A]_x000D_
 koruna 1.15*((0.4+0.6+0.4)*40.15)*7.99/1000 = 0,516 [B]_x000D_
 "kolmá zídka na OZ u vstupní branky"_x000D_
 1.15*(1.0+(0.4*0.3*0.4)*0.94)*7.99/1000 = 0,010 [C]_x000D_
 Celkem: A+B+C = 0,914 [D]</t>
  </si>
  <si>
    <t>33817B</t>
  </si>
  <si>
    <t>A</t>
  </si>
  <si>
    <t>SLOUPKY OHRADNÍ A PLOTOVÉ Z DÍLCŮ KOVOVÝCH  DODATEČNĚ KOTVENÉ</t>
  </si>
  <si>
    <t>POUZE OSAZENÍ a doprava, včetně kotevního materiálu! Sloupky jsou v režii majitelezahrady. Osazení před provedením kamenného obkladu.</t>
  </si>
  <si>
    <t>"předpoklad 20 ks plotových sloupků""(odhad)"_x000D_
 20*0.01 = 0,200 [A]</t>
  </si>
  <si>
    <t>- dodání a osazení předepsaného sloupku, kotevní desky a spojovacího materiálu  včetně PKO
- zřízení a výplň kotevních otvorů
- předepsané podlití kotevních desek</t>
  </si>
  <si>
    <t>B</t>
  </si>
  <si>
    <t>včetně materiálu, dopravy a osazení</t>
  </si>
  <si>
    <t>"obnova stávajícího oplocení na Z.Ú. (odhad)"_x000D_
 0.01 = 0,010 [A]</t>
  </si>
  <si>
    <t>348313</t>
  </si>
  <si>
    <t>ZÁBRADLÍ A ZÁBRADEL ZÍDKY Z PROST BET DO C16/20</t>
  </si>
  <si>
    <t>obnova podezdívky oplocení na Z.Ú., kompletní dodávka dle stávajícího tvaru a rozměrů; položka bude čerpána pouze na příkaz TDI v případě poškození st. 
podezdívky</t>
  </si>
  <si>
    <t>- dodání  čerstvého  betonu  (betonové  směsi)  požadované  kvality,  jeho  uložení  do požadovaného tvaru, konzistenci čerstvého betonu a způsobu hutnění, ošetření a ochranu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kotevních prvků, doplňkových konstrukcí a vybavení,
- úpravy povrchu pro položení požadované izolace, povlaků a nátěrů, případně vyspravení,
- výplň, těsnění  a tmelení spar a spojů,
- opatření  povrchů  betonu  izolací  proti zemní vlhkosti v částech, kde přijdou do styku se zeminou nebo kamenivem,
- případné zřízení spojovací vrstvy u základů.</t>
  </si>
  <si>
    <t>451312</t>
  </si>
  <si>
    <t>PODKLADNÍ A VÝPLŇOVÉ VRSTVY Z PROSTÉHO BETONU C12/15</t>
  </si>
  <si>
    <t>beton C12/15-X0</t>
  </si>
  <si>
    <t>"pod základ, plochy odečteny z příčných řezů"_x000D_
 pro řez A, B 1.50*(0.3+6.54+4.4)*0.1 = 1,686 [A]_x000D_
 pro řez C, D 1.65*(4.38+2.27)*0.1 = 1,097 [B]_x000D_
 pro řez E, F, G 1.50*12.80*0.1 = 1,920 [C]_x000D_
 pro řez H, CH, I  1.05*(9.8+0.3)*0.1 = 1,061 [D]_x000D_
 Celkem: A+B+C+D = 5,764 [E]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</si>
  <si>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</si>
  <si>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"spádový beton pod rubovou drenáž, plocha odečtena ze vzorového příčného řezu"_x000D_
 0.1542*40.15 = 6,191 [A]</t>
  </si>
  <si>
    <t>podkladní vrstvy pod zámkovou dlažbu - lože ŠD 4/8 tl.40 mm</t>
  </si>
  <si>
    <t>25.0*0.04 = 1,000 [A]</t>
  </si>
  <si>
    <t>ŠDa 0/32</t>
  </si>
  <si>
    <t>"podkladní vrstva ŠD pod dlažbu - pro vyspádování plochy před vstupem do domu,"_x000D_
 "plocha odečtena z půdorysu"_x000D_
 25.0*0.1 = 2,500 [A]</t>
  </si>
  <si>
    <t>kačírek</t>
  </si>
  <si>
    <t>"plocha odečtena z půdorysu bez objemu původního materiálu"_x000D_
 (28.3558*0.12)-(18.3558*0.08) = 1,934 [A]</t>
  </si>
  <si>
    <t>458312</t>
  </si>
  <si>
    <t>VÝPLŇ ZA OPĚRAMI A ZDMI Z PROST BETONU DO C12/15</t>
  </si>
  <si>
    <t>"plocha odečtena z příčných řezů:"_x000D_
 "výplňový beton podél základu OZ"_x000D_
 0.4568*40.15 = 18,341 [A]</t>
  </si>
  <si>
    <t>465923</t>
  </si>
  <si>
    <t>PŘEDLÁŽDĚNÍ DLAŽBY Z BETON DLAŽDIC</t>
  </si>
  <si>
    <t>betonová zámková dlažba, lože ŠD 4/8 tl.40mm; výplň spár křemičitým pískem, vč. zametení - předpoklad využití původní dlažby po očištění tlakovou vodou</t>
  </si>
  <si>
    <t>"plocha odečtena z půdorysu"_x000D_
 25.0 = 25,000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</si>
  <si>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- nezahrnuje podklad pod dlažbu, vykazuje se samostatně položkami SD 45</t>
  </si>
  <si>
    <t>711131</t>
  </si>
  <si>
    <t>IZOLACE BĚŽNÝCH KONSTRUKCÍ PROTI VOLNĚ STÉKAJÍCÍ VODĚ ASFALTOVÝMI NÁTĚRY</t>
  </si>
  <si>
    <t>ALP + 2x ALN</t>
  </si>
  <si>
    <t>"plochy odečteny z tvarů OZ:"_x000D_
 lícOZ (0.55+0.45)*(39.45-22.47)+(0.55+0.3)*(11.74+0.94)+(0.45+0.16)*9.80 = 33,736 [A]_x000D_
 rub OZ (0.48+1.49)*(40.15-9.80)+(0.18+0.4)*9.8 = 65,474 [B]_x000D_
 Celkem: A+B = 99,210 [C]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</si>
  <si>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</si>
  <si>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76792</t>
  </si>
  <si>
    <t>OPLOCENÍ Z DRÁTĚNÉHO PLETIVA POTAŽENÉHO PLASTEM</t>
  </si>
  <si>
    <t>"obnova stávajícího oplocení na Z.Ú. "_x000D_
 1.5*1.7 = 2,550 [A]</t>
  </si>
  <si>
    <t>- položka zahrnuje vedle vlastního pletiva i rámy, rošty, lišty, kování, podpěrné, závěsné, upevňovací prvky, spojovací a těsnící materiál, pomocný materiál, kompletní povrchovou úpravu.
- nejsou zahrnuty sloupky, které se vykazují v samostatných položkách 338**, není zahrnuta podezdívka (272**)
- součástí položky je  případně i ostnatý drát, uvažovaná plocha se pak vypočítává po horní hranu drátu.</t>
  </si>
  <si>
    <t>76795</t>
  </si>
  <si>
    <t>OPLOCENÍ Z OCEL PROFILŮ</t>
  </si>
  <si>
    <t>POUZE OSAZENÍ a doprava, včetně kotevního materiálu a veškerých úprav dle daného typu oplocení! Materiál na oplocení je v režii majitele zahrady. Oplocení zahrnuje i vstupní branku na pozemek p.č. 1166.</t>
  </si>
  <si>
    <t>39.75*1.2 = 47,700 [A]</t>
  </si>
  <si>
    <t>- položka zahrnuje vedle vlastních zámečnických výrobků i rámy, rošty, lišty, kování, podpěrné, závěsné, upevňovací prvky, spojovací a těsnící materiál, pomocný materiál, kompletní povrchovou úpravu.
- nejsou zahrnuty sloupky a vzpěry, které se vykazují v samostatných položkách 338**, není zahrnuta podezdívka (272**)
- součástí položky je  případně i ostnatý drát, uvažovaná plocha se pak vypočítává po horní hranu drátu.</t>
  </si>
  <si>
    <t>87533</t>
  </si>
  <si>
    <t>POTRUBÍ DREN Z TRUB PLAST DN DO 150MM</t>
  </si>
  <si>
    <t>zaústění štěrbinového, odvodňovacího žlabu s roštem</t>
  </si>
  <si>
    <t>7.0 = 7,000 [A]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</si>
  <si>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</si>
  <si>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87733</t>
  </si>
  <si>
    <t>CHRÁNIČKY PŮLENÉ Z TRUB PLAST DN DO 150MM</t>
  </si>
  <si>
    <t>pro NN a metalický kabel - přípojky k domu</t>
  </si>
  <si>
    <t>3.5+4.5 = 8,000 [A]</t>
  </si>
  <si>
    <t>položky pro zhotovení potrubí platí bez ohledu na sklon
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</si>
  <si>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935111</t>
  </si>
  <si>
    <t>ŠTĚRBINOVÉ ŽLABY Z BETONOVÝCH DÍLCŮ ŠÍŘ DO 400MM VÝŠ DO 500MM BEZ OBRUBY</t>
  </si>
  <si>
    <t>včetně napojení do stávajícího odvodnění</t>
  </si>
  <si>
    <t>5.5 = 5,500 [A]</t>
  </si>
  <si>
    <t>položka zahrnuje:
- veškerý materiál, výrobky a polotovary, včetně mimostaveništní a vnitrostaveništní dopravy (rovněž přesuny), včetně naložení a složení,případně s uložením.
- veškeré práce nutné pro zřízení těchto konstrukcí, včetně zemních prací, lože, ukončení, patek, spárování, úpravy vtoku a výtoku. Měří se v [m] délky osy žlabu bez čistících kusů a odtokových vpustí.</t>
  </si>
  <si>
    <t>936501</t>
  </si>
  <si>
    <t>DROBNÉ DOPLŇK KONSTR KOVOVÉ NEREZ</t>
  </si>
  <si>
    <t>KG</t>
  </si>
  <si>
    <t>dodatečně vlepované kotvy pro kotvení plotových sloupků - položka bude provedena na přímý příkaz TDS - v  příp. že kotvy nejsou součástí dodaného systému oplocení</t>
  </si>
  <si>
    <t>"pro kotvení sloupků""oplocení:"_x000D_
 2*20*0.5 = 20,000 [A]</t>
  </si>
  <si>
    <t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</si>
  <si>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938541</t>
  </si>
  <si>
    <t>OČIŠTĚNÍ BETON KONSTR OTRYSKÁNÍM TLAK VODOU DO 200 BARŮ</t>
  </si>
  <si>
    <t>původní zámkové dlažby 25.0 = 25,000 [A]</t>
  </si>
  <si>
    <t>966118</t>
  </si>
  <si>
    <t>BOURÁNÍ KONSTRUKCÍ Z BETON DÍLCŮ S ODVOZEM DO 20KM</t>
  </si>
  <si>
    <t>včetně odvozu na skládku, poplatek za uložení na skládku je uveden v pol. č. 014102 a</t>
  </si>
  <si>
    <t>"kolmá zídka na OZ u vstupní branky, rozměry skrytých kcí jsou odhadnuty"_x000D_
 (0.80+0.5)*0.75*1.2 = 1,170 [A]</t>
  </si>
  <si>
    <t>966138</t>
  </si>
  <si>
    <t>BOURÁNÍ KONSTRUKCÍ Z KAMENE NA MC S ODVOZEM DO 20KM</t>
  </si>
  <si>
    <t>včetně odvozu vybouraného materiálu na místo určené investorem, příp. na skládku, poplatek za uložení na skládku je uveden v pol. č. 014102 b</t>
  </si>
  <si>
    <t>"rozměry skrytých kcí jsou odhadnuty, plocha odečtena z rozvinitého pohledu stávající OZ"_x000D_
 51.0841*0.3 = 15,325 [A]</t>
  </si>
  <si>
    <t>966158</t>
  </si>
  <si>
    <t>BOURÁNÍ KONSTRUKCÍ Z PROST BETONU S ODVOZEM DO 20KM</t>
  </si>
  <si>
    <t>"rozměry skrytých kcí jsou odhadnuty, plocha odečtena z rozvinitého pohledu stávající OZ"_x000D_
 51.0841*0.3 = 15,325 [A]_x000D_
 "drobné konstrukce (části zídek v zahradě, lokálně bet. římsa, resp. podezdívka (odhad)"_x000D_
 4.0 = 4,000 [B]_x000D_
 Celkem: A+B = 19,325 [C]</t>
  </si>
  <si>
    <t>966168</t>
  </si>
  <si>
    <t>BOURÁNÍ KONSTRUKCÍ ZE ŽELEZOBETONU S ODVOZEM DO 20KM</t>
  </si>
  <si>
    <t>plotové sloupky 22*(0.22*0.22*1.5) = 1,597 [A]</t>
  </si>
  <si>
    <t>96617</t>
  </si>
  <si>
    <t>BOURÁNÍ KONSTRUKCÍ ZE DŘEVA</t>
  </si>
  <si>
    <t>včetně dopravy a skládkovného</t>
  </si>
  <si>
    <t>"odstranění stávajícího dřevěného podepření OZ (odhad)"_x000D_
 3.0 = 3,000 [A]</t>
  </si>
  <si>
    <t>966842</t>
  </si>
  <si>
    <t>ODSTRANĚNÍ OPLOCENÍ Z DRÁT PLETIVA</t>
  </si>
  <si>
    <t>provizorní odstranění stávajícího oplocení na Z.Ú.</t>
  </si>
  <si>
    <t>1.5 = 1,500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</si>
  <si>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</si>
  <si>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Vedlejší rozpočtové náklady</t>
  </si>
  <si>
    <t>pol1</t>
  </si>
  <si>
    <t>Vytyčení inženýrských sítí před zahájením výstavby</t>
  </si>
  <si>
    <t>KČ</t>
  </si>
  <si>
    <t>115101201</t>
  </si>
  <si>
    <t>Čerpání vody na dopravní výšku do 10 m s uvažovaným průměrným přítokem do 500 l/min</t>
  </si>
  <si>
    <t>HOD</t>
  </si>
  <si>
    <t>CS ÚRS 2024 01</t>
  </si>
  <si>
    <t>115101301</t>
  </si>
  <si>
    <t>Pohotovost záložní čerpací soupravy pro dopravní výšku do 10 m s uvažovaným průměrným přítokem do 500 l/min</t>
  </si>
  <si>
    <t>DEN</t>
  </si>
  <si>
    <t>119001401</t>
  </si>
  <si>
    <t>Dočasné zajištění podzemního potrubí nebo vedení ve výkopišti ve stavu i poloze, ve kterých byla na začátku zemních prací a to s podepřením, vzepřením nebo vyvě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</si>
  <si>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</si>
  <si>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119001412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</si>
  <si>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</si>
  <si>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</si>
  <si>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</si>
  <si>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119001422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</si>
  <si>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</si>
  <si>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132254102</t>
  </si>
  <si>
    <t>Hloubení zapažených rýh šířky do 800 mm strojně s urovnáním dna do předepsaného profilu a spádu v hornině třídy těžitelnosti I skupiny 3 přes 20 do 50 m3</t>
  </si>
  <si>
    <t>pr.hl.DN150 1.55 = 1,550 [A]_x000D_
 Mezisoučet: A = 1,550 [B]_x000D_
 DN150 53.9*0.8*1.55 = 66,836 [C]_x000D_
 kom DN150 -(28.2*0.8*0.5) = -11,280 [D]_x000D_
 chodník DN150 -(8.2*0.8*0.25) = -1,640 [E]_x000D_
 ostruvek -(1.9*0.8*0.31) = -0,471 [F]_x000D_
 vjezd -(4.0*0.8*0.32) = -1,024 [G]_x000D_
 zaliv DN150 -(7.0*0.8*0.6) = -3,360 [H]_x000D_
 ornice DN150 -(11.6*0.8*0.1) = -0,928 [I]_x000D_
 Mezisoučet: C+D+E+F+G+H+I = 48,133 [J]_x000D_
 hloubení rýh do 800 mm 45% 48.133*0.45 = 21,660 [K]</t>
  </si>
  <si>
    <t>132254204</t>
  </si>
  <si>
    <t>Hloubení zapažených rýh šířky přes 800 do 2 000 mm strojně s urovnáním dna do předepsaného profilu a spádu v hornině třídy těžitelnosti I skupiny 3 přes 100 do</t>
  </si>
  <si>
    <t>Hloubení zapažených rýh šířky přes 800 do 2 000 mm strojně s urovnáním dna do předepsaného profilu a spádu v hornině třídy těžitelnosti I skupiny 3 přes 100 do 500 m3</t>
  </si>
  <si>
    <t>pr.hl.DN300 1.998 = 1,998 [A]_x000D_
 Mezisoučet: A = 1,998 [B]_x000D_
 DN300 312.8*1.12*1.998 = 699,971 [C]_x000D_
 rozšíření pro šachty (((2.2*2.2*0.57)*10.0)+((1.1*2.2*1.998)*10.0)) = 75,940 [D]_x000D_
 kom DN300 -(233.2*1.12*0.5) = -130,592 [E]_x000D_
 vjezd -(4.0*1.12*0.32) = -1,434 [F]_x000D_
 chodník DN300 -(10.7*1.12*0.25) = -2,996 [G]_x000D_
 ornice DN300 -(64.9*1.12*0.1) = -7,269 [H]_x000D_
 Mezisoučet: C+D+E+F+G+H = 633,621 [I]_x000D_
 hloubení rýh do 2000 mm 45% 633.62*0.45 = 285,129 [J]</t>
  </si>
  <si>
    <t>132354102</t>
  </si>
  <si>
    <t>Hloubení zapažených rýh šířky do 800 mm strojně s urovnáním dna do předepsaného profilu a spádu v hornině třídy těžitelnosti II skupiny 4 přes 20 do 50 m3</t>
  </si>
  <si>
    <t>132354204</t>
  </si>
  <si>
    <t>Hloubení zapažených rýh šířky přes 800 do 2 000 mm strojně s urovnáním dna do předepsaného profilu a spádu v hornině třídy těžitelnosti II skupiny 4 přes 100 do</t>
  </si>
  <si>
    <t>Hloubení zapažených rýh šířky přes 800 do 2 000 mm strojně s urovnáním dna do předepsaného profilu a spádu v hornině třídy těžitelnosti II skupiny 4 přes 100 do 500 m3</t>
  </si>
  <si>
    <t>132454101</t>
  </si>
  <si>
    <t>Hloubení zapažených rýh šířky do 800 mm strojně s urovnáním dna do předepsaného profilu a spádu v hornině třídy těžitelnosti II skupiny 5 do 20 m3</t>
  </si>
  <si>
    <t>pr.hl.DN150 1.55 = 1,550 [A]_x000D_
 Mezisoučet: A = 1,550 [B]_x000D_
 DN150 53.9*0.8*1.55 = 66,836 [C]_x000D_
 kom DN150 -(28.2*0.8*0.5) = -11,280 [D]_x000D_
 chodník DN150 -(8.2*0.8*0.25) = -1,640 [E]_x000D_
 ostruvek -(1.9*0.8*0.31) = -0,471 [F]_x000D_
 vjezd -(4.0*0.8*0.32) = -1,024 [G]_x000D_
 zaliv DN150 -(7.0*0.8*0.6) = -3,360 [H]_x000D_
 ornice DN150 -(11.6*0.8*0.1) = -0,928 [I]_x000D_
 Mezisoučet: C+D+E+F+G+H+I = 48,133 [J]_x000D_
 hloubení rýh do 800 mm 10% 48.133*0.10 = 4,813 [K]</t>
  </si>
  <si>
    <t>132454203</t>
  </si>
  <si>
    <t>Hloubení zapažených rýh šířky přes 800 do 2 000 mm strojně s urovnáním dna do předepsaného profilu a spádu v hornině třídy těžitelnosti II skupiny 5 přes 50 do</t>
  </si>
  <si>
    <t>Hloubení zapažených rýh šířky přes 800 do 2 000 mm strojně s urovnáním dna do předepsaného profilu a spádu v hornině třídy těžitelnosti II skupiny 5 přes 50 do 100 m3</t>
  </si>
  <si>
    <t>pr.hl.DN300 1.998 = 1,998 [A]_x000D_
 Mezisoučet: A = 1,998 [B]_x000D_
 DN300 312.8*1.12*1.998 = 699,971 [C]_x000D_
 rozšíření pro šachty (((2.2*2.2*0.57)*10.0)+((1.1*2.2*1.998)*10.0)) = 75,940 [D]_x000D_
 kom DN300 -(233.2*1.12*0.5) = -130,592 [E]_x000D_
 vjezd -(4.0*1.12*0.32) = -1,434 [F]_x000D_
 chodník DN300 -(10.7*1.12*0.25) = -2,996 [G]_x000D_
 ornice DN300 -(64.9*1.12*0.1) = -7,269 [H]_x000D_
 Mezisoučet: C+D+E+F+G+H = 633,621 [I]_x000D_
 hloubení rýh do 2000 mm 10% 633.62*0.10 = 63,362 [J]</t>
  </si>
  <si>
    <t>151811131</t>
  </si>
  <si>
    <t>Zřízení pažicích boxů pro pažení a rozepření stěn rýh podzemního vedení hloubka výkopu do 4 m, šířka do 1,2 m</t>
  </si>
  <si>
    <t>DN150 53.9*2.0*1.55 = 167,090 [A]_x000D_
 DN300 312.8*2.0*1.998 = 1249,949 [B]_x000D_
 Mezisoučet: A+B = 1417,039 [C]</t>
  </si>
  <si>
    <t>151811231</t>
  </si>
  <si>
    <t>Odstranění pažicích boxů pro pažení a rozepření stěn rýh podzemního vedení hloubka výkopu do 4 m, šířka do 1,2 m</t>
  </si>
  <si>
    <t>162351103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</si>
  <si>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</si>
  <si>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</si>
  <si>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"`odvoz na mezideponii`"_x000D_
 zpětný zásyp 204.272 = 204,272 [A]_x000D_
 "`odvoz z mezideponie`"_x000D_
 zpětný zásyp 204.272 = 204,272 [B]_x000D_
 Mezisoučet: A+B = 408,544 [C]</t>
  </si>
  <si>
    <t>162751115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</si>
  <si>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</si>
  <si>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"`odvoz na skládku 8,0 km`"_x000D_
 "`hloubení rýh do 800 mm`"_x000D_
 DN150 53.9*0.8*1.55 = 66,836 [A]_x000D_
 kom DN150 -(28.2*0.8*0.5) = -11,280 [B]_x000D_
 chodník DN150 -(8.2*0.8*0.25) = -1,640 [C]_x000D_
 ostruvek -(1.9*0.8*0.31) = -0,471 [D]_x000D_
 vjezd -(4.0*0.8*0.32) = -1,024 [E]_x000D_
 zaliv DN150 -(7.0*0.8*0.6) = -3,360 [F]_x000D_
 ornice DN150 -(11.6*0.8*0.1) = -0,928 [G]_x000D_
 Mezisoučet: A+B+C+D+E+F+G = 48,133 [H]_x000D_
 "`hloubení rýh do 2000 mm`"_x000D_
 DN300 312.8*1.12*1.998 = 699,971 [I]_x000D_
 rozšíření pro šachty (((2.2*2.2*0.57)*10.0)+((1.1*2.2*1.998)*10.0)) = 75,940 [J]_x000D_
 kom DN300 -(233.2*1.12*0.5) = -130,592 [K]_x000D_
 vjezd -(4.0*1.12*0.32) = -1,434 [L]_x000D_
 chodník DN300 -(10.7*1.12*0.25) = -2,996 [M]_x000D_
 ornice DN300 -(64.9*1.12*0.1) = -7,269 [N]_x000D_
 Mezisoučet: I+J+K+L+M+N = 633,621 [O]_x000D_
 hloubení rýh do 800 mm 45% 48.133*0.45 = 21,660 [P]_x000D_
 hloubení rýh do 2000 mm 45% 633.62*0.45 = 285,129 [Q]_x000D_
 zpětný zásyp -204.272 = -204,272 [R]_x000D_
 Mezisoučet: P+Q+R = 102,517 [S]</t>
  </si>
  <si>
    <t>162751135</t>
  </si>
  <si>
    <t>Vodorovné přemístění výkopku nebo sypaniny po suchu na obvyklém dopravním prostředku, bez naložení výkopku, avšak se složením bez rozhrnutí z horniny třídy těžitelnosti II skupiny 4 a 5 na vzdálenost přes 7 000 do 8 000 m</t>
  </si>
  <si>
    <t>"`odvoz na skládku 8,0 km`"_x000D_
 "`hloubení rýh do 800 mm`"_x000D_
 DN150 53.9*0.8*1.55 = 66,836 [A]_x000D_
 kom DN150 -(28.2*0.8*0.5) = -11,280 [B]_x000D_
 chodník DN150 -(8.2*0.8*0.25) = -1,640 [C]_x000D_
 ostruvek -(1.9*0.8*0.31) = -0,471 [D]_x000D_
 vjezd -(4.0*0.8*0.32) = -1,024 [E]_x000D_
 zaliv DN150 -(7.0*0.8*0.6) = -3,360 [F]_x000D_
 ornice DN150 -(11.6*0.8*0.1) = -0,928 [G]_x000D_
 Mezisoučet: A+B+C+D+E+F+G = 48,133 [H]_x000D_
 "`hloubení rýh do 2000 mm`"_x000D_
 DN300 312.8*1.12*1.998 = 699,971 [I]_x000D_
 rozšíření pro šachty (((2.2*2.2*0.57)*10.0)+((1.1*2.2*1.998)*10.0)) = 75,940 [J]_x000D_
 kom DN300 -(233.2*1.12*0.5) = -130,592 [K]_x000D_
 vjezd -(4.0*1.12*0.32) = -1,434 [L]_x000D_
 chodník DN300 -(10.7*1.12*0.25) = -2,996 [M]_x000D_
 ornice DN300 -(64.9*1.12*0.1) = -7,269 [N]_x000D_
 Mezisoučet: I+J+K+L+M+N = 633,621 [O]_x000D_
 hloubení rýh do 800 mm 55% 48.133*0.55 = 26,473 [P]_x000D_
 hloubení rýh do 2000 mm 45% 633.62*0.55 = 348,491 [Q]_x000D_
 Mezisoučet: P+Q = 374,964 [R]</t>
  </si>
  <si>
    <t>167151111</t>
  </si>
  <si>
    <t>Nakládání, skládání a překládání neulehlého výkopku nebo sypaniny strojně nakládání, množství přes 100 m3, z hornin třídy těžitelnosti I, skupiny 1 až 3</t>
  </si>
  <si>
    <t>zpětný zásyp 204.272 = 204,272 [A]</t>
  </si>
  <si>
    <t>171201221</t>
  </si>
  <si>
    <t>Poplatek za uložení stavebního odpadu na skládce (skládkovné) zeminy a kamení zatříděného do Katalogu odpadů pod kódem 17 05 04</t>
  </si>
  <si>
    <t>měrná hmotnost 1,8 CÚ2024 477.481*1.8 = 859,466 [A]</t>
  </si>
  <si>
    <t>171251101</t>
  </si>
  <si>
    <t>Uložení sypanin do násypů strojně s rozprostřením sypaniny ve vrstvách a s hrubým urovnáním nezhutněných jakékoliv třídy těžitelnosti</t>
  </si>
  <si>
    <t>přebytečný výkopek 102.517+374.964 = 477,481 [A]</t>
  </si>
  <si>
    <t>171251201</t>
  </si>
  <si>
    <t>Uložení sypaniny na skládky nebo meziskládky bez hutnění s upravením uložené sypaniny do předepsaného tvaru</t>
  </si>
  <si>
    <t>174151101</t>
  </si>
  <si>
    <t>Zásyp sypaninou z jakékoliv horniny strojně s uložením výkopku ve vrstvách se zhutněním jam, šachet, rýh nebo kolem objektů v těchto vykopávkách</t>
  </si>
  <si>
    <t>"`hloubení rýh do 800 mm`"_x000D_
 DN150 53.9*0.8*1.55 = 66,836 [A]_x000D_
 kom DN150 -(28.2*0.8*0.5) = -11,280 [B]_x000D_
 chodník DN150 -(8.2*0.8*0.25) = -1,640 [C]_x000D_
 ostruvek -(1.9*0.8*0.31) = -0,471 [D]_x000D_
 vjezd -(4.0*0.8*0.32) = -1,024 [E]_x000D_
 zaliv DN150 -(7.0*0.8*0.6) = -3,360 [F]_x000D_
 ornice DN150 -(11.6*0.8*0.1) = -0,928 [G]_x000D_
 Mezisoučet: A+B+C+D+E+F+G = 48,133 [H]_x000D_
 "`hloubení rýh do 2000 mm`"_x000D_
 DN300 312.8*1.12*1.998 = 699,971 [I]_x000D_
 rozšíření pro šachty (((2.2*2.2*0.57)*10.0)+((1.1*2.2*1.998)*10.0)) = 75,940 [J]_x000D_
 kom DN300 -(233.2*1.12*0.5) = -130,592 [K]_x000D_
 vjezd -(4.0*1.12*0.32) = -1,434 [L]_x000D_
 chodník DN300 -(10.7*1.12*0.25) = -2,996 [M]_x000D_
 ornice DN300 -(64.9*1.12*0.1) = -7,269 [N]_x000D_
 Mezisoučet: I+J+K+L+M+N = 633,621 [O]_x000D_
 obsyp -213.193 = -213,193 [P]_x000D_
 lože potrubí -54.005 = -54,005 [Q]_x000D_
 lože šachty -3.072 = -3,072 [R]_x000D_
 podkladní beton -2.94 = -2,940 [S]_x000D_
 zpětný zásyp 50% -204.272 = -204,272 [T]_x000D_
 Celkem: A+B+C+D+E+F+G+I+J+K+L+M+N+P+Q+R+S+T = 204,271 [U]_x000D_
 zpětný zásyp 50% 204.272 = 204,272 [V]_x000D_
 Mezisoučet: V = 204,272 [W]_x000D_
 204.271+204.272 = 408,543 [X]</t>
  </si>
  <si>
    <t>58344171</t>
  </si>
  <si>
    <t>štěrkodrť frakce 0/32</t>
  </si>
  <si>
    <t>měrná hmotnost 2,0, zásyp 50% 204.272*2.0 = 408,544 [A]</t>
  </si>
  <si>
    <t>175151101</t>
  </si>
  <si>
    <t>Obsypání potrubí strojně sypaninou z vhodných třídy těžitelnosti I a II, skupiny 1 až 4 nebo materiálem připraveným podél výkopu ve vzdálenosti do 3 m od jeho k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</si>
  <si>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</si>
  <si>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DN150 53.9*0.8*0.46 = 19,835 [A]_x000D_
 DN300 312.8*1.12*0.615 = 215,457 [B]_x000D_
 objem potrubí DN300 -(3.14*(0.15)^2*312.8) = -22,099 [C]_x000D_
 Mezisoučet: A+B+C = 213,193 [D]</t>
  </si>
  <si>
    <t>58337303</t>
  </si>
  <si>
    <t>štěrkopísek frakce 0/8</t>
  </si>
  <si>
    <t>měr. hmotnost 2,0 213.193*2.0 = 426,386 [A]</t>
  </si>
  <si>
    <t>Zakládání</t>
  </si>
  <si>
    <t>212755214</t>
  </si>
  <si>
    <t>Trativody bez lože z drenážních trubek plastových flexibilních D 100 mm</t>
  </si>
  <si>
    <t>DN150 53.9 = 53,900 [A]_x000D_
 DN300 312.8 = 312,800 [B]_x000D_
 Celkem: A+B = 366,700 [C]</t>
  </si>
  <si>
    <t>Svislé a kompletní konstrukce</t>
  </si>
  <si>
    <t>359901111</t>
  </si>
  <si>
    <t>Vyčištění stok jakékoliv výšky</t>
  </si>
  <si>
    <t>359901211</t>
  </si>
  <si>
    <t>Monitoring stok (kamerový systém) jakékoli výšky nová kanalizace</t>
  </si>
  <si>
    <t>DN300 312.8 = 312,800 [A]</t>
  </si>
  <si>
    <t>451541111</t>
  </si>
  <si>
    <t>Lože pod potrubí, stoky a drobné objekty v otevřeném výkopu ze štěrkodrtě 0-63 mm</t>
  </si>
  <si>
    <t>podklad štěrk šachta DN1000 (1.6*1.6*0.12)*10.0 = 3,072 [A]_x000D_
 Celkem: A = 3,072 [B]</t>
  </si>
  <si>
    <t>451573111</t>
  </si>
  <si>
    <t>Lože pod potrubí, stoky a drobné objekty v otevřeném výkopu z písku a štěrkopísku do 63 mm</t>
  </si>
  <si>
    <t>DN150 53.9*0.18*0.15 = 1,455 [A]_x000D_
 DN300 312.8*1.12*0.15 = 52,550 [B]_x000D_
 Mezisoučet: A+B = 54,006 [C]</t>
  </si>
  <si>
    <t>452112111</t>
  </si>
  <si>
    <t>Osazení betonových dílců prstenců nebo rámů pod poklopy a mříže, výšky do 100 mm</t>
  </si>
  <si>
    <t>1. V cenách nejsou započteny náklady na dodávku betonových výrobků; tyto se oceňují ve specifikaci.</t>
  </si>
  <si>
    <t>59224184</t>
  </si>
  <si>
    <t>prstenec šachtový vyrovnávací betonový 625x120x40mm</t>
  </si>
  <si>
    <t>59224185</t>
  </si>
  <si>
    <t>prstenec šachtový vyrovnávací betonový 625x120x60mm</t>
  </si>
  <si>
    <t>59224187</t>
  </si>
  <si>
    <t>prstenec šachtový vyrovnávací betonový 625x120x100mm</t>
  </si>
  <si>
    <t>452112121</t>
  </si>
  <si>
    <t>Osazení betonových dílců prstenců nebo rámů pod poklopy a mříže, výšky přes 100 do 200 mm</t>
  </si>
  <si>
    <t>59224188</t>
  </si>
  <si>
    <t>prstenec šachtový vyrovnávací betonový 625x120x120mm</t>
  </si>
  <si>
    <t>452311131</t>
  </si>
  <si>
    <t>Podkladní a zajišťovací konstrukce z betonu prostého v otevřeném výkopu bez zvýšených nároků na prostředí desky pod potrubí, stoky a drobné objekty z betonu tř.</t>
  </si>
  <si>
    <t>Podkladní a zajišťovací konstrukce z betonu prostého v otevřeném výkopu bez zvýšených nároků na prostředí desky pod potrubí, stoky a drobné objekty z betonu tř. C 12/15</t>
  </si>
  <si>
    <t>podklad bet. šachty DN1000 (1.4*1.4*0.15)*10.0 = 2,940 [A]_x000D_
 Celkem: A = 2,940 [B]</t>
  </si>
  <si>
    <t>452351111</t>
  </si>
  <si>
    <t>Bednění podkladních a zajišťovacích konstrukcí v otevřeném výkopu desek nebo sedlových loží pod potrubí, stoky a drobné objekty zřízení</t>
  </si>
  <si>
    <t>šachta DN1000 ((1.4*0.15)*4)*10.0 = 8,400 [A]_x000D_
 Mezisoučet: A = 8,400 [B]</t>
  </si>
  <si>
    <t>452351112</t>
  </si>
  <si>
    <t>Bednění podkladních a zajišťovacích konstrukcí v otevřeném výkopu desek nebo sedlových loží pod potrubí, stoky a drobné objekty odstranění</t>
  </si>
  <si>
    <t>452368211</t>
  </si>
  <si>
    <t>Výztuž podkladních desek, bloků nebo pražců v otevřeném výkopu ze svařovaných sítí typu Kari</t>
  </si>
  <si>
    <t>měrná hmotnost 6,06 kg/m2 39.2*0.00606 = 0,238 [A]</t>
  </si>
  <si>
    <t>Trubní vedení</t>
  </si>
  <si>
    <t>871313121</t>
  </si>
  <si>
    <t>Montáž kanalizačního potrubí z tvrdého PVC-U hladkého plnostěnného tuhost SN 8 DN 160</t>
  </si>
  <si>
    <t>28611165</t>
  </si>
  <si>
    <t>trubka kanalizační PVC-U plnostěnná jednovrstvá DN 160x3000mm SN8</t>
  </si>
  <si>
    <t>871373121</t>
  </si>
  <si>
    <t>Montáž kanalizačního potrubí z tvrdého PVC-U hladkého plnostěnného tuhost SN 8 DN 315</t>
  </si>
  <si>
    <t>28611216</t>
  </si>
  <si>
    <t>trubka kanalizační PVC-U plnostěnná jednovrstvá DN 315x3000mm SN8</t>
  </si>
  <si>
    <t>877315211</t>
  </si>
  <si>
    <t>Montáž tvarovek na kanalizačním plastovém potrubí z PP nebo PVC-U hladkého plnostěnného kolen, víček nebo hrdlových uzávěrů DN 150</t>
  </si>
  <si>
    <t>28611361</t>
  </si>
  <si>
    <t>koleno kanalizační PVC KG 160x45°</t>
  </si>
  <si>
    <t>877375221</t>
  </si>
  <si>
    <t>Montáž tvarovek na kanalizačním plastovém potrubí z PP nebo PVC-U hladkého plnostěnného odboček DN 300</t>
  </si>
  <si>
    <t>28611404</t>
  </si>
  <si>
    <t>odbočka kanalizační plastová s hrdlem KG 315/160/45°</t>
  </si>
  <si>
    <t>892312121</t>
  </si>
  <si>
    <t>Tlakové zkoušky vzduchem těsnícími vaky ucpávkovými DN 150</t>
  </si>
  <si>
    <t>ÚSEK</t>
  </si>
  <si>
    <t>892372121</t>
  </si>
  <si>
    <t>Tlakové zkoušky vzduchem těsnícími vaky ucpávkovými DN 300</t>
  </si>
  <si>
    <t>894411311</t>
  </si>
  <si>
    <t>Osazení betonových nebo železobetonových dílců pro šachty skruží rovných</t>
  </si>
  <si>
    <t>59224160</t>
  </si>
  <si>
    <t>skruž betonová kanalizační se stupadly 100x25x12cm</t>
  </si>
  <si>
    <t>59224161</t>
  </si>
  <si>
    <t>skruž betonová kanalizační se stupadly 100x50x12cm</t>
  </si>
  <si>
    <t>59224348</t>
  </si>
  <si>
    <t>těsnění elastomerové pro spojení šachetních dílů DN 1000</t>
  </si>
  <si>
    <t>894412411</t>
  </si>
  <si>
    <t>Osazení betonových nebo železobetonových dílců pro šachty skruží přechodových</t>
  </si>
  <si>
    <t>59224312</t>
  </si>
  <si>
    <t>konus betonové šachty DN 1000 kanalizační 100x62,5x58cm tl stěny 12 stupadla poplastovaná</t>
  </si>
  <si>
    <t>894414111</t>
  </si>
  <si>
    <t>Osazení betonových nebo železobetonových dílců pro šachty skruží základových (dno)</t>
  </si>
  <si>
    <t>59224337</t>
  </si>
  <si>
    <t>dno betonové šachty DN 1000 kanalizační výšky 60cm</t>
  </si>
  <si>
    <t>899104112</t>
  </si>
  <si>
    <t>Osazení poklopů litinových, ocelových nebo železobetonových včetně rámů pro třídu zatížení D400, E600</t>
  </si>
  <si>
    <t>1. V cenách 899 10 -.112 nejsou započteny náklady na dodání poklopů včetně rámů; tyto náklady se
 oceňují ve specifikaci.
2. V cenách 899 10 -.113 nejsou započteny náklady na:
 a) dodání poklopů; tyto náklady se oceňují ve specifikaci,
 b) montáž rámů, která se oceňuje cenami souboru 452 11-21.. části A01 tohoto katalogu.
3. Poklopy a vtokové mříže dělíme do těchto tříd zatížení:
 a) A15, A50 pro plochy používané výlučně chodci a cyklisty,
 b) B125 pro chodníky, pěší zóny a plochy srovnatelné, plochy pro stání a parkování osobních
 automobilů i v patrech,
 c) C250 pro poklopy umístěné v ploše odvodňovacích proužků pozemní komunikace, která měřeno od
 hrany obrubníku, zasahuje nejvíce 0,5 m do vozovkya nejvíce 0,2 m do chodníku,
 d) D400 pro vozovky pozemních komunikací, ulice pro pěší, zpevněné krajnice a parkovací plochy,
 které jsou přístupné pro všechny druhy silničních vozidel,
 e) E600 pro plochy, které budou vystavené zvláště vysokému zatížení kol.</t>
  </si>
  <si>
    <t>59224661</t>
  </si>
  <si>
    <t>poklop šachtový betonový, litinový rám 785(610)x160mm D400 s odvětráním</t>
  </si>
  <si>
    <t>55241406</t>
  </si>
  <si>
    <t>poklop šachtový s rámem DN 600 třída D400 s odvětráním</t>
  </si>
  <si>
    <t>899-R2</t>
  </si>
  <si>
    <t>napojení na stávající kanalizaci přes novou revizní šachtu</t>
  </si>
  <si>
    <t>899-R3</t>
  </si>
  <si>
    <t>napojení uliční / lapače splavenini / žlabu</t>
  </si>
  <si>
    <t>Ostatní konstrukce a práce, bourání</t>
  </si>
  <si>
    <t>977151124</t>
  </si>
  <si>
    <t>Jádrové vrty diamantovými korunkami do stavebních materiálů (železobetonu, betonu, cihel, obkladů, dlažeb, kamene) průměru přes 150 do 180 mm</t>
  </si>
  <si>
    <t>7.0*0.15 = 1,050 [A]</t>
  </si>
  <si>
    <t>997</t>
  </si>
  <si>
    <t>Přesun sutě</t>
  </si>
  <si>
    <t>997002611</t>
  </si>
  <si>
    <t>Nakládání suti a vybouraných hmot na dopravní prostředek pro vodorovné přemístění</t>
  </si>
  <si>
    <t>ŽB 0.059 = 0,059 [A]_x000D_
 Celkem: A = 0,059 [B]</t>
  </si>
  <si>
    <t>997013501</t>
  </si>
  <si>
    <t>Odvoz suti a vybouraných hmot na skládku nebo meziskládku se složením, na vzdálenost do 1 km</t>
  </si>
  <si>
    <t>997013509</t>
  </si>
  <si>
    <t>Odvoz suti a vybouraných hmot na skládku nebo meziskládku se složením, na vzdálenost Příplatek k ceně za každý další započatý 1 km přes 1 km</t>
  </si>
  <si>
    <t>odvoz na skládku 8 km 0.059*7 = 0,413 [A]</t>
  </si>
  <si>
    <t>997221625</t>
  </si>
  <si>
    <t>Poplatek za uložení stavebního odpadu na skládce (skládkovné) z armovaného betonu zatříděného do Katalogu odpadů pod kódem 17 01 01</t>
  </si>
  <si>
    <t>ŽB 0.059 = 0,059 [A]</t>
  </si>
  <si>
    <t>998</t>
  </si>
  <si>
    <t>Přesun hmot</t>
  </si>
  <si>
    <t>998276101</t>
  </si>
  <si>
    <t>Přesun hmot pro trubní vedení hloubené z trub z plastických hmot nebo sklolaminátových pro vodovody, kanalizace, teplovody, produktovody v otevřeném výkopu dopr</t>
  </si>
  <si>
    <t>Přesun hmot pro trubní vedení hloubené z trub z plastických hmot nebo sklolaminátových pro vodovody, kanalizace, teplovody, produktovody v otevřeném výkopu dopravní vzdálenost do 15 m</t>
  </si>
  <si>
    <t>VRN1</t>
  </si>
  <si>
    <t>Průzkumné, geodetické a projektové práce</t>
  </si>
  <si>
    <t>012103000</t>
  </si>
  <si>
    <t>Geodetické práce před výstavbou</t>
  </si>
  <si>
    <t>012203000</t>
  </si>
  <si>
    <t>Geodetické práce při provádění stavby</t>
  </si>
  <si>
    <t>012303000</t>
  </si>
  <si>
    <t>Geodetické práce po výstavbě</t>
  </si>
  <si>
    <t>013244000</t>
  </si>
  <si>
    <t>Realizační a dílenská dokumentace stavby</t>
  </si>
  <si>
    <t>013254000</t>
  </si>
  <si>
    <t>Dokumentace skutečného provedení stavby</t>
  </si>
  <si>
    <t>VRN3</t>
  </si>
  <si>
    <t>Zařízení staveniště</t>
  </si>
  <si>
    <t>030001000</t>
  </si>
  <si>
    <t>Zařízení, vlastní provoz a demontáž staveniště</t>
  </si>
  <si>
    <t>VRN4</t>
  </si>
  <si>
    <t>Inženýrská činnost</t>
  </si>
  <si>
    <t>043134000</t>
  </si>
  <si>
    <t>Zkoušky zatěžovací</t>
  </si>
  <si>
    <t>045002000</t>
  </si>
  <si>
    <t>Kompletační a koordinační činnost</t>
  </si>
  <si>
    <t>049002000</t>
  </si>
  <si>
    <t>Ostatní inženýrská činnost</t>
  </si>
  <si>
    <t>VRN7</t>
  </si>
  <si>
    <t>Provozní vlivy</t>
  </si>
  <si>
    <t>072103011</t>
  </si>
  <si>
    <t>Zajištění DIO komunikace II. a III. třídy - jednoduché el. vedení</t>
  </si>
  <si>
    <t>VRN9</t>
  </si>
  <si>
    <t>Ostatní náklady</t>
  </si>
  <si>
    <t>090001000</t>
  </si>
  <si>
    <t>pořízení fotodokumentace stávajících objektů a místa stavby</t>
  </si>
  <si>
    <t>001</t>
  </si>
  <si>
    <t>Demontáž stávajícího svítidla</t>
  </si>
  <si>
    <t>KS</t>
  </si>
  <si>
    <t>002</t>
  </si>
  <si>
    <t>Demontáž stožáru včetně výložníku, odstranění základu</t>
  </si>
  <si>
    <t>003</t>
  </si>
  <si>
    <t>Stožár 6m, kónický lakovaný</t>
  </si>
  <si>
    <t>004</t>
  </si>
  <si>
    <t>Stožár 8m, kónický lakovaný</t>
  </si>
  <si>
    <t>výška svítidla včetně obloukového výložníku</t>
  </si>
  <si>
    <t>005</t>
  </si>
  <si>
    <t>Výložník obloukový 1.5m, lakovaný</t>
  </si>
  <si>
    <t>006</t>
  </si>
  <si>
    <t>Výložník obloukový 2m, lakovaný</t>
  </si>
  <si>
    <t>007</t>
  </si>
  <si>
    <t>Svítidlo typ LED 1 39W, 3000K, dle TZ a výpočtu osv.</t>
  </si>
  <si>
    <t>008</t>
  </si>
  <si>
    <t>Svítidlo typ LED 2 25W, 3000K, dle TZ a výpočtu osv.</t>
  </si>
  <si>
    <t>009</t>
  </si>
  <si>
    <t>Svítidlo typ LED 3 60W, 3000K, dle TZ a výpočtu osv</t>
  </si>
  <si>
    <t>010</t>
  </si>
  <si>
    <t>Programování předřadníku svítidla</t>
  </si>
  <si>
    <t>011</t>
  </si>
  <si>
    <t>Recyklační poplatek za svítidlo</t>
  </si>
  <si>
    <t>012</t>
  </si>
  <si>
    <t>Výkop pro základ stožáru</t>
  </si>
  <si>
    <t>013</t>
  </si>
  <si>
    <t>Betonový základ pro stožár s pouzdrem</t>
  </si>
  <si>
    <t>014</t>
  </si>
  <si>
    <t>Stožárová svorkovnice s jištěním</t>
  </si>
  <si>
    <t>015</t>
  </si>
  <si>
    <t>Kabel CYKY 3x1,5</t>
  </si>
  <si>
    <t>016</t>
  </si>
  <si>
    <t>Kabel CYKY 4x10</t>
  </si>
  <si>
    <t>017</t>
  </si>
  <si>
    <t>Chránička DN50</t>
  </si>
  <si>
    <t>018</t>
  </si>
  <si>
    <t>Chránička DN110</t>
  </si>
  <si>
    <t>019</t>
  </si>
  <si>
    <t>Zemnící páska FeZn 30x4</t>
  </si>
  <si>
    <t>020</t>
  </si>
  <si>
    <t>Zemnící drát FeZn 10mm/PVC</t>
  </si>
  <si>
    <t>021</t>
  </si>
  <si>
    <t>Oko na zemnící drát, M8</t>
  </si>
  <si>
    <t>022</t>
  </si>
  <si>
    <t>Svorka SK</t>
  </si>
  <si>
    <t>023</t>
  </si>
  <si>
    <t>Výkop 30x60</t>
  </si>
  <si>
    <t>bm</t>
  </si>
  <si>
    <t>024</t>
  </si>
  <si>
    <t>Zához, hutnění 30x40</t>
  </si>
  <si>
    <t>025</t>
  </si>
  <si>
    <t>Výkop 50x120</t>
  </si>
  <si>
    <t>026</t>
  </si>
  <si>
    <t>Zához, hutnění 50x100</t>
  </si>
  <si>
    <t>027</t>
  </si>
  <si>
    <t>Pískové lože 20cm</t>
  </si>
  <si>
    <t>028</t>
  </si>
  <si>
    <t>Signalizační folie</t>
  </si>
  <si>
    <t>029</t>
  </si>
  <si>
    <t>Provizorní terénní úpravy</t>
  </si>
  <si>
    <t>030</t>
  </si>
  <si>
    <t>Pomocné stavební a montážní práce</t>
  </si>
  <si>
    <t>031</t>
  </si>
  <si>
    <t>Napojení na stávající rozvody</t>
  </si>
  <si>
    <t>032</t>
  </si>
  <si>
    <t>Doprava</t>
  </si>
  <si>
    <t>033</t>
  </si>
  <si>
    <t>Odvoz a likvidace odpadu</t>
  </si>
  <si>
    <t>034</t>
  </si>
  <si>
    <t>Koordinace se správci sítí</t>
  </si>
  <si>
    <t>035</t>
  </si>
  <si>
    <t>Fyzické vytýčení stávajících sítí</t>
  </si>
  <si>
    <t>036</t>
  </si>
  <si>
    <t>Pronájem plošiny</t>
  </si>
  <si>
    <t>037</t>
  </si>
  <si>
    <t>Pronájem jeřábu</t>
  </si>
  <si>
    <t>038</t>
  </si>
  <si>
    <t>Výchozí revize</t>
  </si>
  <si>
    <t>039</t>
  </si>
  <si>
    <t>Dopravní značení</t>
  </si>
  <si>
    <t>040</t>
  </si>
  <si>
    <t>Geodetické vytýčení nových rozvodů VO</t>
  </si>
  <si>
    <t>KM</t>
  </si>
  <si>
    <t>041</t>
  </si>
  <si>
    <t>Projektová dokumentace skutečného provedení</t>
  </si>
  <si>
    <t>00000</t>
  </si>
  <si>
    <t>SOUBOR</t>
  </si>
  <si>
    <t>V samostatném dokumentu</t>
  </si>
  <si>
    <t>plný prefabrikovaný blok 750/400/150 mm barva šedá_x000D_
pol. vč. dodání a uložení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</si>
</sst>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6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9" fillId="4" borderId="0" xfId="0" applyFont="1" applyFill="1"/>
    <xf numFmtId="0" fontId="3" fillId="2" borderId="0" xfId="2" applyFill="1">
      <alignment horizontal="left" vertical="center" wrapText="1"/>
    </xf>
    <xf numFmtId="0" fontId="0" fillId="2" borderId="0" xfId="0" applyFill="1"/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</cellXfs>
  <cellStyles count="9">
    <cellStyle name="NadpisRekapitulaceSoupisPraciStyle" xfId="2"/>
    <cellStyle name="NadpisStrukturyStyle" xfId="6"/>
    <cellStyle name="NadpisySloupcuStyle" xfId="4"/>
    <cellStyle name="Normální" xfId="0" builtinId="0"/>
    <cellStyle name="NormalStyle" xfId="1"/>
    <cellStyle name="PolDoplnInfoStyle" xfId="8"/>
    <cellStyle name="RekapitulaceCenyStyle" xfId="3"/>
    <cellStyle name="StavbaRozpocetHeaderStyle" xfId="5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/>
  </sheetViews>
  <sheetFormatPr defaultRowHeight="15" x14ac:dyDescent="0.25"/>
  <cols>
    <col min="1" max="2" width="31.42578125" customWidth="1"/>
    <col min="3" max="5" width="18.8554687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8" t="s">
        <v>2</v>
      </c>
      <c r="C2" s="3"/>
      <c r="D2" s="3"/>
      <c r="E2" s="3"/>
    </row>
    <row r="3" spans="1:5" x14ac:dyDescent="0.25">
      <c r="A3" s="3"/>
      <c r="B3" s="49"/>
      <c r="C3" s="3"/>
      <c r="D3" s="3"/>
      <c r="E3" s="3"/>
    </row>
    <row r="4" spans="1:5" x14ac:dyDescent="0.25">
      <c r="A4" s="3"/>
      <c r="B4" s="48" t="s">
        <v>3</v>
      </c>
      <c r="C4" s="49"/>
      <c r="D4" s="49"/>
      <c r="E4" s="49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4" t="s">
        <v>4</v>
      </c>
      <c r="C6" s="5">
        <f>SUM(C10:C16)</f>
        <v>0</v>
      </c>
      <c r="D6" s="3"/>
      <c r="E6" s="3"/>
    </row>
    <row r="7" spans="1:5" x14ac:dyDescent="0.25">
      <c r="A7" s="3"/>
      <c r="B7" s="4" t="s">
        <v>5</v>
      </c>
      <c r="C7" s="5">
        <f>SUM(E10:E16)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x14ac:dyDescent="0.25">
      <c r="A10" s="7" t="s">
        <v>11</v>
      </c>
      <c r="B10" s="7" t="s">
        <v>12</v>
      </c>
      <c r="C10" s="8">
        <f>'SO 000'!I3</f>
        <v>0</v>
      </c>
      <c r="D10" s="8">
        <f>SUMIFS('SO 000'!O:O,'SO 000'!A:A,"P")</f>
        <v>0</v>
      </c>
      <c r="E10" s="8">
        <f t="shared" ref="E10:E16" si="0">C10+D10</f>
        <v>0</v>
      </c>
    </row>
    <row r="11" spans="1:5" x14ac:dyDescent="0.25">
      <c r="A11" s="7" t="s">
        <v>13</v>
      </c>
      <c r="B11" s="7" t="s">
        <v>14</v>
      </c>
      <c r="C11" s="8">
        <f>'SO 101'!I3</f>
        <v>0</v>
      </c>
      <c r="D11" s="8">
        <f>SUMIFS('SO 101'!O:O,'SO 101'!A:A,"P")</f>
        <v>0</v>
      </c>
      <c r="E11" s="8">
        <f t="shared" si="0"/>
        <v>0</v>
      </c>
    </row>
    <row r="12" spans="1:5" x14ac:dyDescent="0.25">
      <c r="A12" s="7" t="s">
        <v>15</v>
      </c>
      <c r="B12" s="7" t="s">
        <v>16</v>
      </c>
      <c r="C12" s="8">
        <f>'SO 102'!I3</f>
        <v>0</v>
      </c>
      <c r="D12" s="8">
        <f>SUMIFS('SO 102'!O:O,'SO 102'!A:A,"P")</f>
        <v>0</v>
      </c>
      <c r="E12" s="8">
        <f t="shared" si="0"/>
        <v>0</v>
      </c>
    </row>
    <row r="13" spans="1:5" x14ac:dyDescent="0.25">
      <c r="A13" s="7" t="s">
        <v>17</v>
      </c>
      <c r="B13" s="7" t="s">
        <v>18</v>
      </c>
      <c r="C13" s="8">
        <f>'SO 251'!I3</f>
        <v>0</v>
      </c>
      <c r="D13" s="8">
        <f>SUMIFS('SO 251'!O:O,'SO 251'!A:A,"P")</f>
        <v>0</v>
      </c>
      <c r="E13" s="8">
        <f t="shared" si="0"/>
        <v>0</v>
      </c>
    </row>
    <row r="14" spans="1:5" x14ac:dyDescent="0.25">
      <c r="A14" s="7" t="s">
        <v>19</v>
      </c>
      <c r="B14" s="7" t="s">
        <v>20</v>
      </c>
      <c r="C14" s="8">
        <f>'SO 301'!I3</f>
        <v>0</v>
      </c>
      <c r="D14" s="8">
        <f>SUMIFS('SO 301'!O:O,'SO 301'!A:A,"P")</f>
        <v>0</v>
      </c>
      <c r="E14" s="8">
        <f t="shared" si="0"/>
        <v>0</v>
      </c>
    </row>
    <row r="15" spans="1:5" x14ac:dyDescent="0.25">
      <c r="A15" s="7" t="s">
        <v>21</v>
      </c>
      <c r="B15" s="7" t="s">
        <v>22</v>
      </c>
      <c r="C15" s="8">
        <f>'SO 401'!I3</f>
        <v>0</v>
      </c>
      <c r="D15" s="8">
        <f>SUMIFS('SO 401'!O:O,'SO 401'!A:A,"P")</f>
        <v>0</v>
      </c>
      <c r="E15" s="8">
        <f t="shared" si="0"/>
        <v>0</v>
      </c>
    </row>
    <row r="16" spans="1:5" x14ac:dyDescent="0.25">
      <c r="A16" s="7" t="s">
        <v>23</v>
      </c>
      <c r="B16" s="7" t="s">
        <v>24</v>
      </c>
      <c r="C16" s="8">
        <f>'SO 800'!I3</f>
        <v>0</v>
      </c>
      <c r="D16" s="8">
        <f>SUMIFS('SO 800'!O:O,'SO 800'!A:A,"P")</f>
        <v>0</v>
      </c>
      <c r="E16" s="8">
        <f t="shared" si="0"/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opLeftCell="B1" workbookViewId="0">
      <selection activeCell="B1" sqref="B1"/>
    </sheetView>
  </sheetViews>
  <sheetFormatPr defaultRowHeight="15" x14ac:dyDescent="0.25"/>
  <cols>
    <col min="1" max="1" width="8.85546875" hidden="1"/>
    <col min="2" max="2" width="15.7109375" customWidth="1"/>
    <col min="3" max="3" width="9.42578125" customWidth="1"/>
    <col min="4" max="4" width="12.5703125" customWidth="1"/>
    <col min="5" max="5" width="63" customWidth="1"/>
    <col min="6" max="6" width="12.5703125" customWidth="1"/>
    <col min="7" max="9" width="15.7109375" customWidth="1"/>
    <col min="10" max="10" width="14.7109375" bestFit="1" customWidth="1"/>
    <col min="15" max="16" width="8.85546875" hidden="1"/>
  </cols>
  <sheetData>
    <row r="1" spans="1:16" x14ac:dyDescent="0.25">
      <c r="A1" s="1" t="s">
        <v>0</v>
      </c>
      <c r="B1" s="9"/>
      <c r="C1" s="10"/>
      <c r="D1" s="10"/>
      <c r="E1" s="11" t="s">
        <v>1</v>
      </c>
      <c r="F1" s="10"/>
      <c r="G1" s="10"/>
      <c r="H1" s="10"/>
      <c r="I1" s="10"/>
      <c r="J1" s="12"/>
      <c r="P1">
        <v>3</v>
      </c>
    </row>
    <row r="2" spans="1:16" ht="20.25" x14ac:dyDescent="0.25">
      <c r="A2" s="1"/>
      <c r="B2" s="13"/>
      <c r="C2" s="14"/>
      <c r="D2" s="14"/>
      <c r="E2" s="15" t="s">
        <v>25</v>
      </c>
      <c r="F2" s="14"/>
      <c r="G2" s="14"/>
      <c r="H2" s="14"/>
      <c r="I2" s="14"/>
      <c r="J2" s="16"/>
    </row>
    <row r="3" spans="1:16" ht="30" x14ac:dyDescent="0.25">
      <c r="A3" s="3" t="s">
        <v>26</v>
      </c>
      <c r="B3" s="17" t="s">
        <v>27</v>
      </c>
      <c r="C3" s="52" t="s">
        <v>28</v>
      </c>
      <c r="D3" s="53"/>
      <c r="E3" s="18" t="s">
        <v>29</v>
      </c>
      <c r="F3" s="14"/>
      <c r="G3" s="14"/>
      <c r="H3" s="19" t="s">
        <v>11</v>
      </c>
      <c r="I3" s="20">
        <f>SUMIFS(I8:I18,A8:A18,"SD")</f>
        <v>0</v>
      </c>
      <c r="J3" s="16"/>
      <c r="O3">
        <v>0</v>
      </c>
      <c r="P3">
        <v>2</v>
      </c>
    </row>
    <row r="4" spans="1:16" x14ac:dyDescent="0.25">
      <c r="A4" s="3" t="s">
        <v>30</v>
      </c>
      <c r="B4" s="17" t="s">
        <v>31</v>
      </c>
      <c r="C4" s="52" t="s">
        <v>11</v>
      </c>
      <c r="D4" s="53"/>
      <c r="E4" s="18" t="s">
        <v>12</v>
      </c>
      <c r="F4" s="14"/>
      <c r="G4" s="14"/>
      <c r="H4" s="14"/>
      <c r="I4" s="14"/>
      <c r="J4" s="16"/>
      <c r="O4">
        <v>0.15</v>
      </c>
      <c r="P4">
        <v>2</v>
      </c>
    </row>
    <row r="5" spans="1:16" x14ac:dyDescent="0.25">
      <c r="A5" s="54" t="s">
        <v>32</v>
      </c>
      <c r="B5" s="55" t="s">
        <v>33</v>
      </c>
      <c r="C5" s="50" t="s">
        <v>34</v>
      </c>
      <c r="D5" s="50" t="s">
        <v>35</v>
      </c>
      <c r="E5" s="50" t="s">
        <v>36</v>
      </c>
      <c r="F5" s="50" t="s">
        <v>37</v>
      </c>
      <c r="G5" s="50" t="s">
        <v>38</v>
      </c>
      <c r="H5" s="50" t="s">
        <v>39</v>
      </c>
      <c r="I5" s="50"/>
      <c r="J5" s="51" t="s">
        <v>40</v>
      </c>
      <c r="O5">
        <v>0.21</v>
      </c>
    </row>
    <row r="6" spans="1:16" x14ac:dyDescent="0.25">
      <c r="A6" s="54"/>
      <c r="B6" s="55"/>
      <c r="C6" s="50"/>
      <c r="D6" s="50"/>
      <c r="E6" s="50"/>
      <c r="F6" s="50"/>
      <c r="G6" s="50"/>
      <c r="H6" s="6" t="s">
        <v>41</v>
      </c>
      <c r="I6" s="6" t="s">
        <v>42</v>
      </c>
      <c r="J6" s="51"/>
    </row>
    <row r="7" spans="1:16" x14ac:dyDescent="0.25">
      <c r="A7" s="23">
        <v>0</v>
      </c>
      <c r="B7" s="21">
        <v>1</v>
      </c>
      <c r="C7" s="24">
        <v>2</v>
      </c>
      <c r="D7" s="6">
        <v>3</v>
      </c>
      <c r="E7" s="24">
        <v>4</v>
      </c>
      <c r="F7" s="6">
        <v>5</v>
      </c>
      <c r="G7" s="6">
        <v>6</v>
      </c>
      <c r="H7" s="6">
        <v>7</v>
      </c>
      <c r="I7" s="24">
        <v>8</v>
      </c>
      <c r="J7" s="22">
        <v>9</v>
      </c>
    </row>
    <row r="8" spans="1:16" x14ac:dyDescent="0.25">
      <c r="A8" s="25" t="s">
        <v>43</v>
      </c>
      <c r="B8" s="26"/>
      <c r="C8" s="27" t="s">
        <v>44</v>
      </c>
      <c r="D8" s="28"/>
      <c r="E8" s="25" t="s">
        <v>45</v>
      </c>
      <c r="F8" s="28"/>
      <c r="G8" s="28"/>
      <c r="H8" s="28"/>
      <c r="I8" s="29">
        <f>SUMIFS(I9:I18,A9:A18,"P")</f>
        <v>0</v>
      </c>
      <c r="J8" s="30"/>
    </row>
    <row r="9" spans="1:16" x14ac:dyDescent="0.25">
      <c r="A9" s="31" t="s">
        <v>46</v>
      </c>
      <c r="B9" s="31">
        <v>1</v>
      </c>
      <c r="C9" s="32" t="s">
        <v>47</v>
      </c>
      <c r="D9" s="31" t="s">
        <v>48</v>
      </c>
      <c r="E9" s="33" t="s">
        <v>49</v>
      </c>
      <c r="F9" s="34" t="s">
        <v>50</v>
      </c>
      <c r="G9" s="35">
        <v>1</v>
      </c>
      <c r="H9" s="36">
        <v>0</v>
      </c>
      <c r="I9" s="36">
        <f>ROUND(G9*H9,P4)</f>
        <v>0</v>
      </c>
      <c r="J9" s="34" t="s">
        <v>51</v>
      </c>
      <c r="O9" s="37">
        <f>I9*0.21</f>
        <v>0</v>
      </c>
      <c r="P9">
        <v>3</v>
      </c>
    </row>
    <row r="10" spans="1:16" ht="135" x14ac:dyDescent="0.25">
      <c r="A10" s="31" t="s">
        <v>52</v>
      </c>
      <c r="B10" s="38"/>
      <c r="C10" s="39"/>
      <c r="D10" s="39"/>
      <c r="E10" s="33" t="s">
        <v>53</v>
      </c>
      <c r="F10" s="39"/>
      <c r="G10" s="39"/>
      <c r="H10" s="39"/>
      <c r="I10" s="39"/>
      <c r="J10" s="40"/>
    </row>
    <row r="11" spans="1:16" ht="30" x14ac:dyDescent="0.25">
      <c r="A11" s="31" t="s">
        <v>54</v>
      </c>
      <c r="B11" s="38"/>
      <c r="C11" s="39"/>
      <c r="D11" s="39"/>
      <c r="E11" s="33" t="s">
        <v>55</v>
      </c>
      <c r="F11" s="39"/>
      <c r="G11" s="39"/>
      <c r="H11" s="39"/>
      <c r="I11" s="39"/>
      <c r="J11" s="40"/>
    </row>
    <row r="12" spans="1:16" x14ac:dyDescent="0.25">
      <c r="A12" s="31" t="s">
        <v>46</v>
      </c>
      <c r="B12" s="31">
        <v>2</v>
      </c>
      <c r="C12" s="32" t="s">
        <v>56</v>
      </c>
      <c r="D12" s="31" t="s">
        <v>57</v>
      </c>
      <c r="E12" s="33" t="s">
        <v>58</v>
      </c>
      <c r="F12" s="34" t="s">
        <v>50</v>
      </c>
      <c r="G12" s="35">
        <v>1</v>
      </c>
      <c r="H12" s="36">
        <v>0</v>
      </c>
      <c r="I12" s="36">
        <f>ROUND(G12*H12,P4)</f>
        <v>0</v>
      </c>
      <c r="J12" s="34" t="s">
        <v>51</v>
      </c>
      <c r="O12" s="37">
        <f>I12*0.21</f>
        <v>0</v>
      </c>
      <c r="P12">
        <v>3</v>
      </c>
    </row>
    <row r="13" spans="1:16" ht="60" x14ac:dyDescent="0.25">
      <c r="A13" s="31" t="s">
        <v>52</v>
      </c>
      <c r="B13" s="38"/>
      <c r="C13" s="39"/>
      <c r="D13" s="39"/>
      <c r="E13" s="33" t="s">
        <v>59</v>
      </c>
      <c r="F13" s="39"/>
      <c r="G13" s="39"/>
      <c r="H13" s="39"/>
      <c r="I13" s="39"/>
      <c r="J13" s="40"/>
    </row>
    <row r="14" spans="1:16" x14ac:dyDescent="0.25">
      <c r="A14" s="31" t="s">
        <v>60</v>
      </c>
      <c r="B14" s="38"/>
      <c r="C14" s="39"/>
      <c r="D14" s="39"/>
      <c r="E14" s="41" t="s">
        <v>61</v>
      </c>
      <c r="F14" s="39"/>
      <c r="G14" s="39"/>
      <c r="H14" s="39"/>
      <c r="I14" s="39"/>
      <c r="J14" s="40"/>
    </row>
    <row r="15" spans="1:16" ht="105" x14ac:dyDescent="0.25">
      <c r="A15" s="31" t="s">
        <v>54</v>
      </c>
      <c r="B15" s="38"/>
      <c r="C15" s="39"/>
      <c r="D15" s="39"/>
      <c r="E15" s="33" t="s">
        <v>62</v>
      </c>
      <c r="F15" s="39"/>
      <c r="G15" s="39"/>
      <c r="H15" s="39"/>
      <c r="I15" s="39"/>
      <c r="J15" s="40"/>
    </row>
    <row r="16" spans="1:16" x14ac:dyDescent="0.25">
      <c r="A16" s="31" t="s">
        <v>46</v>
      </c>
      <c r="B16" s="31">
        <v>3</v>
      </c>
      <c r="C16" s="32" t="s">
        <v>64</v>
      </c>
      <c r="D16" s="31" t="s">
        <v>48</v>
      </c>
      <c r="E16" s="33" t="s">
        <v>65</v>
      </c>
      <c r="F16" s="34" t="s">
        <v>50</v>
      </c>
      <c r="G16" s="35">
        <v>1</v>
      </c>
      <c r="H16" s="36">
        <v>0</v>
      </c>
      <c r="I16" s="36">
        <f>ROUND(G16*H16,P4)</f>
        <v>0</v>
      </c>
      <c r="J16" s="34" t="s">
        <v>51</v>
      </c>
      <c r="O16" s="37">
        <f>I16*0.21</f>
        <v>0</v>
      </c>
      <c r="P16">
        <v>3</v>
      </c>
    </row>
    <row r="17" spans="1:10" ht="30" x14ac:dyDescent="0.25">
      <c r="A17" s="31" t="s">
        <v>52</v>
      </c>
      <c r="B17" s="38"/>
      <c r="C17" s="39"/>
      <c r="D17" s="39"/>
      <c r="E17" s="33" t="s">
        <v>66</v>
      </c>
      <c r="F17" s="39"/>
      <c r="G17" s="39"/>
      <c r="H17" s="39"/>
      <c r="I17" s="39"/>
      <c r="J17" s="40"/>
    </row>
    <row r="18" spans="1:10" ht="30" x14ac:dyDescent="0.25">
      <c r="A18" s="31" t="s">
        <v>54</v>
      </c>
      <c r="B18" s="42"/>
      <c r="C18" s="43"/>
      <c r="D18" s="43"/>
      <c r="E18" s="33" t="s">
        <v>67</v>
      </c>
      <c r="F18" s="43"/>
      <c r="G18" s="43"/>
      <c r="H18" s="43"/>
      <c r="I18" s="43"/>
      <c r="J18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8"/>
  <sheetViews>
    <sheetView topLeftCell="B1" workbookViewId="0">
      <selection activeCell="B1" sqref="B1"/>
    </sheetView>
  </sheetViews>
  <sheetFormatPr defaultRowHeight="15" x14ac:dyDescent="0.25"/>
  <cols>
    <col min="1" max="1" width="8.85546875" hidden="1"/>
    <col min="2" max="2" width="15.7109375" customWidth="1"/>
    <col min="3" max="3" width="9.42578125" customWidth="1"/>
    <col min="4" max="4" width="12.5703125" customWidth="1"/>
    <col min="5" max="5" width="63" customWidth="1"/>
    <col min="6" max="6" width="12.5703125" customWidth="1"/>
    <col min="7" max="9" width="15.7109375" customWidth="1"/>
    <col min="10" max="10" width="14.7109375" bestFit="1" customWidth="1"/>
    <col min="15" max="16" width="8.85546875" hidden="1"/>
  </cols>
  <sheetData>
    <row r="1" spans="1:16" x14ac:dyDescent="0.25">
      <c r="A1" s="1" t="s">
        <v>0</v>
      </c>
      <c r="B1" s="9"/>
      <c r="C1" s="10"/>
      <c r="D1" s="10"/>
      <c r="E1" s="11" t="s">
        <v>1</v>
      </c>
      <c r="F1" s="10"/>
      <c r="G1" s="10"/>
      <c r="H1" s="10"/>
      <c r="I1" s="10"/>
      <c r="J1" s="12"/>
      <c r="P1">
        <v>3</v>
      </c>
    </row>
    <row r="2" spans="1:16" ht="20.25" x14ac:dyDescent="0.25">
      <c r="A2" s="1"/>
      <c r="B2" s="13"/>
      <c r="C2" s="14"/>
      <c r="D2" s="14"/>
      <c r="E2" s="15" t="s">
        <v>25</v>
      </c>
      <c r="F2" s="14"/>
      <c r="G2" s="14"/>
      <c r="H2" s="14"/>
      <c r="I2" s="14"/>
      <c r="J2" s="16"/>
    </row>
    <row r="3" spans="1:16" ht="30" x14ac:dyDescent="0.25">
      <c r="A3" s="3" t="s">
        <v>26</v>
      </c>
      <c r="B3" s="17" t="s">
        <v>27</v>
      </c>
      <c r="C3" s="52" t="s">
        <v>28</v>
      </c>
      <c r="D3" s="53"/>
      <c r="E3" s="18" t="s">
        <v>29</v>
      </c>
      <c r="F3" s="14"/>
      <c r="G3" s="14"/>
      <c r="H3" s="19" t="s">
        <v>13</v>
      </c>
      <c r="I3" s="20">
        <f>SUMIFS(I8:I298,A8:A298,"SD")</f>
        <v>0</v>
      </c>
      <c r="J3" s="16"/>
      <c r="O3">
        <v>0</v>
      </c>
      <c r="P3">
        <v>2</v>
      </c>
    </row>
    <row r="4" spans="1:16" x14ac:dyDescent="0.25">
      <c r="A4" s="3" t="s">
        <v>30</v>
      </c>
      <c r="B4" s="17" t="s">
        <v>31</v>
      </c>
      <c r="C4" s="52" t="s">
        <v>13</v>
      </c>
      <c r="D4" s="53"/>
      <c r="E4" s="18" t="s">
        <v>14</v>
      </c>
      <c r="F4" s="14"/>
      <c r="G4" s="14"/>
      <c r="H4" s="14"/>
      <c r="I4" s="14"/>
      <c r="J4" s="16"/>
      <c r="O4">
        <v>0.15</v>
      </c>
      <c r="P4">
        <v>2</v>
      </c>
    </row>
    <row r="5" spans="1:16" x14ac:dyDescent="0.25">
      <c r="A5" s="54" t="s">
        <v>32</v>
      </c>
      <c r="B5" s="55" t="s">
        <v>33</v>
      </c>
      <c r="C5" s="50" t="s">
        <v>34</v>
      </c>
      <c r="D5" s="50" t="s">
        <v>35</v>
      </c>
      <c r="E5" s="50" t="s">
        <v>36</v>
      </c>
      <c r="F5" s="50" t="s">
        <v>37</v>
      </c>
      <c r="G5" s="50" t="s">
        <v>38</v>
      </c>
      <c r="H5" s="50" t="s">
        <v>39</v>
      </c>
      <c r="I5" s="50"/>
      <c r="J5" s="51" t="s">
        <v>40</v>
      </c>
      <c r="O5">
        <v>0.21</v>
      </c>
    </row>
    <row r="6" spans="1:16" x14ac:dyDescent="0.25">
      <c r="A6" s="54"/>
      <c r="B6" s="55"/>
      <c r="C6" s="50"/>
      <c r="D6" s="50"/>
      <c r="E6" s="50"/>
      <c r="F6" s="50"/>
      <c r="G6" s="50"/>
      <c r="H6" s="6" t="s">
        <v>41</v>
      </c>
      <c r="I6" s="6" t="s">
        <v>42</v>
      </c>
      <c r="J6" s="51"/>
    </row>
    <row r="7" spans="1:16" x14ac:dyDescent="0.25">
      <c r="A7" s="23">
        <v>0</v>
      </c>
      <c r="B7" s="21">
        <v>1</v>
      </c>
      <c r="C7" s="24">
        <v>2</v>
      </c>
      <c r="D7" s="6">
        <v>3</v>
      </c>
      <c r="E7" s="24">
        <v>4</v>
      </c>
      <c r="F7" s="6">
        <v>5</v>
      </c>
      <c r="G7" s="6">
        <v>6</v>
      </c>
      <c r="H7" s="6">
        <v>7</v>
      </c>
      <c r="I7" s="24">
        <v>8</v>
      </c>
      <c r="J7" s="22">
        <v>9</v>
      </c>
    </row>
    <row r="8" spans="1:16" x14ac:dyDescent="0.25">
      <c r="A8" s="25" t="s">
        <v>43</v>
      </c>
      <c r="B8" s="26"/>
      <c r="C8" s="27" t="s">
        <v>44</v>
      </c>
      <c r="D8" s="28"/>
      <c r="E8" s="25" t="s">
        <v>45</v>
      </c>
      <c r="F8" s="28"/>
      <c r="G8" s="28"/>
      <c r="H8" s="28"/>
      <c r="I8" s="29">
        <f>SUMIFS(I9:I45,A9:A45,"P")</f>
        <v>0</v>
      </c>
      <c r="J8" s="30"/>
    </row>
    <row r="9" spans="1:16" x14ac:dyDescent="0.25">
      <c r="A9" s="31" t="s">
        <v>46</v>
      </c>
      <c r="B9" s="31">
        <v>1</v>
      </c>
      <c r="C9" s="32" t="s">
        <v>68</v>
      </c>
      <c r="D9" s="31" t="s">
        <v>57</v>
      </c>
      <c r="E9" s="33" t="s">
        <v>69</v>
      </c>
      <c r="F9" s="34" t="s">
        <v>70</v>
      </c>
      <c r="G9" s="35">
        <v>0.25</v>
      </c>
      <c r="H9" s="36">
        <v>0</v>
      </c>
      <c r="I9" s="36">
        <f>ROUND(G9*H9,P4)</f>
        <v>0</v>
      </c>
      <c r="J9" s="34" t="s">
        <v>51</v>
      </c>
      <c r="O9" s="37">
        <f>I9*0.21</f>
        <v>0</v>
      </c>
      <c r="P9">
        <v>3</v>
      </c>
    </row>
    <row r="10" spans="1:16" ht="45" x14ac:dyDescent="0.25">
      <c r="A10" s="31" t="s">
        <v>52</v>
      </c>
      <c r="B10" s="38"/>
      <c r="C10" s="39"/>
      <c r="D10" s="39"/>
      <c r="E10" s="33" t="s">
        <v>71</v>
      </c>
      <c r="F10" s="39"/>
      <c r="G10" s="39"/>
      <c r="H10" s="39"/>
      <c r="I10" s="39"/>
      <c r="J10" s="40"/>
    </row>
    <row r="11" spans="1:16" x14ac:dyDescent="0.25">
      <c r="A11" s="31" t="s">
        <v>60</v>
      </c>
      <c r="B11" s="38"/>
      <c r="C11" s="39"/>
      <c r="D11" s="39"/>
      <c r="E11" s="41" t="s">
        <v>72</v>
      </c>
      <c r="F11" s="39"/>
      <c r="G11" s="39"/>
      <c r="H11" s="39"/>
      <c r="I11" s="39"/>
      <c r="J11" s="40"/>
    </row>
    <row r="12" spans="1:16" ht="30" x14ac:dyDescent="0.25">
      <c r="A12" s="31" t="s">
        <v>54</v>
      </c>
      <c r="B12" s="38"/>
      <c r="C12" s="39"/>
      <c r="D12" s="39"/>
      <c r="E12" s="33" t="s">
        <v>73</v>
      </c>
      <c r="F12" s="39"/>
      <c r="G12" s="39"/>
      <c r="H12" s="39"/>
      <c r="I12" s="39"/>
      <c r="J12" s="40"/>
    </row>
    <row r="13" spans="1:16" x14ac:dyDescent="0.25">
      <c r="A13" s="31" t="s">
        <v>46</v>
      </c>
      <c r="B13" s="31">
        <v>2</v>
      </c>
      <c r="C13" s="32" t="s">
        <v>68</v>
      </c>
      <c r="D13" s="31" t="s">
        <v>63</v>
      </c>
      <c r="E13" s="33" t="s">
        <v>69</v>
      </c>
      <c r="F13" s="34" t="s">
        <v>70</v>
      </c>
      <c r="G13" s="35">
        <v>2197.65</v>
      </c>
      <c r="H13" s="36">
        <v>0</v>
      </c>
      <c r="I13" s="36">
        <f>ROUND(G13*H13,P4)</f>
        <v>0</v>
      </c>
      <c r="J13" s="34" t="s">
        <v>51</v>
      </c>
      <c r="O13" s="37">
        <f>I13*0.21</f>
        <v>0</v>
      </c>
      <c r="P13">
        <v>3</v>
      </c>
    </row>
    <row r="14" spans="1:16" ht="45" x14ac:dyDescent="0.25">
      <c r="A14" s="31" t="s">
        <v>52</v>
      </c>
      <c r="B14" s="38"/>
      <c r="C14" s="39"/>
      <c r="D14" s="39"/>
      <c r="E14" s="33" t="s">
        <v>74</v>
      </c>
      <c r="F14" s="39"/>
      <c r="G14" s="39"/>
      <c r="H14" s="39"/>
      <c r="I14" s="39"/>
      <c r="J14" s="40"/>
    </row>
    <row r="15" spans="1:16" ht="120" x14ac:dyDescent="0.25">
      <c r="A15" s="31" t="s">
        <v>60</v>
      </c>
      <c r="B15" s="38"/>
      <c r="C15" s="39"/>
      <c r="D15" s="39"/>
      <c r="E15" s="41" t="s">
        <v>75</v>
      </c>
      <c r="F15" s="39"/>
      <c r="G15" s="39"/>
      <c r="H15" s="39"/>
      <c r="I15" s="39"/>
      <c r="J15" s="40"/>
    </row>
    <row r="16" spans="1:16" ht="30" x14ac:dyDescent="0.25">
      <c r="A16" s="31" t="s">
        <v>54</v>
      </c>
      <c r="B16" s="38"/>
      <c r="C16" s="39"/>
      <c r="D16" s="39"/>
      <c r="E16" s="33" t="s">
        <v>73</v>
      </c>
      <c r="F16" s="39"/>
      <c r="G16" s="39"/>
      <c r="H16" s="39"/>
      <c r="I16" s="39"/>
      <c r="J16" s="40"/>
    </row>
    <row r="17" spans="1:16" x14ac:dyDescent="0.25">
      <c r="A17" s="31" t="s">
        <v>46</v>
      </c>
      <c r="B17" s="31">
        <v>3</v>
      </c>
      <c r="C17" s="32" t="s">
        <v>68</v>
      </c>
      <c r="D17" s="31" t="s">
        <v>76</v>
      </c>
      <c r="E17" s="33" t="s">
        <v>69</v>
      </c>
      <c r="F17" s="34" t="s">
        <v>70</v>
      </c>
      <c r="G17" s="35">
        <v>117</v>
      </c>
      <c r="H17" s="36">
        <v>0</v>
      </c>
      <c r="I17" s="36">
        <f>ROUND(G17*H17,P4)</f>
        <v>0</v>
      </c>
      <c r="J17" s="34" t="s">
        <v>51</v>
      </c>
      <c r="O17" s="37">
        <f>I17*0.21</f>
        <v>0</v>
      </c>
      <c r="P17">
        <v>3</v>
      </c>
    </row>
    <row r="18" spans="1:16" ht="45" x14ac:dyDescent="0.25">
      <c r="A18" s="31" t="s">
        <v>52</v>
      </c>
      <c r="B18" s="38"/>
      <c r="C18" s="39"/>
      <c r="D18" s="39"/>
      <c r="E18" s="33" t="s">
        <v>77</v>
      </c>
      <c r="F18" s="39"/>
      <c r="G18" s="39"/>
      <c r="H18" s="39"/>
      <c r="I18" s="39"/>
      <c r="J18" s="40"/>
    </row>
    <row r="19" spans="1:16" x14ac:dyDescent="0.25">
      <c r="A19" s="31" t="s">
        <v>60</v>
      </c>
      <c r="B19" s="38"/>
      <c r="C19" s="39"/>
      <c r="D19" s="39"/>
      <c r="E19" s="41" t="s">
        <v>78</v>
      </c>
      <c r="F19" s="39"/>
      <c r="G19" s="39"/>
      <c r="H19" s="39"/>
      <c r="I19" s="39"/>
      <c r="J19" s="40"/>
    </row>
    <row r="20" spans="1:16" ht="30" x14ac:dyDescent="0.25">
      <c r="A20" s="31" t="s">
        <v>54</v>
      </c>
      <c r="B20" s="38"/>
      <c r="C20" s="39"/>
      <c r="D20" s="39"/>
      <c r="E20" s="33" t="s">
        <v>73</v>
      </c>
      <c r="F20" s="39"/>
      <c r="G20" s="39"/>
      <c r="H20" s="39"/>
      <c r="I20" s="39"/>
      <c r="J20" s="40"/>
    </row>
    <row r="21" spans="1:16" x14ac:dyDescent="0.25">
      <c r="A21" s="31" t="s">
        <v>46</v>
      </c>
      <c r="B21" s="31">
        <v>4</v>
      </c>
      <c r="C21" s="32" t="s">
        <v>68</v>
      </c>
      <c r="D21" s="31" t="s">
        <v>79</v>
      </c>
      <c r="E21" s="33" t="s">
        <v>69</v>
      </c>
      <c r="F21" s="34" t="s">
        <v>70</v>
      </c>
      <c r="G21" s="35">
        <v>43.55</v>
      </c>
      <c r="H21" s="36">
        <v>0</v>
      </c>
      <c r="I21" s="36">
        <f>ROUND(G21*H21,P4)</f>
        <v>0</v>
      </c>
      <c r="J21" s="34" t="s">
        <v>51</v>
      </c>
      <c r="O21" s="37">
        <f>I21*0.21</f>
        <v>0</v>
      </c>
      <c r="P21">
        <v>3</v>
      </c>
    </row>
    <row r="22" spans="1:16" ht="45" x14ac:dyDescent="0.25">
      <c r="A22" s="31" t="s">
        <v>52</v>
      </c>
      <c r="B22" s="38"/>
      <c r="C22" s="39"/>
      <c r="D22" s="39"/>
      <c r="E22" s="33" t="s">
        <v>80</v>
      </c>
      <c r="F22" s="39"/>
      <c r="G22" s="39"/>
      <c r="H22" s="39"/>
      <c r="I22" s="39"/>
      <c r="J22" s="40"/>
    </row>
    <row r="23" spans="1:16" ht="90" x14ac:dyDescent="0.25">
      <c r="A23" s="31" t="s">
        <v>60</v>
      </c>
      <c r="B23" s="38"/>
      <c r="C23" s="39"/>
      <c r="D23" s="39"/>
      <c r="E23" s="41" t="s">
        <v>81</v>
      </c>
      <c r="F23" s="39"/>
      <c r="G23" s="39"/>
      <c r="H23" s="39"/>
      <c r="I23" s="39"/>
      <c r="J23" s="40"/>
    </row>
    <row r="24" spans="1:16" ht="30" x14ac:dyDescent="0.25">
      <c r="A24" s="31" t="s">
        <v>54</v>
      </c>
      <c r="B24" s="38"/>
      <c r="C24" s="39"/>
      <c r="D24" s="39"/>
      <c r="E24" s="33" t="s">
        <v>73</v>
      </c>
      <c r="F24" s="39"/>
      <c r="G24" s="39"/>
      <c r="H24" s="39"/>
      <c r="I24" s="39"/>
      <c r="J24" s="40"/>
    </row>
    <row r="25" spans="1:16" x14ac:dyDescent="0.25">
      <c r="A25" s="31" t="s">
        <v>46</v>
      </c>
      <c r="B25" s="31">
        <v>5</v>
      </c>
      <c r="C25" s="32" t="s">
        <v>82</v>
      </c>
      <c r="D25" s="31" t="s">
        <v>48</v>
      </c>
      <c r="E25" s="33" t="s">
        <v>83</v>
      </c>
      <c r="F25" s="34" t="s">
        <v>50</v>
      </c>
      <c r="G25" s="35">
        <v>8</v>
      </c>
      <c r="H25" s="36">
        <v>0</v>
      </c>
      <c r="I25" s="36">
        <f>ROUND(G25*H25,P4)</f>
        <v>0</v>
      </c>
      <c r="J25" s="34" t="s">
        <v>51</v>
      </c>
      <c r="O25" s="37">
        <f>I25*0.21</f>
        <v>0</v>
      </c>
      <c r="P25">
        <v>3</v>
      </c>
    </row>
    <row r="26" spans="1:16" ht="30" x14ac:dyDescent="0.25">
      <c r="A26" s="31" t="s">
        <v>52</v>
      </c>
      <c r="B26" s="38"/>
      <c r="C26" s="39"/>
      <c r="D26" s="39"/>
      <c r="E26" s="33" t="s">
        <v>84</v>
      </c>
      <c r="F26" s="39"/>
      <c r="G26" s="39"/>
      <c r="H26" s="39"/>
      <c r="I26" s="39"/>
      <c r="J26" s="40"/>
    </row>
    <row r="27" spans="1:16" x14ac:dyDescent="0.25">
      <c r="A27" s="31" t="s">
        <v>60</v>
      </c>
      <c r="B27" s="38"/>
      <c r="C27" s="39"/>
      <c r="D27" s="39"/>
      <c r="E27" s="41" t="s">
        <v>85</v>
      </c>
      <c r="F27" s="39"/>
      <c r="G27" s="39"/>
      <c r="H27" s="39"/>
      <c r="I27" s="39"/>
      <c r="J27" s="40"/>
    </row>
    <row r="28" spans="1:16" ht="30" x14ac:dyDescent="0.25">
      <c r="A28" s="31" t="s">
        <v>54</v>
      </c>
      <c r="B28" s="38"/>
      <c r="C28" s="39"/>
      <c r="D28" s="39"/>
      <c r="E28" s="33" t="s">
        <v>86</v>
      </c>
      <c r="F28" s="39"/>
      <c r="G28" s="39"/>
      <c r="H28" s="39"/>
      <c r="I28" s="39"/>
      <c r="J28" s="40"/>
    </row>
    <row r="29" spans="1:16" x14ac:dyDescent="0.25">
      <c r="A29" s="31" t="s">
        <v>46</v>
      </c>
      <c r="B29" s="31">
        <v>6</v>
      </c>
      <c r="C29" s="32" t="s">
        <v>87</v>
      </c>
      <c r="D29" s="31" t="s">
        <v>48</v>
      </c>
      <c r="E29" s="33" t="s">
        <v>88</v>
      </c>
      <c r="F29" s="34" t="s">
        <v>50</v>
      </c>
      <c r="G29" s="35">
        <v>1</v>
      </c>
      <c r="H29" s="36">
        <v>0</v>
      </c>
      <c r="I29" s="36">
        <f>ROUND(G29*H29,P4)</f>
        <v>0</v>
      </c>
      <c r="J29" s="34" t="s">
        <v>51</v>
      </c>
      <c r="O29" s="37">
        <f>I29*0.21</f>
        <v>0</v>
      </c>
      <c r="P29">
        <v>3</v>
      </c>
    </row>
    <row r="30" spans="1:16" ht="90" x14ac:dyDescent="0.25">
      <c r="A30" s="31" t="s">
        <v>52</v>
      </c>
      <c r="B30" s="38"/>
      <c r="C30" s="39"/>
      <c r="D30" s="39"/>
      <c r="E30" s="33" t="s">
        <v>89</v>
      </c>
      <c r="F30" s="39"/>
      <c r="G30" s="39"/>
      <c r="H30" s="39"/>
      <c r="I30" s="39"/>
      <c r="J30" s="40"/>
    </row>
    <row r="31" spans="1:16" ht="30" x14ac:dyDescent="0.25">
      <c r="A31" s="31" t="s">
        <v>54</v>
      </c>
      <c r="B31" s="38"/>
      <c r="C31" s="39"/>
      <c r="D31" s="39"/>
      <c r="E31" s="33" t="s">
        <v>55</v>
      </c>
      <c r="F31" s="39"/>
      <c r="G31" s="39"/>
      <c r="H31" s="39"/>
      <c r="I31" s="39"/>
      <c r="J31" s="40"/>
    </row>
    <row r="32" spans="1:16" x14ac:dyDescent="0.25">
      <c r="A32" s="31" t="s">
        <v>46</v>
      </c>
      <c r="B32" s="31">
        <v>7</v>
      </c>
      <c r="C32" s="32">
        <v>2911</v>
      </c>
      <c r="D32" s="31" t="s">
        <v>57</v>
      </c>
      <c r="E32" s="33" t="s">
        <v>91</v>
      </c>
      <c r="F32" s="34" t="s">
        <v>50</v>
      </c>
      <c r="G32" s="35">
        <v>1</v>
      </c>
      <c r="H32" s="36">
        <v>0</v>
      </c>
      <c r="I32" s="36">
        <f>ROUND(G32*H32,P4)</f>
        <v>0</v>
      </c>
      <c r="J32" s="34" t="s">
        <v>51</v>
      </c>
      <c r="O32" s="37">
        <f>I32*0.21</f>
        <v>0</v>
      </c>
      <c r="P32">
        <v>3</v>
      </c>
    </row>
    <row r="33" spans="1:16" ht="45" x14ac:dyDescent="0.25">
      <c r="A33" s="31" t="s">
        <v>52</v>
      </c>
      <c r="B33" s="38"/>
      <c r="C33" s="39"/>
      <c r="D33" s="39"/>
      <c r="E33" s="33" t="s">
        <v>92</v>
      </c>
      <c r="F33" s="39"/>
      <c r="G33" s="39"/>
      <c r="H33" s="39"/>
      <c r="I33" s="39"/>
      <c r="J33" s="40"/>
    </row>
    <row r="34" spans="1:16" ht="30" x14ac:dyDescent="0.25">
      <c r="A34" s="31" t="s">
        <v>54</v>
      </c>
      <c r="B34" s="38"/>
      <c r="C34" s="39"/>
      <c r="D34" s="39"/>
      <c r="E34" s="33" t="s">
        <v>93</v>
      </c>
      <c r="F34" s="39"/>
      <c r="G34" s="39"/>
      <c r="H34" s="39"/>
      <c r="I34" s="39"/>
      <c r="J34" s="40"/>
    </row>
    <row r="35" spans="1:16" x14ac:dyDescent="0.25">
      <c r="A35" s="31" t="s">
        <v>46</v>
      </c>
      <c r="B35" s="31">
        <v>8</v>
      </c>
      <c r="C35" s="32" t="s">
        <v>90</v>
      </c>
      <c r="D35" s="31" t="s">
        <v>63</v>
      </c>
      <c r="E35" s="33" t="s">
        <v>91</v>
      </c>
      <c r="F35" s="34" t="s">
        <v>50</v>
      </c>
      <c r="G35" s="35">
        <v>1</v>
      </c>
      <c r="H35" s="36">
        <v>0</v>
      </c>
      <c r="I35" s="36">
        <f>ROUND(G35*H35,P4)</f>
        <v>0</v>
      </c>
      <c r="J35" s="34" t="s">
        <v>51</v>
      </c>
      <c r="O35" s="37">
        <f>I35*0.21</f>
        <v>0</v>
      </c>
      <c r="P35">
        <v>3</v>
      </c>
    </row>
    <row r="36" spans="1:16" x14ac:dyDescent="0.25">
      <c r="A36" s="31" t="s">
        <v>52</v>
      </c>
      <c r="B36" s="38"/>
      <c r="C36" s="39"/>
      <c r="D36" s="39"/>
      <c r="E36" s="33" t="s">
        <v>94</v>
      </c>
      <c r="F36" s="39"/>
      <c r="G36" s="39"/>
      <c r="H36" s="39"/>
      <c r="I36" s="39"/>
      <c r="J36" s="40"/>
    </row>
    <row r="37" spans="1:16" ht="30" x14ac:dyDescent="0.25">
      <c r="A37" s="31" t="s">
        <v>54</v>
      </c>
      <c r="B37" s="38"/>
      <c r="C37" s="39"/>
      <c r="D37" s="39"/>
      <c r="E37" s="33" t="s">
        <v>93</v>
      </c>
      <c r="F37" s="39"/>
      <c r="G37" s="39"/>
      <c r="H37" s="39"/>
      <c r="I37" s="39"/>
      <c r="J37" s="40"/>
    </row>
    <row r="38" spans="1:16" x14ac:dyDescent="0.25">
      <c r="A38" s="31" t="s">
        <v>46</v>
      </c>
      <c r="B38" s="31">
        <v>9</v>
      </c>
      <c r="C38" s="32" t="s">
        <v>95</v>
      </c>
      <c r="D38" s="31"/>
      <c r="E38" s="33" t="s">
        <v>96</v>
      </c>
      <c r="F38" s="34" t="s">
        <v>50</v>
      </c>
      <c r="G38" s="35">
        <v>1</v>
      </c>
      <c r="H38" s="36">
        <v>0</v>
      </c>
      <c r="I38" s="36">
        <f>ROUND(G38*H38,P4)</f>
        <v>0</v>
      </c>
      <c r="J38" s="34" t="s">
        <v>51</v>
      </c>
      <c r="O38" s="37">
        <f>I38*0.21</f>
        <v>0</v>
      </c>
      <c r="P38">
        <v>3</v>
      </c>
    </row>
    <row r="39" spans="1:16" ht="105" x14ac:dyDescent="0.25">
      <c r="A39" s="31" t="s">
        <v>52</v>
      </c>
      <c r="B39" s="38"/>
      <c r="C39" s="39"/>
      <c r="D39" s="39"/>
      <c r="E39" s="33" t="s">
        <v>97</v>
      </c>
      <c r="F39" s="39"/>
      <c r="G39" s="39"/>
      <c r="H39" s="39"/>
      <c r="I39" s="39"/>
      <c r="J39" s="40"/>
    </row>
    <row r="40" spans="1:16" x14ac:dyDescent="0.25">
      <c r="A40" s="31" t="s">
        <v>60</v>
      </c>
      <c r="B40" s="38"/>
      <c r="C40" s="39"/>
      <c r="D40" s="39"/>
      <c r="E40" s="41" t="s">
        <v>98</v>
      </c>
      <c r="F40" s="39"/>
      <c r="G40" s="39"/>
      <c r="H40" s="39"/>
      <c r="I40" s="39"/>
      <c r="J40" s="40"/>
    </row>
    <row r="41" spans="1:16" ht="30" x14ac:dyDescent="0.25">
      <c r="A41" s="31" t="s">
        <v>54</v>
      </c>
      <c r="B41" s="38"/>
      <c r="C41" s="39"/>
      <c r="D41" s="39"/>
      <c r="E41" s="33" t="s">
        <v>93</v>
      </c>
      <c r="F41" s="39"/>
      <c r="G41" s="39"/>
      <c r="H41" s="39"/>
      <c r="I41" s="39"/>
      <c r="J41" s="40"/>
    </row>
    <row r="42" spans="1:16" ht="30" x14ac:dyDescent="0.25">
      <c r="A42" s="31" t="s">
        <v>46</v>
      </c>
      <c r="B42" s="31">
        <v>10</v>
      </c>
      <c r="C42" s="32" t="s">
        <v>99</v>
      </c>
      <c r="D42" s="31" t="s">
        <v>48</v>
      </c>
      <c r="E42" s="33" t="s">
        <v>100</v>
      </c>
      <c r="F42" s="34" t="s">
        <v>50</v>
      </c>
      <c r="G42" s="35">
        <v>1</v>
      </c>
      <c r="H42" s="36">
        <v>0</v>
      </c>
      <c r="I42" s="36">
        <f>ROUND(G42*H42,P4)</f>
        <v>0</v>
      </c>
      <c r="J42" s="34" t="s">
        <v>51</v>
      </c>
      <c r="O42" s="37">
        <f>I42*0.21</f>
        <v>0</v>
      </c>
      <c r="P42">
        <v>3</v>
      </c>
    </row>
    <row r="43" spans="1:16" x14ac:dyDescent="0.25">
      <c r="A43" s="31" t="s">
        <v>52</v>
      </c>
      <c r="B43" s="38"/>
      <c r="C43" s="39"/>
      <c r="D43" s="39"/>
      <c r="E43" s="33" t="s">
        <v>101</v>
      </c>
      <c r="F43" s="39"/>
      <c r="G43" s="39"/>
      <c r="H43" s="39"/>
      <c r="I43" s="39"/>
      <c r="J43" s="40"/>
    </row>
    <row r="44" spans="1:16" x14ac:dyDescent="0.25">
      <c r="A44" s="31" t="s">
        <v>60</v>
      </c>
      <c r="B44" s="38"/>
      <c r="C44" s="39"/>
      <c r="D44" s="39"/>
      <c r="E44" s="41" t="s">
        <v>98</v>
      </c>
      <c r="F44" s="39"/>
      <c r="G44" s="39"/>
      <c r="H44" s="39"/>
      <c r="I44" s="39"/>
      <c r="J44" s="40"/>
    </row>
    <row r="45" spans="1:16" ht="30" x14ac:dyDescent="0.25">
      <c r="A45" s="31" t="s">
        <v>54</v>
      </c>
      <c r="B45" s="38"/>
      <c r="C45" s="39"/>
      <c r="D45" s="39"/>
      <c r="E45" s="33" t="s">
        <v>93</v>
      </c>
      <c r="F45" s="39"/>
      <c r="G45" s="39"/>
      <c r="H45" s="39"/>
      <c r="I45" s="39"/>
      <c r="J45" s="40"/>
    </row>
    <row r="46" spans="1:16" x14ac:dyDescent="0.25">
      <c r="A46" s="25" t="s">
        <v>43</v>
      </c>
      <c r="B46" s="26"/>
      <c r="C46" s="27" t="s">
        <v>57</v>
      </c>
      <c r="D46" s="28"/>
      <c r="E46" s="25" t="s">
        <v>102</v>
      </c>
      <c r="F46" s="28"/>
      <c r="G46" s="28"/>
      <c r="H46" s="28"/>
      <c r="I46" s="29">
        <f>SUMIFS(I47:I122,A47:A122,"P")</f>
        <v>0</v>
      </c>
      <c r="J46" s="30"/>
    </row>
    <row r="47" spans="1:16" x14ac:dyDescent="0.25">
      <c r="A47" s="31" t="s">
        <v>46</v>
      </c>
      <c r="B47" s="31">
        <v>11</v>
      </c>
      <c r="C47" s="32" t="s">
        <v>103</v>
      </c>
      <c r="D47" s="31" t="s">
        <v>48</v>
      </c>
      <c r="E47" s="33" t="s">
        <v>104</v>
      </c>
      <c r="F47" s="34" t="s">
        <v>105</v>
      </c>
      <c r="G47" s="35">
        <v>50</v>
      </c>
      <c r="H47" s="36">
        <v>0</v>
      </c>
      <c r="I47" s="36">
        <f>ROUND(G47*H47,P4)</f>
        <v>0</v>
      </c>
      <c r="J47" s="34" t="s">
        <v>51</v>
      </c>
      <c r="O47" s="37">
        <f>I47*0.21</f>
        <v>0</v>
      </c>
      <c r="P47">
        <v>3</v>
      </c>
    </row>
    <row r="48" spans="1:16" ht="45" x14ac:dyDescent="0.25">
      <c r="A48" s="31" t="s">
        <v>52</v>
      </c>
      <c r="B48" s="38"/>
      <c r="C48" s="39"/>
      <c r="D48" s="39"/>
      <c r="E48" s="33" t="s">
        <v>106</v>
      </c>
      <c r="F48" s="39"/>
      <c r="G48" s="39"/>
      <c r="H48" s="39"/>
      <c r="I48" s="39"/>
      <c r="J48" s="40"/>
    </row>
    <row r="49" spans="1:16" x14ac:dyDescent="0.25">
      <c r="A49" s="31" t="s">
        <v>60</v>
      </c>
      <c r="B49" s="38"/>
      <c r="C49" s="39"/>
      <c r="D49" s="39"/>
      <c r="E49" s="41" t="s">
        <v>107</v>
      </c>
      <c r="F49" s="39"/>
      <c r="G49" s="39"/>
      <c r="H49" s="39"/>
      <c r="I49" s="39"/>
      <c r="J49" s="40"/>
    </row>
    <row r="50" spans="1:16" ht="45" x14ac:dyDescent="0.25">
      <c r="A50" s="31" t="s">
        <v>54</v>
      </c>
      <c r="B50" s="38"/>
      <c r="C50" s="39"/>
      <c r="D50" s="39"/>
      <c r="E50" s="33" t="s">
        <v>108</v>
      </c>
      <c r="F50" s="39"/>
      <c r="G50" s="39"/>
      <c r="H50" s="39"/>
      <c r="I50" s="39"/>
      <c r="J50" s="40"/>
    </row>
    <row r="51" spans="1:16" ht="30" x14ac:dyDescent="0.25">
      <c r="A51" s="31" t="s">
        <v>46</v>
      </c>
      <c r="B51" s="31">
        <v>12</v>
      </c>
      <c r="C51" s="32" t="s">
        <v>109</v>
      </c>
      <c r="D51" s="31" t="s">
        <v>48</v>
      </c>
      <c r="E51" s="33" t="s">
        <v>110</v>
      </c>
      <c r="F51" s="34" t="s">
        <v>111</v>
      </c>
      <c r="G51" s="35">
        <v>4</v>
      </c>
      <c r="H51" s="36">
        <v>0</v>
      </c>
      <c r="I51" s="36">
        <f>ROUND(G51*H51,P4)</f>
        <v>0</v>
      </c>
      <c r="J51" s="34" t="s">
        <v>51</v>
      </c>
      <c r="O51" s="37">
        <f>I51*0.21</f>
        <v>0</v>
      </c>
      <c r="P51">
        <v>3</v>
      </c>
    </row>
    <row r="52" spans="1:16" ht="60" x14ac:dyDescent="0.25">
      <c r="A52" s="31" t="s">
        <v>52</v>
      </c>
      <c r="B52" s="38"/>
      <c r="C52" s="39"/>
      <c r="D52" s="39"/>
      <c r="E52" s="33" t="s">
        <v>112</v>
      </c>
      <c r="F52" s="39"/>
      <c r="G52" s="39"/>
      <c r="H52" s="39"/>
      <c r="I52" s="39"/>
      <c r="J52" s="40"/>
    </row>
    <row r="53" spans="1:16" x14ac:dyDescent="0.25">
      <c r="A53" s="31" t="s">
        <v>60</v>
      </c>
      <c r="B53" s="38"/>
      <c r="C53" s="39"/>
      <c r="D53" s="39"/>
      <c r="E53" s="41" t="s">
        <v>113</v>
      </c>
      <c r="F53" s="39"/>
      <c r="G53" s="39"/>
      <c r="H53" s="39"/>
      <c r="I53" s="39"/>
      <c r="J53" s="40"/>
    </row>
    <row r="54" spans="1:16" ht="195" x14ac:dyDescent="0.25">
      <c r="A54" s="31" t="s">
        <v>54</v>
      </c>
      <c r="B54" s="38"/>
      <c r="C54" s="39"/>
      <c r="D54" s="39"/>
      <c r="E54" s="33" t="s">
        <v>114</v>
      </c>
      <c r="F54" s="39"/>
      <c r="G54" s="39"/>
      <c r="H54" s="39"/>
      <c r="I54" s="39"/>
      <c r="J54" s="40"/>
    </row>
    <row r="55" spans="1:16" ht="30" x14ac:dyDescent="0.25">
      <c r="A55" s="31" t="s">
        <v>46</v>
      </c>
      <c r="B55" s="31">
        <v>13</v>
      </c>
      <c r="C55" s="32" t="s">
        <v>115</v>
      </c>
      <c r="D55" s="31" t="s">
        <v>48</v>
      </c>
      <c r="E55" s="33" t="s">
        <v>116</v>
      </c>
      <c r="F55" s="34" t="s">
        <v>111</v>
      </c>
      <c r="G55" s="35">
        <v>2</v>
      </c>
      <c r="H55" s="36">
        <v>0</v>
      </c>
      <c r="I55" s="36">
        <f>ROUND(G55*H55,P4)</f>
        <v>0</v>
      </c>
      <c r="J55" s="34" t="s">
        <v>51</v>
      </c>
      <c r="O55" s="37">
        <f>I55*0.21</f>
        <v>0</v>
      </c>
      <c r="P55">
        <v>3</v>
      </c>
    </row>
    <row r="56" spans="1:16" ht="60" x14ac:dyDescent="0.25">
      <c r="A56" s="31" t="s">
        <v>52</v>
      </c>
      <c r="B56" s="38"/>
      <c r="C56" s="39"/>
      <c r="D56" s="39"/>
      <c r="E56" s="33" t="s">
        <v>112</v>
      </c>
      <c r="F56" s="39"/>
      <c r="G56" s="39"/>
      <c r="H56" s="39"/>
      <c r="I56" s="39"/>
      <c r="J56" s="40"/>
    </row>
    <row r="57" spans="1:16" x14ac:dyDescent="0.25">
      <c r="A57" s="31" t="s">
        <v>60</v>
      </c>
      <c r="B57" s="38"/>
      <c r="C57" s="39"/>
      <c r="D57" s="39"/>
      <c r="E57" s="41" t="s">
        <v>117</v>
      </c>
      <c r="F57" s="39"/>
      <c r="G57" s="39"/>
      <c r="H57" s="39"/>
      <c r="I57" s="39"/>
      <c r="J57" s="40"/>
    </row>
    <row r="58" spans="1:16" ht="195" x14ac:dyDescent="0.25">
      <c r="A58" s="31" t="s">
        <v>54</v>
      </c>
      <c r="B58" s="38"/>
      <c r="C58" s="39"/>
      <c r="D58" s="39"/>
      <c r="E58" s="33" t="s">
        <v>114</v>
      </c>
      <c r="F58" s="39"/>
      <c r="G58" s="39"/>
      <c r="H58" s="39"/>
      <c r="I58" s="39"/>
      <c r="J58" s="40"/>
    </row>
    <row r="59" spans="1:16" ht="30" x14ac:dyDescent="0.25">
      <c r="A59" s="31" t="s">
        <v>46</v>
      </c>
      <c r="B59" s="31">
        <v>14</v>
      </c>
      <c r="C59" s="32" t="s">
        <v>118</v>
      </c>
      <c r="D59" s="31" t="s">
        <v>48</v>
      </c>
      <c r="E59" s="33" t="s">
        <v>119</v>
      </c>
      <c r="F59" s="34" t="s">
        <v>70</v>
      </c>
      <c r="G59" s="35">
        <v>117</v>
      </c>
      <c r="H59" s="36">
        <v>0</v>
      </c>
      <c r="I59" s="36">
        <f>ROUND(G59*H59,P4)</f>
        <v>0</v>
      </c>
      <c r="J59" s="34" t="s">
        <v>51</v>
      </c>
      <c r="O59" s="37">
        <f>I59*0.21</f>
        <v>0</v>
      </c>
      <c r="P59">
        <v>3</v>
      </c>
    </row>
    <row r="60" spans="1:16" ht="60" x14ac:dyDescent="0.25">
      <c r="A60" s="31" t="s">
        <v>52</v>
      </c>
      <c r="B60" s="38"/>
      <c r="C60" s="39"/>
      <c r="D60" s="39"/>
      <c r="E60" s="33" t="s">
        <v>120</v>
      </c>
      <c r="F60" s="39"/>
      <c r="G60" s="39"/>
      <c r="H60" s="39"/>
      <c r="I60" s="39"/>
      <c r="J60" s="40"/>
    </row>
    <row r="61" spans="1:16" x14ac:dyDescent="0.25">
      <c r="A61" s="31" t="s">
        <v>60</v>
      </c>
      <c r="B61" s="38"/>
      <c r="C61" s="39"/>
      <c r="D61" s="39"/>
      <c r="E61" s="41" t="s">
        <v>78</v>
      </c>
      <c r="F61" s="39"/>
      <c r="G61" s="39"/>
      <c r="H61" s="39"/>
      <c r="I61" s="39"/>
      <c r="J61" s="40"/>
    </row>
    <row r="62" spans="1:16" ht="90" x14ac:dyDescent="0.25">
      <c r="A62" s="31" t="s">
        <v>54</v>
      </c>
      <c r="B62" s="38"/>
      <c r="C62" s="39"/>
      <c r="D62" s="39"/>
      <c r="E62" s="33" t="s">
        <v>121</v>
      </c>
      <c r="F62" s="39"/>
      <c r="G62" s="39"/>
      <c r="H62" s="39"/>
      <c r="I62" s="39"/>
      <c r="J62" s="40"/>
    </row>
    <row r="63" spans="1:16" ht="30" x14ac:dyDescent="0.25">
      <c r="A63" s="31" t="s">
        <v>46</v>
      </c>
      <c r="B63" s="31">
        <v>15</v>
      </c>
      <c r="C63" s="32" t="s">
        <v>122</v>
      </c>
      <c r="D63" s="31" t="s">
        <v>48</v>
      </c>
      <c r="E63" s="33" t="s">
        <v>123</v>
      </c>
      <c r="F63" s="34" t="s">
        <v>70</v>
      </c>
      <c r="G63" s="35">
        <v>1.1399999999999999</v>
      </c>
      <c r="H63" s="36">
        <v>0</v>
      </c>
      <c r="I63" s="36">
        <f>ROUND(G63*H63,P4)</f>
        <v>0</v>
      </c>
      <c r="J63" s="34" t="s">
        <v>51</v>
      </c>
      <c r="O63" s="37">
        <f>I63*0.21</f>
        <v>0</v>
      </c>
      <c r="P63">
        <v>3</v>
      </c>
    </row>
    <row r="64" spans="1:16" ht="45" x14ac:dyDescent="0.25">
      <c r="A64" s="31" t="s">
        <v>52</v>
      </c>
      <c r="B64" s="38"/>
      <c r="C64" s="39"/>
      <c r="D64" s="39"/>
      <c r="E64" s="33" t="s">
        <v>124</v>
      </c>
      <c r="F64" s="39"/>
      <c r="G64" s="39"/>
      <c r="H64" s="39"/>
      <c r="I64" s="39"/>
      <c r="J64" s="40"/>
    </row>
    <row r="65" spans="1:16" x14ac:dyDescent="0.25">
      <c r="A65" s="31" t="s">
        <v>60</v>
      </c>
      <c r="B65" s="38"/>
      <c r="C65" s="39"/>
      <c r="D65" s="39"/>
      <c r="E65" s="41" t="s">
        <v>125</v>
      </c>
      <c r="F65" s="39"/>
      <c r="G65" s="39"/>
      <c r="H65" s="39"/>
      <c r="I65" s="39"/>
      <c r="J65" s="40"/>
    </row>
    <row r="66" spans="1:16" ht="90" x14ac:dyDescent="0.25">
      <c r="A66" s="31" t="s">
        <v>54</v>
      </c>
      <c r="B66" s="38"/>
      <c r="C66" s="39"/>
      <c r="D66" s="39"/>
      <c r="E66" s="33" t="s">
        <v>121</v>
      </c>
      <c r="F66" s="39"/>
      <c r="G66" s="39"/>
      <c r="H66" s="39"/>
      <c r="I66" s="39"/>
      <c r="J66" s="40"/>
    </row>
    <row r="67" spans="1:16" ht="30" x14ac:dyDescent="0.25">
      <c r="A67" s="31" t="s">
        <v>46</v>
      </c>
      <c r="B67" s="31">
        <v>16</v>
      </c>
      <c r="C67" s="32" t="s">
        <v>126</v>
      </c>
      <c r="D67" s="31" t="s">
        <v>48</v>
      </c>
      <c r="E67" s="33" t="s">
        <v>127</v>
      </c>
      <c r="F67" s="34" t="s">
        <v>70</v>
      </c>
      <c r="G67" s="35">
        <v>799.65</v>
      </c>
      <c r="H67" s="36">
        <v>0</v>
      </c>
      <c r="I67" s="36">
        <f>ROUND(G67*H67,P4)</f>
        <v>0</v>
      </c>
      <c r="J67" s="34" t="s">
        <v>51</v>
      </c>
      <c r="O67" s="37">
        <f>I67*0.21</f>
        <v>0</v>
      </c>
      <c r="P67">
        <v>3</v>
      </c>
    </row>
    <row r="68" spans="1:16" ht="60" x14ac:dyDescent="0.25">
      <c r="A68" s="31" t="s">
        <v>52</v>
      </c>
      <c r="B68" s="38"/>
      <c r="C68" s="39"/>
      <c r="D68" s="39"/>
      <c r="E68" s="33" t="s">
        <v>128</v>
      </c>
      <c r="F68" s="39"/>
      <c r="G68" s="39"/>
      <c r="H68" s="39"/>
      <c r="I68" s="39"/>
      <c r="J68" s="40"/>
    </row>
    <row r="69" spans="1:16" ht="45" x14ac:dyDescent="0.25">
      <c r="A69" s="31" t="s">
        <v>60</v>
      </c>
      <c r="B69" s="38"/>
      <c r="C69" s="39"/>
      <c r="D69" s="39"/>
      <c r="E69" s="41" t="s">
        <v>129</v>
      </c>
      <c r="F69" s="39"/>
      <c r="G69" s="39"/>
      <c r="H69" s="39"/>
      <c r="I69" s="39"/>
      <c r="J69" s="40"/>
    </row>
    <row r="70" spans="1:16" ht="90" x14ac:dyDescent="0.25">
      <c r="A70" s="31" t="s">
        <v>54</v>
      </c>
      <c r="B70" s="38"/>
      <c r="C70" s="39"/>
      <c r="D70" s="39"/>
      <c r="E70" s="33" t="s">
        <v>121</v>
      </c>
      <c r="F70" s="39"/>
      <c r="G70" s="39"/>
      <c r="H70" s="39"/>
      <c r="I70" s="39"/>
      <c r="J70" s="40"/>
    </row>
    <row r="71" spans="1:16" ht="30" x14ac:dyDescent="0.25">
      <c r="A71" s="31" t="s">
        <v>46</v>
      </c>
      <c r="B71" s="31">
        <v>17</v>
      </c>
      <c r="C71" s="32" t="s">
        <v>130</v>
      </c>
      <c r="D71" s="31" t="s">
        <v>48</v>
      </c>
      <c r="E71" s="33" t="s">
        <v>131</v>
      </c>
      <c r="F71" s="34" t="s">
        <v>70</v>
      </c>
      <c r="G71" s="35">
        <v>12.75</v>
      </c>
      <c r="H71" s="36">
        <v>0</v>
      </c>
      <c r="I71" s="36">
        <f>ROUND(G71*H71,P4)</f>
        <v>0</v>
      </c>
      <c r="J71" s="34" t="s">
        <v>51</v>
      </c>
      <c r="O71" s="37">
        <f>I71*0.21</f>
        <v>0</v>
      </c>
      <c r="P71">
        <v>3</v>
      </c>
    </row>
    <row r="72" spans="1:16" ht="60" x14ac:dyDescent="0.25">
      <c r="A72" s="31" t="s">
        <v>52</v>
      </c>
      <c r="B72" s="38"/>
      <c r="C72" s="39"/>
      <c r="D72" s="39"/>
      <c r="E72" s="33" t="s">
        <v>132</v>
      </c>
      <c r="F72" s="39"/>
      <c r="G72" s="39"/>
      <c r="H72" s="39"/>
      <c r="I72" s="39"/>
      <c r="J72" s="40"/>
    </row>
    <row r="73" spans="1:16" x14ac:dyDescent="0.25">
      <c r="A73" s="31" t="s">
        <v>60</v>
      </c>
      <c r="B73" s="38"/>
      <c r="C73" s="39"/>
      <c r="D73" s="39"/>
      <c r="E73" s="41" t="s">
        <v>133</v>
      </c>
      <c r="F73" s="39"/>
      <c r="G73" s="39"/>
      <c r="H73" s="39"/>
      <c r="I73" s="39"/>
      <c r="J73" s="40"/>
    </row>
    <row r="74" spans="1:16" ht="90" x14ac:dyDescent="0.25">
      <c r="A74" s="31" t="s">
        <v>54</v>
      </c>
      <c r="B74" s="38"/>
      <c r="C74" s="39"/>
      <c r="D74" s="39"/>
      <c r="E74" s="33" t="s">
        <v>121</v>
      </c>
      <c r="F74" s="39"/>
      <c r="G74" s="39"/>
      <c r="H74" s="39"/>
      <c r="I74" s="39"/>
      <c r="J74" s="40"/>
    </row>
    <row r="75" spans="1:16" x14ac:dyDescent="0.25">
      <c r="A75" s="31" t="s">
        <v>46</v>
      </c>
      <c r="B75" s="31">
        <v>18</v>
      </c>
      <c r="C75" s="32" t="s">
        <v>134</v>
      </c>
      <c r="D75" s="31" t="s">
        <v>48</v>
      </c>
      <c r="E75" s="33" t="s">
        <v>135</v>
      </c>
      <c r="F75" s="34" t="s">
        <v>136</v>
      </c>
      <c r="G75" s="35">
        <v>40</v>
      </c>
      <c r="H75" s="36">
        <v>0</v>
      </c>
      <c r="I75" s="36">
        <f>ROUND(G75*H75,P4)</f>
        <v>0</v>
      </c>
      <c r="J75" s="34" t="s">
        <v>51</v>
      </c>
      <c r="O75" s="37">
        <f>I75*0.21</f>
        <v>0</v>
      </c>
      <c r="P75">
        <v>3</v>
      </c>
    </row>
    <row r="76" spans="1:16" ht="45" x14ac:dyDescent="0.25">
      <c r="A76" s="31" t="s">
        <v>52</v>
      </c>
      <c r="B76" s="38"/>
      <c r="C76" s="39"/>
      <c r="D76" s="39"/>
      <c r="E76" s="33" t="s">
        <v>137</v>
      </c>
      <c r="F76" s="39"/>
      <c r="G76" s="39"/>
      <c r="H76" s="39"/>
      <c r="I76" s="39"/>
      <c r="J76" s="40"/>
    </row>
    <row r="77" spans="1:16" x14ac:dyDescent="0.25">
      <c r="A77" s="31" t="s">
        <v>60</v>
      </c>
      <c r="B77" s="38"/>
      <c r="C77" s="39"/>
      <c r="D77" s="39"/>
      <c r="E77" s="41" t="s">
        <v>138</v>
      </c>
      <c r="F77" s="39"/>
      <c r="G77" s="39"/>
      <c r="H77" s="39"/>
      <c r="I77" s="39"/>
      <c r="J77" s="40"/>
    </row>
    <row r="78" spans="1:16" ht="90" x14ac:dyDescent="0.25">
      <c r="A78" s="31" t="s">
        <v>54</v>
      </c>
      <c r="B78" s="38"/>
      <c r="C78" s="39"/>
      <c r="D78" s="39"/>
      <c r="E78" s="33" t="s">
        <v>121</v>
      </c>
      <c r="F78" s="39"/>
      <c r="G78" s="39"/>
      <c r="H78" s="39"/>
      <c r="I78" s="39"/>
      <c r="J78" s="40"/>
    </row>
    <row r="79" spans="1:16" ht="30" x14ac:dyDescent="0.25">
      <c r="A79" s="31" t="s">
        <v>46</v>
      </c>
      <c r="B79" s="31">
        <v>19</v>
      </c>
      <c r="C79" s="32" t="s">
        <v>139</v>
      </c>
      <c r="D79" s="31" t="s">
        <v>48</v>
      </c>
      <c r="E79" s="33" t="s">
        <v>140</v>
      </c>
      <c r="F79" s="34" t="s">
        <v>136</v>
      </c>
      <c r="G79" s="35">
        <v>88</v>
      </c>
      <c r="H79" s="36">
        <v>0</v>
      </c>
      <c r="I79" s="36">
        <f>ROUND(G79*H79,P4)</f>
        <v>0</v>
      </c>
      <c r="J79" s="34" t="s">
        <v>51</v>
      </c>
      <c r="O79" s="37">
        <f>I79*0.21</f>
        <v>0</v>
      </c>
      <c r="P79">
        <v>3</v>
      </c>
    </row>
    <row r="80" spans="1:16" ht="45" x14ac:dyDescent="0.25">
      <c r="A80" s="31" t="s">
        <v>52</v>
      </c>
      <c r="B80" s="38"/>
      <c r="C80" s="39"/>
      <c r="D80" s="39"/>
      <c r="E80" s="33" t="s">
        <v>141</v>
      </c>
      <c r="F80" s="39"/>
      <c r="G80" s="39"/>
      <c r="H80" s="39"/>
      <c r="I80" s="39"/>
      <c r="J80" s="40"/>
    </row>
    <row r="81" spans="1:16" x14ac:dyDescent="0.25">
      <c r="A81" s="31" t="s">
        <v>60</v>
      </c>
      <c r="B81" s="38"/>
      <c r="C81" s="39"/>
      <c r="D81" s="39"/>
      <c r="E81" s="41" t="s">
        <v>142</v>
      </c>
      <c r="F81" s="39"/>
      <c r="G81" s="39"/>
      <c r="H81" s="39"/>
      <c r="I81" s="39"/>
      <c r="J81" s="40"/>
    </row>
    <row r="82" spans="1:16" ht="90" x14ac:dyDescent="0.25">
      <c r="A82" s="31" t="s">
        <v>54</v>
      </c>
      <c r="B82" s="38"/>
      <c r="C82" s="39"/>
      <c r="D82" s="39"/>
      <c r="E82" s="33" t="s">
        <v>121</v>
      </c>
      <c r="F82" s="39"/>
      <c r="G82" s="39"/>
      <c r="H82" s="39"/>
      <c r="I82" s="39"/>
      <c r="J82" s="40"/>
    </row>
    <row r="83" spans="1:16" x14ac:dyDescent="0.25">
      <c r="A83" s="31" t="s">
        <v>46</v>
      </c>
      <c r="B83" s="31">
        <v>20</v>
      </c>
      <c r="C83" s="32" t="s">
        <v>143</v>
      </c>
      <c r="D83" s="31" t="s">
        <v>48</v>
      </c>
      <c r="E83" s="33" t="s">
        <v>144</v>
      </c>
      <c r="F83" s="34" t="s">
        <v>70</v>
      </c>
      <c r="G83" s="35">
        <v>231.38</v>
      </c>
      <c r="H83" s="36">
        <v>0</v>
      </c>
      <c r="I83" s="36">
        <f>ROUND(G83*H83,P4)</f>
        <v>0</v>
      </c>
      <c r="J83" s="34" t="s">
        <v>51</v>
      </c>
      <c r="O83" s="37">
        <f>I83*0.21</f>
        <v>0</v>
      </c>
      <c r="P83">
        <v>3</v>
      </c>
    </row>
    <row r="84" spans="1:16" ht="75" x14ac:dyDescent="0.25">
      <c r="A84" s="31" t="s">
        <v>52</v>
      </c>
      <c r="B84" s="38"/>
      <c r="C84" s="39"/>
      <c r="D84" s="39"/>
      <c r="E84" s="33" t="s">
        <v>145</v>
      </c>
      <c r="F84" s="39"/>
      <c r="G84" s="39"/>
      <c r="H84" s="39"/>
      <c r="I84" s="39"/>
      <c r="J84" s="40"/>
    </row>
    <row r="85" spans="1:16" ht="45" x14ac:dyDescent="0.25">
      <c r="A85" s="31" t="s">
        <v>60</v>
      </c>
      <c r="B85" s="38"/>
      <c r="C85" s="39"/>
      <c r="D85" s="39"/>
      <c r="E85" s="41" t="s">
        <v>146</v>
      </c>
      <c r="F85" s="39"/>
      <c r="G85" s="39"/>
      <c r="H85" s="39"/>
      <c r="I85" s="39"/>
      <c r="J85" s="40"/>
    </row>
    <row r="86" spans="1:16" ht="90" x14ac:dyDescent="0.25">
      <c r="A86" s="31" t="s">
        <v>54</v>
      </c>
      <c r="B86" s="38"/>
      <c r="C86" s="39"/>
      <c r="D86" s="39"/>
      <c r="E86" s="33" t="s">
        <v>121</v>
      </c>
      <c r="F86" s="39"/>
      <c r="G86" s="39"/>
      <c r="H86" s="39"/>
      <c r="I86" s="39"/>
      <c r="J86" s="40"/>
    </row>
    <row r="87" spans="1:16" x14ac:dyDescent="0.25">
      <c r="A87" s="31" t="s">
        <v>46</v>
      </c>
      <c r="B87" s="31">
        <v>21</v>
      </c>
      <c r="C87" s="32" t="s">
        <v>147</v>
      </c>
      <c r="D87" s="31" t="s">
        <v>48</v>
      </c>
      <c r="E87" s="33" t="s">
        <v>148</v>
      </c>
      <c r="F87" s="34" t="s">
        <v>70</v>
      </c>
      <c r="G87" s="35">
        <v>82.4</v>
      </c>
      <c r="H87" s="36">
        <v>0</v>
      </c>
      <c r="I87" s="36">
        <f>ROUND(G87*H87,P4)</f>
        <v>0</v>
      </c>
      <c r="J87" s="34" t="s">
        <v>51</v>
      </c>
      <c r="O87" s="37">
        <f>I87*0.21</f>
        <v>0</v>
      </c>
      <c r="P87">
        <v>3</v>
      </c>
    </row>
    <row r="88" spans="1:16" ht="60" x14ac:dyDescent="0.25">
      <c r="A88" s="31" t="s">
        <v>52</v>
      </c>
      <c r="B88" s="38"/>
      <c r="C88" s="39"/>
      <c r="D88" s="39"/>
      <c r="E88" s="33" t="s">
        <v>149</v>
      </c>
      <c r="F88" s="39"/>
      <c r="G88" s="39"/>
      <c r="H88" s="39"/>
      <c r="I88" s="39"/>
      <c r="J88" s="40"/>
    </row>
    <row r="89" spans="1:16" x14ac:dyDescent="0.25">
      <c r="A89" s="31" t="s">
        <v>60</v>
      </c>
      <c r="B89" s="38"/>
      <c r="C89" s="39"/>
      <c r="D89" s="39"/>
      <c r="E89" s="41" t="s">
        <v>150</v>
      </c>
      <c r="F89" s="39"/>
      <c r="G89" s="39"/>
      <c r="H89" s="39"/>
      <c r="I89" s="39"/>
      <c r="J89" s="40"/>
    </row>
    <row r="90" spans="1:16" ht="45" x14ac:dyDescent="0.25">
      <c r="A90" s="31" t="s">
        <v>54</v>
      </c>
      <c r="B90" s="38"/>
      <c r="C90" s="39"/>
      <c r="D90" s="39"/>
      <c r="E90" s="33" t="s">
        <v>151</v>
      </c>
      <c r="F90" s="39"/>
      <c r="G90" s="39"/>
      <c r="H90" s="39"/>
      <c r="I90" s="39"/>
      <c r="J90" s="40"/>
    </row>
    <row r="91" spans="1:16" x14ac:dyDescent="0.25">
      <c r="A91" s="31" t="s">
        <v>46</v>
      </c>
      <c r="B91" s="31">
        <v>22</v>
      </c>
      <c r="C91" s="32" t="s">
        <v>152</v>
      </c>
      <c r="D91" s="31" t="s">
        <v>48</v>
      </c>
      <c r="E91" s="33" t="s">
        <v>153</v>
      </c>
      <c r="F91" s="34" t="s">
        <v>70</v>
      </c>
      <c r="G91" s="35">
        <v>104.4</v>
      </c>
      <c r="H91" s="36">
        <v>0</v>
      </c>
      <c r="I91" s="36">
        <f>ROUND(G91*H91,P4)</f>
        <v>0</v>
      </c>
      <c r="J91" s="34" t="s">
        <v>51</v>
      </c>
      <c r="O91" s="37">
        <f>I91*0.21</f>
        <v>0</v>
      </c>
      <c r="P91">
        <v>3</v>
      </c>
    </row>
    <row r="92" spans="1:16" ht="45" x14ac:dyDescent="0.25">
      <c r="A92" s="31" t="s">
        <v>52</v>
      </c>
      <c r="B92" s="38"/>
      <c r="C92" s="39"/>
      <c r="D92" s="39"/>
      <c r="E92" s="33" t="s">
        <v>154</v>
      </c>
      <c r="F92" s="39"/>
      <c r="G92" s="39"/>
      <c r="H92" s="39"/>
      <c r="I92" s="39"/>
      <c r="J92" s="40"/>
    </row>
    <row r="93" spans="1:16" x14ac:dyDescent="0.25">
      <c r="A93" s="31" t="s">
        <v>60</v>
      </c>
      <c r="B93" s="38"/>
      <c r="C93" s="39"/>
      <c r="D93" s="39"/>
      <c r="E93" s="41" t="s">
        <v>155</v>
      </c>
      <c r="F93" s="39"/>
      <c r="G93" s="39"/>
      <c r="H93" s="39"/>
      <c r="I93" s="39"/>
      <c r="J93" s="40"/>
    </row>
    <row r="94" spans="1:16" ht="409.5" x14ac:dyDescent="0.25">
      <c r="A94" s="31" t="s">
        <v>54</v>
      </c>
      <c r="B94" s="38"/>
      <c r="C94" s="39"/>
      <c r="D94" s="39"/>
      <c r="E94" s="33" t="s">
        <v>156</v>
      </c>
      <c r="F94" s="39"/>
      <c r="G94" s="39"/>
      <c r="H94" s="39"/>
      <c r="I94" s="39"/>
      <c r="J94" s="40"/>
    </row>
    <row r="95" spans="1:16" x14ac:dyDescent="0.25">
      <c r="A95" s="31" t="s">
        <v>46</v>
      </c>
      <c r="B95" s="31">
        <v>23</v>
      </c>
      <c r="C95" s="32" t="s">
        <v>157</v>
      </c>
      <c r="D95" s="31" t="s">
        <v>57</v>
      </c>
      <c r="E95" s="33" t="s">
        <v>158</v>
      </c>
      <c r="F95" s="34" t="s">
        <v>70</v>
      </c>
      <c r="G95" s="35">
        <v>166</v>
      </c>
      <c r="H95" s="36">
        <v>0</v>
      </c>
      <c r="I95" s="36">
        <f>ROUND(G95*H95,P4)</f>
        <v>0</v>
      </c>
      <c r="J95" s="34" t="s">
        <v>51</v>
      </c>
      <c r="O95" s="37">
        <f>I95*0.21</f>
        <v>0</v>
      </c>
      <c r="P95">
        <v>3</v>
      </c>
    </row>
    <row r="96" spans="1:16" ht="75" x14ac:dyDescent="0.25">
      <c r="A96" s="31" t="s">
        <v>52</v>
      </c>
      <c r="B96" s="38"/>
      <c r="C96" s="39"/>
      <c r="D96" s="39"/>
      <c r="E96" s="33" t="s">
        <v>159</v>
      </c>
      <c r="F96" s="39"/>
      <c r="G96" s="39"/>
      <c r="H96" s="39"/>
      <c r="I96" s="39"/>
      <c r="J96" s="40"/>
    </row>
    <row r="97" spans="1:16" ht="45" x14ac:dyDescent="0.25">
      <c r="A97" s="31" t="s">
        <v>60</v>
      </c>
      <c r="B97" s="38"/>
      <c r="C97" s="39"/>
      <c r="D97" s="39"/>
      <c r="E97" s="41" t="s">
        <v>160</v>
      </c>
      <c r="F97" s="39"/>
      <c r="G97" s="39"/>
      <c r="H97" s="39"/>
      <c r="I97" s="39"/>
      <c r="J97" s="40"/>
    </row>
    <row r="98" spans="1:16" ht="409.5" x14ac:dyDescent="0.25">
      <c r="A98" s="31" t="s">
        <v>54</v>
      </c>
      <c r="B98" s="38"/>
      <c r="C98" s="39"/>
      <c r="D98" s="39"/>
      <c r="E98" s="33" t="s">
        <v>156</v>
      </c>
      <c r="F98" s="39"/>
      <c r="G98" s="39"/>
      <c r="H98" s="39"/>
      <c r="I98" s="39"/>
      <c r="J98" s="40"/>
    </row>
    <row r="99" spans="1:16" x14ac:dyDescent="0.25">
      <c r="A99" s="31" t="s">
        <v>46</v>
      </c>
      <c r="B99" s="31">
        <v>24</v>
      </c>
      <c r="C99" s="32" t="s">
        <v>157</v>
      </c>
      <c r="D99" s="31" t="s">
        <v>63</v>
      </c>
      <c r="E99" s="33" t="s">
        <v>158</v>
      </c>
      <c r="F99" s="34" t="s">
        <v>70</v>
      </c>
      <c r="G99" s="35">
        <v>1127.5999999999999</v>
      </c>
      <c r="H99" s="36">
        <v>0</v>
      </c>
      <c r="I99" s="36">
        <f>ROUND(G99*H99,P4)</f>
        <v>0</v>
      </c>
      <c r="J99" s="34" t="s">
        <v>51</v>
      </c>
      <c r="O99" s="37">
        <f>I99*0.21</f>
        <v>0</v>
      </c>
      <c r="P99">
        <v>3</v>
      </c>
    </row>
    <row r="100" spans="1:16" ht="90" x14ac:dyDescent="0.25">
      <c r="A100" s="31" t="s">
        <v>52</v>
      </c>
      <c r="B100" s="38"/>
      <c r="C100" s="39"/>
      <c r="D100" s="39"/>
      <c r="E100" s="33" t="s">
        <v>161</v>
      </c>
      <c r="F100" s="39"/>
      <c r="G100" s="39"/>
      <c r="H100" s="39"/>
      <c r="I100" s="39"/>
      <c r="J100" s="40"/>
    </row>
    <row r="101" spans="1:16" ht="45" x14ac:dyDescent="0.25">
      <c r="A101" s="31" t="s">
        <v>60</v>
      </c>
      <c r="B101" s="38"/>
      <c r="C101" s="39"/>
      <c r="D101" s="39"/>
      <c r="E101" s="41" t="s">
        <v>162</v>
      </c>
      <c r="F101" s="39"/>
      <c r="G101" s="39"/>
      <c r="H101" s="39"/>
      <c r="I101" s="39"/>
      <c r="J101" s="40"/>
    </row>
    <row r="102" spans="1:16" ht="409.5" x14ac:dyDescent="0.25">
      <c r="A102" s="31" t="s">
        <v>54</v>
      </c>
      <c r="B102" s="38"/>
      <c r="C102" s="39"/>
      <c r="D102" s="39"/>
      <c r="E102" s="33" t="s">
        <v>156</v>
      </c>
      <c r="F102" s="39"/>
      <c r="G102" s="39"/>
      <c r="H102" s="39"/>
      <c r="I102" s="39"/>
      <c r="J102" s="40"/>
    </row>
    <row r="103" spans="1:16" x14ac:dyDescent="0.25">
      <c r="A103" s="31" t="s">
        <v>46</v>
      </c>
      <c r="B103" s="31">
        <v>25</v>
      </c>
      <c r="C103" s="32" t="s">
        <v>163</v>
      </c>
      <c r="D103" s="31" t="s">
        <v>48</v>
      </c>
      <c r="E103" s="33" t="s">
        <v>164</v>
      </c>
      <c r="F103" s="34" t="s">
        <v>111</v>
      </c>
      <c r="G103" s="35">
        <v>1</v>
      </c>
      <c r="H103" s="36">
        <v>0</v>
      </c>
      <c r="I103" s="36">
        <f>ROUND(G103*H103,P4)</f>
        <v>0</v>
      </c>
      <c r="J103" s="34" t="s">
        <v>51</v>
      </c>
      <c r="O103" s="37">
        <f>I103*0.21</f>
        <v>0</v>
      </c>
      <c r="P103">
        <v>3</v>
      </c>
    </row>
    <row r="104" spans="1:16" ht="45" x14ac:dyDescent="0.25">
      <c r="A104" s="31" t="s">
        <v>52</v>
      </c>
      <c r="B104" s="38"/>
      <c r="C104" s="39"/>
      <c r="D104" s="39"/>
      <c r="E104" s="33" t="s">
        <v>165</v>
      </c>
      <c r="F104" s="39"/>
      <c r="G104" s="39"/>
      <c r="H104" s="39"/>
      <c r="I104" s="39"/>
      <c r="J104" s="40"/>
    </row>
    <row r="105" spans="1:16" x14ac:dyDescent="0.25">
      <c r="A105" s="31" t="s">
        <v>60</v>
      </c>
      <c r="B105" s="38"/>
      <c r="C105" s="39"/>
      <c r="D105" s="39"/>
      <c r="E105" s="41" t="s">
        <v>98</v>
      </c>
      <c r="F105" s="39"/>
      <c r="G105" s="39"/>
      <c r="H105" s="39"/>
      <c r="I105" s="39"/>
      <c r="J105" s="40"/>
    </row>
    <row r="106" spans="1:16" ht="90" x14ac:dyDescent="0.25">
      <c r="A106" s="31" t="s">
        <v>54</v>
      </c>
      <c r="B106" s="38"/>
      <c r="C106" s="39"/>
      <c r="D106" s="39"/>
      <c r="E106" s="33" t="s">
        <v>166</v>
      </c>
      <c r="F106" s="39"/>
      <c r="G106" s="39"/>
      <c r="H106" s="39"/>
      <c r="I106" s="39"/>
      <c r="J106" s="40"/>
    </row>
    <row r="107" spans="1:16" x14ac:dyDescent="0.25">
      <c r="A107" s="31" t="s">
        <v>46</v>
      </c>
      <c r="B107" s="31">
        <v>26</v>
      </c>
      <c r="C107" s="32" t="s">
        <v>167</v>
      </c>
      <c r="D107" s="31" t="s">
        <v>48</v>
      </c>
      <c r="E107" s="33" t="s">
        <v>168</v>
      </c>
      <c r="F107" s="34" t="s">
        <v>105</v>
      </c>
      <c r="G107" s="35">
        <v>2890.2</v>
      </c>
      <c r="H107" s="36">
        <v>0</v>
      </c>
      <c r="I107" s="36">
        <f>ROUND(G107*H107,P4)</f>
        <v>0</v>
      </c>
      <c r="J107" s="34" t="s">
        <v>51</v>
      </c>
      <c r="O107" s="37">
        <f>I107*0.21</f>
        <v>0</v>
      </c>
      <c r="P107">
        <v>3</v>
      </c>
    </row>
    <row r="108" spans="1:16" ht="60" x14ac:dyDescent="0.25">
      <c r="A108" s="31" t="s">
        <v>52</v>
      </c>
      <c r="B108" s="38"/>
      <c r="C108" s="39"/>
      <c r="D108" s="39"/>
      <c r="E108" s="33" t="s">
        <v>169</v>
      </c>
      <c r="F108" s="39"/>
      <c r="G108" s="39"/>
      <c r="H108" s="39"/>
      <c r="I108" s="39"/>
      <c r="J108" s="40"/>
    </row>
    <row r="109" spans="1:16" ht="90" x14ac:dyDescent="0.25">
      <c r="A109" s="31" t="s">
        <v>60</v>
      </c>
      <c r="B109" s="38"/>
      <c r="C109" s="39"/>
      <c r="D109" s="39"/>
      <c r="E109" s="41" t="s">
        <v>170</v>
      </c>
      <c r="F109" s="39"/>
      <c r="G109" s="39"/>
      <c r="H109" s="39"/>
      <c r="I109" s="39"/>
      <c r="J109" s="40"/>
    </row>
    <row r="110" spans="1:16" ht="30" x14ac:dyDescent="0.25">
      <c r="A110" s="31" t="s">
        <v>54</v>
      </c>
      <c r="B110" s="38"/>
      <c r="C110" s="39"/>
      <c r="D110" s="39"/>
      <c r="E110" s="33" t="s">
        <v>171</v>
      </c>
      <c r="F110" s="39"/>
      <c r="G110" s="39"/>
      <c r="H110" s="39"/>
      <c r="I110" s="39"/>
      <c r="J110" s="40"/>
    </row>
    <row r="111" spans="1:16" x14ac:dyDescent="0.25">
      <c r="A111" s="31" t="s">
        <v>46</v>
      </c>
      <c r="B111" s="31">
        <v>27</v>
      </c>
      <c r="C111" s="32" t="s">
        <v>172</v>
      </c>
      <c r="D111" s="31" t="s">
        <v>48</v>
      </c>
      <c r="E111" s="33" t="s">
        <v>173</v>
      </c>
      <c r="F111" s="34" t="s">
        <v>105</v>
      </c>
      <c r="G111" s="35">
        <v>370</v>
      </c>
      <c r="H111" s="36">
        <v>0</v>
      </c>
      <c r="I111" s="36">
        <f>ROUND(G111*H111,P4)</f>
        <v>0</v>
      </c>
      <c r="J111" s="34" t="s">
        <v>51</v>
      </c>
      <c r="O111" s="37">
        <f>I111*0.21</f>
        <v>0</v>
      </c>
      <c r="P111">
        <v>3</v>
      </c>
    </row>
    <row r="112" spans="1:16" ht="60" x14ac:dyDescent="0.25">
      <c r="A112" s="31" t="s">
        <v>52</v>
      </c>
      <c r="B112" s="38"/>
      <c r="C112" s="39"/>
      <c r="D112" s="39"/>
      <c r="E112" s="33" t="s">
        <v>174</v>
      </c>
      <c r="F112" s="39"/>
      <c r="G112" s="39"/>
      <c r="H112" s="39"/>
      <c r="I112" s="39"/>
      <c r="J112" s="40"/>
    </row>
    <row r="113" spans="1:16" x14ac:dyDescent="0.25">
      <c r="A113" s="31" t="s">
        <v>60</v>
      </c>
      <c r="B113" s="38"/>
      <c r="C113" s="39"/>
      <c r="D113" s="39"/>
      <c r="E113" s="41" t="s">
        <v>175</v>
      </c>
      <c r="F113" s="39"/>
      <c r="G113" s="39"/>
      <c r="H113" s="39"/>
      <c r="I113" s="39"/>
      <c r="J113" s="40"/>
    </row>
    <row r="114" spans="1:16" x14ac:dyDescent="0.25">
      <c r="A114" s="31" t="s">
        <v>54</v>
      </c>
      <c r="B114" s="38"/>
      <c r="C114" s="39"/>
      <c r="D114" s="39"/>
      <c r="E114" s="33" t="s">
        <v>176</v>
      </c>
      <c r="F114" s="39"/>
      <c r="G114" s="39"/>
      <c r="H114" s="39"/>
      <c r="I114" s="39"/>
      <c r="J114" s="40"/>
    </row>
    <row r="115" spans="1:16" x14ac:dyDescent="0.25">
      <c r="A115" s="31" t="s">
        <v>46</v>
      </c>
      <c r="B115" s="31">
        <v>28</v>
      </c>
      <c r="C115" s="32" t="s">
        <v>177</v>
      </c>
      <c r="D115" s="31" t="s">
        <v>48</v>
      </c>
      <c r="E115" s="33" t="s">
        <v>178</v>
      </c>
      <c r="F115" s="34" t="s">
        <v>70</v>
      </c>
      <c r="G115" s="35">
        <v>82.4</v>
      </c>
      <c r="H115" s="36">
        <v>0</v>
      </c>
      <c r="I115" s="36">
        <f>ROUND(G115*H115,P4)</f>
        <v>0</v>
      </c>
      <c r="J115" s="34" t="s">
        <v>51</v>
      </c>
      <c r="O115" s="37">
        <f>I115*0.21</f>
        <v>0</v>
      </c>
      <c r="P115">
        <v>3</v>
      </c>
    </row>
    <row r="116" spans="1:16" ht="75" x14ac:dyDescent="0.25">
      <c r="A116" s="31" t="s">
        <v>52</v>
      </c>
      <c r="B116" s="38"/>
      <c r="C116" s="39"/>
      <c r="D116" s="39"/>
      <c r="E116" s="33" t="s">
        <v>179</v>
      </c>
      <c r="F116" s="39"/>
      <c r="G116" s="39"/>
      <c r="H116" s="39"/>
      <c r="I116" s="39"/>
      <c r="J116" s="40"/>
    </row>
    <row r="117" spans="1:16" ht="45" x14ac:dyDescent="0.25">
      <c r="A117" s="31" t="s">
        <v>60</v>
      </c>
      <c r="B117" s="38"/>
      <c r="C117" s="39"/>
      <c r="D117" s="39"/>
      <c r="E117" s="41" t="s">
        <v>180</v>
      </c>
      <c r="F117" s="39"/>
      <c r="G117" s="39"/>
      <c r="H117" s="39"/>
      <c r="I117" s="39"/>
      <c r="J117" s="40"/>
    </row>
    <row r="118" spans="1:16" ht="45" x14ac:dyDescent="0.25">
      <c r="A118" s="31" t="s">
        <v>54</v>
      </c>
      <c r="B118" s="38"/>
      <c r="C118" s="39"/>
      <c r="D118" s="39"/>
      <c r="E118" s="33" t="s">
        <v>181</v>
      </c>
      <c r="F118" s="39"/>
      <c r="G118" s="39"/>
      <c r="H118" s="39"/>
      <c r="I118" s="39"/>
      <c r="J118" s="40"/>
    </row>
    <row r="119" spans="1:16" x14ac:dyDescent="0.25">
      <c r="A119" s="31" t="s">
        <v>46</v>
      </c>
      <c r="B119" s="31">
        <v>29</v>
      </c>
      <c r="C119" s="32" t="s">
        <v>182</v>
      </c>
      <c r="D119" s="31" t="s">
        <v>48</v>
      </c>
      <c r="E119" s="33" t="s">
        <v>183</v>
      </c>
      <c r="F119" s="34" t="s">
        <v>105</v>
      </c>
      <c r="G119" s="35">
        <v>320</v>
      </c>
      <c r="H119" s="36">
        <v>0</v>
      </c>
      <c r="I119" s="36">
        <f>ROUND(G119*H119,P4)</f>
        <v>0</v>
      </c>
      <c r="J119" s="34" t="s">
        <v>51</v>
      </c>
      <c r="O119" s="37">
        <f>I119*0.21</f>
        <v>0</v>
      </c>
      <c r="P119">
        <v>3</v>
      </c>
    </row>
    <row r="120" spans="1:16" ht="30" x14ac:dyDescent="0.25">
      <c r="A120" s="31" t="s">
        <v>52</v>
      </c>
      <c r="B120" s="38"/>
      <c r="C120" s="39"/>
      <c r="D120" s="39"/>
      <c r="E120" s="33" t="s">
        <v>184</v>
      </c>
      <c r="F120" s="39"/>
      <c r="G120" s="39"/>
      <c r="H120" s="39"/>
      <c r="I120" s="39"/>
      <c r="J120" s="40"/>
    </row>
    <row r="121" spans="1:16" x14ac:dyDescent="0.25">
      <c r="A121" s="31" t="s">
        <v>60</v>
      </c>
      <c r="B121" s="38"/>
      <c r="C121" s="39"/>
      <c r="D121" s="39"/>
      <c r="E121" s="41" t="s">
        <v>185</v>
      </c>
      <c r="F121" s="39"/>
      <c r="G121" s="39"/>
      <c r="H121" s="39"/>
      <c r="I121" s="39"/>
      <c r="J121" s="40"/>
    </row>
    <row r="122" spans="1:16" ht="45" x14ac:dyDescent="0.25">
      <c r="A122" s="31" t="s">
        <v>54</v>
      </c>
      <c r="B122" s="38"/>
      <c r="C122" s="39"/>
      <c r="D122" s="39"/>
      <c r="E122" s="33" t="s">
        <v>186</v>
      </c>
      <c r="F122" s="39"/>
      <c r="G122" s="39"/>
      <c r="H122" s="39"/>
      <c r="I122" s="39"/>
      <c r="J122" s="40"/>
    </row>
    <row r="123" spans="1:16" x14ac:dyDescent="0.25">
      <c r="A123" s="25" t="s">
        <v>43</v>
      </c>
      <c r="B123" s="26"/>
      <c r="C123" s="27" t="s">
        <v>63</v>
      </c>
      <c r="D123" s="28"/>
      <c r="E123" s="25" t="s">
        <v>187</v>
      </c>
      <c r="F123" s="28"/>
      <c r="G123" s="28"/>
      <c r="H123" s="28"/>
      <c r="I123" s="29">
        <f>SUMIFS(I124:I131,A124:A131,"P")</f>
        <v>0</v>
      </c>
      <c r="J123" s="30"/>
    </row>
    <row r="124" spans="1:16" x14ac:dyDescent="0.25">
      <c r="A124" s="31" t="s">
        <v>46</v>
      </c>
      <c r="B124" s="31">
        <v>31</v>
      </c>
      <c r="C124" s="32" t="s">
        <v>188</v>
      </c>
      <c r="D124" s="31" t="s">
        <v>48</v>
      </c>
      <c r="E124" s="33" t="s">
        <v>189</v>
      </c>
      <c r="F124" s="34" t="s">
        <v>136</v>
      </c>
      <c r="G124" s="35">
        <v>522</v>
      </c>
      <c r="H124" s="36">
        <v>0</v>
      </c>
      <c r="I124" s="36">
        <f>ROUND(G124*H124,P4)</f>
        <v>0</v>
      </c>
      <c r="J124" s="34" t="s">
        <v>51</v>
      </c>
      <c r="O124" s="37">
        <f>I124*0.21</f>
        <v>0</v>
      </c>
      <c r="P124">
        <v>3</v>
      </c>
    </row>
    <row r="125" spans="1:16" ht="60" x14ac:dyDescent="0.25">
      <c r="A125" s="31" t="s">
        <v>52</v>
      </c>
      <c r="B125" s="38"/>
      <c r="C125" s="39"/>
      <c r="D125" s="39"/>
      <c r="E125" s="33" t="s">
        <v>190</v>
      </c>
      <c r="F125" s="39"/>
      <c r="G125" s="39"/>
      <c r="H125" s="39"/>
      <c r="I125" s="39"/>
      <c r="J125" s="40"/>
    </row>
    <row r="126" spans="1:16" x14ac:dyDescent="0.25">
      <c r="A126" s="31" t="s">
        <v>60</v>
      </c>
      <c r="B126" s="38"/>
      <c r="C126" s="39"/>
      <c r="D126" s="39"/>
      <c r="E126" s="41" t="s">
        <v>191</v>
      </c>
      <c r="F126" s="39"/>
      <c r="G126" s="39"/>
      <c r="H126" s="39"/>
      <c r="I126" s="39"/>
      <c r="J126" s="40"/>
    </row>
    <row r="127" spans="1:16" ht="210" x14ac:dyDescent="0.25">
      <c r="A127" s="31" t="s">
        <v>54</v>
      </c>
      <c r="B127" s="38"/>
      <c r="C127" s="39"/>
      <c r="D127" s="39"/>
      <c r="E127" s="33" t="s">
        <v>192</v>
      </c>
      <c r="F127" s="39"/>
      <c r="G127" s="39"/>
      <c r="H127" s="39"/>
      <c r="I127" s="39"/>
      <c r="J127" s="40"/>
    </row>
    <row r="128" spans="1:16" x14ac:dyDescent="0.25">
      <c r="A128" s="31" t="s">
        <v>46</v>
      </c>
      <c r="B128" s="31">
        <v>32</v>
      </c>
      <c r="C128" s="32" t="s">
        <v>193</v>
      </c>
      <c r="D128" s="31" t="s">
        <v>48</v>
      </c>
      <c r="E128" s="33" t="s">
        <v>194</v>
      </c>
      <c r="F128" s="34" t="s">
        <v>105</v>
      </c>
      <c r="G128" s="35">
        <v>783</v>
      </c>
      <c r="H128" s="36">
        <v>0</v>
      </c>
      <c r="I128" s="36">
        <f>ROUND(G128*H128,P4)</f>
        <v>0</v>
      </c>
      <c r="J128" s="34" t="s">
        <v>51</v>
      </c>
      <c r="O128" s="37">
        <f>I128*0.21</f>
        <v>0</v>
      </c>
      <c r="P128">
        <v>3</v>
      </c>
    </row>
    <row r="129" spans="1:16" ht="60" x14ac:dyDescent="0.25">
      <c r="A129" s="31" t="s">
        <v>52</v>
      </c>
      <c r="B129" s="38"/>
      <c r="C129" s="39"/>
      <c r="D129" s="39"/>
      <c r="E129" s="33" t="s">
        <v>195</v>
      </c>
      <c r="F129" s="39"/>
      <c r="G129" s="39"/>
      <c r="H129" s="39"/>
      <c r="I129" s="39"/>
      <c r="J129" s="40"/>
    </row>
    <row r="130" spans="1:16" x14ac:dyDescent="0.25">
      <c r="A130" s="31" t="s">
        <v>60</v>
      </c>
      <c r="B130" s="38"/>
      <c r="C130" s="39"/>
      <c r="D130" s="39"/>
      <c r="E130" s="41" t="s">
        <v>196</v>
      </c>
      <c r="F130" s="39"/>
      <c r="G130" s="39"/>
      <c r="H130" s="39"/>
      <c r="I130" s="39"/>
      <c r="J130" s="40"/>
    </row>
    <row r="131" spans="1:16" ht="75" x14ac:dyDescent="0.25">
      <c r="A131" s="31" t="s">
        <v>54</v>
      </c>
      <c r="B131" s="38"/>
      <c r="C131" s="39"/>
      <c r="D131" s="39"/>
      <c r="E131" s="33" t="s">
        <v>197</v>
      </c>
      <c r="F131" s="39"/>
      <c r="G131" s="39"/>
      <c r="H131" s="39"/>
      <c r="I131" s="39"/>
      <c r="J131" s="40"/>
    </row>
    <row r="132" spans="1:16" x14ac:dyDescent="0.25">
      <c r="A132" s="25" t="s">
        <v>43</v>
      </c>
      <c r="B132" s="26"/>
      <c r="C132" s="27" t="s">
        <v>79</v>
      </c>
      <c r="D132" s="28"/>
      <c r="E132" s="25" t="s">
        <v>198</v>
      </c>
      <c r="F132" s="28"/>
      <c r="G132" s="28"/>
      <c r="H132" s="28"/>
      <c r="I132" s="29">
        <f>SUMIFS(I133:I136,A133:A136,"P")</f>
        <v>0</v>
      </c>
      <c r="J132" s="30"/>
    </row>
    <row r="133" spans="1:16" x14ac:dyDescent="0.25">
      <c r="A133" s="31" t="s">
        <v>46</v>
      </c>
      <c r="B133" s="31">
        <v>33</v>
      </c>
      <c r="C133" s="32" t="s">
        <v>199</v>
      </c>
      <c r="D133" s="31" t="s">
        <v>48</v>
      </c>
      <c r="E133" s="33" t="s">
        <v>200</v>
      </c>
      <c r="F133" s="34" t="s">
        <v>70</v>
      </c>
      <c r="G133" s="35">
        <v>0.5</v>
      </c>
      <c r="H133" s="36">
        <v>0</v>
      </c>
      <c r="I133" s="36">
        <f>ROUND(G133*H133,P4)</f>
        <v>0</v>
      </c>
      <c r="J133" s="34" t="s">
        <v>51</v>
      </c>
      <c r="O133" s="37">
        <f>I133*0.21</f>
        <v>0</v>
      </c>
      <c r="P133">
        <v>3</v>
      </c>
    </row>
    <row r="134" spans="1:16" ht="45" x14ac:dyDescent="0.25">
      <c r="A134" s="31" t="s">
        <v>52</v>
      </c>
      <c r="B134" s="38"/>
      <c r="C134" s="39"/>
      <c r="D134" s="39"/>
      <c r="E134" s="33" t="s">
        <v>201</v>
      </c>
      <c r="F134" s="39"/>
      <c r="G134" s="39"/>
      <c r="H134" s="39"/>
      <c r="I134" s="39"/>
      <c r="J134" s="40"/>
    </row>
    <row r="135" spans="1:16" x14ac:dyDescent="0.25">
      <c r="A135" s="31" t="s">
        <v>60</v>
      </c>
      <c r="B135" s="38"/>
      <c r="C135" s="39"/>
      <c r="D135" s="39"/>
      <c r="E135" s="41" t="s">
        <v>202</v>
      </c>
      <c r="F135" s="39"/>
      <c r="G135" s="39"/>
      <c r="H135" s="39"/>
      <c r="I135" s="39"/>
      <c r="J135" s="40"/>
    </row>
    <row r="136" spans="1:16" ht="60" x14ac:dyDescent="0.25">
      <c r="A136" s="31" t="s">
        <v>54</v>
      </c>
      <c r="B136" s="38"/>
      <c r="C136" s="39"/>
      <c r="D136" s="39"/>
      <c r="E136" s="33" t="s">
        <v>203</v>
      </c>
      <c r="F136" s="39"/>
      <c r="G136" s="39"/>
      <c r="H136" s="39"/>
      <c r="I136" s="39"/>
      <c r="J136" s="40"/>
    </row>
    <row r="137" spans="1:16" x14ac:dyDescent="0.25">
      <c r="A137" s="25" t="s">
        <v>43</v>
      </c>
      <c r="B137" s="26"/>
      <c r="C137" s="27" t="s">
        <v>204</v>
      </c>
      <c r="D137" s="28"/>
      <c r="E137" s="25" t="s">
        <v>205</v>
      </c>
      <c r="F137" s="28"/>
      <c r="G137" s="28"/>
      <c r="H137" s="28"/>
      <c r="I137" s="29">
        <f>SUMIFS(I138:I213,A138:A213,"P")</f>
        <v>0</v>
      </c>
      <c r="J137" s="30"/>
    </row>
    <row r="138" spans="1:16" x14ac:dyDescent="0.25">
      <c r="A138" s="31" t="s">
        <v>46</v>
      </c>
      <c r="B138" s="31">
        <v>34</v>
      </c>
      <c r="C138" s="32" t="s">
        <v>206</v>
      </c>
      <c r="D138" s="31" t="s">
        <v>57</v>
      </c>
      <c r="E138" s="33" t="s">
        <v>207</v>
      </c>
      <c r="F138" s="34" t="s">
        <v>70</v>
      </c>
      <c r="G138" s="35">
        <v>350.37</v>
      </c>
      <c r="H138" s="36">
        <v>0</v>
      </c>
      <c r="I138" s="36">
        <f>ROUND(G138*H138,P4)</f>
        <v>0</v>
      </c>
      <c r="J138" s="34" t="s">
        <v>51</v>
      </c>
      <c r="O138" s="37">
        <f>I138*0.21</f>
        <v>0</v>
      </c>
      <c r="P138">
        <v>3</v>
      </c>
    </row>
    <row r="139" spans="1:16" ht="75" x14ac:dyDescent="0.25">
      <c r="A139" s="31" t="s">
        <v>52</v>
      </c>
      <c r="B139" s="38"/>
      <c r="C139" s="39"/>
      <c r="D139" s="39"/>
      <c r="E139" s="33" t="s">
        <v>208</v>
      </c>
      <c r="F139" s="39"/>
      <c r="G139" s="39"/>
      <c r="H139" s="39"/>
      <c r="I139" s="39"/>
      <c r="J139" s="40"/>
    </row>
    <row r="140" spans="1:16" ht="45" x14ac:dyDescent="0.25">
      <c r="A140" s="31" t="s">
        <v>60</v>
      </c>
      <c r="B140" s="38"/>
      <c r="C140" s="39"/>
      <c r="D140" s="39"/>
      <c r="E140" s="41" t="s">
        <v>209</v>
      </c>
      <c r="F140" s="39"/>
      <c r="G140" s="39"/>
      <c r="H140" s="39"/>
      <c r="I140" s="39"/>
      <c r="J140" s="40"/>
    </row>
    <row r="141" spans="1:16" ht="150" x14ac:dyDescent="0.25">
      <c r="A141" s="31" t="s">
        <v>54</v>
      </c>
      <c r="B141" s="38"/>
      <c r="C141" s="39"/>
      <c r="D141" s="39"/>
      <c r="E141" s="33" t="s">
        <v>210</v>
      </c>
      <c r="F141" s="39"/>
      <c r="G141" s="39"/>
      <c r="H141" s="39"/>
      <c r="I141" s="39"/>
      <c r="J141" s="40"/>
    </row>
    <row r="142" spans="1:16" x14ac:dyDescent="0.25">
      <c r="A142" s="31" t="s">
        <v>46</v>
      </c>
      <c r="B142" s="31">
        <v>35</v>
      </c>
      <c r="C142" s="32" t="s">
        <v>206</v>
      </c>
      <c r="D142" s="31" t="s">
        <v>63</v>
      </c>
      <c r="E142" s="33" t="s">
        <v>207</v>
      </c>
      <c r="F142" s="34" t="s">
        <v>70</v>
      </c>
      <c r="G142" s="35">
        <v>36.4</v>
      </c>
      <c r="H142" s="36">
        <v>0</v>
      </c>
      <c r="I142" s="36">
        <f>ROUND(G142*H142,P4)</f>
        <v>0</v>
      </c>
      <c r="J142" s="34" t="s">
        <v>51</v>
      </c>
      <c r="O142" s="37">
        <f>I142*0.21</f>
        <v>0</v>
      </c>
      <c r="P142">
        <v>3</v>
      </c>
    </row>
    <row r="143" spans="1:16" ht="45" x14ac:dyDescent="0.25">
      <c r="A143" s="31" t="s">
        <v>52</v>
      </c>
      <c r="B143" s="38"/>
      <c r="C143" s="39"/>
      <c r="D143" s="39"/>
      <c r="E143" s="33" t="s">
        <v>211</v>
      </c>
      <c r="F143" s="39"/>
      <c r="G143" s="39"/>
      <c r="H143" s="39"/>
      <c r="I143" s="39"/>
      <c r="J143" s="40"/>
    </row>
    <row r="144" spans="1:16" x14ac:dyDescent="0.25">
      <c r="A144" s="31" t="s">
        <v>60</v>
      </c>
      <c r="B144" s="38"/>
      <c r="C144" s="39"/>
      <c r="D144" s="39"/>
      <c r="E144" s="41" t="s">
        <v>212</v>
      </c>
      <c r="F144" s="39"/>
      <c r="G144" s="39"/>
      <c r="H144" s="39"/>
      <c r="I144" s="39"/>
      <c r="J144" s="40"/>
    </row>
    <row r="145" spans="1:16" ht="150" x14ac:dyDescent="0.25">
      <c r="A145" s="31" t="s">
        <v>54</v>
      </c>
      <c r="B145" s="38"/>
      <c r="C145" s="39"/>
      <c r="D145" s="39"/>
      <c r="E145" s="33" t="s">
        <v>210</v>
      </c>
      <c r="F145" s="39"/>
      <c r="G145" s="39"/>
      <c r="H145" s="39"/>
      <c r="I145" s="39"/>
      <c r="J145" s="40"/>
    </row>
    <row r="146" spans="1:16" x14ac:dyDescent="0.25">
      <c r="A146" s="31" t="s">
        <v>46</v>
      </c>
      <c r="B146" s="31">
        <v>36</v>
      </c>
      <c r="C146" s="32" t="s">
        <v>213</v>
      </c>
      <c r="D146" s="31" t="s">
        <v>48</v>
      </c>
      <c r="E146" s="33" t="s">
        <v>214</v>
      </c>
      <c r="F146" s="34" t="s">
        <v>70</v>
      </c>
      <c r="G146" s="35">
        <v>1127.5999999999999</v>
      </c>
      <c r="H146" s="36">
        <v>0</v>
      </c>
      <c r="I146" s="36">
        <f>ROUND(G146*H146,P4)</f>
        <v>0</v>
      </c>
      <c r="J146" s="34" t="s">
        <v>51</v>
      </c>
      <c r="O146" s="37">
        <f>I146*0.21</f>
        <v>0</v>
      </c>
      <c r="P146">
        <v>3</v>
      </c>
    </row>
    <row r="147" spans="1:16" ht="60" x14ac:dyDescent="0.25">
      <c r="A147" s="31" t="s">
        <v>52</v>
      </c>
      <c r="B147" s="38"/>
      <c r="C147" s="39"/>
      <c r="D147" s="39"/>
      <c r="E147" s="33" t="s">
        <v>215</v>
      </c>
      <c r="F147" s="39"/>
      <c r="G147" s="39"/>
      <c r="H147" s="39"/>
      <c r="I147" s="39"/>
      <c r="J147" s="40"/>
    </row>
    <row r="148" spans="1:16" ht="45" x14ac:dyDescent="0.25">
      <c r="A148" s="31" t="s">
        <v>60</v>
      </c>
      <c r="B148" s="38"/>
      <c r="C148" s="39"/>
      <c r="D148" s="39"/>
      <c r="E148" s="41" t="s">
        <v>162</v>
      </c>
      <c r="F148" s="39"/>
      <c r="G148" s="39"/>
      <c r="H148" s="39"/>
      <c r="I148" s="39"/>
      <c r="J148" s="40"/>
    </row>
    <row r="149" spans="1:16" ht="60" x14ac:dyDescent="0.25">
      <c r="A149" s="31" t="s">
        <v>54</v>
      </c>
      <c r="B149" s="38"/>
      <c r="C149" s="39"/>
      <c r="D149" s="39"/>
      <c r="E149" s="33" t="s">
        <v>216</v>
      </c>
      <c r="F149" s="39"/>
      <c r="G149" s="39"/>
      <c r="H149" s="39"/>
      <c r="I149" s="39"/>
      <c r="J149" s="40"/>
    </row>
    <row r="150" spans="1:16" x14ac:dyDescent="0.25">
      <c r="A150" s="31" t="s">
        <v>46</v>
      </c>
      <c r="B150" s="31">
        <v>37</v>
      </c>
      <c r="C150" s="32" t="s">
        <v>217</v>
      </c>
      <c r="D150" s="31" t="s">
        <v>57</v>
      </c>
      <c r="E150" s="33" t="s">
        <v>218</v>
      </c>
      <c r="F150" s="34" t="s">
        <v>70</v>
      </c>
      <c r="G150" s="35">
        <v>625.99</v>
      </c>
      <c r="H150" s="36">
        <v>0</v>
      </c>
      <c r="I150" s="36">
        <f>ROUND(G150*H150,P4)</f>
        <v>0</v>
      </c>
      <c r="J150" s="34" t="s">
        <v>51</v>
      </c>
      <c r="O150" s="37">
        <f>I150*0.21</f>
        <v>0</v>
      </c>
      <c r="P150">
        <v>3</v>
      </c>
    </row>
    <row r="151" spans="1:16" ht="105" x14ac:dyDescent="0.25">
      <c r="A151" s="31" t="s">
        <v>52</v>
      </c>
      <c r="B151" s="38"/>
      <c r="C151" s="39"/>
      <c r="D151" s="39"/>
      <c r="E151" s="33" t="s">
        <v>219</v>
      </c>
      <c r="F151" s="39"/>
      <c r="G151" s="39"/>
      <c r="H151" s="39"/>
      <c r="I151" s="39"/>
      <c r="J151" s="40"/>
    </row>
    <row r="152" spans="1:16" ht="60" x14ac:dyDescent="0.25">
      <c r="A152" s="31" t="s">
        <v>60</v>
      </c>
      <c r="B152" s="38"/>
      <c r="C152" s="39"/>
      <c r="D152" s="39"/>
      <c r="E152" s="41" t="s">
        <v>220</v>
      </c>
      <c r="F152" s="39"/>
      <c r="G152" s="39"/>
      <c r="H152" s="39"/>
      <c r="I152" s="39"/>
      <c r="J152" s="40"/>
    </row>
    <row r="153" spans="1:16" ht="60" x14ac:dyDescent="0.25">
      <c r="A153" s="31" t="s">
        <v>54</v>
      </c>
      <c r="B153" s="38"/>
      <c r="C153" s="39"/>
      <c r="D153" s="39"/>
      <c r="E153" s="33" t="s">
        <v>216</v>
      </c>
      <c r="F153" s="39"/>
      <c r="G153" s="39"/>
      <c r="H153" s="39"/>
      <c r="I153" s="39"/>
      <c r="J153" s="40"/>
    </row>
    <row r="154" spans="1:16" x14ac:dyDescent="0.25">
      <c r="A154" s="31" t="s">
        <v>46</v>
      </c>
      <c r="B154" s="31">
        <v>38</v>
      </c>
      <c r="C154" s="32" t="s">
        <v>217</v>
      </c>
      <c r="D154" s="31" t="s">
        <v>63</v>
      </c>
      <c r="E154" s="33" t="s">
        <v>218</v>
      </c>
      <c r="F154" s="34" t="s">
        <v>70</v>
      </c>
      <c r="G154" s="35">
        <v>1.23</v>
      </c>
      <c r="H154" s="36">
        <v>0</v>
      </c>
      <c r="I154" s="36">
        <f>ROUND(G154*H154,P4)</f>
        <v>0</v>
      </c>
      <c r="J154" s="34" t="s">
        <v>51</v>
      </c>
      <c r="O154" s="37">
        <f>I154*0.21</f>
        <v>0</v>
      </c>
      <c r="P154">
        <v>3</v>
      </c>
    </row>
    <row r="155" spans="1:16" ht="75" x14ac:dyDescent="0.25">
      <c r="A155" s="31" t="s">
        <v>52</v>
      </c>
      <c r="B155" s="38"/>
      <c r="C155" s="39"/>
      <c r="D155" s="39"/>
      <c r="E155" s="33" t="s">
        <v>221</v>
      </c>
      <c r="F155" s="39"/>
      <c r="G155" s="39"/>
      <c r="H155" s="39"/>
      <c r="I155" s="39"/>
      <c r="J155" s="40"/>
    </row>
    <row r="156" spans="1:16" ht="45" x14ac:dyDescent="0.25">
      <c r="A156" s="31" t="s">
        <v>60</v>
      </c>
      <c r="B156" s="38"/>
      <c r="C156" s="39"/>
      <c r="D156" s="39"/>
      <c r="E156" s="41" t="s">
        <v>222</v>
      </c>
      <c r="F156" s="39"/>
      <c r="G156" s="39"/>
      <c r="H156" s="39"/>
      <c r="I156" s="39"/>
      <c r="J156" s="40"/>
    </row>
    <row r="157" spans="1:16" ht="60" x14ac:dyDescent="0.25">
      <c r="A157" s="31" t="s">
        <v>54</v>
      </c>
      <c r="B157" s="38"/>
      <c r="C157" s="39"/>
      <c r="D157" s="39"/>
      <c r="E157" s="33" t="s">
        <v>216</v>
      </c>
      <c r="F157" s="39"/>
      <c r="G157" s="39"/>
      <c r="H157" s="39"/>
      <c r="I157" s="39"/>
      <c r="J157" s="40"/>
    </row>
    <row r="158" spans="1:16" x14ac:dyDescent="0.25">
      <c r="A158" s="31" t="s">
        <v>46</v>
      </c>
      <c r="B158" s="31">
        <v>39</v>
      </c>
      <c r="C158" s="32" t="s">
        <v>223</v>
      </c>
      <c r="D158" s="31" t="s">
        <v>48</v>
      </c>
      <c r="E158" s="33" t="s">
        <v>224</v>
      </c>
      <c r="F158" s="34" t="s">
        <v>105</v>
      </c>
      <c r="G158" s="35">
        <v>182</v>
      </c>
      <c r="H158" s="36">
        <v>0</v>
      </c>
      <c r="I158" s="36">
        <f>ROUND(G158*H158,P4)</f>
        <v>0</v>
      </c>
      <c r="J158" s="34" t="s">
        <v>51</v>
      </c>
      <c r="O158" s="37">
        <f>I158*0.21</f>
        <v>0</v>
      </c>
      <c r="P158">
        <v>3</v>
      </c>
    </row>
    <row r="159" spans="1:16" ht="30" x14ac:dyDescent="0.25">
      <c r="A159" s="31" t="s">
        <v>52</v>
      </c>
      <c r="B159" s="38"/>
      <c r="C159" s="39"/>
      <c r="D159" s="39"/>
      <c r="E159" s="33" t="s">
        <v>225</v>
      </c>
      <c r="F159" s="39"/>
      <c r="G159" s="39"/>
      <c r="H159" s="39"/>
      <c r="I159" s="39"/>
      <c r="J159" s="40"/>
    </row>
    <row r="160" spans="1:16" x14ac:dyDescent="0.25">
      <c r="A160" s="31" t="s">
        <v>60</v>
      </c>
      <c r="B160" s="38"/>
      <c r="C160" s="39"/>
      <c r="D160" s="39"/>
      <c r="E160" s="41" t="s">
        <v>226</v>
      </c>
      <c r="F160" s="39"/>
      <c r="G160" s="39"/>
      <c r="H160" s="39"/>
      <c r="I160" s="39"/>
      <c r="J160" s="40"/>
    </row>
    <row r="161" spans="1:16" ht="75" x14ac:dyDescent="0.25">
      <c r="A161" s="31" t="s">
        <v>54</v>
      </c>
      <c r="B161" s="38"/>
      <c r="C161" s="39"/>
      <c r="D161" s="39"/>
      <c r="E161" s="33" t="s">
        <v>227</v>
      </c>
      <c r="F161" s="39"/>
      <c r="G161" s="39"/>
      <c r="H161" s="39"/>
      <c r="I161" s="39"/>
      <c r="J161" s="40"/>
    </row>
    <row r="162" spans="1:16" x14ac:dyDescent="0.25">
      <c r="A162" s="31" t="s">
        <v>46</v>
      </c>
      <c r="B162" s="31">
        <v>40</v>
      </c>
      <c r="C162" s="32" t="s">
        <v>228</v>
      </c>
      <c r="D162" s="31" t="s">
        <v>48</v>
      </c>
      <c r="E162" s="33" t="s">
        <v>229</v>
      </c>
      <c r="F162" s="34" t="s">
        <v>105</v>
      </c>
      <c r="G162" s="35">
        <v>5638</v>
      </c>
      <c r="H162" s="36">
        <v>0</v>
      </c>
      <c r="I162" s="36">
        <f>ROUND(G162*H162,P4)</f>
        <v>0</v>
      </c>
      <c r="J162" s="34" t="s">
        <v>51</v>
      </c>
      <c r="O162" s="37">
        <f>I162*0.21</f>
        <v>0</v>
      </c>
      <c r="P162">
        <v>3</v>
      </c>
    </row>
    <row r="163" spans="1:16" ht="60" x14ac:dyDescent="0.25">
      <c r="A163" s="31" t="s">
        <v>52</v>
      </c>
      <c r="B163" s="38"/>
      <c r="C163" s="39"/>
      <c r="D163" s="39"/>
      <c r="E163" s="33" t="s">
        <v>230</v>
      </c>
      <c r="F163" s="39"/>
      <c r="G163" s="39"/>
      <c r="H163" s="39"/>
      <c r="I163" s="39"/>
      <c r="J163" s="40"/>
    </row>
    <row r="164" spans="1:16" ht="60" x14ac:dyDescent="0.25">
      <c r="A164" s="31" t="s">
        <v>60</v>
      </c>
      <c r="B164" s="38"/>
      <c r="C164" s="39"/>
      <c r="D164" s="39"/>
      <c r="E164" s="41" t="s">
        <v>231</v>
      </c>
      <c r="F164" s="39"/>
      <c r="G164" s="39"/>
      <c r="H164" s="39"/>
      <c r="I164" s="39"/>
      <c r="J164" s="40"/>
    </row>
    <row r="165" spans="1:16" ht="75" x14ac:dyDescent="0.25">
      <c r="A165" s="31" t="s">
        <v>54</v>
      </c>
      <c r="B165" s="38"/>
      <c r="C165" s="39"/>
      <c r="D165" s="39"/>
      <c r="E165" s="33" t="s">
        <v>227</v>
      </c>
      <c r="F165" s="39"/>
      <c r="G165" s="39"/>
      <c r="H165" s="39"/>
      <c r="I165" s="39"/>
      <c r="J165" s="40"/>
    </row>
    <row r="166" spans="1:16" x14ac:dyDescent="0.25">
      <c r="A166" s="31" t="s">
        <v>46</v>
      </c>
      <c r="B166" s="31">
        <v>41</v>
      </c>
      <c r="C166" s="32" t="s">
        <v>232</v>
      </c>
      <c r="D166" s="31" t="s">
        <v>57</v>
      </c>
      <c r="E166" s="33" t="s">
        <v>233</v>
      </c>
      <c r="F166" s="34" t="s">
        <v>70</v>
      </c>
      <c r="G166" s="35">
        <v>111.36</v>
      </c>
      <c r="H166" s="36">
        <v>0</v>
      </c>
      <c r="I166" s="36">
        <f>ROUND(G166*H166,P4)</f>
        <v>0</v>
      </c>
      <c r="J166" s="34" t="s">
        <v>51</v>
      </c>
      <c r="O166" s="37">
        <f>I166*0.21</f>
        <v>0</v>
      </c>
      <c r="P166">
        <v>3</v>
      </c>
    </row>
    <row r="167" spans="1:16" ht="75" x14ac:dyDescent="0.25">
      <c r="A167" s="31" t="s">
        <v>52</v>
      </c>
      <c r="B167" s="38"/>
      <c r="C167" s="39"/>
      <c r="D167" s="39"/>
      <c r="E167" s="33" t="s">
        <v>234</v>
      </c>
      <c r="F167" s="39"/>
      <c r="G167" s="39"/>
      <c r="H167" s="39"/>
      <c r="I167" s="39"/>
      <c r="J167" s="40"/>
    </row>
    <row r="168" spans="1:16" ht="45" x14ac:dyDescent="0.25">
      <c r="A168" s="31" t="s">
        <v>60</v>
      </c>
      <c r="B168" s="38"/>
      <c r="C168" s="39"/>
      <c r="D168" s="39"/>
      <c r="E168" s="41" t="s">
        <v>235</v>
      </c>
      <c r="F168" s="39"/>
      <c r="G168" s="39"/>
      <c r="H168" s="39"/>
      <c r="I168" s="39"/>
      <c r="J168" s="40"/>
    </row>
    <row r="169" spans="1:16" ht="165" x14ac:dyDescent="0.25">
      <c r="A169" s="31" t="s">
        <v>54</v>
      </c>
      <c r="B169" s="38"/>
      <c r="C169" s="39"/>
      <c r="D169" s="39"/>
      <c r="E169" s="33" t="s">
        <v>236</v>
      </c>
      <c r="F169" s="39"/>
      <c r="G169" s="39"/>
      <c r="H169" s="39"/>
      <c r="I169" s="39"/>
      <c r="J169" s="40"/>
    </row>
    <row r="170" spans="1:16" x14ac:dyDescent="0.25">
      <c r="A170" s="31" t="s">
        <v>46</v>
      </c>
      <c r="B170" s="31">
        <v>42</v>
      </c>
      <c r="C170" s="32" t="s">
        <v>232</v>
      </c>
      <c r="D170" s="31" t="s">
        <v>63</v>
      </c>
      <c r="E170" s="33" t="s">
        <v>233</v>
      </c>
      <c r="F170" s="34" t="s">
        <v>70</v>
      </c>
      <c r="G170" s="35">
        <v>9.1</v>
      </c>
      <c r="H170" s="36">
        <v>0</v>
      </c>
      <c r="I170" s="36">
        <f>ROUND(G170*H170,P4)</f>
        <v>0</v>
      </c>
      <c r="J170" s="34" t="s">
        <v>51</v>
      </c>
      <c r="O170" s="37">
        <f>I170*0.21</f>
        <v>0</v>
      </c>
      <c r="P170">
        <v>3</v>
      </c>
    </row>
    <row r="171" spans="1:16" ht="45" x14ac:dyDescent="0.25">
      <c r="A171" s="31" t="s">
        <v>52</v>
      </c>
      <c r="B171" s="38"/>
      <c r="C171" s="39"/>
      <c r="D171" s="39"/>
      <c r="E171" s="33" t="s">
        <v>237</v>
      </c>
      <c r="F171" s="39"/>
      <c r="G171" s="39"/>
      <c r="H171" s="39"/>
      <c r="I171" s="39"/>
      <c r="J171" s="40"/>
    </row>
    <row r="172" spans="1:16" x14ac:dyDescent="0.25">
      <c r="A172" s="31" t="s">
        <v>60</v>
      </c>
      <c r="B172" s="38"/>
      <c r="C172" s="39"/>
      <c r="D172" s="39"/>
      <c r="E172" s="41" t="s">
        <v>238</v>
      </c>
      <c r="F172" s="39"/>
      <c r="G172" s="39"/>
      <c r="H172" s="39"/>
      <c r="I172" s="39"/>
      <c r="J172" s="40"/>
    </row>
    <row r="173" spans="1:16" ht="165" x14ac:dyDescent="0.25">
      <c r="A173" s="31" t="s">
        <v>54</v>
      </c>
      <c r="B173" s="38"/>
      <c r="C173" s="39"/>
      <c r="D173" s="39"/>
      <c r="E173" s="33" t="s">
        <v>236</v>
      </c>
      <c r="F173" s="39"/>
      <c r="G173" s="39"/>
      <c r="H173" s="39"/>
      <c r="I173" s="39"/>
      <c r="J173" s="40"/>
    </row>
    <row r="174" spans="1:16" x14ac:dyDescent="0.25">
      <c r="A174" s="31" t="s">
        <v>46</v>
      </c>
      <c r="B174" s="31">
        <v>43</v>
      </c>
      <c r="C174" s="32" t="s">
        <v>239</v>
      </c>
      <c r="D174" s="31" t="s">
        <v>48</v>
      </c>
      <c r="E174" s="33" t="s">
        <v>240</v>
      </c>
      <c r="F174" s="34" t="s">
        <v>70</v>
      </c>
      <c r="G174" s="35">
        <v>158.22</v>
      </c>
      <c r="H174" s="36">
        <v>0</v>
      </c>
      <c r="I174" s="36">
        <f>ROUND(G174*H174,P4)</f>
        <v>0</v>
      </c>
      <c r="J174" s="34" t="s">
        <v>51</v>
      </c>
      <c r="O174" s="37">
        <f>I174*0.21</f>
        <v>0</v>
      </c>
      <c r="P174">
        <v>3</v>
      </c>
    </row>
    <row r="175" spans="1:16" ht="45" x14ac:dyDescent="0.25">
      <c r="A175" s="31" t="s">
        <v>52</v>
      </c>
      <c r="B175" s="38"/>
      <c r="C175" s="39"/>
      <c r="D175" s="39"/>
      <c r="E175" s="33" t="s">
        <v>241</v>
      </c>
      <c r="F175" s="39"/>
      <c r="G175" s="39"/>
      <c r="H175" s="39"/>
      <c r="I175" s="39"/>
      <c r="J175" s="40"/>
    </row>
    <row r="176" spans="1:16" x14ac:dyDescent="0.25">
      <c r="A176" s="31" t="s">
        <v>60</v>
      </c>
      <c r="B176" s="38"/>
      <c r="C176" s="39"/>
      <c r="D176" s="39"/>
      <c r="E176" s="41" t="s">
        <v>242</v>
      </c>
      <c r="F176" s="39"/>
      <c r="G176" s="39"/>
      <c r="H176" s="39"/>
      <c r="I176" s="39"/>
      <c r="J176" s="40"/>
    </row>
    <row r="177" spans="1:16" ht="165" x14ac:dyDescent="0.25">
      <c r="A177" s="31" t="s">
        <v>54</v>
      </c>
      <c r="B177" s="38"/>
      <c r="C177" s="39"/>
      <c r="D177" s="39"/>
      <c r="E177" s="33" t="s">
        <v>236</v>
      </c>
      <c r="F177" s="39"/>
      <c r="G177" s="39"/>
      <c r="H177" s="39"/>
      <c r="I177" s="39"/>
      <c r="J177" s="40"/>
    </row>
    <row r="178" spans="1:16" x14ac:dyDescent="0.25">
      <c r="A178" s="31" t="s">
        <v>46</v>
      </c>
      <c r="B178" s="31">
        <v>44</v>
      </c>
      <c r="C178" s="32" t="s">
        <v>243</v>
      </c>
      <c r="D178" s="31" t="s">
        <v>48</v>
      </c>
      <c r="E178" s="33" t="s">
        <v>244</v>
      </c>
      <c r="F178" s="34" t="s">
        <v>70</v>
      </c>
      <c r="G178" s="35">
        <v>131.85</v>
      </c>
      <c r="H178" s="36">
        <v>0</v>
      </c>
      <c r="I178" s="36">
        <f>ROUND(G178*H178,P4)</f>
        <v>0</v>
      </c>
      <c r="J178" s="34" t="s">
        <v>51</v>
      </c>
      <c r="O178" s="37">
        <f>I178*0.21</f>
        <v>0</v>
      </c>
      <c r="P178">
        <v>3</v>
      </c>
    </row>
    <row r="179" spans="1:16" ht="45" x14ac:dyDescent="0.25">
      <c r="A179" s="31" t="s">
        <v>52</v>
      </c>
      <c r="B179" s="38"/>
      <c r="C179" s="39"/>
      <c r="D179" s="39"/>
      <c r="E179" s="33" t="s">
        <v>245</v>
      </c>
      <c r="F179" s="39"/>
      <c r="G179" s="39"/>
      <c r="H179" s="39"/>
      <c r="I179" s="39"/>
      <c r="J179" s="40"/>
    </row>
    <row r="180" spans="1:16" x14ac:dyDescent="0.25">
      <c r="A180" s="31" t="s">
        <v>60</v>
      </c>
      <c r="B180" s="38"/>
      <c r="C180" s="39"/>
      <c r="D180" s="39"/>
      <c r="E180" s="41" t="s">
        <v>246</v>
      </c>
      <c r="F180" s="39"/>
      <c r="G180" s="39"/>
      <c r="H180" s="39"/>
      <c r="I180" s="39"/>
      <c r="J180" s="40"/>
    </row>
    <row r="181" spans="1:16" ht="165" x14ac:dyDescent="0.25">
      <c r="A181" s="31" t="s">
        <v>54</v>
      </c>
      <c r="B181" s="38"/>
      <c r="C181" s="39"/>
      <c r="D181" s="39"/>
      <c r="E181" s="33" t="s">
        <v>236</v>
      </c>
      <c r="F181" s="39"/>
      <c r="G181" s="39"/>
      <c r="H181" s="39"/>
      <c r="I181" s="39"/>
      <c r="J181" s="40"/>
    </row>
    <row r="182" spans="1:16" ht="30" x14ac:dyDescent="0.25">
      <c r="A182" s="31" t="s">
        <v>46</v>
      </c>
      <c r="B182" s="31">
        <v>45</v>
      </c>
      <c r="C182" s="32" t="s">
        <v>247</v>
      </c>
      <c r="D182" s="31" t="s">
        <v>57</v>
      </c>
      <c r="E182" s="33" t="s">
        <v>248</v>
      </c>
      <c r="F182" s="34" t="s">
        <v>70</v>
      </c>
      <c r="G182" s="35">
        <v>12.74</v>
      </c>
      <c r="H182" s="36">
        <v>0</v>
      </c>
      <c r="I182" s="36">
        <f>ROUND(G182*H182,P4)</f>
        <v>0</v>
      </c>
      <c r="J182" s="34" t="s">
        <v>51</v>
      </c>
      <c r="O182" s="37">
        <f>I182*0.21</f>
        <v>0</v>
      </c>
      <c r="P182">
        <v>3</v>
      </c>
    </row>
    <row r="183" spans="1:16" ht="45" x14ac:dyDescent="0.25">
      <c r="A183" s="31" t="s">
        <v>52</v>
      </c>
      <c r="B183" s="38"/>
      <c r="C183" s="39"/>
      <c r="D183" s="39"/>
      <c r="E183" s="33" t="s">
        <v>249</v>
      </c>
      <c r="F183" s="39"/>
      <c r="G183" s="39"/>
      <c r="H183" s="39"/>
      <c r="I183" s="39"/>
      <c r="J183" s="40"/>
    </row>
    <row r="184" spans="1:16" x14ac:dyDescent="0.25">
      <c r="A184" s="31" t="s">
        <v>60</v>
      </c>
      <c r="B184" s="38"/>
      <c r="C184" s="39"/>
      <c r="D184" s="39"/>
      <c r="E184" s="41" t="s">
        <v>250</v>
      </c>
      <c r="F184" s="39"/>
      <c r="G184" s="39"/>
      <c r="H184" s="39"/>
      <c r="I184" s="39"/>
      <c r="J184" s="40"/>
    </row>
    <row r="185" spans="1:16" ht="165" x14ac:dyDescent="0.25">
      <c r="A185" s="31" t="s">
        <v>54</v>
      </c>
      <c r="B185" s="38"/>
      <c r="C185" s="39"/>
      <c r="D185" s="39"/>
      <c r="E185" s="33" t="s">
        <v>236</v>
      </c>
      <c r="F185" s="39"/>
      <c r="G185" s="39"/>
      <c r="H185" s="39"/>
      <c r="I185" s="39"/>
      <c r="J185" s="40"/>
    </row>
    <row r="186" spans="1:16" ht="30" x14ac:dyDescent="0.25">
      <c r="A186" s="31" t="s">
        <v>46</v>
      </c>
      <c r="B186" s="31">
        <v>46</v>
      </c>
      <c r="C186" s="32" t="s">
        <v>247</v>
      </c>
      <c r="D186" s="31" t="s">
        <v>63</v>
      </c>
      <c r="E186" s="33" t="s">
        <v>248</v>
      </c>
      <c r="F186" s="34" t="s">
        <v>70</v>
      </c>
      <c r="G186" s="35">
        <v>14.56</v>
      </c>
      <c r="H186" s="36">
        <v>0</v>
      </c>
      <c r="I186" s="36">
        <f>ROUND(G186*H186,P4)</f>
        <v>0</v>
      </c>
      <c r="J186" s="34" t="s">
        <v>51</v>
      </c>
      <c r="O186" s="37">
        <f>I186*0.21</f>
        <v>0</v>
      </c>
      <c r="P186">
        <v>3</v>
      </c>
    </row>
    <row r="187" spans="1:16" ht="45" x14ac:dyDescent="0.25">
      <c r="A187" s="31" t="s">
        <v>52</v>
      </c>
      <c r="B187" s="38"/>
      <c r="C187" s="39"/>
      <c r="D187" s="39"/>
      <c r="E187" s="33" t="s">
        <v>251</v>
      </c>
      <c r="F187" s="39"/>
      <c r="G187" s="39"/>
      <c r="H187" s="39"/>
      <c r="I187" s="39"/>
      <c r="J187" s="40"/>
    </row>
    <row r="188" spans="1:16" x14ac:dyDescent="0.25">
      <c r="A188" s="31" t="s">
        <v>60</v>
      </c>
      <c r="B188" s="38"/>
      <c r="C188" s="39"/>
      <c r="D188" s="39"/>
      <c r="E188" s="41" t="s">
        <v>252</v>
      </c>
      <c r="F188" s="39"/>
      <c r="G188" s="39"/>
      <c r="H188" s="39"/>
      <c r="I188" s="39"/>
      <c r="J188" s="40"/>
    </row>
    <row r="189" spans="1:16" ht="165" x14ac:dyDescent="0.25">
      <c r="A189" s="31" t="s">
        <v>54</v>
      </c>
      <c r="B189" s="38"/>
      <c r="C189" s="39"/>
      <c r="D189" s="39"/>
      <c r="E189" s="33" t="s">
        <v>236</v>
      </c>
      <c r="F189" s="39"/>
      <c r="G189" s="39"/>
      <c r="H189" s="39"/>
      <c r="I189" s="39"/>
      <c r="J189" s="40"/>
    </row>
    <row r="190" spans="1:16" x14ac:dyDescent="0.25">
      <c r="A190" s="31" t="s">
        <v>46</v>
      </c>
      <c r="B190" s="31">
        <v>47</v>
      </c>
      <c r="C190" s="32" t="s">
        <v>253</v>
      </c>
      <c r="D190" s="31" t="s">
        <v>48</v>
      </c>
      <c r="E190" s="33" t="s">
        <v>254</v>
      </c>
      <c r="F190" s="34" t="s">
        <v>105</v>
      </c>
      <c r="G190" s="35">
        <v>63</v>
      </c>
      <c r="H190" s="36">
        <v>0</v>
      </c>
      <c r="I190" s="36">
        <f>ROUND(G190*H190,P4)</f>
        <v>0</v>
      </c>
      <c r="J190" s="34" t="s">
        <v>51</v>
      </c>
      <c r="O190" s="37">
        <f>I190*0.21</f>
        <v>0</v>
      </c>
      <c r="P190">
        <v>3</v>
      </c>
    </row>
    <row r="191" spans="1:16" ht="60" x14ac:dyDescent="0.25">
      <c r="A191" s="31" t="s">
        <v>52</v>
      </c>
      <c r="B191" s="38"/>
      <c r="C191" s="39"/>
      <c r="D191" s="39"/>
      <c r="E191" s="33" t="s">
        <v>255</v>
      </c>
      <c r="F191" s="39"/>
      <c r="G191" s="39"/>
      <c r="H191" s="39"/>
      <c r="I191" s="39"/>
      <c r="J191" s="40"/>
    </row>
    <row r="192" spans="1:16" x14ac:dyDescent="0.25">
      <c r="A192" s="31" t="s">
        <v>60</v>
      </c>
      <c r="B192" s="38"/>
      <c r="C192" s="39"/>
      <c r="D192" s="39"/>
      <c r="E192" s="41" t="s">
        <v>256</v>
      </c>
      <c r="F192" s="39"/>
      <c r="G192" s="39"/>
      <c r="H192" s="39"/>
      <c r="I192" s="39"/>
      <c r="J192" s="40"/>
    </row>
    <row r="193" spans="1:16" ht="195" x14ac:dyDescent="0.25">
      <c r="A193" s="31" t="s">
        <v>54</v>
      </c>
      <c r="B193" s="38"/>
      <c r="C193" s="39"/>
      <c r="D193" s="39"/>
      <c r="E193" s="33" t="s">
        <v>257</v>
      </c>
      <c r="F193" s="39"/>
      <c r="G193" s="39"/>
      <c r="H193" s="39"/>
      <c r="I193" s="39"/>
      <c r="J193" s="40"/>
    </row>
    <row r="194" spans="1:16" x14ac:dyDescent="0.25">
      <c r="A194" s="31" t="s">
        <v>46</v>
      </c>
      <c r="B194" s="31">
        <v>48</v>
      </c>
      <c r="C194" s="32" t="s">
        <v>258</v>
      </c>
      <c r="D194" s="31" t="s">
        <v>48</v>
      </c>
      <c r="E194" s="33" t="s">
        <v>259</v>
      </c>
      <c r="F194" s="34" t="s">
        <v>105</v>
      </c>
      <c r="G194" s="35">
        <v>2.2000000000000002</v>
      </c>
      <c r="H194" s="36">
        <v>0</v>
      </c>
      <c r="I194" s="36">
        <f>ROUND(G194*H194,P4)</f>
        <v>0</v>
      </c>
      <c r="J194" s="34" t="s">
        <v>51</v>
      </c>
      <c r="O194" s="37">
        <f>I194*0.21</f>
        <v>0</v>
      </c>
      <c r="P194">
        <v>3</v>
      </c>
    </row>
    <row r="195" spans="1:16" ht="60" x14ac:dyDescent="0.25">
      <c r="A195" s="31" t="s">
        <v>52</v>
      </c>
      <c r="B195" s="38"/>
      <c r="C195" s="39"/>
      <c r="D195" s="39"/>
      <c r="E195" s="33" t="s">
        <v>260</v>
      </c>
      <c r="F195" s="39"/>
      <c r="G195" s="39"/>
      <c r="H195" s="39"/>
      <c r="I195" s="39"/>
      <c r="J195" s="40"/>
    </row>
    <row r="196" spans="1:16" x14ac:dyDescent="0.25">
      <c r="A196" s="31" t="s">
        <v>60</v>
      </c>
      <c r="B196" s="38"/>
      <c r="C196" s="39"/>
      <c r="D196" s="39"/>
      <c r="E196" s="41" t="s">
        <v>261</v>
      </c>
      <c r="F196" s="39"/>
      <c r="G196" s="39"/>
      <c r="H196" s="39"/>
      <c r="I196" s="39"/>
      <c r="J196" s="40"/>
    </row>
    <row r="197" spans="1:16" ht="225" x14ac:dyDescent="0.25">
      <c r="A197" s="31" t="s">
        <v>54</v>
      </c>
      <c r="B197" s="38"/>
      <c r="C197" s="39"/>
      <c r="D197" s="39"/>
      <c r="E197" s="33" t="s">
        <v>262</v>
      </c>
      <c r="F197" s="39"/>
      <c r="G197" s="39"/>
      <c r="H197" s="39"/>
      <c r="I197" s="39"/>
      <c r="J197" s="40"/>
    </row>
    <row r="198" spans="1:16" ht="30" x14ac:dyDescent="0.25">
      <c r="A198" s="31" t="s">
        <v>46</v>
      </c>
      <c r="B198" s="31">
        <v>49</v>
      </c>
      <c r="C198" s="32" t="s">
        <v>263</v>
      </c>
      <c r="D198" s="31" t="s">
        <v>48</v>
      </c>
      <c r="E198" s="33" t="s">
        <v>264</v>
      </c>
      <c r="F198" s="34" t="s">
        <v>105</v>
      </c>
      <c r="G198" s="35">
        <v>4</v>
      </c>
      <c r="H198" s="36">
        <v>0</v>
      </c>
      <c r="I198" s="36">
        <f>ROUND(G198*H198,P4)</f>
        <v>0</v>
      </c>
      <c r="J198" s="34" t="s">
        <v>51</v>
      </c>
      <c r="O198" s="37">
        <f>I198*0.21</f>
        <v>0</v>
      </c>
      <c r="P198">
        <v>3</v>
      </c>
    </row>
    <row r="199" spans="1:16" ht="60" x14ac:dyDescent="0.25">
      <c r="A199" s="31" t="s">
        <v>52</v>
      </c>
      <c r="B199" s="38"/>
      <c r="C199" s="39"/>
      <c r="D199" s="39"/>
      <c r="E199" s="33" t="s">
        <v>265</v>
      </c>
      <c r="F199" s="39"/>
      <c r="G199" s="39"/>
      <c r="H199" s="39"/>
      <c r="I199" s="39"/>
      <c r="J199" s="40"/>
    </row>
    <row r="200" spans="1:16" x14ac:dyDescent="0.25">
      <c r="A200" s="31" t="s">
        <v>60</v>
      </c>
      <c r="B200" s="38"/>
      <c r="C200" s="39"/>
      <c r="D200" s="39"/>
      <c r="E200" s="41" t="s">
        <v>266</v>
      </c>
      <c r="F200" s="39"/>
      <c r="G200" s="39"/>
      <c r="H200" s="39"/>
      <c r="I200" s="39"/>
      <c r="J200" s="40"/>
    </row>
    <row r="201" spans="1:16" ht="195" x14ac:dyDescent="0.25">
      <c r="A201" s="31" t="s">
        <v>54</v>
      </c>
      <c r="B201" s="38"/>
      <c r="C201" s="39"/>
      <c r="D201" s="39"/>
      <c r="E201" s="33" t="s">
        <v>257</v>
      </c>
      <c r="F201" s="39"/>
      <c r="G201" s="39"/>
      <c r="H201" s="39"/>
      <c r="I201" s="39"/>
      <c r="J201" s="40"/>
    </row>
    <row r="202" spans="1:16" ht="30" x14ac:dyDescent="0.25">
      <c r="A202" s="31" t="s">
        <v>46</v>
      </c>
      <c r="B202" s="31">
        <v>50</v>
      </c>
      <c r="C202" s="32" t="s">
        <v>267</v>
      </c>
      <c r="D202" s="31" t="s">
        <v>48</v>
      </c>
      <c r="E202" s="33" t="s">
        <v>268</v>
      </c>
      <c r="F202" s="34" t="s">
        <v>105</v>
      </c>
      <c r="G202" s="35">
        <v>4.2</v>
      </c>
      <c r="H202" s="36">
        <v>0</v>
      </c>
      <c r="I202" s="36">
        <f>ROUND(G202*H202,P4)</f>
        <v>0</v>
      </c>
      <c r="J202" s="34" t="s">
        <v>51</v>
      </c>
      <c r="O202" s="37">
        <f>I202*0.21</f>
        <v>0</v>
      </c>
      <c r="P202">
        <v>3</v>
      </c>
    </row>
    <row r="203" spans="1:16" ht="60" x14ac:dyDescent="0.25">
      <c r="A203" s="31" t="s">
        <v>52</v>
      </c>
      <c r="B203" s="38"/>
      <c r="C203" s="39"/>
      <c r="D203" s="39"/>
      <c r="E203" s="33" t="s">
        <v>269</v>
      </c>
      <c r="F203" s="39"/>
      <c r="G203" s="39"/>
      <c r="H203" s="39"/>
      <c r="I203" s="39"/>
      <c r="J203" s="40"/>
    </row>
    <row r="204" spans="1:16" x14ac:dyDescent="0.25">
      <c r="A204" s="31" t="s">
        <v>60</v>
      </c>
      <c r="B204" s="38"/>
      <c r="C204" s="39"/>
      <c r="D204" s="39"/>
      <c r="E204" s="41" t="s">
        <v>270</v>
      </c>
      <c r="F204" s="39"/>
      <c r="G204" s="39"/>
      <c r="H204" s="39"/>
      <c r="I204" s="39"/>
      <c r="J204" s="40"/>
    </row>
    <row r="205" spans="1:16" ht="225" x14ac:dyDescent="0.25">
      <c r="A205" s="31" t="s">
        <v>54</v>
      </c>
      <c r="B205" s="38"/>
      <c r="C205" s="39"/>
      <c r="D205" s="39"/>
      <c r="E205" s="33" t="s">
        <v>262</v>
      </c>
      <c r="F205" s="39"/>
      <c r="G205" s="39"/>
      <c r="H205" s="39"/>
      <c r="I205" s="39"/>
      <c r="J205" s="40"/>
    </row>
    <row r="206" spans="1:16" x14ac:dyDescent="0.25">
      <c r="A206" s="31" t="s">
        <v>46</v>
      </c>
      <c r="B206" s="31">
        <v>51</v>
      </c>
      <c r="C206" s="32" t="s">
        <v>271</v>
      </c>
      <c r="D206" s="31" t="s">
        <v>48</v>
      </c>
      <c r="E206" s="33" t="s">
        <v>272</v>
      </c>
      <c r="F206" s="34" t="s">
        <v>105</v>
      </c>
      <c r="G206" s="35">
        <v>30</v>
      </c>
      <c r="H206" s="36">
        <v>0</v>
      </c>
      <c r="I206" s="36">
        <f>ROUND(G206*H206,P4)</f>
        <v>0</v>
      </c>
      <c r="J206" s="34" t="s">
        <v>51</v>
      </c>
      <c r="O206" s="37">
        <f>I206*0.21</f>
        <v>0</v>
      </c>
      <c r="P206">
        <v>3</v>
      </c>
    </row>
    <row r="207" spans="1:16" ht="45" x14ac:dyDescent="0.25">
      <c r="A207" s="31" t="s">
        <v>52</v>
      </c>
      <c r="B207" s="38"/>
      <c r="C207" s="39"/>
      <c r="D207" s="39"/>
      <c r="E207" s="33" t="s">
        <v>273</v>
      </c>
      <c r="F207" s="39"/>
      <c r="G207" s="39"/>
      <c r="H207" s="39"/>
      <c r="I207" s="39"/>
      <c r="J207" s="40"/>
    </row>
    <row r="208" spans="1:16" x14ac:dyDescent="0.25">
      <c r="A208" s="31" t="s">
        <v>60</v>
      </c>
      <c r="B208" s="38"/>
      <c r="C208" s="39"/>
      <c r="D208" s="39"/>
      <c r="E208" s="41" t="s">
        <v>274</v>
      </c>
      <c r="F208" s="39"/>
      <c r="G208" s="39"/>
      <c r="H208" s="39"/>
      <c r="I208" s="39"/>
      <c r="J208" s="40"/>
    </row>
    <row r="209" spans="1:16" ht="135" x14ac:dyDescent="0.25">
      <c r="A209" s="31" t="s">
        <v>54</v>
      </c>
      <c r="B209" s="38"/>
      <c r="C209" s="39"/>
      <c r="D209" s="39"/>
      <c r="E209" s="33" t="s">
        <v>275</v>
      </c>
      <c r="F209" s="39"/>
      <c r="G209" s="39"/>
      <c r="H209" s="39"/>
      <c r="I209" s="39"/>
      <c r="J209" s="40"/>
    </row>
    <row r="210" spans="1:16" x14ac:dyDescent="0.25">
      <c r="A210" s="31" t="s">
        <v>46</v>
      </c>
      <c r="B210" s="31">
        <v>52</v>
      </c>
      <c r="C210" s="32" t="s">
        <v>276</v>
      </c>
      <c r="D210" s="31"/>
      <c r="E210" s="33" t="s">
        <v>277</v>
      </c>
      <c r="F210" s="34" t="s">
        <v>136</v>
      </c>
      <c r="G210" s="35">
        <v>864.01</v>
      </c>
      <c r="H210" s="36">
        <v>0</v>
      </c>
      <c r="I210" s="36">
        <f>ROUND(G210*H210,P4)</f>
        <v>0</v>
      </c>
      <c r="J210" s="34" t="s">
        <v>51</v>
      </c>
      <c r="O210" s="37">
        <f>I210*0.21</f>
        <v>0</v>
      </c>
      <c r="P210">
        <v>3</v>
      </c>
    </row>
    <row r="211" spans="1:16" ht="60" x14ac:dyDescent="0.25">
      <c r="A211" s="31" t="s">
        <v>52</v>
      </c>
      <c r="B211" s="38"/>
      <c r="C211" s="39"/>
      <c r="D211" s="39"/>
      <c r="E211" s="33" t="s">
        <v>278</v>
      </c>
      <c r="F211" s="39"/>
      <c r="G211" s="39"/>
      <c r="H211" s="39"/>
      <c r="I211" s="39"/>
      <c r="J211" s="40"/>
    </row>
    <row r="212" spans="1:16" ht="60" x14ac:dyDescent="0.25">
      <c r="A212" s="31" t="s">
        <v>60</v>
      </c>
      <c r="B212" s="38"/>
      <c r="C212" s="39"/>
      <c r="D212" s="39"/>
      <c r="E212" s="41" t="s">
        <v>279</v>
      </c>
      <c r="F212" s="39"/>
      <c r="G212" s="39"/>
      <c r="H212" s="39"/>
      <c r="I212" s="39"/>
      <c r="J212" s="40"/>
    </row>
    <row r="213" spans="1:16" ht="45" x14ac:dyDescent="0.25">
      <c r="A213" s="31" t="s">
        <v>54</v>
      </c>
      <c r="B213" s="38"/>
      <c r="C213" s="39"/>
      <c r="D213" s="39"/>
      <c r="E213" s="33" t="s">
        <v>280</v>
      </c>
      <c r="F213" s="39"/>
      <c r="G213" s="39"/>
      <c r="H213" s="39"/>
      <c r="I213" s="39"/>
      <c r="J213" s="40"/>
    </row>
    <row r="214" spans="1:16" x14ac:dyDescent="0.25">
      <c r="A214" s="25" t="s">
        <v>43</v>
      </c>
      <c r="B214" s="26"/>
      <c r="C214" s="27" t="s">
        <v>281</v>
      </c>
      <c r="D214" s="28"/>
      <c r="E214" s="25" t="s">
        <v>282</v>
      </c>
      <c r="F214" s="28"/>
      <c r="G214" s="28"/>
      <c r="H214" s="28"/>
      <c r="I214" s="29">
        <f>SUMIFS(I215:I226,A215:A226,"P")</f>
        <v>0</v>
      </c>
      <c r="J214" s="30"/>
    </row>
    <row r="215" spans="1:16" x14ac:dyDescent="0.25">
      <c r="A215" s="31" t="s">
        <v>46</v>
      </c>
      <c r="B215" s="31">
        <v>53</v>
      </c>
      <c r="C215" s="32" t="s">
        <v>283</v>
      </c>
      <c r="D215" s="31" t="s">
        <v>48</v>
      </c>
      <c r="E215" s="33" t="s">
        <v>284</v>
      </c>
      <c r="F215" s="34" t="s">
        <v>111</v>
      </c>
      <c r="G215" s="35">
        <v>13</v>
      </c>
      <c r="H215" s="36">
        <v>0</v>
      </c>
      <c r="I215" s="36">
        <f>ROUND(G215*H215,P4)</f>
        <v>0</v>
      </c>
      <c r="J215" s="34" t="s">
        <v>51</v>
      </c>
      <c r="O215" s="37">
        <f>I215*0.21</f>
        <v>0</v>
      </c>
      <c r="P215">
        <v>3</v>
      </c>
    </row>
    <row r="216" spans="1:16" ht="45" x14ac:dyDescent="0.25">
      <c r="A216" s="31" t="s">
        <v>52</v>
      </c>
      <c r="B216" s="38"/>
      <c r="C216" s="39"/>
      <c r="D216" s="39"/>
      <c r="E216" s="33" t="s">
        <v>285</v>
      </c>
      <c r="F216" s="39"/>
      <c r="G216" s="39"/>
      <c r="H216" s="39"/>
      <c r="I216" s="39"/>
      <c r="J216" s="40"/>
    </row>
    <row r="217" spans="1:16" x14ac:dyDescent="0.25">
      <c r="A217" s="31" t="s">
        <v>60</v>
      </c>
      <c r="B217" s="38"/>
      <c r="C217" s="39"/>
      <c r="D217" s="39"/>
      <c r="E217" s="41" t="s">
        <v>286</v>
      </c>
      <c r="F217" s="39"/>
      <c r="G217" s="39"/>
      <c r="H217" s="39"/>
      <c r="I217" s="39"/>
      <c r="J217" s="40"/>
    </row>
    <row r="218" spans="1:16" ht="90" x14ac:dyDescent="0.25">
      <c r="A218" s="31" t="s">
        <v>54</v>
      </c>
      <c r="B218" s="38"/>
      <c r="C218" s="39"/>
      <c r="D218" s="39"/>
      <c r="E218" s="33" t="s">
        <v>287</v>
      </c>
      <c r="F218" s="39"/>
      <c r="G218" s="39"/>
      <c r="H218" s="39"/>
      <c r="I218" s="39"/>
      <c r="J218" s="40"/>
    </row>
    <row r="219" spans="1:16" x14ac:dyDescent="0.25">
      <c r="A219" s="31" t="s">
        <v>46</v>
      </c>
      <c r="B219" s="31">
        <v>54</v>
      </c>
      <c r="C219" s="32" t="s">
        <v>288</v>
      </c>
      <c r="D219" s="31" t="s">
        <v>48</v>
      </c>
      <c r="E219" s="33" t="s">
        <v>289</v>
      </c>
      <c r="F219" s="34" t="s">
        <v>111</v>
      </c>
      <c r="G219" s="35">
        <v>9</v>
      </c>
      <c r="H219" s="36">
        <v>0</v>
      </c>
      <c r="I219" s="36">
        <f>ROUND(G219*H219,P4)</f>
        <v>0</v>
      </c>
      <c r="J219" s="34" t="s">
        <v>51</v>
      </c>
      <c r="O219" s="37">
        <f>I219*0.21</f>
        <v>0</v>
      </c>
      <c r="P219">
        <v>3</v>
      </c>
    </row>
    <row r="220" spans="1:16" x14ac:dyDescent="0.25">
      <c r="A220" s="31" t="s">
        <v>52</v>
      </c>
      <c r="B220" s="38"/>
      <c r="C220" s="39"/>
      <c r="D220" s="39"/>
      <c r="E220" s="33" t="s">
        <v>290</v>
      </c>
      <c r="F220" s="39"/>
      <c r="G220" s="39"/>
      <c r="H220" s="39"/>
      <c r="I220" s="39"/>
      <c r="J220" s="40"/>
    </row>
    <row r="221" spans="1:16" x14ac:dyDescent="0.25">
      <c r="A221" s="31" t="s">
        <v>60</v>
      </c>
      <c r="B221" s="38"/>
      <c r="C221" s="39"/>
      <c r="D221" s="39"/>
      <c r="E221" s="41" t="s">
        <v>291</v>
      </c>
      <c r="F221" s="39"/>
      <c r="G221" s="39"/>
      <c r="H221" s="39"/>
      <c r="I221" s="39"/>
      <c r="J221" s="40"/>
    </row>
    <row r="222" spans="1:16" ht="45" x14ac:dyDescent="0.25">
      <c r="A222" s="31" t="s">
        <v>54</v>
      </c>
      <c r="B222" s="38"/>
      <c r="C222" s="39"/>
      <c r="D222" s="39"/>
      <c r="E222" s="33" t="s">
        <v>292</v>
      </c>
      <c r="F222" s="39"/>
      <c r="G222" s="39"/>
      <c r="H222" s="39"/>
      <c r="I222" s="39"/>
      <c r="J222" s="40"/>
    </row>
    <row r="223" spans="1:16" x14ac:dyDescent="0.25">
      <c r="A223" s="31" t="s">
        <v>46</v>
      </c>
      <c r="B223" s="31">
        <v>55</v>
      </c>
      <c r="C223" s="32" t="s">
        <v>293</v>
      </c>
      <c r="D223" s="31" t="s">
        <v>48</v>
      </c>
      <c r="E223" s="33" t="s">
        <v>294</v>
      </c>
      <c r="F223" s="34" t="s">
        <v>111</v>
      </c>
      <c r="G223" s="35">
        <v>1</v>
      </c>
      <c r="H223" s="36">
        <v>0</v>
      </c>
      <c r="I223" s="36">
        <f>ROUND(G223*H223,P4)</f>
        <v>0</v>
      </c>
      <c r="J223" s="34" t="s">
        <v>51</v>
      </c>
      <c r="O223" s="37">
        <f>I223*0.21</f>
        <v>0</v>
      </c>
      <c r="P223">
        <v>3</v>
      </c>
    </row>
    <row r="224" spans="1:16" x14ac:dyDescent="0.25">
      <c r="A224" s="31" t="s">
        <v>52</v>
      </c>
      <c r="B224" s="38"/>
      <c r="C224" s="39"/>
      <c r="D224" s="39"/>
      <c r="E224" s="33" t="s">
        <v>295</v>
      </c>
      <c r="F224" s="39"/>
      <c r="G224" s="39"/>
      <c r="H224" s="39"/>
      <c r="I224" s="39"/>
      <c r="J224" s="40"/>
    </row>
    <row r="225" spans="1:16" x14ac:dyDescent="0.25">
      <c r="A225" s="31" t="s">
        <v>60</v>
      </c>
      <c r="B225" s="38"/>
      <c r="C225" s="39"/>
      <c r="D225" s="39"/>
      <c r="E225" s="41" t="s">
        <v>98</v>
      </c>
      <c r="F225" s="39"/>
      <c r="G225" s="39"/>
      <c r="H225" s="39"/>
      <c r="I225" s="39"/>
      <c r="J225" s="40"/>
    </row>
    <row r="226" spans="1:16" ht="45" x14ac:dyDescent="0.25">
      <c r="A226" s="31" t="s">
        <v>54</v>
      </c>
      <c r="B226" s="38"/>
      <c r="C226" s="39"/>
      <c r="D226" s="39"/>
      <c r="E226" s="33" t="s">
        <v>292</v>
      </c>
      <c r="F226" s="39"/>
      <c r="G226" s="39"/>
      <c r="H226" s="39"/>
      <c r="I226" s="39"/>
      <c r="J226" s="40"/>
    </row>
    <row r="227" spans="1:16" x14ac:dyDescent="0.25">
      <c r="A227" s="25" t="s">
        <v>43</v>
      </c>
      <c r="B227" s="26"/>
      <c r="C227" s="27" t="s">
        <v>296</v>
      </c>
      <c r="D227" s="28"/>
      <c r="E227" s="25" t="s">
        <v>297</v>
      </c>
      <c r="F227" s="28"/>
      <c r="G227" s="28"/>
      <c r="H227" s="28"/>
      <c r="I227" s="29">
        <f>SUMIFS(I228:I298,A228:A298,"P")</f>
        <v>0</v>
      </c>
      <c r="J227" s="30"/>
    </row>
    <row r="228" spans="1:16" ht="30" x14ac:dyDescent="0.25">
      <c r="A228" s="31" t="s">
        <v>46</v>
      </c>
      <c r="B228" s="31">
        <v>56</v>
      </c>
      <c r="C228" s="32" t="s">
        <v>298</v>
      </c>
      <c r="D228" s="31" t="s">
        <v>48</v>
      </c>
      <c r="E228" s="33" t="s">
        <v>299</v>
      </c>
      <c r="F228" s="34" t="s">
        <v>111</v>
      </c>
      <c r="G228" s="35">
        <v>9</v>
      </c>
      <c r="H228" s="36">
        <v>0</v>
      </c>
      <c r="I228" s="36">
        <f>ROUND(G228*H228,P4)</f>
        <v>0</v>
      </c>
      <c r="J228" s="34" t="s">
        <v>51</v>
      </c>
      <c r="O228" s="37">
        <f>I228*0.21</f>
        <v>0</v>
      </c>
      <c r="P228">
        <v>3</v>
      </c>
    </row>
    <row r="229" spans="1:16" ht="30" x14ac:dyDescent="0.25">
      <c r="A229" s="31" t="s">
        <v>52</v>
      </c>
      <c r="B229" s="38"/>
      <c r="C229" s="39"/>
      <c r="D229" s="39"/>
      <c r="E229" s="33" t="s">
        <v>300</v>
      </c>
      <c r="F229" s="39"/>
      <c r="G229" s="39"/>
      <c r="H229" s="39"/>
      <c r="I229" s="39"/>
      <c r="J229" s="40"/>
    </row>
    <row r="230" spans="1:16" x14ac:dyDescent="0.25">
      <c r="A230" s="31" t="s">
        <v>60</v>
      </c>
      <c r="B230" s="38"/>
      <c r="C230" s="39"/>
      <c r="D230" s="39"/>
      <c r="E230" s="41" t="s">
        <v>301</v>
      </c>
      <c r="F230" s="39"/>
      <c r="G230" s="39"/>
      <c r="H230" s="39"/>
      <c r="I230" s="39"/>
      <c r="J230" s="40"/>
    </row>
    <row r="231" spans="1:16" ht="30" x14ac:dyDescent="0.25">
      <c r="A231" s="31" t="s">
        <v>54</v>
      </c>
      <c r="B231" s="38"/>
      <c r="C231" s="39"/>
      <c r="D231" s="39"/>
      <c r="E231" s="33" t="s">
        <v>302</v>
      </c>
      <c r="F231" s="39"/>
      <c r="G231" s="39"/>
      <c r="H231" s="39"/>
      <c r="I231" s="39"/>
      <c r="J231" s="40"/>
    </row>
    <row r="232" spans="1:16" ht="30" x14ac:dyDescent="0.25">
      <c r="A232" s="31" t="s">
        <v>46</v>
      </c>
      <c r="B232" s="31">
        <v>57</v>
      </c>
      <c r="C232" s="32" t="s">
        <v>303</v>
      </c>
      <c r="D232" s="31" t="s">
        <v>48</v>
      </c>
      <c r="E232" s="33" t="s">
        <v>304</v>
      </c>
      <c r="F232" s="34" t="s">
        <v>111</v>
      </c>
      <c r="G232" s="35">
        <v>8</v>
      </c>
      <c r="H232" s="36">
        <v>0</v>
      </c>
      <c r="I232" s="36">
        <f>ROUND(G232*H232,P4)</f>
        <v>0</v>
      </c>
      <c r="J232" s="34" t="s">
        <v>51</v>
      </c>
      <c r="O232" s="37">
        <f>I232*0.21</f>
        <v>0</v>
      </c>
      <c r="P232">
        <v>3</v>
      </c>
    </row>
    <row r="233" spans="1:16" ht="45" x14ac:dyDescent="0.25">
      <c r="A233" s="31" t="s">
        <v>52</v>
      </c>
      <c r="B233" s="38"/>
      <c r="C233" s="39"/>
      <c r="D233" s="39"/>
      <c r="E233" s="33" t="s">
        <v>305</v>
      </c>
      <c r="F233" s="39"/>
      <c r="G233" s="39"/>
      <c r="H233" s="39"/>
      <c r="I233" s="39"/>
      <c r="J233" s="40"/>
    </row>
    <row r="234" spans="1:16" x14ac:dyDescent="0.25">
      <c r="A234" s="31" t="s">
        <v>60</v>
      </c>
      <c r="B234" s="38"/>
      <c r="C234" s="39"/>
      <c r="D234" s="39"/>
      <c r="E234" s="41" t="s">
        <v>306</v>
      </c>
      <c r="F234" s="39"/>
      <c r="G234" s="39"/>
      <c r="H234" s="39"/>
      <c r="I234" s="39"/>
      <c r="J234" s="40"/>
    </row>
    <row r="235" spans="1:16" ht="30" x14ac:dyDescent="0.25">
      <c r="A235" s="31" t="s">
        <v>54</v>
      </c>
      <c r="B235" s="38"/>
      <c r="C235" s="39"/>
      <c r="D235" s="39"/>
      <c r="E235" s="33" t="s">
        <v>307</v>
      </c>
      <c r="F235" s="39"/>
      <c r="G235" s="39"/>
      <c r="H235" s="39"/>
      <c r="I235" s="39"/>
      <c r="J235" s="40"/>
    </row>
    <row r="236" spans="1:16" ht="30" x14ac:dyDescent="0.25">
      <c r="A236" s="31" t="s">
        <v>46</v>
      </c>
      <c r="B236" s="31">
        <v>58</v>
      </c>
      <c r="C236" s="32" t="s">
        <v>308</v>
      </c>
      <c r="D236" s="31" t="s">
        <v>48</v>
      </c>
      <c r="E236" s="33" t="s">
        <v>309</v>
      </c>
      <c r="F236" s="34" t="s">
        <v>111</v>
      </c>
      <c r="G236" s="35">
        <v>6</v>
      </c>
      <c r="H236" s="36">
        <v>0</v>
      </c>
      <c r="I236" s="36">
        <f>ROUND(G236*H236,P4)</f>
        <v>0</v>
      </c>
      <c r="J236" s="34" t="s">
        <v>51</v>
      </c>
      <c r="O236" s="37">
        <f>I236*0.21</f>
        <v>0</v>
      </c>
      <c r="P236">
        <v>3</v>
      </c>
    </row>
    <row r="237" spans="1:16" ht="30" x14ac:dyDescent="0.25">
      <c r="A237" s="31" t="s">
        <v>52</v>
      </c>
      <c r="B237" s="38"/>
      <c r="C237" s="39"/>
      <c r="D237" s="39"/>
      <c r="E237" s="33" t="s">
        <v>310</v>
      </c>
      <c r="F237" s="39"/>
      <c r="G237" s="39"/>
      <c r="H237" s="39"/>
      <c r="I237" s="39"/>
      <c r="J237" s="40"/>
    </row>
    <row r="238" spans="1:16" x14ac:dyDescent="0.25">
      <c r="A238" s="31" t="s">
        <v>60</v>
      </c>
      <c r="B238" s="38"/>
      <c r="C238" s="39"/>
      <c r="D238" s="39"/>
      <c r="E238" s="41" t="s">
        <v>311</v>
      </c>
      <c r="F238" s="39"/>
      <c r="G238" s="39"/>
      <c r="H238" s="39"/>
      <c r="I238" s="39"/>
      <c r="J238" s="40"/>
    </row>
    <row r="239" spans="1:16" ht="45" x14ac:dyDescent="0.25">
      <c r="A239" s="31" t="s">
        <v>54</v>
      </c>
      <c r="B239" s="38"/>
      <c r="C239" s="39"/>
      <c r="D239" s="39"/>
      <c r="E239" s="33" t="s">
        <v>312</v>
      </c>
      <c r="F239" s="39"/>
      <c r="G239" s="39"/>
      <c r="H239" s="39"/>
      <c r="I239" s="39"/>
      <c r="J239" s="40"/>
    </row>
    <row r="240" spans="1:16" x14ac:dyDescent="0.25">
      <c r="A240" s="31" t="s">
        <v>46</v>
      </c>
      <c r="B240" s="31">
        <v>59</v>
      </c>
      <c r="C240" s="32" t="s">
        <v>313</v>
      </c>
      <c r="D240" s="31" t="s">
        <v>48</v>
      </c>
      <c r="E240" s="33" t="s">
        <v>314</v>
      </c>
      <c r="F240" s="34" t="s">
        <v>111</v>
      </c>
      <c r="G240" s="35">
        <v>3</v>
      </c>
      <c r="H240" s="36">
        <v>0</v>
      </c>
      <c r="I240" s="36">
        <f>ROUND(G240*H240,P4)</f>
        <v>0</v>
      </c>
      <c r="J240" s="34" t="s">
        <v>51</v>
      </c>
      <c r="O240" s="37">
        <f>I240*0.21</f>
        <v>0</v>
      </c>
      <c r="P240">
        <v>3</v>
      </c>
    </row>
    <row r="241" spans="1:16" ht="45" x14ac:dyDescent="0.25">
      <c r="A241" s="31" t="s">
        <v>52</v>
      </c>
      <c r="B241" s="38"/>
      <c r="C241" s="39"/>
      <c r="D241" s="39"/>
      <c r="E241" s="33" t="s">
        <v>315</v>
      </c>
      <c r="F241" s="39"/>
      <c r="G241" s="39"/>
      <c r="H241" s="39"/>
      <c r="I241" s="39"/>
      <c r="J241" s="40"/>
    </row>
    <row r="242" spans="1:16" x14ac:dyDescent="0.25">
      <c r="A242" s="31" t="s">
        <v>60</v>
      </c>
      <c r="B242" s="38"/>
      <c r="C242" s="39"/>
      <c r="D242" s="39"/>
      <c r="E242" s="41" t="s">
        <v>316</v>
      </c>
      <c r="F242" s="39"/>
      <c r="G242" s="39"/>
      <c r="H242" s="39"/>
      <c r="I242" s="39"/>
      <c r="J242" s="40"/>
    </row>
    <row r="243" spans="1:16" ht="30" x14ac:dyDescent="0.25">
      <c r="A243" s="31" t="s">
        <v>54</v>
      </c>
      <c r="B243" s="38"/>
      <c r="C243" s="39"/>
      <c r="D243" s="39"/>
      <c r="E243" s="33" t="s">
        <v>307</v>
      </c>
      <c r="F243" s="39"/>
      <c r="G243" s="39"/>
      <c r="H243" s="39"/>
      <c r="I243" s="39"/>
      <c r="J243" s="40"/>
    </row>
    <row r="244" spans="1:16" ht="30" x14ac:dyDescent="0.25">
      <c r="A244" s="31" t="s">
        <v>46</v>
      </c>
      <c r="B244" s="31">
        <v>60</v>
      </c>
      <c r="C244" s="32" t="s">
        <v>317</v>
      </c>
      <c r="D244" s="31" t="s">
        <v>48</v>
      </c>
      <c r="E244" s="33" t="s">
        <v>318</v>
      </c>
      <c r="F244" s="34" t="s">
        <v>105</v>
      </c>
      <c r="G244" s="35">
        <v>85.515000000000001</v>
      </c>
      <c r="H244" s="36">
        <v>0</v>
      </c>
      <c r="I244" s="36">
        <f>ROUND(G244*H244,P4)</f>
        <v>0</v>
      </c>
      <c r="J244" s="34" t="s">
        <v>51</v>
      </c>
      <c r="O244" s="37">
        <f>I244*0.21</f>
        <v>0</v>
      </c>
      <c r="P244">
        <v>3</v>
      </c>
    </row>
    <row r="245" spans="1:16" ht="75" x14ac:dyDescent="0.25">
      <c r="A245" s="31" t="s">
        <v>52</v>
      </c>
      <c r="B245" s="38"/>
      <c r="C245" s="39"/>
      <c r="D245" s="39"/>
      <c r="E245" s="33" t="s">
        <v>319</v>
      </c>
      <c r="F245" s="39"/>
      <c r="G245" s="39"/>
      <c r="H245" s="39"/>
      <c r="I245" s="39"/>
      <c r="J245" s="40"/>
    </row>
    <row r="246" spans="1:16" ht="165" x14ac:dyDescent="0.25">
      <c r="A246" s="31" t="s">
        <v>60</v>
      </c>
      <c r="B246" s="38"/>
      <c r="C246" s="39"/>
      <c r="D246" s="39"/>
      <c r="E246" s="41" t="s">
        <v>320</v>
      </c>
      <c r="F246" s="39"/>
      <c r="G246" s="39"/>
      <c r="H246" s="39"/>
      <c r="I246" s="39"/>
      <c r="J246" s="40"/>
    </row>
    <row r="247" spans="1:16" ht="60" x14ac:dyDescent="0.25">
      <c r="A247" s="31" t="s">
        <v>54</v>
      </c>
      <c r="B247" s="38"/>
      <c r="C247" s="39"/>
      <c r="D247" s="39"/>
      <c r="E247" s="33" t="s">
        <v>321</v>
      </c>
      <c r="F247" s="39"/>
      <c r="G247" s="39"/>
      <c r="H247" s="39"/>
      <c r="I247" s="39"/>
      <c r="J247" s="40"/>
    </row>
    <row r="248" spans="1:16" ht="30" x14ac:dyDescent="0.25">
      <c r="A248" s="31" t="s">
        <v>46</v>
      </c>
      <c r="B248" s="31">
        <v>61</v>
      </c>
      <c r="C248" s="32" t="s">
        <v>322</v>
      </c>
      <c r="D248" s="31" t="s">
        <v>48</v>
      </c>
      <c r="E248" s="33" t="s">
        <v>323</v>
      </c>
      <c r="F248" s="34" t="s">
        <v>105</v>
      </c>
      <c r="G248" s="35">
        <v>83.174999999999997</v>
      </c>
      <c r="H248" s="36">
        <v>0</v>
      </c>
      <c r="I248" s="36">
        <f>ROUND(G248*H248,P4)</f>
        <v>0</v>
      </c>
      <c r="J248" s="34" t="s">
        <v>51</v>
      </c>
      <c r="O248" s="37">
        <f>I248*0.21</f>
        <v>0</v>
      </c>
      <c r="P248">
        <v>3</v>
      </c>
    </row>
    <row r="249" spans="1:16" ht="60" x14ac:dyDescent="0.25">
      <c r="A249" s="31" t="s">
        <v>52</v>
      </c>
      <c r="B249" s="38"/>
      <c r="C249" s="39"/>
      <c r="D249" s="39"/>
      <c r="E249" s="33" t="s">
        <v>324</v>
      </c>
      <c r="F249" s="39"/>
      <c r="G249" s="39"/>
      <c r="H249" s="39"/>
      <c r="I249" s="39"/>
      <c r="J249" s="40"/>
    </row>
    <row r="250" spans="1:16" ht="150" x14ac:dyDescent="0.25">
      <c r="A250" s="31" t="s">
        <v>60</v>
      </c>
      <c r="B250" s="38"/>
      <c r="C250" s="39"/>
      <c r="D250" s="39"/>
      <c r="E250" s="41" t="s">
        <v>325</v>
      </c>
      <c r="F250" s="39"/>
      <c r="G250" s="39"/>
      <c r="H250" s="39"/>
      <c r="I250" s="39"/>
      <c r="J250" s="40"/>
    </row>
    <row r="251" spans="1:16" ht="60" x14ac:dyDescent="0.25">
      <c r="A251" s="31" t="s">
        <v>54</v>
      </c>
      <c r="B251" s="38"/>
      <c r="C251" s="39"/>
      <c r="D251" s="39"/>
      <c r="E251" s="33" t="s">
        <v>321</v>
      </c>
      <c r="F251" s="39"/>
      <c r="G251" s="39"/>
      <c r="H251" s="39"/>
      <c r="I251" s="39"/>
      <c r="J251" s="40"/>
    </row>
    <row r="252" spans="1:16" x14ac:dyDescent="0.25">
      <c r="A252" s="31" t="s">
        <v>46</v>
      </c>
      <c r="B252" s="31">
        <v>62</v>
      </c>
      <c r="C252" s="32" t="s">
        <v>326</v>
      </c>
      <c r="D252" s="31" t="s">
        <v>48</v>
      </c>
      <c r="E252" s="33" t="s">
        <v>327</v>
      </c>
      <c r="F252" s="34" t="s">
        <v>105</v>
      </c>
      <c r="G252" s="35">
        <v>2.34</v>
      </c>
      <c r="H252" s="36">
        <v>0</v>
      </c>
      <c r="I252" s="36">
        <f>ROUND(G252*H252,P4)</f>
        <v>0</v>
      </c>
      <c r="J252" s="34" t="s">
        <v>51</v>
      </c>
      <c r="O252" s="37">
        <f>I252*0.21</f>
        <v>0</v>
      </c>
      <c r="P252">
        <v>3</v>
      </c>
    </row>
    <row r="253" spans="1:16" ht="60" x14ac:dyDescent="0.25">
      <c r="A253" s="31" t="s">
        <v>52</v>
      </c>
      <c r="B253" s="38"/>
      <c r="C253" s="39"/>
      <c r="D253" s="39"/>
      <c r="E253" s="33" t="s">
        <v>328</v>
      </c>
      <c r="F253" s="39"/>
      <c r="G253" s="39"/>
      <c r="H253" s="39"/>
      <c r="I253" s="39"/>
      <c r="J253" s="40"/>
    </row>
    <row r="254" spans="1:16" x14ac:dyDescent="0.25">
      <c r="A254" s="31" t="s">
        <v>60</v>
      </c>
      <c r="B254" s="38"/>
      <c r="C254" s="39"/>
      <c r="D254" s="39"/>
      <c r="E254" s="41" t="s">
        <v>329</v>
      </c>
      <c r="F254" s="39"/>
      <c r="G254" s="39"/>
      <c r="H254" s="39"/>
      <c r="I254" s="39"/>
      <c r="J254" s="40"/>
    </row>
    <row r="255" spans="1:16" ht="60" x14ac:dyDescent="0.25">
      <c r="A255" s="31" t="s">
        <v>54</v>
      </c>
      <c r="B255" s="38"/>
      <c r="C255" s="39"/>
      <c r="D255" s="39"/>
      <c r="E255" s="33" t="s">
        <v>321</v>
      </c>
      <c r="F255" s="39"/>
      <c r="G255" s="39"/>
      <c r="H255" s="39"/>
      <c r="I255" s="39"/>
      <c r="J255" s="40"/>
    </row>
    <row r="256" spans="1:16" x14ac:dyDescent="0.25">
      <c r="A256" s="31" t="s">
        <v>46</v>
      </c>
      <c r="B256" s="31">
        <v>63</v>
      </c>
      <c r="C256" s="32" t="s">
        <v>330</v>
      </c>
      <c r="D256" s="31" t="s">
        <v>57</v>
      </c>
      <c r="E256" s="33" t="s">
        <v>331</v>
      </c>
      <c r="F256" s="34" t="s">
        <v>111</v>
      </c>
      <c r="G256" s="35">
        <v>12</v>
      </c>
      <c r="H256" s="36">
        <v>0</v>
      </c>
      <c r="I256" s="36">
        <f>ROUND(G256*H256,P4)</f>
        <v>0</v>
      </c>
      <c r="J256" s="34" t="s">
        <v>51</v>
      </c>
      <c r="O256" s="37">
        <f>I256*0.21</f>
        <v>0</v>
      </c>
      <c r="P256">
        <v>3</v>
      </c>
    </row>
    <row r="257" spans="1:16" ht="75" x14ac:dyDescent="0.25">
      <c r="A257" s="31" t="s">
        <v>52</v>
      </c>
      <c r="B257" s="38"/>
      <c r="C257" s="39"/>
      <c r="D257" s="39"/>
      <c r="E257" s="33" t="s">
        <v>319</v>
      </c>
      <c r="F257" s="39"/>
      <c r="G257" s="39"/>
      <c r="H257" s="39"/>
      <c r="I257" s="39"/>
      <c r="J257" s="40"/>
    </row>
    <row r="258" spans="1:16" x14ac:dyDescent="0.25">
      <c r="A258" s="31" t="s">
        <v>60</v>
      </c>
      <c r="B258" s="38"/>
      <c r="C258" s="39"/>
      <c r="D258" s="39"/>
      <c r="E258" s="41" t="s">
        <v>332</v>
      </c>
      <c r="F258" s="39"/>
      <c r="G258" s="39"/>
      <c r="H258" s="39"/>
      <c r="I258" s="39"/>
      <c r="J258" s="40"/>
    </row>
    <row r="259" spans="1:16" ht="45" x14ac:dyDescent="0.25">
      <c r="A259" s="31" t="s">
        <v>54</v>
      </c>
      <c r="B259" s="38"/>
      <c r="C259" s="39"/>
      <c r="D259" s="39"/>
      <c r="E259" s="33" t="s">
        <v>333</v>
      </c>
      <c r="F259" s="39"/>
      <c r="G259" s="39"/>
      <c r="H259" s="39"/>
      <c r="I259" s="39"/>
      <c r="J259" s="40"/>
    </row>
    <row r="260" spans="1:16" x14ac:dyDescent="0.25">
      <c r="A260" s="31" t="s">
        <v>46</v>
      </c>
      <c r="B260" s="31">
        <v>64</v>
      </c>
      <c r="C260" s="32" t="s">
        <v>330</v>
      </c>
      <c r="D260" s="31" t="s">
        <v>63</v>
      </c>
      <c r="E260" s="33" t="s">
        <v>331</v>
      </c>
      <c r="F260" s="34" t="s">
        <v>111</v>
      </c>
      <c r="G260" s="35">
        <v>12</v>
      </c>
      <c r="H260" s="36">
        <v>0</v>
      </c>
      <c r="I260" s="36">
        <f>ROUND(G260*H260,P4)</f>
        <v>0</v>
      </c>
      <c r="J260" s="34" t="s">
        <v>51</v>
      </c>
      <c r="O260" s="37">
        <f>I260*0.21</f>
        <v>0</v>
      </c>
      <c r="P260">
        <v>3</v>
      </c>
    </row>
    <row r="261" spans="1:16" ht="60" x14ac:dyDescent="0.25">
      <c r="A261" s="31" t="s">
        <v>52</v>
      </c>
      <c r="B261" s="38"/>
      <c r="C261" s="39"/>
      <c r="D261" s="39"/>
      <c r="E261" s="33" t="s">
        <v>334</v>
      </c>
      <c r="F261" s="39"/>
      <c r="G261" s="39"/>
      <c r="H261" s="39"/>
      <c r="I261" s="39"/>
      <c r="J261" s="40"/>
    </row>
    <row r="262" spans="1:16" x14ac:dyDescent="0.25">
      <c r="A262" s="31" t="s">
        <v>60</v>
      </c>
      <c r="B262" s="38"/>
      <c r="C262" s="39"/>
      <c r="D262" s="39"/>
      <c r="E262" s="41" t="s">
        <v>332</v>
      </c>
      <c r="F262" s="39"/>
      <c r="G262" s="39"/>
      <c r="H262" s="39"/>
      <c r="I262" s="39"/>
      <c r="J262" s="40"/>
    </row>
    <row r="263" spans="1:16" ht="45" x14ac:dyDescent="0.25">
      <c r="A263" s="31" t="s">
        <v>54</v>
      </c>
      <c r="B263" s="38"/>
      <c r="C263" s="39"/>
      <c r="D263" s="39"/>
      <c r="E263" s="33" t="s">
        <v>333</v>
      </c>
      <c r="F263" s="39"/>
      <c r="G263" s="39"/>
      <c r="H263" s="39"/>
      <c r="I263" s="39"/>
      <c r="J263" s="40"/>
    </row>
    <row r="264" spans="1:16" x14ac:dyDescent="0.25">
      <c r="A264" s="31" t="s">
        <v>46</v>
      </c>
      <c r="B264" s="31">
        <v>65</v>
      </c>
      <c r="C264" s="32" t="s">
        <v>335</v>
      </c>
      <c r="D264" s="31" t="s">
        <v>48</v>
      </c>
      <c r="E264" s="33" t="s">
        <v>336</v>
      </c>
      <c r="F264" s="34" t="s">
        <v>111</v>
      </c>
      <c r="G264" s="35">
        <v>2</v>
      </c>
      <c r="H264" s="36">
        <v>0</v>
      </c>
      <c r="I264" s="36">
        <f>ROUND(G264*H264,P4)</f>
        <v>0</v>
      </c>
      <c r="J264" s="34" t="s">
        <v>51</v>
      </c>
      <c r="O264" s="37">
        <f>I264*0.21</f>
        <v>0</v>
      </c>
      <c r="P264">
        <v>3</v>
      </c>
    </row>
    <row r="265" spans="1:16" ht="30" x14ac:dyDescent="0.25">
      <c r="A265" s="31" t="s">
        <v>52</v>
      </c>
      <c r="B265" s="38"/>
      <c r="C265" s="39"/>
      <c r="D265" s="39"/>
      <c r="E265" s="33" t="s">
        <v>337</v>
      </c>
      <c r="F265" s="39"/>
      <c r="G265" s="39"/>
      <c r="H265" s="39"/>
      <c r="I265" s="39"/>
      <c r="J265" s="40"/>
    </row>
    <row r="266" spans="1:16" x14ac:dyDescent="0.25">
      <c r="A266" s="31" t="s">
        <v>60</v>
      </c>
      <c r="B266" s="38"/>
      <c r="C266" s="39"/>
      <c r="D266" s="39"/>
      <c r="E266" s="41" t="s">
        <v>117</v>
      </c>
      <c r="F266" s="39"/>
      <c r="G266" s="39"/>
      <c r="H266" s="39"/>
      <c r="I266" s="39"/>
      <c r="J266" s="40"/>
    </row>
    <row r="267" spans="1:16" ht="45" x14ac:dyDescent="0.25">
      <c r="A267" s="31" t="s">
        <v>54</v>
      </c>
      <c r="B267" s="38"/>
      <c r="C267" s="39"/>
      <c r="D267" s="39"/>
      <c r="E267" s="33" t="s">
        <v>338</v>
      </c>
      <c r="F267" s="39"/>
      <c r="G267" s="39"/>
      <c r="H267" s="39"/>
      <c r="I267" s="39"/>
      <c r="J267" s="40"/>
    </row>
    <row r="268" spans="1:16" x14ac:dyDescent="0.25">
      <c r="A268" s="31" t="s">
        <v>46</v>
      </c>
      <c r="B268" s="31">
        <v>66</v>
      </c>
      <c r="C268" s="32" t="s">
        <v>339</v>
      </c>
      <c r="D268" s="31" t="s">
        <v>57</v>
      </c>
      <c r="E268" s="33" t="s">
        <v>340</v>
      </c>
      <c r="F268" s="34" t="s">
        <v>136</v>
      </c>
      <c r="G268" s="35">
        <v>303.45</v>
      </c>
      <c r="H268" s="36">
        <v>0</v>
      </c>
      <c r="I268" s="36">
        <f>ROUND(G268*H268,P4)</f>
        <v>0</v>
      </c>
      <c r="J268" s="34" t="s">
        <v>51</v>
      </c>
      <c r="O268" s="37">
        <f>I268*0.21</f>
        <v>0</v>
      </c>
      <c r="P268">
        <v>3</v>
      </c>
    </row>
    <row r="269" spans="1:16" ht="45" x14ac:dyDescent="0.25">
      <c r="A269" s="31" t="s">
        <v>52</v>
      </c>
      <c r="B269" s="38"/>
      <c r="C269" s="39"/>
      <c r="D269" s="39"/>
      <c r="E269" s="33" t="s">
        <v>341</v>
      </c>
      <c r="F269" s="39"/>
      <c r="G269" s="39"/>
      <c r="H269" s="39"/>
      <c r="I269" s="39"/>
      <c r="J269" s="40"/>
    </row>
    <row r="270" spans="1:16" x14ac:dyDescent="0.25">
      <c r="A270" s="31" t="s">
        <v>60</v>
      </c>
      <c r="B270" s="38"/>
      <c r="C270" s="39"/>
      <c r="D270" s="39"/>
      <c r="E270" s="41" t="s">
        <v>342</v>
      </c>
      <c r="F270" s="39"/>
      <c r="G270" s="39"/>
      <c r="H270" s="39"/>
      <c r="I270" s="39"/>
      <c r="J270" s="40"/>
    </row>
    <row r="271" spans="1:16" ht="90" x14ac:dyDescent="0.25">
      <c r="A271" s="31" t="s">
        <v>54</v>
      </c>
      <c r="B271" s="38"/>
      <c r="C271" s="39"/>
      <c r="D271" s="39"/>
      <c r="E271" s="33" t="s">
        <v>343</v>
      </c>
      <c r="F271" s="39"/>
      <c r="G271" s="39"/>
      <c r="H271" s="39"/>
      <c r="I271" s="39"/>
      <c r="J271" s="40"/>
    </row>
    <row r="272" spans="1:16" x14ac:dyDescent="0.25">
      <c r="A272" s="31" t="s">
        <v>46</v>
      </c>
      <c r="B272" s="31">
        <v>67</v>
      </c>
      <c r="C272" s="32" t="s">
        <v>339</v>
      </c>
      <c r="D272" s="31" t="s">
        <v>63</v>
      </c>
      <c r="E272" s="33" t="s">
        <v>340</v>
      </c>
      <c r="F272" s="34" t="s">
        <v>136</v>
      </c>
      <c r="G272" s="35">
        <v>147</v>
      </c>
      <c r="H272" s="36">
        <v>0</v>
      </c>
      <c r="I272" s="36">
        <f>ROUND(G272*H272,P4)</f>
        <v>0</v>
      </c>
      <c r="J272" s="34" t="s">
        <v>51</v>
      </c>
      <c r="O272" s="37">
        <f>I272*0.21</f>
        <v>0</v>
      </c>
      <c r="P272">
        <v>3</v>
      </c>
    </row>
    <row r="273" spans="1:16" ht="45" x14ac:dyDescent="0.25">
      <c r="A273" s="31" t="s">
        <v>52</v>
      </c>
      <c r="B273" s="38"/>
      <c r="C273" s="39"/>
      <c r="D273" s="39"/>
      <c r="E273" s="33" t="s">
        <v>344</v>
      </c>
      <c r="F273" s="39"/>
      <c r="G273" s="39"/>
      <c r="H273" s="39"/>
      <c r="I273" s="39"/>
      <c r="J273" s="40"/>
    </row>
    <row r="274" spans="1:16" x14ac:dyDescent="0.25">
      <c r="A274" s="31" t="s">
        <v>60</v>
      </c>
      <c r="B274" s="38"/>
      <c r="C274" s="39"/>
      <c r="D274" s="39"/>
      <c r="E274" s="41" t="s">
        <v>345</v>
      </c>
      <c r="F274" s="39"/>
      <c r="G274" s="39"/>
      <c r="H274" s="39"/>
      <c r="I274" s="39"/>
      <c r="J274" s="40"/>
    </row>
    <row r="275" spans="1:16" ht="90" x14ac:dyDescent="0.25">
      <c r="A275" s="31" t="s">
        <v>54</v>
      </c>
      <c r="B275" s="38"/>
      <c r="C275" s="39"/>
      <c r="D275" s="39"/>
      <c r="E275" s="33" t="s">
        <v>343</v>
      </c>
      <c r="F275" s="39"/>
      <c r="G275" s="39"/>
      <c r="H275" s="39"/>
      <c r="I275" s="39"/>
      <c r="J275" s="40"/>
    </row>
    <row r="276" spans="1:16" x14ac:dyDescent="0.25">
      <c r="A276" s="31" t="s">
        <v>46</v>
      </c>
      <c r="B276" s="31">
        <v>68</v>
      </c>
      <c r="C276" s="32" t="s">
        <v>346</v>
      </c>
      <c r="D276" s="31" t="s">
        <v>48</v>
      </c>
      <c r="E276" s="33" t="s">
        <v>347</v>
      </c>
      <c r="F276" s="34" t="s">
        <v>136</v>
      </c>
      <c r="G276" s="35">
        <v>408.41</v>
      </c>
      <c r="H276" s="36">
        <v>0</v>
      </c>
      <c r="I276" s="36">
        <f>ROUND(G276*H276,P4)</f>
        <v>0</v>
      </c>
      <c r="J276" s="34" t="s">
        <v>51</v>
      </c>
      <c r="O276" s="37">
        <f>I276*0.21</f>
        <v>0</v>
      </c>
      <c r="P276">
        <v>3</v>
      </c>
    </row>
    <row r="277" spans="1:16" ht="30" x14ac:dyDescent="0.25">
      <c r="A277" s="31" t="s">
        <v>52</v>
      </c>
      <c r="B277" s="38"/>
      <c r="C277" s="39"/>
      <c r="D277" s="39"/>
      <c r="E277" s="33" t="s">
        <v>348</v>
      </c>
      <c r="F277" s="39"/>
      <c r="G277" s="39"/>
      <c r="H277" s="39"/>
      <c r="I277" s="39"/>
      <c r="J277" s="40"/>
    </row>
    <row r="278" spans="1:16" ht="30" x14ac:dyDescent="0.25">
      <c r="A278" s="31" t="s">
        <v>60</v>
      </c>
      <c r="B278" s="38"/>
      <c r="C278" s="39"/>
      <c r="D278" s="39"/>
      <c r="E278" s="41" t="s">
        <v>349</v>
      </c>
      <c r="F278" s="39"/>
      <c r="G278" s="39"/>
      <c r="H278" s="39"/>
      <c r="I278" s="39"/>
      <c r="J278" s="40"/>
    </row>
    <row r="279" spans="1:16" ht="30" x14ac:dyDescent="0.25">
      <c r="A279" s="31" t="s">
        <v>54</v>
      </c>
      <c r="B279" s="38"/>
      <c r="C279" s="39"/>
      <c r="D279" s="39"/>
      <c r="E279" s="33" t="s">
        <v>350</v>
      </c>
      <c r="F279" s="39"/>
      <c r="G279" s="39"/>
      <c r="H279" s="39"/>
      <c r="I279" s="39"/>
      <c r="J279" s="40"/>
    </row>
    <row r="280" spans="1:16" x14ac:dyDescent="0.25">
      <c r="A280" s="31" t="s">
        <v>46</v>
      </c>
      <c r="B280" s="31">
        <v>69</v>
      </c>
      <c r="C280" s="32" t="s">
        <v>351</v>
      </c>
      <c r="D280" s="31" t="s">
        <v>48</v>
      </c>
      <c r="E280" s="33" t="s">
        <v>352</v>
      </c>
      <c r="F280" s="34" t="s">
        <v>105</v>
      </c>
      <c r="G280" s="35">
        <v>147</v>
      </c>
      <c r="H280" s="36">
        <v>0</v>
      </c>
      <c r="I280" s="36">
        <f>ROUND(G280*H280,P4)</f>
        <v>0</v>
      </c>
      <c r="J280" s="34" t="s">
        <v>51</v>
      </c>
      <c r="O280" s="37">
        <f>I280*0.21</f>
        <v>0</v>
      </c>
      <c r="P280">
        <v>3</v>
      </c>
    </row>
    <row r="281" spans="1:16" ht="45" x14ac:dyDescent="0.25">
      <c r="A281" s="31" t="s">
        <v>52</v>
      </c>
      <c r="B281" s="38"/>
      <c r="C281" s="39"/>
      <c r="D281" s="39"/>
      <c r="E281" s="33" t="s">
        <v>353</v>
      </c>
      <c r="F281" s="39"/>
      <c r="G281" s="39"/>
      <c r="H281" s="39"/>
      <c r="I281" s="39"/>
      <c r="J281" s="40"/>
    </row>
    <row r="282" spans="1:16" x14ac:dyDescent="0.25">
      <c r="A282" s="31" t="s">
        <v>60</v>
      </c>
      <c r="B282" s="38"/>
      <c r="C282" s="39"/>
      <c r="D282" s="39"/>
      <c r="E282" s="41" t="s">
        <v>354</v>
      </c>
      <c r="F282" s="39"/>
      <c r="G282" s="39"/>
      <c r="H282" s="39"/>
      <c r="I282" s="39"/>
      <c r="J282" s="40"/>
    </row>
    <row r="283" spans="1:16" ht="30" x14ac:dyDescent="0.25">
      <c r="A283" s="31" t="s">
        <v>54</v>
      </c>
      <c r="B283" s="38"/>
      <c r="C283" s="39"/>
      <c r="D283" s="39"/>
      <c r="E283" s="33" t="s">
        <v>355</v>
      </c>
      <c r="F283" s="39"/>
      <c r="G283" s="39"/>
      <c r="H283" s="39"/>
      <c r="I283" s="39"/>
      <c r="J283" s="40"/>
    </row>
    <row r="284" spans="1:16" x14ac:dyDescent="0.25">
      <c r="A284" s="31" t="s">
        <v>46</v>
      </c>
      <c r="B284" s="31">
        <v>70</v>
      </c>
      <c r="C284" s="32" t="s">
        <v>356</v>
      </c>
      <c r="D284" s="31" t="s">
        <v>48</v>
      </c>
      <c r="E284" s="33" t="s">
        <v>357</v>
      </c>
      <c r="F284" s="34" t="s">
        <v>70</v>
      </c>
      <c r="G284" s="35">
        <v>25.56</v>
      </c>
      <c r="H284" s="36">
        <v>0</v>
      </c>
      <c r="I284" s="36">
        <f>ROUND(G284*H284,P4)</f>
        <v>0</v>
      </c>
      <c r="J284" s="34" t="s">
        <v>51</v>
      </c>
      <c r="O284" s="37">
        <f>I284*0.21</f>
        <v>0</v>
      </c>
      <c r="P284">
        <v>3</v>
      </c>
    </row>
    <row r="285" spans="1:16" ht="45" x14ac:dyDescent="0.25">
      <c r="A285" s="31" t="s">
        <v>52</v>
      </c>
      <c r="B285" s="38"/>
      <c r="C285" s="39"/>
      <c r="D285" s="39"/>
      <c r="E285" s="33" t="s">
        <v>358</v>
      </c>
      <c r="F285" s="39"/>
      <c r="G285" s="39"/>
      <c r="H285" s="39"/>
      <c r="I285" s="39"/>
      <c r="J285" s="40"/>
    </row>
    <row r="286" spans="1:16" x14ac:dyDescent="0.25">
      <c r="A286" s="31" t="s">
        <v>60</v>
      </c>
      <c r="B286" s="38"/>
      <c r="C286" s="39"/>
      <c r="D286" s="39"/>
      <c r="E286" s="41" t="s">
        <v>359</v>
      </c>
      <c r="F286" s="39"/>
      <c r="G286" s="39"/>
      <c r="H286" s="39"/>
      <c r="I286" s="39"/>
      <c r="J286" s="40"/>
    </row>
    <row r="287" spans="1:16" ht="150" x14ac:dyDescent="0.25">
      <c r="A287" s="31" t="s">
        <v>54</v>
      </c>
      <c r="B287" s="38"/>
      <c r="C287" s="39"/>
      <c r="D287" s="39"/>
      <c r="E287" s="33" t="s">
        <v>360</v>
      </c>
      <c r="F287" s="39"/>
      <c r="G287" s="39"/>
      <c r="H287" s="39"/>
      <c r="I287" s="39"/>
      <c r="J287" s="40"/>
    </row>
    <row r="288" spans="1:16" x14ac:dyDescent="0.25">
      <c r="A288" s="31" t="s">
        <v>46</v>
      </c>
      <c r="B288" s="31">
        <v>71</v>
      </c>
      <c r="C288" s="32" t="s">
        <v>361</v>
      </c>
      <c r="D288" s="31" t="s">
        <v>57</v>
      </c>
      <c r="E288" s="33" t="s">
        <v>362</v>
      </c>
      <c r="F288" s="34" t="s">
        <v>50</v>
      </c>
      <c r="G288" s="35">
        <v>1</v>
      </c>
      <c r="H288" s="36">
        <v>0</v>
      </c>
      <c r="I288" s="36">
        <f>ROUND(G288*H288,P4)</f>
        <v>0</v>
      </c>
      <c r="J288" s="34" t="s">
        <v>51</v>
      </c>
      <c r="O288" s="37">
        <f>I288*0.21</f>
        <v>0</v>
      </c>
      <c r="P288">
        <v>3</v>
      </c>
    </row>
    <row r="289" spans="1:16" ht="30" x14ac:dyDescent="0.25">
      <c r="A289" s="31" t="s">
        <v>52</v>
      </c>
      <c r="B289" s="38"/>
      <c r="C289" s="39"/>
      <c r="D289" s="39"/>
      <c r="E289" s="33" t="s">
        <v>363</v>
      </c>
      <c r="F289" s="39"/>
      <c r="G289" s="39"/>
      <c r="H289" s="39"/>
      <c r="I289" s="39"/>
      <c r="J289" s="40"/>
    </row>
    <row r="290" spans="1:16" x14ac:dyDescent="0.25">
      <c r="A290" s="31" t="s">
        <v>60</v>
      </c>
      <c r="B290" s="38"/>
      <c r="C290" s="39"/>
      <c r="D290" s="39"/>
      <c r="E290" s="41" t="s">
        <v>98</v>
      </c>
      <c r="F290" s="39"/>
      <c r="G290" s="39"/>
      <c r="H290" s="39"/>
      <c r="I290" s="39"/>
      <c r="J290" s="40"/>
    </row>
    <row r="291" spans="1:16" ht="150" x14ac:dyDescent="0.25">
      <c r="A291" s="31" t="s">
        <v>54</v>
      </c>
      <c r="B291" s="38"/>
      <c r="C291" s="39"/>
      <c r="D291" s="39"/>
      <c r="E291" s="33" t="s">
        <v>364</v>
      </c>
      <c r="F291" s="39"/>
      <c r="G291" s="39"/>
      <c r="H291" s="39"/>
      <c r="I291" s="39"/>
      <c r="J291" s="40"/>
    </row>
    <row r="292" spans="1:16" x14ac:dyDescent="0.25">
      <c r="A292" s="31" t="s">
        <v>46</v>
      </c>
      <c r="B292" s="31">
        <v>72</v>
      </c>
      <c r="C292" s="32" t="s">
        <v>361</v>
      </c>
      <c r="D292" s="31" t="s">
        <v>63</v>
      </c>
      <c r="E292" s="33" t="s">
        <v>362</v>
      </c>
      <c r="F292" s="34" t="s">
        <v>50</v>
      </c>
      <c r="G292" s="35">
        <v>1</v>
      </c>
      <c r="H292" s="36">
        <v>0</v>
      </c>
      <c r="I292" s="36">
        <f>ROUND(G292*H292,P4)</f>
        <v>0</v>
      </c>
      <c r="J292" s="34" t="s">
        <v>51</v>
      </c>
      <c r="O292" s="37">
        <f>I292*0.21</f>
        <v>0</v>
      </c>
      <c r="P292">
        <v>3</v>
      </c>
    </row>
    <row r="293" spans="1:16" ht="30" x14ac:dyDescent="0.25">
      <c r="A293" s="31" t="s">
        <v>52</v>
      </c>
      <c r="B293" s="38"/>
      <c r="C293" s="39"/>
      <c r="D293" s="39"/>
      <c r="E293" s="33" t="s">
        <v>365</v>
      </c>
      <c r="F293" s="39"/>
      <c r="G293" s="39"/>
      <c r="H293" s="39"/>
      <c r="I293" s="39"/>
      <c r="J293" s="40"/>
    </row>
    <row r="294" spans="1:16" ht="150" x14ac:dyDescent="0.25">
      <c r="A294" s="31" t="s">
        <v>54</v>
      </c>
      <c r="B294" s="38"/>
      <c r="C294" s="39"/>
      <c r="D294" s="39"/>
      <c r="E294" s="33" t="s">
        <v>364</v>
      </c>
      <c r="F294" s="39"/>
      <c r="G294" s="39"/>
      <c r="H294" s="39"/>
      <c r="I294" s="39"/>
      <c r="J294" s="40"/>
    </row>
    <row r="295" spans="1:16" x14ac:dyDescent="0.25">
      <c r="A295" s="31" t="s">
        <v>46</v>
      </c>
      <c r="B295" s="31">
        <v>73</v>
      </c>
      <c r="C295" s="32" t="s">
        <v>361</v>
      </c>
      <c r="D295" s="31" t="s">
        <v>76</v>
      </c>
      <c r="E295" s="33" t="s">
        <v>362</v>
      </c>
      <c r="F295" s="34" t="s">
        <v>50</v>
      </c>
      <c r="G295" s="35">
        <v>1</v>
      </c>
      <c r="H295" s="36">
        <v>0</v>
      </c>
      <c r="I295" s="36">
        <f>ROUND(G295*H295,P4)</f>
        <v>0</v>
      </c>
      <c r="J295" s="34" t="s">
        <v>51</v>
      </c>
      <c r="O295" s="37">
        <f>I295*0.21</f>
        <v>0</v>
      </c>
      <c r="P295">
        <v>3</v>
      </c>
    </row>
    <row r="296" spans="1:16" ht="30" x14ac:dyDescent="0.25">
      <c r="A296" s="31" t="s">
        <v>52</v>
      </c>
      <c r="B296" s="38"/>
      <c r="C296" s="39"/>
      <c r="D296" s="39"/>
      <c r="E296" s="33" t="s">
        <v>366</v>
      </c>
      <c r="F296" s="39"/>
      <c r="G296" s="39"/>
      <c r="H296" s="39"/>
      <c r="I296" s="39"/>
      <c r="J296" s="40"/>
    </row>
    <row r="297" spans="1:16" x14ac:dyDescent="0.25">
      <c r="A297" s="31" t="s">
        <v>60</v>
      </c>
      <c r="B297" s="38"/>
      <c r="C297" s="39"/>
      <c r="D297" s="39"/>
      <c r="E297" s="41" t="s">
        <v>98</v>
      </c>
      <c r="F297" s="39"/>
      <c r="G297" s="39"/>
      <c r="H297" s="39"/>
      <c r="I297" s="39"/>
      <c r="J297" s="40"/>
    </row>
    <row r="298" spans="1:16" ht="150" x14ac:dyDescent="0.25">
      <c r="A298" s="31" t="s">
        <v>54</v>
      </c>
      <c r="B298" s="42"/>
      <c r="C298" s="43"/>
      <c r="D298" s="43"/>
      <c r="E298" s="33" t="s">
        <v>364</v>
      </c>
      <c r="F298" s="43"/>
      <c r="G298" s="43"/>
      <c r="H298" s="43"/>
      <c r="I298" s="43"/>
      <c r="J298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2"/>
  <sheetViews>
    <sheetView tabSelected="1" topLeftCell="B1" workbookViewId="0">
      <selection activeCell="K11" sqref="K11"/>
    </sheetView>
  </sheetViews>
  <sheetFormatPr defaultRowHeight="15" x14ac:dyDescent="0.25"/>
  <cols>
    <col min="1" max="1" width="8.85546875" hidden="1"/>
    <col min="2" max="2" width="15.7109375" customWidth="1"/>
    <col min="3" max="3" width="9.42578125" customWidth="1"/>
    <col min="4" max="4" width="12.5703125" customWidth="1"/>
    <col min="5" max="5" width="63" customWidth="1"/>
    <col min="6" max="6" width="12.5703125" customWidth="1"/>
    <col min="7" max="9" width="15.7109375" customWidth="1"/>
    <col min="10" max="10" width="14.7109375" bestFit="1" customWidth="1"/>
    <col min="15" max="16" width="8.85546875" hidden="1"/>
  </cols>
  <sheetData>
    <row r="1" spans="1:16" x14ac:dyDescent="0.25">
      <c r="A1" s="1" t="s">
        <v>0</v>
      </c>
      <c r="B1" s="9"/>
      <c r="C1" s="10"/>
      <c r="D1" s="10"/>
      <c r="E1" s="11" t="s">
        <v>1</v>
      </c>
      <c r="F1" s="10"/>
      <c r="G1" s="10"/>
      <c r="H1" s="10"/>
      <c r="I1" s="10"/>
      <c r="J1" s="12"/>
      <c r="P1">
        <v>3</v>
      </c>
    </row>
    <row r="2" spans="1:16" ht="20.25" x14ac:dyDescent="0.25">
      <c r="A2" s="1"/>
      <c r="B2" s="13"/>
      <c r="C2" s="14"/>
      <c r="D2" s="14"/>
      <c r="E2" s="15" t="s">
        <v>25</v>
      </c>
      <c r="F2" s="14"/>
      <c r="G2" s="14"/>
      <c r="H2" s="14"/>
      <c r="I2" s="14"/>
      <c r="J2" s="16"/>
    </row>
    <row r="3" spans="1:16" ht="30" x14ac:dyDescent="0.25">
      <c r="A3" s="3" t="s">
        <v>26</v>
      </c>
      <c r="B3" s="17" t="s">
        <v>27</v>
      </c>
      <c r="C3" s="52" t="s">
        <v>28</v>
      </c>
      <c r="D3" s="53"/>
      <c r="E3" s="18" t="s">
        <v>29</v>
      </c>
      <c r="F3" s="14"/>
      <c r="G3" s="14"/>
      <c r="H3" s="19" t="s">
        <v>15</v>
      </c>
      <c r="I3" s="20">
        <f>SUMIFS(I8:I282,A8:A282,"SD")</f>
        <v>0</v>
      </c>
      <c r="J3" s="16"/>
      <c r="O3">
        <v>0</v>
      </c>
      <c r="P3">
        <v>2</v>
      </c>
    </row>
    <row r="4" spans="1:16" x14ac:dyDescent="0.25">
      <c r="A4" s="3" t="s">
        <v>30</v>
      </c>
      <c r="B4" s="17" t="s">
        <v>31</v>
      </c>
      <c r="C4" s="52" t="s">
        <v>15</v>
      </c>
      <c r="D4" s="53"/>
      <c r="E4" s="18" t="s">
        <v>16</v>
      </c>
      <c r="F4" s="14"/>
      <c r="G4" s="14"/>
      <c r="H4" s="14"/>
      <c r="I4" s="14"/>
      <c r="J4" s="16"/>
      <c r="O4">
        <v>0.15</v>
      </c>
      <c r="P4">
        <v>2</v>
      </c>
    </row>
    <row r="5" spans="1:16" x14ac:dyDescent="0.25">
      <c r="A5" s="54" t="s">
        <v>32</v>
      </c>
      <c r="B5" s="55" t="s">
        <v>33</v>
      </c>
      <c r="C5" s="50" t="s">
        <v>34</v>
      </c>
      <c r="D5" s="50" t="s">
        <v>35</v>
      </c>
      <c r="E5" s="50" t="s">
        <v>36</v>
      </c>
      <c r="F5" s="50" t="s">
        <v>37</v>
      </c>
      <c r="G5" s="50" t="s">
        <v>38</v>
      </c>
      <c r="H5" s="50" t="s">
        <v>39</v>
      </c>
      <c r="I5" s="50"/>
      <c r="J5" s="51" t="s">
        <v>40</v>
      </c>
      <c r="O5">
        <v>0.21</v>
      </c>
    </row>
    <row r="6" spans="1:16" x14ac:dyDescent="0.25">
      <c r="A6" s="54"/>
      <c r="B6" s="55"/>
      <c r="C6" s="50"/>
      <c r="D6" s="50"/>
      <c r="E6" s="50"/>
      <c r="F6" s="50"/>
      <c r="G6" s="50"/>
      <c r="H6" s="6" t="s">
        <v>41</v>
      </c>
      <c r="I6" s="6" t="s">
        <v>42</v>
      </c>
      <c r="J6" s="51"/>
    </row>
    <row r="7" spans="1:16" x14ac:dyDescent="0.25">
      <c r="A7" s="23">
        <v>0</v>
      </c>
      <c r="B7" s="21">
        <v>1</v>
      </c>
      <c r="C7" s="24">
        <v>2</v>
      </c>
      <c r="D7" s="6">
        <v>3</v>
      </c>
      <c r="E7" s="24">
        <v>4</v>
      </c>
      <c r="F7" s="6">
        <v>5</v>
      </c>
      <c r="G7" s="6">
        <v>6</v>
      </c>
      <c r="H7" s="6">
        <v>7</v>
      </c>
      <c r="I7" s="24">
        <v>8</v>
      </c>
      <c r="J7" s="22">
        <v>9</v>
      </c>
    </row>
    <row r="8" spans="1:16" x14ac:dyDescent="0.25">
      <c r="A8" s="25" t="s">
        <v>43</v>
      </c>
      <c r="B8" s="26"/>
      <c r="C8" s="27" t="s">
        <v>44</v>
      </c>
      <c r="D8" s="28"/>
      <c r="E8" s="25" t="s">
        <v>45</v>
      </c>
      <c r="F8" s="28"/>
      <c r="G8" s="28"/>
      <c r="H8" s="28"/>
      <c r="I8" s="29">
        <f>SUMIFS(I9:I41,A9:A41,"P")</f>
        <v>0</v>
      </c>
      <c r="J8" s="30"/>
    </row>
    <row r="9" spans="1:16" x14ac:dyDescent="0.25">
      <c r="A9" s="31" t="s">
        <v>46</v>
      </c>
      <c r="B9" s="31">
        <v>1</v>
      </c>
      <c r="C9" s="32" t="s">
        <v>68</v>
      </c>
      <c r="D9" s="31" t="s">
        <v>63</v>
      </c>
      <c r="E9" s="33" t="s">
        <v>69</v>
      </c>
      <c r="F9" s="34" t="s">
        <v>70</v>
      </c>
      <c r="G9" s="35">
        <v>478.25</v>
      </c>
      <c r="H9" s="36">
        <v>0</v>
      </c>
      <c r="I9" s="36">
        <f>ROUND(G9*H9,P4)</f>
        <v>0</v>
      </c>
      <c r="J9" s="34" t="s">
        <v>51</v>
      </c>
      <c r="O9" s="37">
        <f>I9*0.21</f>
        <v>0</v>
      </c>
      <c r="P9">
        <v>3</v>
      </c>
    </row>
    <row r="10" spans="1:16" ht="45" x14ac:dyDescent="0.25">
      <c r="A10" s="31" t="s">
        <v>52</v>
      </c>
      <c r="B10" s="38"/>
      <c r="C10" s="39"/>
      <c r="D10" s="39"/>
      <c r="E10" s="33" t="s">
        <v>74</v>
      </c>
      <c r="F10" s="39"/>
      <c r="G10" s="39"/>
      <c r="H10" s="39"/>
      <c r="I10" s="39"/>
      <c r="J10" s="40"/>
    </row>
    <row r="11" spans="1:16" ht="135" x14ac:dyDescent="0.25">
      <c r="A11" s="31" t="s">
        <v>60</v>
      </c>
      <c r="B11" s="38"/>
      <c r="C11" s="39"/>
      <c r="D11" s="39"/>
      <c r="E11" s="41" t="s">
        <v>367</v>
      </c>
      <c r="F11" s="39"/>
      <c r="G11" s="39"/>
      <c r="H11" s="39"/>
      <c r="I11" s="39"/>
      <c r="J11" s="40"/>
    </row>
    <row r="12" spans="1:16" ht="30" x14ac:dyDescent="0.25">
      <c r="A12" s="31" t="s">
        <v>54</v>
      </c>
      <c r="B12" s="38"/>
      <c r="C12" s="39"/>
      <c r="D12" s="39"/>
      <c r="E12" s="33" t="s">
        <v>73</v>
      </c>
      <c r="F12" s="39"/>
      <c r="G12" s="39"/>
      <c r="H12" s="39"/>
      <c r="I12" s="39"/>
      <c r="J12" s="40"/>
    </row>
    <row r="13" spans="1:16" x14ac:dyDescent="0.25">
      <c r="A13" s="31" t="s">
        <v>46</v>
      </c>
      <c r="B13" s="31">
        <v>2</v>
      </c>
      <c r="C13" s="32" t="s">
        <v>68</v>
      </c>
      <c r="D13" s="31" t="s">
        <v>76</v>
      </c>
      <c r="E13" s="33" t="s">
        <v>69</v>
      </c>
      <c r="F13" s="34" t="s">
        <v>70</v>
      </c>
      <c r="G13" s="35">
        <v>42.35</v>
      </c>
      <c r="H13" s="36">
        <v>0</v>
      </c>
      <c r="I13" s="36">
        <f>ROUND(G13*H13,P4)</f>
        <v>0</v>
      </c>
      <c r="J13" s="34" t="s">
        <v>51</v>
      </c>
      <c r="O13" s="37">
        <f>I13*0.21</f>
        <v>0</v>
      </c>
      <c r="P13">
        <v>3</v>
      </c>
    </row>
    <row r="14" spans="1:16" ht="45" x14ac:dyDescent="0.25">
      <c r="A14" s="31" t="s">
        <v>52</v>
      </c>
      <c r="B14" s="38"/>
      <c r="C14" s="39"/>
      <c r="D14" s="39"/>
      <c r="E14" s="33" t="s">
        <v>77</v>
      </c>
      <c r="F14" s="39"/>
      <c r="G14" s="39"/>
      <c r="H14" s="39"/>
      <c r="I14" s="39"/>
      <c r="J14" s="40"/>
    </row>
    <row r="15" spans="1:16" ht="45" x14ac:dyDescent="0.25">
      <c r="A15" s="31" t="s">
        <v>60</v>
      </c>
      <c r="B15" s="38"/>
      <c r="C15" s="39"/>
      <c r="D15" s="39"/>
      <c r="E15" s="41" t="s">
        <v>368</v>
      </c>
      <c r="F15" s="39"/>
      <c r="G15" s="39"/>
      <c r="H15" s="39"/>
      <c r="I15" s="39"/>
      <c r="J15" s="40"/>
    </row>
    <row r="16" spans="1:16" ht="30" x14ac:dyDescent="0.25">
      <c r="A16" s="31" t="s">
        <v>54</v>
      </c>
      <c r="B16" s="38"/>
      <c r="C16" s="39"/>
      <c r="D16" s="39"/>
      <c r="E16" s="33" t="s">
        <v>73</v>
      </c>
      <c r="F16" s="39"/>
      <c r="G16" s="39"/>
      <c r="H16" s="39"/>
      <c r="I16" s="39"/>
      <c r="J16" s="40"/>
    </row>
    <row r="17" spans="1:16" x14ac:dyDescent="0.25">
      <c r="A17" s="31" t="s">
        <v>46</v>
      </c>
      <c r="B17" s="31">
        <v>3</v>
      </c>
      <c r="C17" s="32" t="s">
        <v>68</v>
      </c>
      <c r="D17" s="31" t="s">
        <v>79</v>
      </c>
      <c r="E17" s="33" t="s">
        <v>69</v>
      </c>
      <c r="F17" s="34" t="s">
        <v>70</v>
      </c>
      <c r="G17" s="35">
        <v>65.832999999999998</v>
      </c>
      <c r="H17" s="36">
        <v>0</v>
      </c>
      <c r="I17" s="36">
        <f>ROUND(G17*H17,P4)</f>
        <v>0</v>
      </c>
      <c r="J17" s="34" t="s">
        <v>51</v>
      </c>
      <c r="O17" s="37">
        <f>I17*0.21</f>
        <v>0</v>
      </c>
      <c r="P17">
        <v>3</v>
      </c>
    </row>
    <row r="18" spans="1:16" ht="45" x14ac:dyDescent="0.25">
      <c r="A18" s="31" t="s">
        <v>52</v>
      </c>
      <c r="B18" s="38"/>
      <c r="C18" s="39"/>
      <c r="D18" s="39"/>
      <c r="E18" s="33" t="s">
        <v>80</v>
      </c>
      <c r="F18" s="39"/>
      <c r="G18" s="39"/>
      <c r="H18" s="39"/>
      <c r="I18" s="39"/>
      <c r="J18" s="40"/>
    </row>
    <row r="19" spans="1:16" ht="120" x14ac:dyDescent="0.25">
      <c r="A19" s="31" t="s">
        <v>60</v>
      </c>
      <c r="B19" s="38"/>
      <c r="C19" s="39"/>
      <c r="D19" s="39"/>
      <c r="E19" s="41" t="s">
        <v>369</v>
      </c>
      <c r="F19" s="39"/>
      <c r="G19" s="39"/>
      <c r="H19" s="39"/>
      <c r="I19" s="39"/>
      <c r="J19" s="40"/>
    </row>
    <row r="20" spans="1:16" ht="30" x14ac:dyDescent="0.25">
      <c r="A20" s="31" t="s">
        <v>54</v>
      </c>
      <c r="B20" s="38"/>
      <c r="C20" s="39"/>
      <c r="D20" s="39"/>
      <c r="E20" s="33" t="s">
        <v>73</v>
      </c>
      <c r="F20" s="39"/>
      <c r="G20" s="39"/>
      <c r="H20" s="39"/>
      <c r="I20" s="39"/>
      <c r="J20" s="40"/>
    </row>
    <row r="21" spans="1:16" x14ac:dyDescent="0.25">
      <c r="A21" s="31" t="s">
        <v>46</v>
      </c>
      <c r="B21" s="31">
        <v>4</v>
      </c>
      <c r="C21" s="32" t="s">
        <v>82</v>
      </c>
      <c r="D21" s="31" t="s">
        <v>48</v>
      </c>
      <c r="E21" s="33" t="s">
        <v>83</v>
      </c>
      <c r="F21" s="34" t="s">
        <v>50</v>
      </c>
      <c r="G21" s="35">
        <v>6</v>
      </c>
      <c r="H21" s="36">
        <v>0</v>
      </c>
      <c r="I21" s="36">
        <f>ROUND(G21*H21,P4)</f>
        <v>0</v>
      </c>
      <c r="J21" s="34" t="s">
        <v>51</v>
      </c>
      <c r="O21" s="37">
        <f>I21*0.21</f>
        <v>0</v>
      </c>
      <c r="P21">
        <v>3</v>
      </c>
    </row>
    <row r="22" spans="1:16" ht="30" x14ac:dyDescent="0.25">
      <c r="A22" s="31" t="s">
        <v>52</v>
      </c>
      <c r="B22" s="38"/>
      <c r="C22" s="39"/>
      <c r="D22" s="39"/>
      <c r="E22" s="33" t="s">
        <v>84</v>
      </c>
      <c r="F22" s="39"/>
      <c r="G22" s="39"/>
      <c r="H22" s="39"/>
      <c r="I22" s="39"/>
      <c r="J22" s="40"/>
    </row>
    <row r="23" spans="1:16" x14ac:dyDescent="0.25">
      <c r="A23" s="31" t="s">
        <v>60</v>
      </c>
      <c r="B23" s="38"/>
      <c r="C23" s="39"/>
      <c r="D23" s="39"/>
      <c r="E23" s="41" t="s">
        <v>370</v>
      </c>
      <c r="F23" s="39"/>
      <c r="G23" s="39"/>
      <c r="H23" s="39"/>
      <c r="I23" s="39"/>
      <c r="J23" s="40"/>
    </row>
    <row r="24" spans="1:16" ht="30" x14ac:dyDescent="0.25">
      <c r="A24" s="31" t="s">
        <v>54</v>
      </c>
      <c r="B24" s="38"/>
      <c r="C24" s="39"/>
      <c r="D24" s="39"/>
      <c r="E24" s="33" t="s">
        <v>86</v>
      </c>
      <c r="F24" s="39"/>
      <c r="G24" s="39"/>
      <c r="H24" s="39"/>
      <c r="I24" s="39"/>
      <c r="J24" s="40"/>
    </row>
    <row r="25" spans="1:16" x14ac:dyDescent="0.25">
      <c r="A25" s="31" t="s">
        <v>46</v>
      </c>
      <c r="B25" s="31">
        <v>5</v>
      </c>
      <c r="C25" s="32" t="s">
        <v>87</v>
      </c>
      <c r="D25" s="31" t="s">
        <v>48</v>
      </c>
      <c r="E25" s="33" t="s">
        <v>88</v>
      </c>
      <c r="F25" s="34" t="s">
        <v>50</v>
      </c>
      <c r="G25" s="35">
        <v>1</v>
      </c>
      <c r="H25" s="36">
        <v>0</v>
      </c>
      <c r="I25" s="36">
        <f>ROUND(G25*H25,P4)</f>
        <v>0</v>
      </c>
      <c r="J25" s="34" t="s">
        <v>51</v>
      </c>
      <c r="O25" s="37">
        <f>I25*0.21</f>
        <v>0</v>
      </c>
      <c r="P25">
        <v>3</v>
      </c>
    </row>
    <row r="26" spans="1:16" ht="90" x14ac:dyDescent="0.25">
      <c r="A26" s="31" t="s">
        <v>52</v>
      </c>
      <c r="B26" s="38"/>
      <c r="C26" s="39"/>
      <c r="D26" s="39"/>
      <c r="E26" s="33" t="s">
        <v>89</v>
      </c>
      <c r="F26" s="39"/>
      <c r="G26" s="39"/>
      <c r="H26" s="39"/>
      <c r="I26" s="39"/>
      <c r="J26" s="40"/>
    </row>
    <row r="27" spans="1:16" ht="30" x14ac:dyDescent="0.25">
      <c r="A27" s="31" t="s">
        <v>54</v>
      </c>
      <c r="B27" s="38"/>
      <c r="C27" s="39"/>
      <c r="D27" s="39"/>
      <c r="E27" s="33" t="s">
        <v>55</v>
      </c>
      <c r="F27" s="39"/>
      <c r="G27" s="39"/>
      <c r="H27" s="39"/>
      <c r="I27" s="39"/>
      <c r="J27" s="40"/>
    </row>
    <row r="28" spans="1:16" x14ac:dyDescent="0.25">
      <c r="A28" s="31" t="s">
        <v>46</v>
      </c>
      <c r="B28" s="31">
        <v>6</v>
      </c>
      <c r="C28" s="32" t="s">
        <v>90</v>
      </c>
      <c r="D28" s="31" t="s">
        <v>57</v>
      </c>
      <c r="E28" s="33" t="s">
        <v>91</v>
      </c>
      <c r="F28" s="34" t="s">
        <v>50</v>
      </c>
      <c r="G28" s="35">
        <v>1</v>
      </c>
      <c r="H28" s="36">
        <v>0</v>
      </c>
      <c r="I28" s="36">
        <f>ROUND(G28*H28,P4)</f>
        <v>0</v>
      </c>
      <c r="J28" s="34" t="s">
        <v>51</v>
      </c>
      <c r="O28" s="37">
        <f>I28*0.21</f>
        <v>0</v>
      </c>
      <c r="P28">
        <v>3</v>
      </c>
    </row>
    <row r="29" spans="1:16" ht="45" x14ac:dyDescent="0.25">
      <c r="A29" s="31" t="s">
        <v>52</v>
      </c>
      <c r="B29" s="38"/>
      <c r="C29" s="39"/>
      <c r="D29" s="39"/>
      <c r="E29" s="33" t="s">
        <v>92</v>
      </c>
      <c r="F29" s="39"/>
      <c r="G29" s="39"/>
      <c r="H29" s="39"/>
      <c r="I29" s="39"/>
      <c r="J29" s="40"/>
    </row>
    <row r="30" spans="1:16" ht="30" x14ac:dyDescent="0.25">
      <c r="A30" s="31" t="s">
        <v>54</v>
      </c>
      <c r="B30" s="38"/>
      <c r="C30" s="39"/>
      <c r="D30" s="39"/>
      <c r="E30" s="33" t="s">
        <v>93</v>
      </c>
      <c r="F30" s="39"/>
      <c r="G30" s="39"/>
      <c r="H30" s="39"/>
      <c r="I30" s="39"/>
      <c r="J30" s="40"/>
    </row>
    <row r="31" spans="1:16" x14ac:dyDescent="0.25">
      <c r="A31" s="31" t="s">
        <v>46</v>
      </c>
      <c r="B31" s="31">
        <v>7</v>
      </c>
      <c r="C31" s="32" t="s">
        <v>90</v>
      </c>
      <c r="D31" s="31" t="s">
        <v>63</v>
      </c>
      <c r="E31" s="33" t="s">
        <v>91</v>
      </c>
      <c r="F31" s="34" t="s">
        <v>50</v>
      </c>
      <c r="G31" s="35">
        <v>1</v>
      </c>
      <c r="H31" s="36">
        <v>0</v>
      </c>
      <c r="I31" s="36">
        <f>ROUND(G31*H31,P4)</f>
        <v>0</v>
      </c>
      <c r="J31" s="34" t="s">
        <v>51</v>
      </c>
      <c r="O31" s="37">
        <f>I31*0.21</f>
        <v>0</v>
      </c>
      <c r="P31">
        <v>3</v>
      </c>
    </row>
    <row r="32" spans="1:16" x14ac:dyDescent="0.25">
      <c r="A32" s="31" t="s">
        <v>52</v>
      </c>
      <c r="B32" s="38"/>
      <c r="C32" s="39"/>
      <c r="D32" s="39"/>
      <c r="E32" s="33" t="s">
        <v>94</v>
      </c>
      <c r="F32" s="39"/>
      <c r="G32" s="39"/>
      <c r="H32" s="39"/>
      <c r="I32" s="39"/>
      <c r="J32" s="40"/>
    </row>
    <row r="33" spans="1:16" ht="30" x14ac:dyDescent="0.25">
      <c r="A33" s="31" t="s">
        <v>54</v>
      </c>
      <c r="B33" s="38"/>
      <c r="C33" s="39"/>
      <c r="D33" s="39"/>
      <c r="E33" s="33" t="s">
        <v>93</v>
      </c>
      <c r="F33" s="39"/>
      <c r="G33" s="39"/>
      <c r="H33" s="39"/>
      <c r="I33" s="39"/>
      <c r="J33" s="40"/>
    </row>
    <row r="34" spans="1:16" x14ac:dyDescent="0.25">
      <c r="A34" s="31" t="s">
        <v>46</v>
      </c>
      <c r="B34" s="31">
        <v>8</v>
      </c>
      <c r="C34" s="32" t="s">
        <v>95</v>
      </c>
      <c r="D34" s="31" t="s">
        <v>48</v>
      </c>
      <c r="E34" s="33" t="s">
        <v>96</v>
      </c>
      <c r="F34" s="34" t="s">
        <v>50</v>
      </c>
      <c r="G34" s="35">
        <v>1</v>
      </c>
      <c r="H34" s="36">
        <v>0</v>
      </c>
      <c r="I34" s="36">
        <f>ROUND(G34*H34,P4)</f>
        <v>0</v>
      </c>
      <c r="J34" s="34" t="s">
        <v>51</v>
      </c>
      <c r="O34" s="37">
        <f>I34*0.21</f>
        <v>0</v>
      </c>
      <c r="P34">
        <v>3</v>
      </c>
    </row>
    <row r="35" spans="1:16" ht="105" x14ac:dyDescent="0.25">
      <c r="A35" s="31" t="s">
        <v>52</v>
      </c>
      <c r="B35" s="38"/>
      <c r="C35" s="39"/>
      <c r="D35" s="39"/>
      <c r="E35" s="33" t="s">
        <v>97</v>
      </c>
      <c r="F35" s="39"/>
      <c r="G35" s="39"/>
      <c r="H35" s="39"/>
      <c r="I35" s="39"/>
      <c r="J35" s="40"/>
    </row>
    <row r="36" spans="1:16" x14ac:dyDescent="0.25">
      <c r="A36" s="31" t="s">
        <v>60</v>
      </c>
      <c r="B36" s="38"/>
      <c r="C36" s="39"/>
      <c r="D36" s="39"/>
      <c r="E36" s="41" t="s">
        <v>98</v>
      </c>
      <c r="F36" s="39"/>
      <c r="G36" s="39"/>
      <c r="H36" s="39"/>
      <c r="I36" s="39"/>
      <c r="J36" s="40"/>
    </row>
    <row r="37" spans="1:16" ht="30" x14ac:dyDescent="0.25">
      <c r="A37" s="31" t="s">
        <v>54</v>
      </c>
      <c r="B37" s="38"/>
      <c r="C37" s="39"/>
      <c r="D37" s="39"/>
      <c r="E37" s="33" t="s">
        <v>93</v>
      </c>
      <c r="F37" s="39"/>
      <c r="G37" s="39"/>
      <c r="H37" s="39"/>
      <c r="I37" s="39"/>
      <c r="J37" s="40"/>
    </row>
    <row r="38" spans="1:16" ht="30" x14ac:dyDescent="0.25">
      <c r="A38" s="31" t="s">
        <v>46</v>
      </c>
      <c r="B38" s="31">
        <v>9</v>
      </c>
      <c r="C38" s="32" t="s">
        <v>99</v>
      </c>
      <c r="D38" s="31" t="s">
        <v>48</v>
      </c>
      <c r="E38" s="33" t="s">
        <v>100</v>
      </c>
      <c r="F38" s="34" t="s">
        <v>50</v>
      </c>
      <c r="G38" s="35">
        <v>1</v>
      </c>
      <c r="H38" s="36">
        <v>0</v>
      </c>
      <c r="I38" s="36">
        <f>ROUND(G38*H38,P4)</f>
        <v>0</v>
      </c>
      <c r="J38" s="34" t="s">
        <v>51</v>
      </c>
      <c r="O38" s="37">
        <f>I38*0.21</f>
        <v>0</v>
      </c>
      <c r="P38">
        <v>3</v>
      </c>
    </row>
    <row r="39" spans="1:16" x14ac:dyDescent="0.25">
      <c r="A39" s="31" t="s">
        <v>52</v>
      </c>
      <c r="B39" s="38"/>
      <c r="C39" s="39"/>
      <c r="D39" s="39"/>
      <c r="E39" s="33" t="s">
        <v>101</v>
      </c>
      <c r="F39" s="39"/>
      <c r="G39" s="39"/>
      <c r="H39" s="39"/>
      <c r="I39" s="39"/>
      <c r="J39" s="40"/>
    </row>
    <row r="40" spans="1:16" x14ac:dyDescent="0.25">
      <c r="A40" s="31" t="s">
        <v>60</v>
      </c>
      <c r="B40" s="38"/>
      <c r="C40" s="39"/>
      <c r="D40" s="39"/>
      <c r="E40" s="41" t="s">
        <v>98</v>
      </c>
      <c r="F40" s="39"/>
      <c r="G40" s="39"/>
      <c r="H40" s="39"/>
      <c r="I40" s="39"/>
      <c r="J40" s="40"/>
    </row>
    <row r="41" spans="1:16" ht="30" x14ac:dyDescent="0.25">
      <c r="A41" s="31" t="s">
        <v>54</v>
      </c>
      <c r="B41" s="38"/>
      <c r="C41" s="39"/>
      <c r="D41" s="39"/>
      <c r="E41" s="33" t="s">
        <v>93</v>
      </c>
      <c r="F41" s="39"/>
      <c r="G41" s="39"/>
      <c r="H41" s="39"/>
      <c r="I41" s="39"/>
      <c r="J41" s="40"/>
    </row>
    <row r="42" spans="1:16" x14ac:dyDescent="0.25">
      <c r="A42" s="25" t="s">
        <v>43</v>
      </c>
      <c r="B42" s="26"/>
      <c r="C42" s="27" t="s">
        <v>57</v>
      </c>
      <c r="D42" s="28"/>
      <c r="E42" s="25" t="s">
        <v>102</v>
      </c>
      <c r="F42" s="28"/>
      <c r="G42" s="28"/>
      <c r="H42" s="28"/>
      <c r="I42" s="29">
        <f>SUMIFS(I43:I122,A43:A122,"P")</f>
        <v>0</v>
      </c>
      <c r="J42" s="30"/>
    </row>
    <row r="43" spans="1:16" x14ac:dyDescent="0.25">
      <c r="A43" s="31" t="s">
        <v>46</v>
      </c>
      <c r="B43" s="31">
        <v>10</v>
      </c>
      <c r="C43" s="32" t="s">
        <v>103</v>
      </c>
      <c r="D43" s="31" t="s">
        <v>48</v>
      </c>
      <c r="E43" s="33" t="s">
        <v>104</v>
      </c>
      <c r="F43" s="34" t="s">
        <v>105</v>
      </c>
      <c r="G43" s="35">
        <v>190</v>
      </c>
      <c r="H43" s="36">
        <v>0</v>
      </c>
      <c r="I43" s="36">
        <f>ROUND(G43*H43,P4)</f>
        <v>0</v>
      </c>
      <c r="J43" s="34" t="s">
        <v>51</v>
      </c>
      <c r="O43" s="37">
        <f>I43*0.21</f>
        <v>0</v>
      </c>
      <c r="P43">
        <v>3</v>
      </c>
    </row>
    <row r="44" spans="1:16" ht="45" x14ac:dyDescent="0.25">
      <c r="A44" s="31" t="s">
        <v>52</v>
      </c>
      <c r="B44" s="38"/>
      <c r="C44" s="39"/>
      <c r="D44" s="39"/>
      <c r="E44" s="33" t="s">
        <v>106</v>
      </c>
      <c r="F44" s="39"/>
      <c r="G44" s="39"/>
      <c r="H44" s="39"/>
      <c r="I44" s="39"/>
      <c r="J44" s="40"/>
    </row>
    <row r="45" spans="1:16" x14ac:dyDescent="0.25">
      <c r="A45" s="31" t="s">
        <v>60</v>
      </c>
      <c r="B45" s="38"/>
      <c r="C45" s="39"/>
      <c r="D45" s="39"/>
      <c r="E45" s="41" t="s">
        <v>371</v>
      </c>
      <c r="F45" s="39"/>
      <c r="G45" s="39"/>
      <c r="H45" s="39"/>
      <c r="I45" s="39"/>
      <c r="J45" s="40"/>
    </row>
    <row r="46" spans="1:16" ht="45" x14ac:dyDescent="0.25">
      <c r="A46" s="31" t="s">
        <v>54</v>
      </c>
      <c r="B46" s="38"/>
      <c r="C46" s="39"/>
      <c r="D46" s="39"/>
      <c r="E46" s="33" t="s">
        <v>108</v>
      </c>
      <c r="F46" s="39"/>
      <c r="G46" s="39"/>
      <c r="H46" s="39"/>
      <c r="I46" s="39"/>
      <c r="J46" s="40"/>
    </row>
    <row r="47" spans="1:16" ht="30" x14ac:dyDescent="0.25">
      <c r="A47" s="31" t="s">
        <v>46</v>
      </c>
      <c r="B47" s="31">
        <v>11</v>
      </c>
      <c r="C47" s="32" t="s">
        <v>109</v>
      </c>
      <c r="D47" s="31" t="s">
        <v>48</v>
      </c>
      <c r="E47" s="33" t="s">
        <v>110</v>
      </c>
      <c r="F47" s="34" t="s">
        <v>111</v>
      </c>
      <c r="G47" s="35">
        <v>9</v>
      </c>
      <c r="H47" s="36">
        <v>0</v>
      </c>
      <c r="I47" s="36">
        <f>ROUND(G47*H47,P4)</f>
        <v>0</v>
      </c>
      <c r="J47" s="34" t="s">
        <v>51</v>
      </c>
      <c r="O47" s="37">
        <f>I47*0.21</f>
        <v>0</v>
      </c>
      <c r="P47">
        <v>3</v>
      </c>
    </row>
    <row r="48" spans="1:16" ht="60" x14ac:dyDescent="0.25">
      <c r="A48" s="31" t="s">
        <v>52</v>
      </c>
      <c r="B48" s="38"/>
      <c r="C48" s="39"/>
      <c r="D48" s="39"/>
      <c r="E48" s="33" t="s">
        <v>112</v>
      </c>
      <c r="F48" s="39"/>
      <c r="G48" s="39"/>
      <c r="H48" s="39"/>
      <c r="I48" s="39"/>
      <c r="J48" s="40"/>
    </row>
    <row r="49" spans="1:16" x14ac:dyDescent="0.25">
      <c r="A49" s="31" t="s">
        <v>60</v>
      </c>
      <c r="B49" s="38"/>
      <c r="C49" s="39"/>
      <c r="D49" s="39"/>
      <c r="E49" s="41" t="s">
        <v>372</v>
      </c>
      <c r="F49" s="39"/>
      <c r="G49" s="39"/>
      <c r="H49" s="39"/>
      <c r="I49" s="39"/>
      <c r="J49" s="40"/>
    </row>
    <row r="50" spans="1:16" ht="195" x14ac:dyDescent="0.25">
      <c r="A50" s="31" t="s">
        <v>54</v>
      </c>
      <c r="B50" s="38"/>
      <c r="C50" s="39"/>
      <c r="D50" s="39"/>
      <c r="E50" s="33" t="s">
        <v>114</v>
      </c>
      <c r="F50" s="39"/>
      <c r="G50" s="39"/>
      <c r="H50" s="39"/>
      <c r="I50" s="39"/>
      <c r="J50" s="40"/>
    </row>
    <row r="51" spans="1:16" ht="30" x14ac:dyDescent="0.25">
      <c r="A51" s="31" t="s">
        <v>46</v>
      </c>
      <c r="B51" s="31">
        <v>12</v>
      </c>
      <c r="C51" s="32" t="s">
        <v>118</v>
      </c>
      <c r="D51" s="31" t="s">
        <v>48</v>
      </c>
      <c r="E51" s="33" t="s">
        <v>119</v>
      </c>
      <c r="F51" s="34" t="s">
        <v>70</v>
      </c>
      <c r="G51" s="35">
        <v>42.35</v>
      </c>
      <c r="H51" s="36">
        <v>0</v>
      </c>
      <c r="I51" s="36">
        <f>ROUND(G51*H51,P4)</f>
        <v>0</v>
      </c>
      <c r="J51" s="34" t="s">
        <v>51</v>
      </c>
      <c r="O51" s="37">
        <f>I51*0.21</f>
        <v>0</v>
      </c>
      <c r="P51">
        <v>3</v>
      </c>
    </row>
    <row r="52" spans="1:16" ht="60" x14ac:dyDescent="0.25">
      <c r="A52" s="31" t="s">
        <v>52</v>
      </c>
      <c r="B52" s="38"/>
      <c r="C52" s="39"/>
      <c r="D52" s="39"/>
      <c r="E52" s="33" t="s">
        <v>120</v>
      </c>
      <c r="F52" s="39"/>
      <c r="G52" s="39"/>
      <c r="H52" s="39"/>
      <c r="I52" s="39"/>
      <c r="J52" s="40"/>
    </row>
    <row r="53" spans="1:16" ht="45" x14ac:dyDescent="0.25">
      <c r="A53" s="31" t="s">
        <v>60</v>
      </c>
      <c r="B53" s="38"/>
      <c r="C53" s="39"/>
      <c r="D53" s="39"/>
      <c r="E53" s="41" t="s">
        <v>368</v>
      </c>
      <c r="F53" s="39"/>
      <c r="G53" s="39"/>
      <c r="H53" s="39"/>
      <c r="I53" s="39"/>
      <c r="J53" s="40"/>
    </row>
    <row r="54" spans="1:16" ht="90" x14ac:dyDescent="0.25">
      <c r="A54" s="31" t="s">
        <v>54</v>
      </c>
      <c r="B54" s="38"/>
      <c r="C54" s="39"/>
      <c r="D54" s="39"/>
      <c r="E54" s="33" t="s">
        <v>121</v>
      </c>
      <c r="F54" s="39"/>
      <c r="G54" s="39"/>
      <c r="H54" s="39"/>
      <c r="I54" s="39"/>
      <c r="J54" s="40"/>
    </row>
    <row r="55" spans="1:16" ht="30" x14ac:dyDescent="0.25">
      <c r="A55" s="31" t="s">
        <v>46</v>
      </c>
      <c r="B55" s="31">
        <v>13</v>
      </c>
      <c r="C55" s="32" t="s">
        <v>373</v>
      </c>
      <c r="D55" s="31" t="s">
        <v>48</v>
      </c>
      <c r="E55" s="33" t="s">
        <v>374</v>
      </c>
      <c r="F55" s="34" t="s">
        <v>70</v>
      </c>
      <c r="G55" s="35">
        <v>2.85</v>
      </c>
      <c r="H55" s="36">
        <v>0</v>
      </c>
      <c r="I55" s="36">
        <f>ROUND(G55*H55,P4)</f>
        <v>0</v>
      </c>
      <c r="J55" s="34" t="s">
        <v>51</v>
      </c>
      <c r="O55" s="37">
        <f>I55*0.21</f>
        <v>0</v>
      </c>
      <c r="P55">
        <v>3</v>
      </c>
    </row>
    <row r="56" spans="1:16" ht="60" x14ac:dyDescent="0.25">
      <c r="A56" s="31" t="s">
        <v>52</v>
      </c>
      <c r="B56" s="38"/>
      <c r="C56" s="39"/>
      <c r="D56" s="39"/>
      <c r="E56" s="33" t="s">
        <v>375</v>
      </c>
      <c r="F56" s="39"/>
      <c r="G56" s="39"/>
      <c r="H56" s="39"/>
      <c r="I56" s="39"/>
      <c r="J56" s="40"/>
    </row>
    <row r="57" spans="1:16" x14ac:dyDescent="0.25">
      <c r="A57" s="31" t="s">
        <v>60</v>
      </c>
      <c r="B57" s="38"/>
      <c r="C57" s="39"/>
      <c r="D57" s="39"/>
      <c r="E57" s="41" t="s">
        <v>376</v>
      </c>
      <c r="F57" s="39"/>
      <c r="G57" s="39"/>
      <c r="H57" s="39"/>
      <c r="I57" s="39"/>
      <c r="J57" s="40"/>
    </row>
    <row r="58" spans="1:16" ht="90" x14ac:dyDescent="0.25">
      <c r="A58" s="31" t="s">
        <v>54</v>
      </c>
      <c r="B58" s="38"/>
      <c r="C58" s="39"/>
      <c r="D58" s="39"/>
      <c r="E58" s="33" t="s">
        <v>121</v>
      </c>
      <c r="F58" s="39"/>
      <c r="G58" s="39"/>
      <c r="H58" s="39"/>
      <c r="I58" s="39"/>
      <c r="J58" s="40"/>
    </row>
    <row r="59" spans="1:16" ht="30" x14ac:dyDescent="0.25">
      <c r="A59" s="31" t="s">
        <v>46</v>
      </c>
      <c r="B59" s="31">
        <v>14</v>
      </c>
      <c r="C59" s="32" t="s">
        <v>377</v>
      </c>
      <c r="D59" s="31" t="s">
        <v>48</v>
      </c>
      <c r="E59" s="33" t="s">
        <v>378</v>
      </c>
      <c r="F59" s="34" t="s">
        <v>70</v>
      </c>
      <c r="G59" s="35">
        <v>1.8</v>
      </c>
      <c r="H59" s="36">
        <v>0</v>
      </c>
      <c r="I59" s="36">
        <f>ROUND(G59*H59,P4)</f>
        <v>0</v>
      </c>
      <c r="J59" s="34" t="s">
        <v>51</v>
      </c>
      <c r="O59" s="37">
        <f>I59*0.21</f>
        <v>0</v>
      </c>
      <c r="P59">
        <v>3</v>
      </c>
    </row>
    <row r="60" spans="1:16" ht="75" x14ac:dyDescent="0.25">
      <c r="A60" s="31" t="s">
        <v>52</v>
      </c>
      <c r="B60" s="38"/>
      <c r="C60" s="39"/>
      <c r="D60" s="39"/>
      <c r="E60" s="33" t="s">
        <v>379</v>
      </c>
      <c r="F60" s="39"/>
      <c r="G60" s="39"/>
      <c r="H60" s="39"/>
      <c r="I60" s="39"/>
      <c r="J60" s="40"/>
    </row>
    <row r="61" spans="1:16" x14ac:dyDescent="0.25">
      <c r="A61" s="31" t="s">
        <v>60</v>
      </c>
      <c r="B61" s="38"/>
      <c r="C61" s="39"/>
      <c r="D61" s="39"/>
      <c r="E61" s="41" t="s">
        <v>380</v>
      </c>
      <c r="F61" s="39"/>
      <c r="G61" s="39"/>
      <c r="H61" s="39"/>
      <c r="I61" s="39"/>
      <c r="J61" s="40"/>
    </row>
    <row r="62" spans="1:16" ht="90" x14ac:dyDescent="0.25">
      <c r="A62" s="31" t="s">
        <v>54</v>
      </c>
      <c r="B62" s="38"/>
      <c r="C62" s="39"/>
      <c r="D62" s="39"/>
      <c r="E62" s="33" t="s">
        <v>121</v>
      </c>
      <c r="F62" s="39"/>
      <c r="G62" s="39"/>
      <c r="H62" s="39"/>
      <c r="I62" s="39"/>
      <c r="J62" s="40"/>
    </row>
    <row r="63" spans="1:16" ht="30" x14ac:dyDescent="0.25">
      <c r="A63" s="31" t="s">
        <v>46</v>
      </c>
      <c r="B63" s="31">
        <v>15</v>
      </c>
      <c r="C63" s="32" t="s">
        <v>122</v>
      </c>
      <c r="D63" s="31" t="s">
        <v>48</v>
      </c>
      <c r="E63" s="33" t="s">
        <v>123</v>
      </c>
      <c r="F63" s="34" t="s">
        <v>70</v>
      </c>
      <c r="G63" s="35">
        <v>3.34</v>
      </c>
      <c r="H63" s="36">
        <v>0</v>
      </c>
      <c r="I63" s="36">
        <f>ROUND(G63*H63,P4)</f>
        <v>0</v>
      </c>
      <c r="J63" s="34" t="s">
        <v>51</v>
      </c>
      <c r="O63" s="37">
        <f>I63*0.21</f>
        <v>0</v>
      </c>
      <c r="P63">
        <v>3</v>
      </c>
    </row>
    <row r="64" spans="1:16" ht="45" x14ac:dyDescent="0.25">
      <c r="A64" s="31" t="s">
        <v>52</v>
      </c>
      <c r="B64" s="38"/>
      <c r="C64" s="39"/>
      <c r="D64" s="39"/>
      <c r="E64" s="33" t="s">
        <v>381</v>
      </c>
      <c r="F64" s="39"/>
      <c r="G64" s="39"/>
      <c r="H64" s="39"/>
      <c r="I64" s="39"/>
      <c r="J64" s="40"/>
    </row>
    <row r="65" spans="1:16" ht="45" x14ac:dyDescent="0.25">
      <c r="A65" s="31" t="s">
        <v>60</v>
      </c>
      <c r="B65" s="38"/>
      <c r="C65" s="39"/>
      <c r="D65" s="39"/>
      <c r="E65" s="41" t="s">
        <v>382</v>
      </c>
      <c r="F65" s="39"/>
      <c r="G65" s="39"/>
      <c r="H65" s="39"/>
      <c r="I65" s="39"/>
      <c r="J65" s="40"/>
    </row>
    <row r="66" spans="1:16" ht="90" x14ac:dyDescent="0.25">
      <c r="A66" s="31" t="s">
        <v>54</v>
      </c>
      <c r="B66" s="38"/>
      <c r="C66" s="39"/>
      <c r="D66" s="39"/>
      <c r="E66" s="33" t="s">
        <v>121</v>
      </c>
      <c r="F66" s="39"/>
      <c r="G66" s="39"/>
      <c r="H66" s="39"/>
      <c r="I66" s="39"/>
      <c r="J66" s="40"/>
    </row>
    <row r="67" spans="1:16" ht="30" x14ac:dyDescent="0.25">
      <c r="A67" s="31" t="s">
        <v>46</v>
      </c>
      <c r="B67" s="31">
        <v>16</v>
      </c>
      <c r="C67" s="32" t="s">
        <v>126</v>
      </c>
      <c r="D67" s="31" t="s">
        <v>48</v>
      </c>
      <c r="E67" s="33" t="s">
        <v>127</v>
      </c>
      <c r="F67" s="34" t="s">
        <v>70</v>
      </c>
      <c r="G67" s="35">
        <v>269.25</v>
      </c>
      <c r="H67" s="36">
        <v>0</v>
      </c>
      <c r="I67" s="36">
        <f>ROUND(G67*H67,P4)</f>
        <v>0</v>
      </c>
      <c r="J67" s="34" t="s">
        <v>51</v>
      </c>
      <c r="O67" s="37">
        <f>I67*0.21</f>
        <v>0</v>
      </c>
      <c r="P67">
        <v>3</v>
      </c>
    </row>
    <row r="68" spans="1:16" ht="90" x14ac:dyDescent="0.25">
      <c r="A68" s="31" t="s">
        <v>52</v>
      </c>
      <c r="B68" s="38"/>
      <c r="C68" s="39"/>
      <c r="D68" s="39"/>
      <c r="E68" s="33" t="s">
        <v>383</v>
      </c>
      <c r="F68" s="39"/>
      <c r="G68" s="39"/>
      <c r="H68" s="39"/>
      <c r="I68" s="39"/>
      <c r="J68" s="40"/>
    </row>
    <row r="69" spans="1:16" ht="90" x14ac:dyDescent="0.25">
      <c r="A69" s="31" t="s">
        <v>60</v>
      </c>
      <c r="B69" s="38"/>
      <c r="C69" s="39"/>
      <c r="D69" s="39"/>
      <c r="E69" s="41" t="s">
        <v>384</v>
      </c>
      <c r="F69" s="39"/>
      <c r="G69" s="39"/>
      <c r="H69" s="39"/>
      <c r="I69" s="39"/>
      <c r="J69" s="40"/>
    </row>
    <row r="70" spans="1:16" ht="90" x14ac:dyDescent="0.25">
      <c r="A70" s="31" t="s">
        <v>54</v>
      </c>
      <c r="B70" s="38"/>
      <c r="C70" s="39"/>
      <c r="D70" s="39"/>
      <c r="E70" s="33" t="s">
        <v>121</v>
      </c>
      <c r="F70" s="39"/>
      <c r="G70" s="39"/>
      <c r="H70" s="39"/>
      <c r="I70" s="39"/>
      <c r="J70" s="40"/>
    </row>
    <row r="71" spans="1:16" ht="30" x14ac:dyDescent="0.25">
      <c r="A71" s="31" t="s">
        <v>46</v>
      </c>
      <c r="B71" s="31">
        <v>17</v>
      </c>
      <c r="C71" s="32" t="s">
        <v>130</v>
      </c>
      <c r="D71" s="31" t="s">
        <v>48</v>
      </c>
      <c r="E71" s="33" t="s">
        <v>131</v>
      </c>
      <c r="F71" s="34" t="s">
        <v>70</v>
      </c>
      <c r="G71" s="35">
        <v>49.5</v>
      </c>
      <c r="H71" s="36">
        <v>0</v>
      </c>
      <c r="I71" s="36">
        <f>ROUND(G71*H71,P4)</f>
        <v>0</v>
      </c>
      <c r="J71" s="34" t="s">
        <v>51</v>
      </c>
      <c r="O71" s="37">
        <f>I71*0.21</f>
        <v>0</v>
      </c>
      <c r="P71">
        <v>3</v>
      </c>
    </row>
    <row r="72" spans="1:16" ht="60" x14ac:dyDescent="0.25">
      <c r="A72" s="31" t="s">
        <v>52</v>
      </c>
      <c r="B72" s="38"/>
      <c r="C72" s="39"/>
      <c r="D72" s="39"/>
      <c r="E72" s="33" t="s">
        <v>132</v>
      </c>
      <c r="F72" s="39"/>
      <c r="G72" s="39"/>
      <c r="H72" s="39"/>
      <c r="I72" s="39"/>
      <c r="J72" s="40"/>
    </row>
    <row r="73" spans="1:16" x14ac:dyDescent="0.25">
      <c r="A73" s="31" t="s">
        <v>60</v>
      </c>
      <c r="B73" s="38"/>
      <c r="C73" s="39"/>
      <c r="D73" s="39"/>
      <c r="E73" s="41" t="s">
        <v>385</v>
      </c>
      <c r="F73" s="39"/>
      <c r="G73" s="39"/>
      <c r="H73" s="39"/>
      <c r="I73" s="39"/>
      <c r="J73" s="40"/>
    </row>
    <row r="74" spans="1:16" ht="90" x14ac:dyDescent="0.25">
      <c r="A74" s="31" t="s">
        <v>54</v>
      </c>
      <c r="B74" s="38"/>
      <c r="C74" s="39"/>
      <c r="D74" s="39"/>
      <c r="E74" s="33" t="s">
        <v>121</v>
      </c>
      <c r="F74" s="39"/>
      <c r="G74" s="39"/>
      <c r="H74" s="39"/>
      <c r="I74" s="39"/>
      <c r="J74" s="40"/>
    </row>
    <row r="75" spans="1:16" x14ac:dyDescent="0.25">
      <c r="A75" s="31" t="s">
        <v>46</v>
      </c>
      <c r="B75" s="31">
        <v>18</v>
      </c>
      <c r="C75" s="32" t="s">
        <v>134</v>
      </c>
      <c r="D75" s="31" t="s">
        <v>48</v>
      </c>
      <c r="E75" s="33" t="s">
        <v>135</v>
      </c>
      <c r="F75" s="34" t="s">
        <v>136</v>
      </c>
      <c r="G75" s="35">
        <v>24</v>
      </c>
      <c r="H75" s="36">
        <v>0</v>
      </c>
      <c r="I75" s="36">
        <f>ROUND(G75*H75,P4)</f>
        <v>0</v>
      </c>
      <c r="J75" s="34" t="s">
        <v>51</v>
      </c>
      <c r="O75" s="37">
        <f>I75*0.21</f>
        <v>0</v>
      </c>
      <c r="P75">
        <v>3</v>
      </c>
    </row>
    <row r="76" spans="1:16" ht="45" x14ac:dyDescent="0.25">
      <c r="A76" s="31" t="s">
        <v>52</v>
      </c>
      <c r="B76" s="38"/>
      <c r="C76" s="39"/>
      <c r="D76" s="39"/>
      <c r="E76" s="33" t="s">
        <v>137</v>
      </c>
      <c r="F76" s="39"/>
      <c r="G76" s="39"/>
      <c r="H76" s="39"/>
      <c r="I76" s="39"/>
      <c r="J76" s="40"/>
    </row>
    <row r="77" spans="1:16" x14ac:dyDescent="0.25">
      <c r="A77" s="31" t="s">
        <v>60</v>
      </c>
      <c r="B77" s="38"/>
      <c r="C77" s="39"/>
      <c r="D77" s="39"/>
      <c r="E77" s="41" t="s">
        <v>386</v>
      </c>
      <c r="F77" s="39"/>
      <c r="G77" s="39"/>
      <c r="H77" s="39"/>
      <c r="I77" s="39"/>
      <c r="J77" s="40"/>
    </row>
    <row r="78" spans="1:16" ht="90" x14ac:dyDescent="0.25">
      <c r="A78" s="31" t="s">
        <v>54</v>
      </c>
      <c r="B78" s="38"/>
      <c r="C78" s="39"/>
      <c r="D78" s="39"/>
      <c r="E78" s="33" t="s">
        <v>121</v>
      </c>
      <c r="F78" s="39"/>
      <c r="G78" s="39"/>
      <c r="H78" s="39"/>
      <c r="I78" s="39"/>
      <c r="J78" s="40"/>
    </row>
    <row r="79" spans="1:16" ht="30" x14ac:dyDescent="0.25">
      <c r="A79" s="31" t="s">
        <v>46</v>
      </c>
      <c r="B79" s="31">
        <v>19</v>
      </c>
      <c r="C79" s="32" t="s">
        <v>139</v>
      </c>
      <c r="D79" s="31" t="s">
        <v>48</v>
      </c>
      <c r="E79" s="33" t="s">
        <v>140</v>
      </c>
      <c r="F79" s="34" t="s">
        <v>136</v>
      </c>
      <c r="G79" s="35">
        <v>231</v>
      </c>
      <c r="H79" s="36">
        <v>0</v>
      </c>
      <c r="I79" s="36">
        <f>ROUND(G79*H79,P4)</f>
        <v>0</v>
      </c>
      <c r="J79" s="34" t="s">
        <v>51</v>
      </c>
      <c r="O79" s="37">
        <f>I79*0.21</f>
        <v>0</v>
      </c>
      <c r="P79">
        <v>3</v>
      </c>
    </row>
    <row r="80" spans="1:16" ht="45" x14ac:dyDescent="0.25">
      <c r="A80" s="31" t="s">
        <v>52</v>
      </c>
      <c r="B80" s="38"/>
      <c r="C80" s="39"/>
      <c r="D80" s="39"/>
      <c r="E80" s="33" t="s">
        <v>141</v>
      </c>
      <c r="F80" s="39"/>
      <c r="G80" s="39"/>
      <c r="H80" s="39"/>
      <c r="I80" s="39"/>
      <c r="J80" s="40"/>
    </row>
    <row r="81" spans="1:16" x14ac:dyDescent="0.25">
      <c r="A81" s="31" t="s">
        <v>60</v>
      </c>
      <c r="B81" s="38"/>
      <c r="C81" s="39"/>
      <c r="D81" s="39"/>
      <c r="E81" s="41" t="s">
        <v>387</v>
      </c>
      <c r="F81" s="39"/>
      <c r="G81" s="39"/>
      <c r="H81" s="39"/>
      <c r="I81" s="39"/>
      <c r="J81" s="40"/>
    </row>
    <row r="82" spans="1:16" ht="90" x14ac:dyDescent="0.25">
      <c r="A82" s="31" t="s">
        <v>54</v>
      </c>
      <c r="B82" s="38"/>
      <c r="C82" s="39"/>
      <c r="D82" s="39"/>
      <c r="E82" s="33" t="s">
        <v>121</v>
      </c>
      <c r="F82" s="39"/>
      <c r="G82" s="39"/>
      <c r="H82" s="39"/>
      <c r="I82" s="39"/>
      <c r="J82" s="40"/>
    </row>
    <row r="83" spans="1:16" x14ac:dyDescent="0.25">
      <c r="A83" s="31" t="s">
        <v>46</v>
      </c>
      <c r="B83" s="31">
        <v>20</v>
      </c>
      <c r="C83" s="32" t="s">
        <v>388</v>
      </c>
      <c r="D83" s="31" t="s">
        <v>48</v>
      </c>
      <c r="E83" s="33" t="s">
        <v>389</v>
      </c>
      <c r="F83" s="34" t="s">
        <v>136</v>
      </c>
      <c r="G83" s="35">
        <v>42</v>
      </c>
      <c r="H83" s="36">
        <v>0</v>
      </c>
      <c r="I83" s="36">
        <f>ROUND(G83*H83,P4)</f>
        <v>0</v>
      </c>
      <c r="J83" s="34" t="s">
        <v>51</v>
      </c>
      <c r="O83" s="37">
        <f>I83*0.21</f>
        <v>0</v>
      </c>
      <c r="P83">
        <v>3</v>
      </c>
    </row>
    <row r="84" spans="1:16" ht="60" x14ac:dyDescent="0.25">
      <c r="A84" s="31" t="s">
        <v>52</v>
      </c>
      <c r="B84" s="38"/>
      <c r="C84" s="39"/>
      <c r="D84" s="39"/>
      <c r="E84" s="33" t="s">
        <v>390</v>
      </c>
      <c r="F84" s="39"/>
      <c r="G84" s="39"/>
      <c r="H84" s="39"/>
      <c r="I84" s="39"/>
      <c r="J84" s="40"/>
    </row>
    <row r="85" spans="1:16" x14ac:dyDescent="0.25">
      <c r="A85" s="31" t="s">
        <v>60</v>
      </c>
      <c r="B85" s="38"/>
      <c r="C85" s="39"/>
      <c r="D85" s="39"/>
      <c r="E85" s="41" t="s">
        <v>391</v>
      </c>
      <c r="F85" s="39"/>
      <c r="G85" s="39"/>
      <c r="H85" s="39"/>
      <c r="I85" s="39"/>
      <c r="J85" s="40"/>
    </row>
    <row r="86" spans="1:16" ht="90" x14ac:dyDescent="0.25">
      <c r="A86" s="31" t="s">
        <v>54</v>
      </c>
      <c r="B86" s="38"/>
      <c r="C86" s="39"/>
      <c r="D86" s="39"/>
      <c r="E86" s="33" t="s">
        <v>121</v>
      </c>
      <c r="F86" s="39"/>
      <c r="G86" s="39"/>
      <c r="H86" s="39"/>
      <c r="I86" s="39"/>
      <c r="J86" s="40"/>
    </row>
    <row r="87" spans="1:16" x14ac:dyDescent="0.25">
      <c r="A87" s="31" t="s">
        <v>46</v>
      </c>
      <c r="B87" s="31">
        <v>21</v>
      </c>
      <c r="C87" s="32" t="s">
        <v>143</v>
      </c>
      <c r="D87" s="31" t="s">
        <v>48</v>
      </c>
      <c r="E87" s="33" t="s">
        <v>144</v>
      </c>
      <c r="F87" s="34" t="s">
        <v>70</v>
      </c>
      <c r="G87" s="35">
        <v>48.6</v>
      </c>
      <c r="H87" s="36">
        <v>0</v>
      </c>
      <c r="I87" s="36">
        <f>ROUND(G87*H87,P4)</f>
        <v>0</v>
      </c>
      <c r="J87" s="34" t="s">
        <v>51</v>
      </c>
      <c r="O87" s="37">
        <f>I87*0.21</f>
        <v>0</v>
      </c>
      <c r="P87">
        <v>3</v>
      </c>
    </row>
    <row r="88" spans="1:16" ht="75" x14ac:dyDescent="0.25">
      <c r="A88" s="31" t="s">
        <v>52</v>
      </c>
      <c r="B88" s="38"/>
      <c r="C88" s="39"/>
      <c r="D88" s="39"/>
      <c r="E88" s="33" t="s">
        <v>392</v>
      </c>
      <c r="F88" s="39"/>
      <c r="G88" s="39"/>
      <c r="H88" s="39"/>
      <c r="I88" s="39"/>
      <c r="J88" s="40"/>
    </row>
    <row r="89" spans="1:16" x14ac:dyDescent="0.25">
      <c r="A89" s="31" t="s">
        <v>60</v>
      </c>
      <c r="B89" s="38"/>
      <c r="C89" s="39"/>
      <c r="D89" s="39"/>
      <c r="E89" s="41" t="s">
        <v>393</v>
      </c>
      <c r="F89" s="39"/>
      <c r="G89" s="39"/>
      <c r="H89" s="39"/>
      <c r="I89" s="39"/>
      <c r="J89" s="40"/>
    </row>
    <row r="90" spans="1:16" ht="90" x14ac:dyDescent="0.25">
      <c r="A90" s="31" t="s">
        <v>54</v>
      </c>
      <c r="B90" s="38"/>
      <c r="C90" s="39"/>
      <c r="D90" s="39"/>
      <c r="E90" s="33" t="s">
        <v>121</v>
      </c>
      <c r="F90" s="39"/>
      <c r="G90" s="39"/>
      <c r="H90" s="39"/>
      <c r="I90" s="39"/>
      <c r="J90" s="40"/>
    </row>
    <row r="91" spans="1:16" x14ac:dyDescent="0.25">
      <c r="A91" s="31" t="s">
        <v>46</v>
      </c>
      <c r="B91" s="31">
        <v>22</v>
      </c>
      <c r="C91" s="32" t="s">
        <v>147</v>
      </c>
      <c r="D91" s="31" t="s">
        <v>48</v>
      </c>
      <c r="E91" s="33" t="s">
        <v>148</v>
      </c>
      <c r="F91" s="34" t="s">
        <v>70</v>
      </c>
      <c r="G91" s="35">
        <v>91.1</v>
      </c>
      <c r="H91" s="36">
        <v>0</v>
      </c>
      <c r="I91" s="36">
        <f>ROUND(G91*H91,P4)</f>
        <v>0</v>
      </c>
      <c r="J91" s="34" t="s">
        <v>51</v>
      </c>
      <c r="O91" s="37">
        <f>I91*0.21</f>
        <v>0</v>
      </c>
      <c r="P91">
        <v>3</v>
      </c>
    </row>
    <row r="92" spans="1:16" ht="60" x14ac:dyDescent="0.25">
      <c r="A92" s="31" t="s">
        <v>52</v>
      </c>
      <c r="B92" s="38"/>
      <c r="C92" s="39"/>
      <c r="D92" s="39"/>
      <c r="E92" s="33" t="s">
        <v>149</v>
      </c>
      <c r="F92" s="39"/>
      <c r="G92" s="39"/>
      <c r="H92" s="39"/>
      <c r="I92" s="39"/>
      <c r="J92" s="40"/>
    </row>
    <row r="93" spans="1:16" x14ac:dyDescent="0.25">
      <c r="A93" s="31" t="s">
        <v>60</v>
      </c>
      <c r="B93" s="38"/>
      <c r="C93" s="39"/>
      <c r="D93" s="39"/>
      <c r="E93" s="41" t="s">
        <v>394</v>
      </c>
      <c r="F93" s="39"/>
      <c r="G93" s="39"/>
      <c r="H93" s="39"/>
      <c r="I93" s="39"/>
      <c r="J93" s="40"/>
    </row>
    <row r="94" spans="1:16" ht="45" x14ac:dyDescent="0.25">
      <c r="A94" s="31" t="s">
        <v>54</v>
      </c>
      <c r="B94" s="38"/>
      <c r="C94" s="39"/>
      <c r="D94" s="39"/>
      <c r="E94" s="33" t="s">
        <v>151</v>
      </c>
      <c r="F94" s="39"/>
      <c r="G94" s="39"/>
      <c r="H94" s="39"/>
      <c r="I94" s="39"/>
      <c r="J94" s="40"/>
    </row>
    <row r="95" spans="1:16" x14ac:dyDescent="0.25">
      <c r="A95" s="31" t="s">
        <v>46</v>
      </c>
      <c r="B95" s="31">
        <v>23</v>
      </c>
      <c r="C95" s="32" t="s">
        <v>157</v>
      </c>
      <c r="D95" s="31" t="s">
        <v>57</v>
      </c>
      <c r="E95" s="33" t="s">
        <v>158</v>
      </c>
      <c r="F95" s="34" t="s">
        <v>70</v>
      </c>
      <c r="G95" s="35">
        <v>209</v>
      </c>
      <c r="H95" s="36">
        <v>0</v>
      </c>
      <c r="I95" s="36">
        <f>ROUND(G95*H95,P4)</f>
        <v>0</v>
      </c>
      <c r="J95" s="34" t="s">
        <v>51</v>
      </c>
      <c r="O95" s="37">
        <f>I95*0.21</f>
        <v>0</v>
      </c>
      <c r="P95">
        <v>3</v>
      </c>
    </row>
    <row r="96" spans="1:16" ht="75" x14ac:dyDescent="0.25">
      <c r="A96" s="31" t="s">
        <v>52</v>
      </c>
      <c r="B96" s="38"/>
      <c r="C96" s="39"/>
      <c r="D96" s="39"/>
      <c r="E96" s="33" t="s">
        <v>395</v>
      </c>
      <c r="F96" s="39"/>
      <c r="G96" s="39"/>
      <c r="H96" s="39"/>
      <c r="I96" s="39"/>
      <c r="J96" s="40"/>
    </row>
    <row r="97" spans="1:16" ht="75" x14ac:dyDescent="0.25">
      <c r="A97" s="31" t="s">
        <v>60</v>
      </c>
      <c r="B97" s="38"/>
      <c r="C97" s="39"/>
      <c r="D97" s="39"/>
      <c r="E97" s="41" t="s">
        <v>396</v>
      </c>
      <c r="F97" s="39"/>
      <c r="G97" s="39"/>
      <c r="H97" s="39"/>
      <c r="I97" s="39"/>
      <c r="J97" s="40"/>
    </row>
    <row r="98" spans="1:16" ht="409.5" x14ac:dyDescent="0.25">
      <c r="A98" s="31" t="s">
        <v>54</v>
      </c>
      <c r="B98" s="38"/>
      <c r="C98" s="39"/>
      <c r="D98" s="39"/>
      <c r="E98" s="33" t="s">
        <v>156</v>
      </c>
      <c r="F98" s="39"/>
      <c r="G98" s="39"/>
      <c r="H98" s="39"/>
      <c r="I98" s="39"/>
      <c r="J98" s="40"/>
    </row>
    <row r="99" spans="1:16" x14ac:dyDescent="0.25">
      <c r="A99" s="31" t="s">
        <v>46</v>
      </c>
      <c r="B99" s="31">
        <v>24</v>
      </c>
      <c r="C99" s="32" t="s">
        <v>397</v>
      </c>
      <c r="D99" s="31" t="s">
        <v>48</v>
      </c>
      <c r="E99" s="33" t="s">
        <v>398</v>
      </c>
      <c r="F99" s="34" t="s">
        <v>70</v>
      </c>
      <c r="G99" s="35">
        <v>122.14</v>
      </c>
      <c r="H99" s="36">
        <v>0</v>
      </c>
      <c r="I99" s="36">
        <f>ROUND(G99*H99,P4)</f>
        <v>0</v>
      </c>
      <c r="J99" s="34" t="s">
        <v>51</v>
      </c>
      <c r="O99" s="37">
        <f>I99*0.21</f>
        <v>0</v>
      </c>
      <c r="P99">
        <v>3</v>
      </c>
    </row>
    <row r="100" spans="1:16" ht="45" x14ac:dyDescent="0.25">
      <c r="A100" s="31" t="s">
        <v>52</v>
      </c>
      <c r="B100" s="38"/>
      <c r="C100" s="39"/>
      <c r="D100" s="39"/>
      <c r="E100" s="33" t="s">
        <v>399</v>
      </c>
      <c r="F100" s="39"/>
      <c r="G100" s="39"/>
      <c r="H100" s="39"/>
      <c r="I100" s="39"/>
      <c r="J100" s="40"/>
    </row>
    <row r="101" spans="1:16" ht="60" x14ac:dyDescent="0.25">
      <c r="A101" s="31" t="s">
        <v>60</v>
      </c>
      <c r="B101" s="38"/>
      <c r="C101" s="39"/>
      <c r="D101" s="39"/>
      <c r="E101" s="41" t="s">
        <v>400</v>
      </c>
      <c r="F101" s="39"/>
      <c r="G101" s="39"/>
      <c r="H101" s="39"/>
      <c r="I101" s="39"/>
      <c r="J101" s="40"/>
    </row>
    <row r="102" spans="1:16" ht="345" x14ac:dyDescent="0.25">
      <c r="A102" s="31" t="s">
        <v>54</v>
      </c>
      <c r="B102" s="38"/>
      <c r="C102" s="39"/>
      <c r="D102" s="39"/>
      <c r="E102" s="33" t="s">
        <v>401</v>
      </c>
      <c r="F102" s="39"/>
      <c r="G102" s="39"/>
      <c r="H102" s="39"/>
      <c r="I102" s="39"/>
      <c r="J102" s="40"/>
    </row>
    <row r="103" spans="1:16" x14ac:dyDescent="0.25">
      <c r="A103" s="31" t="s">
        <v>46</v>
      </c>
      <c r="B103" s="31">
        <v>25</v>
      </c>
      <c r="C103" s="32" t="s">
        <v>167</v>
      </c>
      <c r="D103" s="31" t="s">
        <v>48</v>
      </c>
      <c r="E103" s="33" t="s">
        <v>168</v>
      </c>
      <c r="F103" s="34" t="s">
        <v>105</v>
      </c>
      <c r="G103" s="35">
        <v>1377.1</v>
      </c>
      <c r="H103" s="36">
        <v>0</v>
      </c>
      <c r="I103" s="36">
        <f>ROUND(G103*H103,P4)</f>
        <v>0</v>
      </c>
      <c r="J103" s="34" t="s">
        <v>51</v>
      </c>
      <c r="O103" s="37">
        <f>I103*0.21</f>
        <v>0</v>
      </c>
      <c r="P103">
        <v>3</v>
      </c>
    </row>
    <row r="104" spans="1:16" ht="60" x14ac:dyDescent="0.25">
      <c r="A104" s="31" t="s">
        <v>52</v>
      </c>
      <c r="B104" s="38"/>
      <c r="C104" s="39"/>
      <c r="D104" s="39"/>
      <c r="E104" s="33" t="s">
        <v>169</v>
      </c>
      <c r="F104" s="39"/>
      <c r="G104" s="39"/>
      <c r="H104" s="39"/>
      <c r="I104" s="39"/>
      <c r="J104" s="40"/>
    </row>
    <row r="105" spans="1:16" ht="90" x14ac:dyDescent="0.25">
      <c r="A105" s="31" t="s">
        <v>60</v>
      </c>
      <c r="B105" s="38"/>
      <c r="C105" s="39"/>
      <c r="D105" s="39"/>
      <c r="E105" s="41" t="s">
        <v>402</v>
      </c>
      <c r="F105" s="39"/>
      <c r="G105" s="39"/>
      <c r="H105" s="39"/>
      <c r="I105" s="39"/>
      <c r="J105" s="40"/>
    </row>
    <row r="106" spans="1:16" ht="30" x14ac:dyDescent="0.25">
      <c r="A106" s="31" t="s">
        <v>54</v>
      </c>
      <c r="B106" s="38"/>
      <c r="C106" s="39"/>
      <c r="D106" s="39"/>
      <c r="E106" s="33" t="s">
        <v>171</v>
      </c>
      <c r="F106" s="39"/>
      <c r="G106" s="39"/>
      <c r="H106" s="39"/>
      <c r="I106" s="39"/>
      <c r="J106" s="40"/>
    </row>
    <row r="107" spans="1:16" x14ac:dyDescent="0.25">
      <c r="A107" s="31" t="s">
        <v>46</v>
      </c>
      <c r="B107" s="31">
        <v>26</v>
      </c>
      <c r="C107" s="32" t="s">
        <v>172</v>
      </c>
      <c r="D107" s="31" t="s">
        <v>48</v>
      </c>
      <c r="E107" s="33" t="s">
        <v>173</v>
      </c>
      <c r="F107" s="34" t="s">
        <v>105</v>
      </c>
      <c r="G107" s="35">
        <v>410</v>
      </c>
      <c r="H107" s="36">
        <v>0</v>
      </c>
      <c r="I107" s="36">
        <f>ROUND(G107*H107,P4)</f>
        <v>0</v>
      </c>
      <c r="J107" s="34" t="s">
        <v>51</v>
      </c>
      <c r="O107" s="37">
        <f>I107*0.21</f>
        <v>0</v>
      </c>
      <c r="P107">
        <v>3</v>
      </c>
    </row>
    <row r="108" spans="1:16" ht="60" x14ac:dyDescent="0.25">
      <c r="A108" s="31" t="s">
        <v>52</v>
      </c>
      <c r="B108" s="38"/>
      <c r="C108" s="39"/>
      <c r="D108" s="39"/>
      <c r="E108" s="33" t="s">
        <v>174</v>
      </c>
      <c r="F108" s="39"/>
      <c r="G108" s="39"/>
      <c r="H108" s="39"/>
      <c r="I108" s="39"/>
      <c r="J108" s="40"/>
    </row>
    <row r="109" spans="1:16" x14ac:dyDescent="0.25">
      <c r="A109" s="31" t="s">
        <v>60</v>
      </c>
      <c r="B109" s="38"/>
      <c r="C109" s="39"/>
      <c r="D109" s="39"/>
      <c r="E109" s="41" t="s">
        <v>403</v>
      </c>
      <c r="F109" s="39"/>
      <c r="G109" s="39"/>
      <c r="H109" s="39"/>
      <c r="I109" s="39"/>
      <c r="J109" s="40"/>
    </row>
    <row r="110" spans="1:16" x14ac:dyDescent="0.25">
      <c r="A110" s="31" t="s">
        <v>54</v>
      </c>
      <c r="B110" s="38"/>
      <c r="C110" s="39"/>
      <c r="D110" s="39"/>
      <c r="E110" s="33" t="s">
        <v>176</v>
      </c>
      <c r="F110" s="39"/>
      <c r="G110" s="39"/>
      <c r="H110" s="39"/>
      <c r="I110" s="39"/>
      <c r="J110" s="40"/>
    </row>
    <row r="111" spans="1:16" x14ac:dyDescent="0.25">
      <c r="A111" s="31" t="s">
        <v>46</v>
      </c>
      <c r="B111" s="31">
        <v>27</v>
      </c>
      <c r="C111" s="32" t="s">
        <v>404</v>
      </c>
      <c r="D111" s="31" t="s">
        <v>48</v>
      </c>
      <c r="E111" s="33" t="s">
        <v>405</v>
      </c>
      <c r="F111" s="34" t="s">
        <v>70</v>
      </c>
      <c r="G111" s="35">
        <v>32.200000000000003</v>
      </c>
      <c r="H111" s="36">
        <v>0</v>
      </c>
      <c r="I111" s="36">
        <f>ROUND(G111*H111,P4)</f>
        <v>0</v>
      </c>
      <c r="J111" s="34" t="s">
        <v>51</v>
      </c>
      <c r="O111" s="37">
        <f>I111*0.21</f>
        <v>0</v>
      </c>
      <c r="P111">
        <v>3</v>
      </c>
    </row>
    <row r="112" spans="1:16" ht="60" x14ac:dyDescent="0.25">
      <c r="A112" s="31" t="s">
        <v>52</v>
      </c>
      <c r="B112" s="38"/>
      <c r="C112" s="39"/>
      <c r="D112" s="39"/>
      <c r="E112" s="33" t="s">
        <v>406</v>
      </c>
      <c r="F112" s="39"/>
      <c r="G112" s="39"/>
      <c r="H112" s="39"/>
      <c r="I112" s="39"/>
      <c r="J112" s="40"/>
    </row>
    <row r="113" spans="1:16" x14ac:dyDescent="0.25">
      <c r="A113" s="31" t="s">
        <v>60</v>
      </c>
      <c r="B113" s="38"/>
      <c r="C113" s="39"/>
      <c r="D113" s="39"/>
      <c r="E113" s="41" t="s">
        <v>407</v>
      </c>
      <c r="F113" s="39"/>
      <c r="G113" s="39"/>
      <c r="H113" s="39"/>
      <c r="I113" s="39"/>
      <c r="J113" s="40"/>
    </row>
    <row r="114" spans="1:16" ht="45" x14ac:dyDescent="0.25">
      <c r="A114" s="31" t="s">
        <v>54</v>
      </c>
      <c r="B114" s="38"/>
      <c r="C114" s="39"/>
      <c r="D114" s="39"/>
      <c r="E114" s="33" t="s">
        <v>408</v>
      </c>
      <c r="F114" s="39"/>
      <c r="G114" s="39"/>
      <c r="H114" s="39"/>
      <c r="I114" s="39"/>
      <c r="J114" s="40"/>
    </row>
    <row r="115" spans="1:16" x14ac:dyDescent="0.25">
      <c r="A115" s="31" t="s">
        <v>46</v>
      </c>
      <c r="B115" s="31">
        <v>28</v>
      </c>
      <c r="C115" s="32" t="s">
        <v>177</v>
      </c>
      <c r="D115" s="31" t="s">
        <v>48</v>
      </c>
      <c r="E115" s="33" t="s">
        <v>178</v>
      </c>
      <c r="F115" s="34" t="s">
        <v>70</v>
      </c>
      <c r="G115" s="35">
        <v>58.9</v>
      </c>
      <c r="H115" s="36">
        <v>0</v>
      </c>
      <c r="I115" s="36">
        <f>ROUND(G115*H115,P4)</f>
        <v>0</v>
      </c>
      <c r="J115" s="34" t="s">
        <v>51</v>
      </c>
      <c r="O115" s="37">
        <f>I115*0.21</f>
        <v>0</v>
      </c>
      <c r="P115">
        <v>3</v>
      </c>
    </row>
    <row r="116" spans="1:16" ht="75" x14ac:dyDescent="0.25">
      <c r="A116" s="31" t="s">
        <v>52</v>
      </c>
      <c r="B116" s="38"/>
      <c r="C116" s="39"/>
      <c r="D116" s="39"/>
      <c r="E116" s="33" t="s">
        <v>179</v>
      </c>
      <c r="F116" s="39"/>
      <c r="G116" s="39"/>
      <c r="H116" s="39"/>
      <c r="I116" s="39"/>
      <c r="J116" s="40"/>
    </row>
    <row r="117" spans="1:16" ht="45" x14ac:dyDescent="0.25">
      <c r="A117" s="31" t="s">
        <v>60</v>
      </c>
      <c r="B117" s="38"/>
      <c r="C117" s="39"/>
      <c r="D117" s="39"/>
      <c r="E117" s="41" t="s">
        <v>409</v>
      </c>
      <c r="F117" s="39"/>
      <c r="G117" s="39"/>
      <c r="H117" s="39"/>
      <c r="I117" s="39"/>
      <c r="J117" s="40"/>
    </row>
    <row r="118" spans="1:16" ht="45" x14ac:dyDescent="0.25">
      <c r="A118" s="31" t="s">
        <v>54</v>
      </c>
      <c r="B118" s="38"/>
      <c r="C118" s="39"/>
      <c r="D118" s="39"/>
      <c r="E118" s="33" t="s">
        <v>181</v>
      </c>
      <c r="F118" s="39"/>
      <c r="G118" s="39"/>
      <c r="H118" s="39"/>
      <c r="I118" s="39"/>
      <c r="J118" s="40"/>
    </row>
    <row r="119" spans="1:16" x14ac:dyDescent="0.25">
      <c r="A119" s="31" t="s">
        <v>46</v>
      </c>
      <c r="B119" s="31">
        <v>29</v>
      </c>
      <c r="C119" s="32" t="s">
        <v>182</v>
      </c>
      <c r="D119" s="31" t="s">
        <v>48</v>
      </c>
      <c r="E119" s="33" t="s">
        <v>183</v>
      </c>
      <c r="F119" s="34" t="s">
        <v>105</v>
      </c>
      <c r="G119" s="35">
        <v>410</v>
      </c>
      <c r="H119" s="36">
        <v>0</v>
      </c>
      <c r="I119" s="36">
        <f>ROUND(G119*H119,P4)</f>
        <v>0</v>
      </c>
      <c r="J119" s="34" t="s">
        <v>51</v>
      </c>
      <c r="O119" s="37">
        <f>I119*0.21</f>
        <v>0</v>
      </c>
      <c r="P119">
        <v>3</v>
      </c>
    </row>
    <row r="120" spans="1:16" ht="30" x14ac:dyDescent="0.25">
      <c r="A120" s="31" t="s">
        <v>52</v>
      </c>
      <c r="B120" s="38"/>
      <c r="C120" s="39"/>
      <c r="D120" s="39"/>
      <c r="E120" s="33" t="s">
        <v>184</v>
      </c>
      <c r="F120" s="39"/>
      <c r="G120" s="39"/>
      <c r="H120" s="39"/>
      <c r="I120" s="39"/>
      <c r="J120" s="40"/>
    </row>
    <row r="121" spans="1:16" x14ac:dyDescent="0.25">
      <c r="A121" s="31" t="s">
        <v>60</v>
      </c>
      <c r="B121" s="38"/>
      <c r="C121" s="39"/>
      <c r="D121" s="39"/>
      <c r="E121" s="41" t="s">
        <v>403</v>
      </c>
      <c r="F121" s="39"/>
      <c r="G121" s="39"/>
      <c r="H121" s="39"/>
      <c r="I121" s="39"/>
      <c r="J121" s="40"/>
    </row>
    <row r="122" spans="1:16" ht="45" x14ac:dyDescent="0.25">
      <c r="A122" s="31" t="s">
        <v>54</v>
      </c>
      <c r="B122" s="38"/>
      <c r="C122" s="39"/>
      <c r="D122" s="39"/>
      <c r="E122" s="33" t="s">
        <v>186</v>
      </c>
      <c r="F122" s="39"/>
      <c r="G122" s="39"/>
      <c r="H122" s="39"/>
      <c r="I122" s="39"/>
      <c r="J122" s="40"/>
    </row>
    <row r="123" spans="1:16" x14ac:dyDescent="0.25">
      <c r="A123" s="25" t="s">
        <v>43</v>
      </c>
      <c r="B123" s="26"/>
      <c r="C123" s="27" t="s">
        <v>63</v>
      </c>
      <c r="D123" s="28"/>
      <c r="E123" s="25" t="s">
        <v>187</v>
      </c>
      <c r="F123" s="28"/>
      <c r="G123" s="28"/>
      <c r="H123" s="28"/>
      <c r="I123" s="29">
        <f>SUMIFS(I124:I154,A124:A154,"P")</f>
        <v>0</v>
      </c>
      <c r="J123" s="30"/>
    </row>
    <row r="124" spans="1:16" x14ac:dyDescent="0.25">
      <c r="A124" s="31" t="s">
        <v>46</v>
      </c>
      <c r="B124" s="31">
        <v>31</v>
      </c>
      <c r="C124" s="32" t="s">
        <v>188</v>
      </c>
      <c r="D124" s="31" t="s">
        <v>48</v>
      </c>
      <c r="E124" s="33" t="s">
        <v>189</v>
      </c>
      <c r="F124" s="34" t="s">
        <v>136</v>
      </c>
      <c r="G124" s="35">
        <v>22</v>
      </c>
      <c r="H124" s="36">
        <v>0</v>
      </c>
      <c r="I124" s="36">
        <f>ROUND(G124*H124,P4)</f>
        <v>0</v>
      </c>
      <c r="J124" s="34" t="s">
        <v>51</v>
      </c>
      <c r="O124" s="37">
        <f>I124*0.21</f>
        <v>0</v>
      </c>
      <c r="P124">
        <v>3</v>
      </c>
    </row>
    <row r="125" spans="1:16" ht="75" x14ac:dyDescent="0.25">
      <c r="A125" s="31" t="s">
        <v>52</v>
      </c>
      <c r="B125" s="38"/>
      <c r="C125" s="39"/>
      <c r="D125" s="39"/>
      <c r="E125" s="33" t="s">
        <v>410</v>
      </c>
      <c r="F125" s="39"/>
      <c r="G125" s="39"/>
      <c r="H125" s="39"/>
      <c r="I125" s="39"/>
      <c r="J125" s="40"/>
    </row>
    <row r="126" spans="1:16" x14ac:dyDescent="0.25">
      <c r="A126" s="31" t="s">
        <v>60</v>
      </c>
      <c r="B126" s="38"/>
      <c r="C126" s="39"/>
      <c r="D126" s="39"/>
      <c r="E126" s="41" t="s">
        <v>411</v>
      </c>
      <c r="F126" s="39"/>
      <c r="G126" s="39"/>
      <c r="H126" s="39"/>
      <c r="I126" s="39"/>
      <c r="J126" s="40"/>
    </row>
    <row r="127" spans="1:16" ht="210" x14ac:dyDescent="0.25">
      <c r="A127" s="31" t="s">
        <v>54</v>
      </c>
      <c r="B127" s="38"/>
      <c r="C127" s="39"/>
      <c r="D127" s="39"/>
      <c r="E127" s="33" t="s">
        <v>192</v>
      </c>
      <c r="F127" s="39"/>
      <c r="G127" s="39"/>
      <c r="H127" s="39"/>
      <c r="I127" s="39"/>
      <c r="J127" s="40"/>
    </row>
    <row r="128" spans="1:16" x14ac:dyDescent="0.25">
      <c r="A128" s="31" t="s">
        <v>46</v>
      </c>
      <c r="B128" s="31">
        <v>32</v>
      </c>
      <c r="C128" s="32" t="s">
        <v>193</v>
      </c>
      <c r="D128" s="31" t="s">
        <v>48</v>
      </c>
      <c r="E128" s="33" t="s">
        <v>194</v>
      </c>
      <c r="F128" s="34" t="s">
        <v>105</v>
      </c>
      <c r="G128" s="35">
        <v>39</v>
      </c>
      <c r="H128" s="36">
        <v>0</v>
      </c>
      <c r="I128" s="36">
        <f>ROUND(G128*H128,P4)</f>
        <v>0</v>
      </c>
      <c r="J128" s="34" t="s">
        <v>51</v>
      </c>
      <c r="O128" s="37">
        <f>I128*0.21</f>
        <v>0</v>
      </c>
      <c r="P128">
        <v>3</v>
      </c>
    </row>
    <row r="129" spans="1:16" ht="60" x14ac:dyDescent="0.25">
      <c r="A129" s="31" t="s">
        <v>52</v>
      </c>
      <c r="B129" s="38"/>
      <c r="C129" s="39"/>
      <c r="D129" s="39"/>
      <c r="E129" s="33" t="s">
        <v>412</v>
      </c>
      <c r="F129" s="39"/>
      <c r="G129" s="39"/>
      <c r="H129" s="39"/>
      <c r="I129" s="39"/>
      <c r="J129" s="40"/>
    </row>
    <row r="130" spans="1:16" ht="45" x14ac:dyDescent="0.25">
      <c r="A130" s="31" t="s">
        <v>60</v>
      </c>
      <c r="B130" s="38"/>
      <c r="C130" s="39"/>
      <c r="D130" s="39"/>
      <c r="E130" s="41" t="s">
        <v>413</v>
      </c>
      <c r="F130" s="39"/>
      <c r="G130" s="39"/>
      <c r="H130" s="39"/>
      <c r="I130" s="39"/>
      <c r="J130" s="40"/>
    </row>
    <row r="131" spans="1:16" ht="75" x14ac:dyDescent="0.25">
      <c r="A131" s="31" t="s">
        <v>54</v>
      </c>
      <c r="B131" s="38"/>
      <c r="C131" s="39"/>
      <c r="D131" s="39"/>
      <c r="E131" s="33" t="s">
        <v>197</v>
      </c>
      <c r="F131" s="39"/>
      <c r="G131" s="39"/>
      <c r="H131" s="39"/>
      <c r="I131" s="39"/>
      <c r="J131" s="40"/>
    </row>
    <row r="132" spans="1:16" x14ac:dyDescent="0.25">
      <c r="A132" s="31" t="s">
        <v>46</v>
      </c>
      <c r="B132" s="31">
        <v>33</v>
      </c>
      <c r="C132" s="32" t="s">
        <v>414</v>
      </c>
      <c r="D132" s="31" t="s">
        <v>57</v>
      </c>
      <c r="E132" s="33" t="s">
        <v>415</v>
      </c>
      <c r="F132" s="34" t="s">
        <v>70</v>
      </c>
      <c r="G132" s="35">
        <v>4.9000000000000004</v>
      </c>
      <c r="H132" s="36">
        <v>0</v>
      </c>
      <c r="I132" s="36">
        <f>ROUND(G132*H132,P4)</f>
        <v>0</v>
      </c>
      <c r="J132" s="34" t="s">
        <v>51</v>
      </c>
      <c r="O132" s="37">
        <f>I132*0.21</f>
        <v>0</v>
      </c>
      <c r="P132">
        <v>3</v>
      </c>
    </row>
    <row r="133" spans="1:16" ht="45" x14ac:dyDescent="0.25">
      <c r="A133" s="31" t="s">
        <v>52</v>
      </c>
      <c r="B133" s="38"/>
      <c r="C133" s="39"/>
      <c r="D133" s="39"/>
      <c r="E133" s="33" t="s">
        <v>416</v>
      </c>
      <c r="F133" s="39"/>
      <c r="G133" s="39"/>
      <c r="H133" s="39"/>
      <c r="I133" s="39"/>
      <c r="J133" s="40"/>
    </row>
    <row r="134" spans="1:16" ht="45" x14ac:dyDescent="0.25">
      <c r="A134" s="31" t="s">
        <v>60</v>
      </c>
      <c r="B134" s="38"/>
      <c r="C134" s="39"/>
      <c r="D134" s="39"/>
      <c r="E134" s="41" t="s">
        <v>417</v>
      </c>
      <c r="F134" s="39"/>
      <c r="G134" s="39"/>
      <c r="H134" s="39"/>
      <c r="I134" s="39"/>
      <c r="J134" s="40"/>
    </row>
    <row r="135" spans="1:16" ht="60" x14ac:dyDescent="0.25">
      <c r="A135" s="31" t="s">
        <v>54</v>
      </c>
      <c r="B135" s="38"/>
      <c r="C135" s="39"/>
      <c r="D135" s="39"/>
      <c r="E135" s="33" t="s">
        <v>203</v>
      </c>
      <c r="F135" s="39"/>
      <c r="G135" s="39"/>
      <c r="H135" s="39"/>
      <c r="I135" s="39"/>
      <c r="J135" s="40"/>
    </row>
    <row r="136" spans="1:16" x14ac:dyDescent="0.25">
      <c r="A136" s="31" t="s">
        <v>46</v>
      </c>
      <c r="B136" s="31">
        <v>34</v>
      </c>
      <c r="C136" s="32" t="s">
        <v>414</v>
      </c>
      <c r="D136" s="31" t="s">
        <v>63</v>
      </c>
      <c r="E136" s="33" t="s">
        <v>415</v>
      </c>
      <c r="F136" s="34" t="s">
        <v>70</v>
      </c>
      <c r="G136" s="35">
        <v>11.875</v>
      </c>
      <c r="H136" s="36">
        <v>0</v>
      </c>
      <c r="I136" s="36">
        <f>ROUND(G136*H136,P4)</f>
        <v>0</v>
      </c>
      <c r="J136" s="34" t="s">
        <v>51</v>
      </c>
      <c r="O136" s="37">
        <f>I136*0.21</f>
        <v>0</v>
      </c>
      <c r="P136">
        <v>3</v>
      </c>
    </row>
    <row r="137" spans="1:16" ht="45" x14ac:dyDescent="0.25">
      <c r="A137" s="31" t="s">
        <v>52</v>
      </c>
      <c r="B137" s="38"/>
      <c r="C137" s="39"/>
      <c r="D137" s="39"/>
      <c r="E137" s="33" t="s">
        <v>418</v>
      </c>
      <c r="F137" s="39"/>
      <c r="G137" s="39"/>
      <c r="H137" s="39"/>
      <c r="I137" s="39"/>
      <c r="J137" s="40"/>
    </row>
    <row r="138" spans="1:16" x14ac:dyDescent="0.25">
      <c r="A138" s="31" t="s">
        <v>60</v>
      </c>
      <c r="B138" s="38"/>
      <c r="C138" s="39"/>
      <c r="D138" s="39"/>
      <c r="E138" s="41" t="s">
        <v>419</v>
      </c>
      <c r="F138" s="39"/>
      <c r="G138" s="39"/>
      <c r="H138" s="39"/>
      <c r="I138" s="39"/>
      <c r="J138" s="40"/>
    </row>
    <row r="139" spans="1:16" ht="60" x14ac:dyDescent="0.25">
      <c r="A139" s="31" t="s">
        <v>54</v>
      </c>
      <c r="B139" s="38"/>
      <c r="C139" s="39"/>
      <c r="D139" s="39"/>
      <c r="E139" s="33" t="s">
        <v>203</v>
      </c>
      <c r="F139" s="39"/>
      <c r="G139" s="39"/>
      <c r="H139" s="39"/>
      <c r="I139" s="39"/>
      <c r="J139" s="40"/>
    </row>
    <row r="140" spans="1:16" x14ac:dyDescent="0.25">
      <c r="A140" s="31" t="s">
        <v>46</v>
      </c>
      <c r="B140" s="31">
        <v>35</v>
      </c>
      <c r="C140" s="32" t="s">
        <v>420</v>
      </c>
      <c r="D140" s="31" t="s">
        <v>48</v>
      </c>
      <c r="E140" s="33" t="s">
        <v>421</v>
      </c>
      <c r="F140" s="34" t="s">
        <v>70</v>
      </c>
      <c r="G140" s="35">
        <v>3.5</v>
      </c>
      <c r="H140" s="36">
        <v>0</v>
      </c>
      <c r="I140" s="36">
        <f>ROUND(G140*H140,P4)</f>
        <v>0</v>
      </c>
      <c r="J140" s="34" t="s">
        <v>51</v>
      </c>
      <c r="O140" s="37">
        <f>I140*0.21</f>
        <v>0</v>
      </c>
      <c r="P140">
        <v>3</v>
      </c>
    </row>
    <row r="141" spans="1:16" ht="30" x14ac:dyDescent="0.25">
      <c r="A141" s="31" t="s">
        <v>52</v>
      </c>
      <c r="B141" s="38"/>
      <c r="C141" s="39"/>
      <c r="D141" s="39"/>
      <c r="E141" s="33" t="s">
        <v>422</v>
      </c>
      <c r="F141" s="39"/>
      <c r="G141" s="39"/>
      <c r="H141" s="39"/>
      <c r="I141" s="39"/>
      <c r="J141" s="40"/>
    </row>
    <row r="142" spans="1:16" x14ac:dyDescent="0.25">
      <c r="A142" s="31" t="s">
        <v>60</v>
      </c>
      <c r="B142" s="38"/>
      <c r="C142" s="39"/>
      <c r="D142" s="39"/>
      <c r="E142" s="41" t="s">
        <v>423</v>
      </c>
      <c r="F142" s="39"/>
      <c r="G142" s="39"/>
      <c r="H142" s="39"/>
      <c r="I142" s="39"/>
      <c r="J142" s="40"/>
    </row>
    <row r="143" spans="1:16" ht="409.5" x14ac:dyDescent="0.25">
      <c r="A143" s="31" t="s">
        <v>54</v>
      </c>
      <c r="B143" s="38"/>
      <c r="C143" s="39"/>
      <c r="D143" s="39"/>
      <c r="E143" s="33" t="s">
        <v>424</v>
      </c>
      <c r="F143" s="39"/>
      <c r="G143" s="39"/>
      <c r="H143" s="39"/>
      <c r="I143" s="39"/>
      <c r="J143" s="40"/>
    </row>
    <row r="144" spans="1:16" x14ac:dyDescent="0.25">
      <c r="A144" s="31" t="s">
        <v>46</v>
      </c>
      <c r="B144" s="31">
        <v>36</v>
      </c>
      <c r="C144" s="32" t="s">
        <v>425</v>
      </c>
      <c r="D144" s="31" t="s">
        <v>48</v>
      </c>
      <c r="E144" s="33" t="s">
        <v>426</v>
      </c>
      <c r="F144" s="34" t="s">
        <v>427</v>
      </c>
      <c r="G144" s="35">
        <v>0.14199999999999999</v>
      </c>
      <c r="H144" s="36">
        <v>0</v>
      </c>
      <c r="I144" s="36">
        <f>ROUND(G144*H144,P4)</f>
        <v>0</v>
      </c>
      <c r="J144" s="34" t="s">
        <v>51</v>
      </c>
      <c r="O144" s="37">
        <f>I144*0.21</f>
        <v>0</v>
      </c>
      <c r="P144">
        <v>3</v>
      </c>
    </row>
    <row r="145" spans="1:16" ht="60" x14ac:dyDescent="0.25">
      <c r="A145" s="31" t="s">
        <v>52</v>
      </c>
      <c r="B145" s="38"/>
      <c r="C145" s="39"/>
      <c r="D145" s="39"/>
      <c r="E145" s="33" t="s">
        <v>428</v>
      </c>
      <c r="F145" s="39"/>
      <c r="G145" s="39"/>
      <c r="H145" s="39"/>
      <c r="I145" s="39"/>
      <c r="J145" s="40"/>
    </row>
    <row r="146" spans="1:16" x14ac:dyDescent="0.25">
      <c r="A146" s="31" t="s">
        <v>60</v>
      </c>
      <c r="B146" s="38"/>
      <c r="C146" s="39"/>
      <c r="D146" s="39"/>
      <c r="E146" s="41" t="s">
        <v>429</v>
      </c>
      <c r="F146" s="39"/>
      <c r="G146" s="39"/>
      <c r="H146" s="39"/>
      <c r="I146" s="39"/>
      <c r="J146" s="40"/>
    </row>
    <row r="147" spans="1:16" ht="330" x14ac:dyDescent="0.25">
      <c r="A147" s="31" t="s">
        <v>54</v>
      </c>
      <c r="B147" s="38"/>
      <c r="C147" s="39"/>
      <c r="D147" s="39"/>
      <c r="E147" s="33" t="s">
        <v>430</v>
      </c>
      <c r="F147" s="39"/>
      <c r="G147" s="39"/>
      <c r="H147" s="39"/>
      <c r="I147" s="39"/>
      <c r="J147" s="40"/>
    </row>
    <row r="148" spans="1:16" x14ac:dyDescent="0.25">
      <c r="A148" s="31" t="s">
        <v>46</v>
      </c>
      <c r="B148" s="31">
        <v>37</v>
      </c>
      <c r="C148" s="32" t="s">
        <v>431</v>
      </c>
      <c r="D148" s="31" t="s">
        <v>48</v>
      </c>
      <c r="E148" s="33" t="s">
        <v>432</v>
      </c>
      <c r="F148" s="34" t="s">
        <v>105</v>
      </c>
      <c r="G148" s="35">
        <v>70.400000000000006</v>
      </c>
      <c r="H148" s="36">
        <v>0</v>
      </c>
      <c r="I148" s="36">
        <f>ROUND(G148*H148,P4)</f>
        <v>0</v>
      </c>
      <c r="J148" s="34" t="s">
        <v>51</v>
      </c>
      <c r="O148" s="37">
        <f>I148*0.21</f>
        <v>0</v>
      </c>
      <c r="P148">
        <v>3</v>
      </c>
    </row>
    <row r="149" spans="1:16" ht="45" x14ac:dyDescent="0.25">
      <c r="A149" s="31" t="s">
        <v>52</v>
      </c>
      <c r="B149" s="38"/>
      <c r="C149" s="39"/>
      <c r="D149" s="39"/>
      <c r="E149" s="33" t="s">
        <v>433</v>
      </c>
      <c r="F149" s="39"/>
      <c r="G149" s="39"/>
      <c r="H149" s="39"/>
      <c r="I149" s="39"/>
      <c r="J149" s="40"/>
    </row>
    <row r="150" spans="1:16" ht="45" x14ac:dyDescent="0.25">
      <c r="A150" s="31" t="s">
        <v>60</v>
      </c>
      <c r="B150" s="38"/>
      <c r="C150" s="39"/>
      <c r="D150" s="39"/>
      <c r="E150" s="41" t="s">
        <v>434</v>
      </c>
      <c r="F150" s="39"/>
      <c r="G150" s="39"/>
      <c r="H150" s="39"/>
      <c r="I150" s="39"/>
      <c r="J150" s="40"/>
    </row>
    <row r="151" spans="1:16" ht="120" x14ac:dyDescent="0.25">
      <c r="A151" s="31" t="s">
        <v>54</v>
      </c>
      <c r="B151" s="38"/>
      <c r="C151" s="39"/>
      <c r="D151" s="39"/>
      <c r="E151" s="33" t="s">
        <v>435</v>
      </c>
      <c r="F151" s="39"/>
      <c r="G151" s="39"/>
      <c r="H151" s="39"/>
      <c r="I151" s="39"/>
      <c r="J151" s="40"/>
    </row>
    <row r="152" spans="1:16" x14ac:dyDescent="0.25">
      <c r="A152" s="31" t="s">
        <v>46</v>
      </c>
      <c r="B152" s="31">
        <v>74</v>
      </c>
      <c r="C152" s="32" t="s">
        <v>436</v>
      </c>
      <c r="D152" s="31" t="s">
        <v>48</v>
      </c>
      <c r="E152" s="33" t="s">
        <v>437</v>
      </c>
      <c r="F152" s="34" t="s">
        <v>105</v>
      </c>
      <c r="G152" s="35">
        <v>5.4</v>
      </c>
      <c r="H152" s="36">
        <v>0</v>
      </c>
      <c r="I152" s="36">
        <f>ROUND(G152*H152,P4)</f>
        <v>0</v>
      </c>
      <c r="J152" s="34" t="s">
        <v>51</v>
      </c>
      <c r="O152" s="37">
        <f>I152*0.21</f>
        <v>0</v>
      </c>
      <c r="P152">
        <v>3</v>
      </c>
    </row>
    <row r="153" spans="1:16" ht="30" x14ac:dyDescent="0.25">
      <c r="A153" s="31" t="s">
        <v>52</v>
      </c>
      <c r="B153" s="38"/>
      <c r="C153" s="39"/>
      <c r="D153" s="39"/>
      <c r="E153" s="33" t="s">
        <v>438</v>
      </c>
      <c r="F153" s="39"/>
      <c r="G153" s="39"/>
      <c r="H153" s="39"/>
      <c r="I153" s="39"/>
      <c r="J153" s="40"/>
    </row>
    <row r="154" spans="1:16" ht="150" x14ac:dyDescent="0.25">
      <c r="A154" s="31" t="s">
        <v>54</v>
      </c>
      <c r="B154" s="38"/>
      <c r="C154" s="39"/>
      <c r="D154" s="39"/>
      <c r="E154" s="33" t="s">
        <v>439</v>
      </c>
      <c r="F154" s="39"/>
      <c r="G154" s="39"/>
      <c r="H154" s="39"/>
      <c r="I154" s="39"/>
      <c r="J154" s="40"/>
    </row>
    <row r="155" spans="1:16" x14ac:dyDescent="0.25">
      <c r="A155" s="25" t="s">
        <v>43</v>
      </c>
      <c r="B155" s="26"/>
      <c r="C155" s="27" t="s">
        <v>76</v>
      </c>
      <c r="D155" s="28"/>
      <c r="E155" s="25" t="s">
        <v>440</v>
      </c>
      <c r="F155" s="28"/>
      <c r="G155" s="28"/>
      <c r="H155" s="28"/>
      <c r="I155" s="29">
        <f>SUMIFS(I156:I163,A156:A163,"P")</f>
        <v>0</v>
      </c>
      <c r="J155" s="30"/>
    </row>
    <row r="156" spans="1:16" ht="30" x14ac:dyDescent="0.25">
      <c r="A156" s="31" t="s">
        <v>46</v>
      </c>
      <c r="B156" s="31">
        <v>38</v>
      </c>
      <c r="C156" s="32" t="s">
        <v>441</v>
      </c>
      <c r="D156" s="31" t="s">
        <v>48</v>
      </c>
      <c r="E156" s="33" t="s">
        <v>442</v>
      </c>
      <c r="F156" s="34" t="s">
        <v>70</v>
      </c>
      <c r="G156" s="35">
        <v>61</v>
      </c>
      <c r="H156" s="36">
        <v>0</v>
      </c>
      <c r="I156" s="36">
        <f>ROUND(G156*H156,P4)</f>
        <v>0</v>
      </c>
      <c r="J156" s="34" t="s">
        <v>51</v>
      </c>
      <c r="O156" s="37">
        <f>I156*0.21</f>
        <v>0</v>
      </c>
      <c r="P156">
        <v>3</v>
      </c>
    </row>
    <row r="157" spans="1:16" ht="60" x14ac:dyDescent="0.25">
      <c r="A157" s="31" t="s">
        <v>52</v>
      </c>
      <c r="B157" s="38"/>
      <c r="C157" s="39"/>
      <c r="D157" s="39"/>
      <c r="E157" s="33" t="s">
        <v>443</v>
      </c>
      <c r="F157" s="39"/>
      <c r="G157" s="39"/>
      <c r="H157" s="39"/>
      <c r="I157" s="39"/>
      <c r="J157" s="40"/>
    </row>
    <row r="158" spans="1:16" ht="60" x14ac:dyDescent="0.25">
      <c r="A158" s="31" t="s">
        <v>60</v>
      </c>
      <c r="B158" s="38"/>
      <c r="C158" s="39"/>
      <c r="D158" s="39"/>
      <c r="E158" s="41" t="s">
        <v>444</v>
      </c>
      <c r="F158" s="39"/>
      <c r="G158" s="39"/>
      <c r="H158" s="39"/>
      <c r="I158" s="39"/>
      <c r="J158" s="40"/>
    </row>
    <row r="159" spans="1:16" ht="45" x14ac:dyDescent="0.25">
      <c r="A159" s="31" t="s">
        <v>54</v>
      </c>
      <c r="B159" s="38"/>
      <c r="C159" s="39"/>
      <c r="D159" s="39"/>
      <c r="E159" s="33" t="s">
        <v>445</v>
      </c>
      <c r="F159" s="39"/>
      <c r="G159" s="39"/>
      <c r="H159" s="39"/>
      <c r="I159" s="39"/>
      <c r="J159" s="40"/>
    </row>
    <row r="160" spans="1:16" x14ac:dyDescent="0.25">
      <c r="A160" s="31" t="s">
        <v>46</v>
      </c>
      <c r="B160" s="31">
        <v>67</v>
      </c>
      <c r="C160" s="32" t="s">
        <v>446</v>
      </c>
      <c r="D160" s="31" t="s">
        <v>48</v>
      </c>
      <c r="E160" s="33" t="s">
        <v>447</v>
      </c>
      <c r="F160" s="34" t="s">
        <v>111</v>
      </c>
      <c r="G160" s="35">
        <v>80</v>
      </c>
      <c r="H160" s="36">
        <v>0</v>
      </c>
      <c r="I160" s="36">
        <f>ROUND(G160*H160,P4)</f>
        <v>0</v>
      </c>
      <c r="J160" s="34" t="s">
        <v>51</v>
      </c>
      <c r="O160" s="37">
        <f>I160*0.21</f>
        <v>0</v>
      </c>
      <c r="P160">
        <v>3</v>
      </c>
    </row>
    <row r="161" spans="1:16" ht="60" x14ac:dyDescent="0.25">
      <c r="A161" s="31" t="s">
        <v>52</v>
      </c>
      <c r="B161" s="38"/>
      <c r="C161" s="39"/>
      <c r="D161" s="39"/>
      <c r="E161" s="33" t="s">
        <v>448</v>
      </c>
      <c r="F161" s="39"/>
      <c r="G161" s="39"/>
      <c r="H161" s="39"/>
      <c r="I161" s="39"/>
      <c r="J161" s="40"/>
    </row>
    <row r="162" spans="1:16" x14ac:dyDescent="0.25">
      <c r="A162" s="31" t="s">
        <v>60</v>
      </c>
      <c r="B162" s="38"/>
      <c r="C162" s="39"/>
      <c r="D162" s="39"/>
      <c r="E162" s="41" t="s">
        <v>449</v>
      </c>
      <c r="F162" s="39"/>
      <c r="G162" s="39"/>
      <c r="H162" s="39"/>
      <c r="I162" s="39"/>
      <c r="J162" s="40"/>
    </row>
    <row r="163" spans="1:16" ht="345" x14ac:dyDescent="0.25">
      <c r="A163" s="31" t="s">
        <v>54</v>
      </c>
      <c r="B163" s="38"/>
      <c r="C163" s="39"/>
      <c r="D163" s="39"/>
      <c r="E163" s="33" t="s">
        <v>450</v>
      </c>
      <c r="F163" s="39"/>
      <c r="G163" s="39"/>
      <c r="H163" s="39"/>
      <c r="I163" s="39"/>
      <c r="J163" s="40"/>
    </row>
    <row r="164" spans="1:16" x14ac:dyDescent="0.25">
      <c r="A164" s="25" t="s">
        <v>43</v>
      </c>
      <c r="B164" s="26"/>
      <c r="C164" s="27" t="s">
        <v>79</v>
      </c>
      <c r="D164" s="28"/>
      <c r="E164" s="25" t="s">
        <v>198</v>
      </c>
      <c r="F164" s="28"/>
      <c r="G164" s="28"/>
      <c r="H164" s="28"/>
      <c r="I164" s="29">
        <f>SUMIFS(I165:I176,A165:A176,"P")</f>
        <v>0</v>
      </c>
      <c r="J164" s="30"/>
    </row>
    <row r="165" spans="1:16" x14ac:dyDescent="0.25">
      <c r="A165" s="31" t="s">
        <v>46</v>
      </c>
      <c r="B165" s="31">
        <v>39</v>
      </c>
      <c r="C165" s="32" t="s">
        <v>451</v>
      </c>
      <c r="D165" s="31" t="s">
        <v>48</v>
      </c>
      <c r="E165" s="33" t="s">
        <v>452</v>
      </c>
      <c r="F165" s="34" t="s">
        <v>70</v>
      </c>
      <c r="G165" s="35">
        <v>1</v>
      </c>
      <c r="H165" s="36">
        <v>0</v>
      </c>
      <c r="I165" s="36">
        <f>ROUND(G165*H165,P4)</f>
        <v>0</v>
      </c>
      <c r="J165" s="34" t="s">
        <v>51</v>
      </c>
      <c r="O165" s="37">
        <f>I165*0.21</f>
        <v>0</v>
      </c>
      <c r="P165">
        <v>3</v>
      </c>
    </row>
    <row r="166" spans="1:16" ht="30" x14ac:dyDescent="0.25">
      <c r="A166" s="31" t="s">
        <v>52</v>
      </c>
      <c r="B166" s="38"/>
      <c r="C166" s="39"/>
      <c r="D166" s="39"/>
      <c r="E166" s="33" t="s">
        <v>453</v>
      </c>
      <c r="F166" s="39"/>
      <c r="G166" s="39"/>
      <c r="H166" s="39"/>
      <c r="I166" s="39"/>
      <c r="J166" s="40"/>
    </row>
    <row r="167" spans="1:16" x14ac:dyDescent="0.25">
      <c r="A167" s="31" t="s">
        <v>60</v>
      </c>
      <c r="B167" s="38"/>
      <c r="C167" s="39"/>
      <c r="D167" s="39"/>
      <c r="E167" s="41" t="s">
        <v>454</v>
      </c>
      <c r="F167" s="39"/>
      <c r="G167" s="39"/>
      <c r="H167" s="39"/>
      <c r="I167" s="39"/>
      <c r="J167" s="40"/>
    </row>
    <row r="168" spans="1:16" ht="60" x14ac:dyDescent="0.25">
      <c r="A168" s="31" t="s">
        <v>54</v>
      </c>
      <c r="B168" s="38"/>
      <c r="C168" s="39"/>
      <c r="D168" s="39"/>
      <c r="E168" s="33" t="s">
        <v>203</v>
      </c>
      <c r="F168" s="39"/>
      <c r="G168" s="39"/>
      <c r="H168" s="39"/>
      <c r="I168" s="39"/>
      <c r="J168" s="40"/>
    </row>
    <row r="169" spans="1:16" x14ac:dyDescent="0.25">
      <c r="A169" s="31" t="s">
        <v>46</v>
      </c>
      <c r="B169" s="31">
        <v>40</v>
      </c>
      <c r="C169" s="32" t="s">
        <v>455</v>
      </c>
      <c r="D169" s="31" t="s">
        <v>48</v>
      </c>
      <c r="E169" s="33" t="s">
        <v>456</v>
      </c>
      <c r="F169" s="34" t="s">
        <v>70</v>
      </c>
      <c r="G169" s="35">
        <v>103.05</v>
      </c>
      <c r="H169" s="36">
        <v>0</v>
      </c>
      <c r="I169" s="36">
        <f>ROUND(G169*H169,P4)</f>
        <v>0</v>
      </c>
      <c r="J169" s="34" t="s">
        <v>51</v>
      </c>
      <c r="O169" s="37">
        <f>I169*0.21</f>
        <v>0</v>
      </c>
      <c r="P169">
        <v>3</v>
      </c>
    </row>
    <row r="170" spans="1:16" ht="45" x14ac:dyDescent="0.25">
      <c r="A170" s="31" t="s">
        <v>52</v>
      </c>
      <c r="B170" s="38"/>
      <c r="C170" s="39"/>
      <c r="D170" s="39"/>
      <c r="E170" s="33" t="s">
        <v>457</v>
      </c>
      <c r="F170" s="39"/>
      <c r="G170" s="39"/>
      <c r="H170" s="39"/>
      <c r="I170" s="39"/>
      <c r="J170" s="40"/>
    </row>
    <row r="171" spans="1:16" x14ac:dyDescent="0.25">
      <c r="A171" s="31" t="s">
        <v>60</v>
      </c>
      <c r="B171" s="38"/>
      <c r="C171" s="39"/>
      <c r="D171" s="39"/>
      <c r="E171" s="41" t="s">
        <v>458</v>
      </c>
      <c r="F171" s="39"/>
      <c r="G171" s="39"/>
      <c r="H171" s="39"/>
      <c r="I171" s="39"/>
      <c r="J171" s="40"/>
    </row>
    <row r="172" spans="1:16" ht="60" x14ac:dyDescent="0.25">
      <c r="A172" s="31" t="s">
        <v>54</v>
      </c>
      <c r="B172" s="38"/>
      <c r="C172" s="39"/>
      <c r="D172" s="39"/>
      <c r="E172" s="33" t="s">
        <v>203</v>
      </c>
      <c r="F172" s="39"/>
      <c r="G172" s="39"/>
      <c r="H172" s="39"/>
      <c r="I172" s="39"/>
      <c r="J172" s="40"/>
    </row>
    <row r="173" spans="1:16" x14ac:dyDescent="0.25">
      <c r="A173" s="31" t="s">
        <v>46</v>
      </c>
      <c r="B173" s="31">
        <v>68</v>
      </c>
      <c r="C173" s="32" t="s">
        <v>459</v>
      </c>
      <c r="D173" s="31" t="s">
        <v>48</v>
      </c>
      <c r="E173" s="33" t="s">
        <v>460</v>
      </c>
      <c r="F173" s="34" t="s">
        <v>111</v>
      </c>
      <c r="G173" s="35">
        <v>60</v>
      </c>
      <c r="H173" s="36">
        <v>0</v>
      </c>
      <c r="I173" s="36">
        <f>ROUND(G173*H173,P4)</f>
        <v>0</v>
      </c>
      <c r="J173" s="34" t="s">
        <v>51</v>
      </c>
      <c r="O173" s="37">
        <f>I173*0.21</f>
        <v>0</v>
      </c>
      <c r="P173">
        <v>3</v>
      </c>
    </row>
    <row r="174" spans="1:16" ht="30" x14ac:dyDescent="0.25">
      <c r="A174" s="31" t="s">
        <v>52</v>
      </c>
      <c r="B174" s="38"/>
      <c r="C174" s="39"/>
      <c r="D174" s="39"/>
      <c r="E174" s="33" t="s">
        <v>1069</v>
      </c>
      <c r="F174" s="39"/>
      <c r="G174" s="39"/>
      <c r="H174" s="39"/>
      <c r="I174" s="39"/>
      <c r="J174" s="40"/>
    </row>
    <row r="175" spans="1:16" x14ac:dyDescent="0.25">
      <c r="A175" s="31" t="s">
        <v>60</v>
      </c>
      <c r="B175" s="38"/>
      <c r="C175" s="39"/>
      <c r="D175" s="39"/>
      <c r="E175" s="41" t="s">
        <v>461</v>
      </c>
      <c r="F175" s="39"/>
      <c r="G175" s="39"/>
      <c r="H175" s="39"/>
      <c r="I175" s="39"/>
      <c r="J175" s="40"/>
    </row>
    <row r="176" spans="1:16" ht="330" x14ac:dyDescent="0.25">
      <c r="A176" s="31" t="s">
        <v>54</v>
      </c>
      <c r="B176" s="38"/>
      <c r="C176" s="39"/>
      <c r="D176" s="39"/>
      <c r="E176" s="33" t="s">
        <v>462</v>
      </c>
      <c r="F176" s="39"/>
      <c r="G176" s="39"/>
      <c r="H176" s="39"/>
      <c r="I176" s="39"/>
      <c r="J176" s="40"/>
    </row>
    <row r="177" spans="1:16" x14ac:dyDescent="0.25">
      <c r="A177" s="25" t="s">
        <v>43</v>
      </c>
      <c r="B177" s="26"/>
      <c r="C177" s="27" t="s">
        <v>204</v>
      </c>
      <c r="D177" s="28"/>
      <c r="E177" s="25" t="s">
        <v>205</v>
      </c>
      <c r="F177" s="28"/>
      <c r="G177" s="28"/>
      <c r="H177" s="28"/>
      <c r="I177" s="29">
        <f>SUMIFS(I178:I228,A178:A228,"P")</f>
        <v>0</v>
      </c>
      <c r="J177" s="30"/>
    </row>
    <row r="178" spans="1:16" x14ac:dyDescent="0.25">
      <c r="A178" s="31" t="s">
        <v>46</v>
      </c>
      <c r="B178" s="31">
        <v>41</v>
      </c>
      <c r="C178" s="32" t="s">
        <v>217</v>
      </c>
      <c r="D178" s="31" t="s">
        <v>57</v>
      </c>
      <c r="E178" s="33" t="s">
        <v>218</v>
      </c>
      <c r="F178" s="34" t="s">
        <v>70</v>
      </c>
      <c r="G178" s="35">
        <v>5.0999999999999996</v>
      </c>
      <c r="H178" s="36">
        <v>0</v>
      </c>
      <c r="I178" s="36">
        <f>ROUND(G178*H178,P4)</f>
        <v>0</v>
      </c>
      <c r="J178" s="34" t="s">
        <v>51</v>
      </c>
      <c r="O178" s="37">
        <f>I178*0.21</f>
        <v>0</v>
      </c>
      <c r="P178">
        <v>3</v>
      </c>
    </row>
    <row r="179" spans="1:16" ht="45" x14ac:dyDescent="0.25">
      <c r="A179" s="31" t="s">
        <v>52</v>
      </c>
      <c r="B179" s="38"/>
      <c r="C179" s="39"/>
      <c r="D179" s="39"/>
      <c r="E179" s="33" t="s">
        <v>463</v>
      </c>
      <c r="F179" s="39"/>
      <c r="G179" s="39"/>
      <c r="H179" s="39"/>
      <c r="I179" s="39"/>
      <c r="J179" s="40"/>
    </row>
    <row r="180" spans="1:16" x14ac:dyDescent="0.25">
      <c r="A180" s="31" t="s">
        <v>60</v>
      </c>
      <c r="B180" s="38"/>
      <c r="C180" s="39"/>
      <c r="D180" s="39"/>
      <c r="E180" s="41" t="s">
        <v>464</v>
      </c>
      <c r="F180" s="39"/>
      <c r="G180" s="39"/>
      <c r="H180" s="39"/>
      <c r="I180" s="39"/>
      <c r="J180" s="40"/>
    </row>
    <row r="181" spans="1:16" ht="60" x14ac:dyDescent="0.25">
      <c r="A181" s="31" t="s">
        <v>54</v>
      </c>
      <c r="B181" s="38"/>
      <c r="C181" s="39"/>
      <c r="D181" s="39"/>
      <c r="E181" s="33" t="s">
        <v>216</v>
      </c>
      <c r="F181" s="39"/>
      <c r="G181" s="39"/>
      <c r="H181" s="39"/>
      <c r="I181" s="39"/>
      <c r="J181" s="40"/>
    </row>
    <row r="182" spans="1:16" x14ac:dyDescent="0.25">
      <c r="A182" s="31" t="s">
        <v>46</v>
      </c>
      <c r="B182" s="31">
        <v>42</v>
      </c>
      <c r="C182" s="32" t="s">
        <v>217</v>
      </c>
      <c r="D182" s="31" t="s">
        <v>63</v>
      </c>
      <c r="E182" s="33" t="s">
        <v>218</v>
      </c>
      <c r="F182" s="34" t="s">
        <v>70</v>
      </c>
      <c r="G182" s="35">
        <v>216.83</v>
      </c>
      <c r="H182" s="36">
        <v>0</v>
      </c>
      <c r="I182" s="36">
        <f>ROUND(G182*H182,P4)</f>
        <v>0</v>
      </c>
      <c r="J182" s="34" t="s">
        <v>51</v>
      </c>
      <c r="O182" s="37">
        <f>I182*0.21</f>
        <v>0</v>
      </c>
      <c r="P182">
        <v>3</v>
      </c>
    </row>
    <row r="183" spans="1:16" ht="195" x14ac:dyDescent="0.25">
      <c r="A183" s="31" t="s">
        <v>52</v>
      </c>
      <c r="B183" s="38"/>
      <c r="C183" s="39"/>
      <c r="D183" s="39"/>
      <c r="E183" s="33" t="s">
        <v>465</v>
      </c>
      <c r="F183" s="39"/>
      <c r="G183" s="39"/>
      <c r="H183" s="39"/>
      <c r="I183" s="39"/>
      <c r="J183" s="40"/>
    </row>
    <row r="184" spans="1:16" ht="105" x14ac:dyDescent="0.25">
      <c r="A184" s="31" t="s">
        <v>60</v>
      </c>
      <c r="B184" s="38"/>
      <c r="C184" s="39"/>
      <c r="D184" s="39"/>
      <c r="E184" s="41" t="s">
        <v>466</v>
      </c>
      <c r="F184" s="39"/>
      <c r="G184" s="39"/>
      <c r="H184" s="39"/>
      <c r="I184" s="39"/>
      <c r="J184" s="40"/>
    </row>
    <row r="185" spans="1:16" ht="60" x14ac:dyDescent="0.25">
      <c r="A185" s="31" t="s">
        <v>54</v>
      </c>
      <c r="B185" s="38"/>
      <c r="C185" s="39"/>
      <c r="D185" s="39"/>
      <c r="E185" s="33" t="s">
        <v>216</v>
      </c>
      <c r="F185" s="39"/>
      <c r="G185" s="39"/>
      <c r="H185" s="39"/>
      <c r="I185" s="39"/>
      <c r="J185" s="40"/>
    </row>
    <row r="186" spans="1:16" x14ac:dyDescent="0.25">
      <c r="A186" s="31" t="s">
        <v>46</v>
      </c>
      <c r="B186" s="31">
        <v>43</v>
      </c>
      <c r="C186" s="32" t="s">
        <v>467</v>
      </c>
      <c r="D186" s="31" t="s">
        <v>48</v>
      </c>
      <c r="E186" s="33" t="s">
        <v>468</v>
      </c>
      <c r="F186" s="34" t="s">
        <v>70</v>
      </c>
      <c r="G186" s="35">
        <v>5.8</v>
      </c>
      <c r="H186" s="36">
        <v>0</v>
      </c>
      <c r="I186" s="36">
        <f>ROUND(G186*H186,P4)</f>
        <v>0</v>
      </c>
      <c r="J186" s="34" t="s">
        <v>51</v>
      </c>
      <c r="O186" s="37">
        <f>I186*0.21</f>
        <v>0</v>
      </c>
      <c r="P186">
        <v>3</v>
      </c>
    </row>
    <row r="187" spans="1:16" ht="45" x14ac:dyDescent="0.25">
      <c r="A187" s="31" t="s">
        <v>52</v>
      </c>
      <c r="B187" s="38"/>
      <c r="C187" s="39"/>
      <c r="D187" s="39"/>
      <c r="E187" s="33" t="s">
        <v>469</v>
      </c>
      <c r="F187" s="39"/>
      <c r="G187" s="39"/>
      <c r="H187" s="39"/>
      <c r="I187" s="39"/>
      <c r="J187" s="40"/>
    </row>
    <row r="188" spans="1:16" x14ac:dyDescent="0.25">
      <c r="A188" s="31" t="s">
        <v>60</v>
      </c>
      <c r="B188" s="38"/>
      <c r="C188" s="39"/>
      <c r="D188" s="39"/>
      <c r="E188" s="41" t="s">
        <v>470</v>
      </c>
      <c r="F188" s="39"/>
      <c r="G188" s="39"/>
      <c r="H188" s="39"/>
      <c r="I188" s="39"/>
      <c r="J188" s="40"/>
    </row>
    <row r="189" spans="1:16" ht="120" x14ac:dyDescent="0.25">
      <c r="A189" s="31" t="s">
        <v>54</v>
      </c>
      <c r="B189" s="38"/>
      <c r="C189" s="39"/>
      <c r="D189" s="39"/>
      <c r="E189" s="33" t="s">
        <v>471</v>
      </c>
      <c r="F189" s="39"/>
      <c r="G189" s="39"/>
      <c r="H189" s="39"/>
      <c r="I189" s="39"/>
      <c r="J189" s="40"/>
    </row>
    <row r="190" spans="1:16" x14ac:dyDescent="0.25">
      <c r="A190" s="31" t="s">
        <v>46</v>
      </c>
      <c r="B190" s="31">
        <v>44</v>
      </c>
      <c r="C190" s="32" t="s">
        <v>228</v>
      </c>
      <c r="D190" s="31" t="s">
        <v>48</v>
      </c>
      <c r="E190" s="33" t="s">
        <v>229</v>
      </c>
      <c r="F190" s="34" t="s">
        <v>105</v>
      </c>
      <c r="G190" s="35">
        <v>34</v>
      </c>
      <c r="H190" s="36">
        <v>0</v>
      </c>
      <c r="I190" s="36">
        <f>ROUND(G190*H190,P4)</f>
        <v>0</v>
      </c>
      <c r="J190" s="34" t="s">
        <v>51</v>
      </c>
      <c r="O190" s="37">
        <f>I190*0.21</f>
        <v>0</v>
      </c>
      <c r="P190">
        <v>3</v>
      </c>
    </row>
    <row r="191" spans="1:16" ht="30" x14ac:dyDescent="0.25">
      <c r="A191" s="31" t="s">
        <v>52</v>
      </c>
      <c r="B191" s="38"/>
      <c r="C191" s="39"/>
      <c r="D191" s="39"/>
      <c r="E191" s="33" t="s">
        <v>472</v>
      </c>
      <c r="F191" s="39"/>
      <c r="G191" s="39"/>
      <c r="H191" s="39"/>
      <c r="I191" s="39"/>
      <c r="J191" s="40"/>
    </row>
    <row r="192" spans="1:16" x14ac:dyDescent="0.25">
      <c r="A192" s="31" t="s">
        <v>60</v>
      </c>
      <c r="B192" s="38"/>
      <c r="C192" s="39"/>
      <c r="D192" s="39"/>
      <c r="E192" s="41" t="s">
        <v>473</v>
      </c>
      <c r="F192" s="39"/>
      <c r="G192" s="39"/>
      <c r="H192" s="39"/>
      <c r="I192" s="39"/>
      <c r="J192" s="40"/>
    </row>
    <row r="193" spans="1:16" ht="75" x14ac:dyDescent="0.25">
      <c r="A193" s="31" t="s">
        <v>54</v>
      </c>
      <c r="B193" s="38"/>
      <c r="C193" s="39"/>
      <c r="D193" s="39"/>
      <c r="E193" s="33" t="s">
        <v>227</v>
      </c>
      <c r="F193" s="39"/>
      <c r="G193" s="39"/>
      <c r="H193" s="39"/>
      <c r="I193" s="39"/>
      <c r="J193" s="40"/>
    </row>
    <row r="194" spans="1:16" x14ac:dyDescent="0.25">
      <c r="A194" s="31" t="s">
        <v>46</v>
      </c>
      <c r="B194" s="31">
        <v>45</v>
      </c>
      <c r="C194" s="32" t="s">
        <v>232</v>
      </c>
      <c r="D194" s="31" t="s">
        <v>57</v>
      </c>
      <c r="E194" s="33" t="s">
        <v>233</v>
      </c>
      <c r="F194" s="34" t="s">
        <v>70</v>
      </c>
      <c r="G194" s="35">
        <v>1.36</v>
      </c>
      <c r="H194" s="36">
        <v>0</v>
      </c>
      <c r="I194" s="36">
        <f>ROUND(G194*H194,P4)</f>
        <v>0</v>
      </c>
      <c r="J194" s="34" t="s">
        <v>51</v>
      </c>
      <c r="O194" s="37">
        <f>I194*0.21</f>
        <v>0</v>
      </c>
      <c r="P194">
        <v>3</v>
      </c>
    </row>
    <row r="195" spans="1:16" ht="45" x14ac:dyDescent="0.25">
      <c r="A195" s="31" t="s">
        <v>52</v>
      </c>
      <c r="B195" s="38"/>
      <c r="C195" s="39"/>
      <c r="D195" s="39"/>
      <c r="E195" s="33" t="s">
        <v>474</v>
      </c>
      <c r="F195" s="39"/>
      <c r="G195" s="39"/>
      <c r="H195" s="39"/>
      <c r="I195" s="39"/>
      <c r="J195" s="40"/>
    </row>
    <row r="196" spans="1:16" x14ac:dyDescent="0.25">
      <c r="A196" s="31" t="s">
        <v>60</v>
      </c>
      <c r="B196" s="38"/>
      <c r="C196" s="39"/>
      <c r="D196" s="39"/>
      <c r="E196" s="41" t="s">
        <v>475</v>
      </c>
      <c r="F196" s="39"/>
      <c r="G196" s="39"/>
      <c r="H196" s="39"/>
      <c r="I196" s="39"/>
      <c r="J196" s="40"/>
    </row>
    <row r="197" spans="1:16" ht="165" x14ac:dyDescent="0.25">
      <c r="A197" s="31" t="s">
        <v>54</v>
      </c>
      <c r="B197" s="38"/>
      <c r="C197" s="39"/>
      <c r="D197" s="39"/>
      <c r="E197" s="33" t="s">
        <v>236</v>
      </c>
      <c r="F197" s="39"/>
      <c r="G197" s="39"/>
      <c r="H197" s="39"/>
      <c r="I197" s="39"/>
      <c r="J197" s="40"/>
    </row>
    <row r="198" spans="1:16" x14ac:dyDescent="0.25">
      <c r="A198" s="31" t="s">
        <v>46</v>
      </c>
      <c r="B198" s="31">
        <v>46</v>
      </c>
      <c r="C198" s="32" t="s">
        <v>243</v>
      </c>
      <c r="D198" s="31" t="s">
        <v>48</v>
      </c>
      <c r="E198" s="33" t="s">
        <v>244</v>
      </c>
      <c r="F198" s="34" t="s">
        <v>70</v>
      </c>
      <c r="G198" s="35">
        <v>2.04</v>
      </c>
      <c r="H198" s="36">
        <v>0</v>
      </c>
      <c r="I198" s="36">
        <f>ROUND(G198*H198,P4)</f>
        <v>0</v>
      </c>
      <c r="J198" s="34" t="s">
        <v>51</v>
      </c>
      <c r="O198" s="37">
        <f>I198*0.21</f>
        <v>0</v>
      </c>
      <c r="P198">
        <v>3</v>
      </c>
    </row>
    <row r="199" spans="1:16" ht="45" x14ac:dyDescent="0.25">
      <c r="A199" s="31" t="s">
        <v>52</v>
      </c>
      <c r="B199" s="38"/>
      <c r="C199" s="39"/>
      <c r="D199" s="39"/>
      <c r="E199" s="33" t="s">
        <v>476</v>
      </c>
      <c r="F199" s="39"/>
      <c r="G199" s="39"/>
      <c r="H199" s="39"/>
      <c r="I199" s="39"/>
      <c r="J199" s="40"/>
    </row>
    <row r="200" spans="1:16" x14ac:dyDescent="0.25">
      <c r="A200" s="31" t="s">
        <v>60</v>
      </c>
      <c r="B200" s="38"/>
      <c r="C200" s="39"/>
      <c r="D200" s="39"/>
      <c r="E200" s="41" t="s">
        <v>477</v>
      </c>
      <c r="F200" s="39"/>
      <c r="G200" s="39"/>
      <c r="H200" s="39"/>
      <c r="I200" s="39"/>
      <c r="J200" s="40"/>
    </row>
    <row r="201" spans="1:16" ht="165" x14ac:dyDescent="0.25">
      <c r="A201" s="31" t="s">
        <v>54</v>
      </c>
      <c r="B201" s="38"/>
      <c r="C201" s="39"/>
      <c r="D201" s="39"/>
      <c r="E201" s="33" t="s">
        <v>236</v>
      </c>
      <c r="F201" s="39"/>
      <c r="G201" s="39"/>
      <c r="H201" s="39"/>
      <c r="I201" s="39"/>
      <c r="J201" s="40"/>
    </row>
    <row r="202" spans="1:16" ht="30" x14ac:dyDescent="0.25">
      <c r="A202" s="31" t="s">
        <v>46</v>
      </c>
      <c r="B202" s="31">
        <v>47</v>
      </c>
      <c r="C202" s="32" t="s">
        <v>263</v>
      </c>
      <c r="D202" s="31"/>
      <c r="E202" s="33" t="s">
        <v>264</v>
      </c>
      <c r="F202" s="34" t="s">
        <v>105</v>
      </c>
      <c r="G202" s="35">
        <v>1108</v>
      </c>
      <c r="H202" s="36">
        <v>0</v>
      </c>
      <c r="I202" s="36">
        <f>ROUND(G202*H202,P4)</f>
        <v>0</v>
      </c>
      <c r="J202" s="34" t="s">
        <v>51</v>
      </c>
      <c r="O202" s="37">
        <f>I202*0.21</f>
        <v>0</v>
      </c>
      <c r="P202">
        <v>3</v>
      </c>
    </row>
    <row r="203" spans="1:16" ht="60" x14ac:dyDescent="0.25">
      <c r="A203" s="31" t="s">
        <v>52</v>
      </c>
      <c r="B203" s="38"/>
      <c r="C203" s="39"/>
      <c r="D203" s="39"/>
      <c r="E203" s="33" t="s">
        <v>478</v>
      </c>
      <c r="F203" s="39"/>
      <c r="G203" s="39"/>
      <c r="H203" s="39"/>
      <c r="I203" s="39"/>
      <c r="J203" s="40"/>
    </row>
    <row r="204" spans="1:16" x14ac:dyDescent="0.25">
      <c r="A204" s="31" t="s">
        <v>60</v>
      </c>
      <c r="B204" s="38"/>
      <c r="C204" s="39"/>
      <c r="D204" s="39"/>
      <c r="E204" s="41" t="s">
        <v>479</v>
      </c>
      <c r="F204" s="39"/>
      <c r="G204" s="39"/>
      <c r="H204" s="39"/>
      <c r="I204" s="39"/>
      <c r="J204" s="40"/>
    </row>
    <row r="205" spans="1:16" ht="195" x14ac:dyDescent="0.25">
      <c r="A205" s="31" t="s">
        <v>54</v>
      </c>
      <c r="B205" s="38"/>
      <c r="C205" s="39"/>
      <c r="D205" s="39"/>
      <c r="E205" s="33" t="s">
        <v>257</v>
      </c>
      <c r="F205" s="39"/>
      <c r="G205" s="39"/>
      <c r="H205" s="39"/>
      <c r="I205" s="39"/>
      <c r="J205" s="40"/>
    </row>
    <row r="206" spans="1:16" ht="30" x14ac:dyDescent="0.25">
      <c r="A206" s="31" t="s">
        <v>46</v>
      </c>
      <c r="B206" s="31">
        <v>49</v>
      </c>
      <c r="C206" s="32" t="s">
        <v>480</v>
      </c>
      <c r="D206" s="31"/>
      <c r="E206" s="33" t="s">
        <v>481</v>
      </c>
      <c r="F206" s="34" t="s">
        <v>105</v>
      </c>
      <c r="G206" s="35">
        <v>148</v>
      </c>
      <c r="H206" s="36">
        <v>0</v>
      </c>
      <c r="I206" s="36">
        <f>ROUND(G206*H206,P4)</f>
        <v>0</v>
      </c>
      <c r="J206" s="34" t="s">
        <v>51</v>
      </c>
      <c r="O206" s="37">
        <f>I206*0.21</f>
        <v>0</v>
      </c>
      <c r="P206">
        <v>3</v>
      </c>
    </row>
    <row r="207" spans="1:16" ht="60" x14ac:dyDescent="0.25">
      <c r="A207" s="31" t="s">
        <v>52</v>
      </c>
      <c r="B207" s="38"/>
      <c r="C207" s="39"/>
      <c r="D207" s="39"/>
      <c r="E207" s="33" t="s">
        <v>482</v>
      </c>
      <c r="F207" s="39"/>
      <c r="G207" s="39"/>
      <c r="H207" s="39"/>
      <c r="I207" s="39"/>
      <c r="J207" s="40"/>
    </row>
    <row r="208" spans="1:16" x14ac:dyDescent="0.25">
      <c r="A208" s="31" t="s">
        <v>60</v>
      </c>
      <c r="B208" s="38"/>
      <c r="C208" s="39"/>
      <c r="D208" s="39"/>
      <c r="E208" s="41" t="s">
        <v>483</v>
      </c>
      <c r="F208" s="39"/>
      <c r="G208" s="39"/>
      <c r="H208" s="39"/>
      <c r="I208" s="39"/>
      <c r="J208" s="40"/>
    </row>
    <row r="209" spans="1:16" ht="195" x14ac:dyDescent="0.25">
      <c r="A209" s="31" t="s">
        <v>54</v>
      </c>
      <c r="B209" s="38"/>
      <c r="C209" s="39"/>
      <c r="D209" s="39"/>
      <c r="E209" s="33" t="s">
        <v>257</v>
      </c>
      <c r="F209" s="39"/>
      <c r="G209" s="39"/>
      <c r="H209" s="39"/>
      <c r="I209" s="39"/>
      <c r="J209" s="40"/>
    </row>
    <row r="210" spans="1:16" x14ac:dyDescent="0.25">
      <c r="A210" s="31" t="s">
        <v>46</v>
      </c>
      <c r="B210" s="31">
        <v>51</v>
      </c>
      <c r="C210" s="32" t="s">
        <v>484</v>
      </c>
      <c r="D210" s="31" t="s">
        <v>48</v>
      </c>
      <c r="E210" s="33" t="s">
        <v>485</v>
      </c>
      <c r="F210" s="34" t="s">
        <v>105</v>
      </c>
      <c r="G210" s="35">
        <v>11.4</v>
      </c>
      <c r="H210" s="36">
        <v>0</v>
      </c>
      <c r="I210" s="36">
        <f>ROUND(G210*H210,P4)</f>
        <v>0</v>
      </c>
      <c r="J210" s="34" t="s">
        <v>51</v>
      </c>
      <c r="O210" s="37">
        <f>I210*0.21</f>
        <v>0</v>
      </c>
      <c r="P210">
        <v>3</v>
      </c>
    </row>
    <row r="211" spans="1:16" ht="75" x14ac:dyDescent="0.25">
      <c r="A211" s="31" t="s">
        <v>52</v>
      </c>
      <c r="B211" s="38"/>
      <c r="C211" s="39"/>
      <c r="D211" s="39"/>
      <c r="E211" s="33" t="s">
        <v>486</v>
      </c>
      <c r="F211" s="39"/>
      <c r="G211" s="39"/>
      <c r="H211" s="39"/>
      <c r="I211" s="39"/>
      <c r="J211" s="40"/>
    </row>
    <row r="212" spans="1:16" x14ac:dyDescent="0.25">
      <c r="A212" s="31" t="s">
        <v>60</v>
      </c>
      <c r="B212" s="38"/>
      <c r="C212" s="39"/>
      <c r="D212" s="39"/>
      <c r="E212" s="41" t="s">
        <v>487</v>
      </c>
      <c r="F212" s="39"/>
      <c r="G212" s="39"/>
      <c r="H212" s="39"/>
      <c r="I212" s="39"/>
      <c r="J212" s="40"/>
    </row>
    <row r="213" spans="1:16" ht="195" x14ac:dyDescent="0.25">
      <c r="A213" s="31" t="s">
        <v>54</v>
      </c>
      <c r="B213" s="38"/>
      <c r="C213" s="39"/>
      <c r="D213" s="39"/>
      <c r="E213" s="33" t="s">
        <v>257</v>
      </c>
      <c r="F213" s="39"/>
      <c r="G213" s="39"/>
      <c r="H213" s="39"/>
      <c r="I213" s="39"/>
      <c r="J213" s="40"/>
    </row>
    <row r="214" spans="1:16" x14ac:dyDescent="0.25">
      <c r="A214" s="31" t="s">
        <v>46</v>
      </c>
      <c r="B214" s="31">
        <v>54</v>
      </c>
      <c r="C214" s="32" t="s">
        <v>276</v>
      </c>
      <c r="D214" s="31"/>
      <c r="E214" s="33" t="s">
        <v>277</v>
      </c>
      <c r="F214" s="34" t="s">
        <v>136</v>
      </c>
      <c r="G214" s="35">
        <v>531</v>
      </c>
      <c r="H214" s="36">
        <v>0</v>
      </c>
      <c r="I214" s="36">
        <f>ROUND(G214*H214,P4)</f>
        <v>0</v>
      </c>
      <c r="J214" s="34" t="s">
        <v>51</v>
      </c>
      <c r="O214" s="37">
        <f>I214*0.21</f>
        <v>0</v>
      </c>
      <c r="P214">
        <v>3</v>
      </c>
    </row>
    <row r="215" spans="1:16" ht="45" x14ac:dyDescent="0.25">
      <c r="A215" s="31" t="s">
        <v>52</v>
      </c>
      <c r="B215" s="38"/>
      <c r="C215" s="39"/>
      <c r="D215" s="39"/>
      <c r="E215" s="33" t="s">
        <v>488</v>
      </c>
      <c r="F215" s="39"/>
      <c r="G215" s="39"/>
      <c r="H215" s="39"/>
      <c r="I215" s="39"/>
      <c r="J215" s="40"/>
    </row>
    <row r="216" spans="1:16" ht="30" x14ac:dyDescent="0.25">
      <c r="A216" s="31" t="s">
        <v>60</v>
      </c>
      <c r="B216" s="38"/>
      <c r="C216" s="39"/>
      <c r="D216" s="39"/>
      <c r="E216" s="41" t="s">
        <v>489</v>
      </c>
      <c r="F216" s="39"/>
      <c r="G216" s="39"/>
      <c r="H216" s="39"/>
      <c r="I216" s="39"/>
      <c r="J216" s="40"/>
    </row>
    <row r="217" spans="1:16" ht="45" x14ac:dyDescent="0.25">
      <c r="A217" s="31" t="s">
        <v>54</v>
      </c>
      <c r="B217" s="38"/>
      <c r="C217" s="39"/>
      <c r="D217" s="39"/>
      <c r="E217" s="33" t="s">
        <v>280</v>
      </c>
      <c r="F217" s="39"/>
      <c r="G217" s="39"/>
      <c r="H217" s="39"/>
      <c r="I217" s="39"/>
      <c r="J217" s="40"/>
    </row>
    <row r="218" spans="1:16" x14ac:dyDescent="0.25">
      <c r="A218" s="31" t="s">
        <v>46</v>
      </c>
      <c r="B218" s="31">
        <v>71</v>
      </c>
      <c r="C218" s="32" t="s">
        <v>258</v>
      </c>
      <c r="D218" s="31" t="s">
        <v>48</v>
      </c>
      <c r="E218" s="33" t="s">
        <v>259</v>
      </c>
      <c r="F218" s="34" t="s">
        <v>105</v>
      </c>
      <c r="G218" s="35">
        <v>27.5</v>
      </c>
      <c r="H218" s="36">
        <v>0</v>
      </c>
      <c r="I218" s="36">
        <f>ROUND(G218*H218,P4)</f>
        <v>0</v>
      </c>
      <c r="J218" s="34" t="s">
        <v>51</v>
      </c>
      <c r="O218" s="37">
        <f>I218*0.21</f>
        <v>0</v>
      </c>
      <c r="P218">
        <v>3</v>
      </c>
    </row>
    <row r="219" spans="1:16" ht="60" x14ac:dyDescent="0.25">
      <c r="A219" s="31" t="s">
        <v>52</v>
      </c>
      <c r="B219" s="38"/>
      <c r="C219" s="39"/>
      <c r="D219" s="39"/>
      <c r="E219" s="33" t="s">
        <v>260</v>
      </c>
      <c r="F219" s="39"/>
      <c r="G219" s="39"/>
      <c r="H219" s="39"/>
      <c r="I219" s="39"/>
      <c r="J219" s="40"/>
    </row>
    <row r="220" spans="1:16" ht="45" x14ac:dyDescent="0.25">
      <c r="A220" s="31" t="s">
        <v>60</v>
      </c>
      <c r="B220" s="38"/>
      <c r="C220" s="39"/>
      <c r="D220" s="39"/>
      <c r="E220" s="41" t="s">
        <v>490</v>
      </c>
      <c r="F220" s="39"/>
      <c r="G220" s="39"/>
      <c r="H220" s="39"/>
      <c r="I220" s="39"/>
      <c r="J220" s="40"/>
    </row>
    <row r="221" spans="1:16" ht="225" x14ac:dyDescent="0.25">
      <c r="A221" s="31" t="s">
        <v>54</v>
      </c>
      <c r="B221" s="38"/>
      <c r="C221" s="39"/>
      <c r="D221" s="39"/>
      <c r="E221" s="33" t="s">
        <v>262</v>
      </c>
      <c r="F221" s="39"/>
      <c r="G221" s="39"/>
      <c r="H221" s="39"/>
      <c r="I221" s="39"/>
      <c r="J221" s="40"/>
    </row>
    <row r="222" spans="1:16" ht="30" x14ac:dyDescent="0.25">
      <c r="A222" s="31" t="s">
        <v>46</v>
      </c>
      <c r="B222" s="31">
        <v>72</v>
      </c>
      <c r="C222" s="32" t="s">
        <v>267</v>
      </c>
      <c r="D222" s="31" t="s">
        <v>48</v>
      </c>
      <c r="E222" s="33" t="s">
        <v>268</v>
      </c>
      <c r="F222" s="34" t="s">
        <v>105</v>
      </c>
      <c r="G222" s="35">
        <v>48.2</v>
      </c>
      <c r="H222" s="36">
        <v>0</v>
      </c>
      <c r="I222" s="36">
        <f>ROUND(G222*H222,P4)</f>
        <v>0</v>
      </c>
      <c r="J222" s="34" t="s">
        <v>51</v>
      </c>
      <c r="O222" s="37">
        <f>I222*0.21</f>
        <v>0</v>
      </c>
      <c r="P222">
        <v>3</v>
      </c>
    </row>
    <row r="223" spans="1:16" ht="60" x14ac:dyDescent="0.25">
      <c r="A223" s="31" t="s">
        <v>52</v>
      </c>
      <c r="B223" s="38"/>
      <c r="C223" s="39"/>
      <c r="D223" s="39"/>
      <c r="E223" s="33" t="s">
        <v>269</v>
      </c>
      <c r="F223" s="39"/>
      <c r="G223" s="39"/>
      <c r="H223" s="39"/>
      <c r="I223" s="39"/>
      <c r="J223" s="40"/>
    </row>
    <row r="224" spans="1:16" ht="45" x14ac:dyDescent="0.25">
      <c r="A224" s="31" t="s">
        <v>60</v>
      </c>
      <c r="B224" s="38"/>
      <c r="C224" s="39"/>
      <c r="D224" s="39"/>
      <c r="E224" s="41" t="s">
        <v>491</v>
      </c>
      <c r="F224" s="39"/>
      <c r="G224" s="39"/>
      <c r="H224" s="39"/>
      <c r="I224" s="39"/>
      <c r="J224" s="40"/>
    </row>
    <row r="225" spans="1:16" ht="225" x14ac:dyDescent="0.25">
      <c r="A225" s="31" t="s">
        <v>54</v>
      </c>
      <c r="B225" s="38"/>
      <c r="C225" s="39"/>
      <c r="D225" s="39"/>
      <c r="E225" s="33" t="s">
        <v>262</v>
      </c>
      <c r="F225" s="39"/>
      <c r="G225" s="39"/>
      <c r="H225" s="39"/>
      <c r="I225" s="39"/>
      <c r="J225" s="40"/>
    </row>
    <row r="226" spans="1:16" x14ac:dyDescent="0.25">
      <c r="A226" s="31" t="s">
        <v>46</v>
      </c>
      <c r="B226" s="31">
        <v>73</v>
      </c>
      <c r="C226" s="32" t="s">
        <v>492</v>
      </c>
      <c r="D226" s="31" t="s">
        <v>48</v>
      </c>
      <c r="E226" s="33" t="s">
        <v>493</v>
      </c>
      <c r="F226" s="34" t="s">
        <v>105</v>
      </c>
      <c r="G226" s="35">
        <v>5.4</v>
      </c>
      <c r="H226" s="36">
        <v>0</v>
      </c>
      <c r="I226" s="36">
        <f>ROUND(G226*H226,P4)</f>
        <v>0</v>
      </c>
      <c r="J226" s="34" t="s">
        <v>51</v>
      </c>
      <c r="O226" s="37">
        <f>I226*0.21</f>
        <v>0</v>
      </c>
      <c r="P226">
        <v>3</v>
      </c>
    </row>
    <row r="227" spans="1:16" ht="30" x14ac:dyDescent="0.25">
      <c r="A227" s="31" t="s">
        <v>52</v>
      </c>
      <c r="B227" s="38"/>
      <c r="C227" s="39"/>
      <c r="D227" s="39"/>
      <c r="E227" s="33" t="s">
        <v>494</v>
      </c>
      <c r="F227" s="39"/>
      <c r="G227" s="39"/>
      <c r="H227" s="39"/>
      <c r="I227" s="39"/>
      <c r="J227" s="40"/>
    </row>
    <row r="228" spans="1:16" ht="75" x14ac:dyDescent="0.25">
      <c r="A228" s="31" t="s">
        <v>54</v>
      </c>
      <c r="B228" s="38"/>
      <c r="C228" s="39"/>
      <c r="D228" s="39"/>
      <c r="E228" s="33" t="s">
        <v>495</v>
      </c>
      <c r="F228" s="39"/>
      <c r="G228" s="39"/>
      <c r="H228" s="39"/>
      <c r="I228" s="39"/>
      <c r="J228" s="40"/>
    </row>
    <row r="229" spans="1:16" x14ac:dyDescent="0.25">
      <c r="A229" s="25" t="s">
        <v>43</v>
      </c>
      <c r="B229" s="26"/>
      <c r="C229" s="27" t="s">
        <v>496</v>
      </c>
      <c r="D229" s="28"/>
      <c r="E229" s="25" t="s">
        <v>497</v>
      </c>
      <c r="F229" s="28"/>
      <c r="G229" s="28"/>
      <c r="H229" s="28"/>
      <c r="I229" s="29">
        <f>SUMIFS(I230:I233,A230:A233,"P")</f>
        <v>0</v>
      </c>
      <c r="J229" s="30"/>
    </row>
    <row r="230" spans="1:16" x14ac:dyDescent="0.25">
      <c r="A230" s="31" t="s">
        <v>46</v>
      </c>
      <c r="B230" s="31">
        <v>55</v>
      </c>
      <c r="C230" s="32" t="s">
        <v>498</v>
      </c>
      <c r="D230" s="31"/>
      <c r="E230" s="33" t="s">
        <v>499</v>
      </c>
      <c r="F230" s="34" t="s">
        <v>50</v>
      </c>
      <c r="G230" s="35">
        <v>1</v>
      </c>
      <c r="H230" s="36">
        <v>0</v>
      </c>
      <c r="I230" s="36">
        <f>ROUND(G230*H230,P4)</f>
        <v>0</v>
      </c>
      <c r="J230" s="34" t="s">
        <v>51</v>
      </c>
      <c r="O230" s="37">
        <f>I230*0.21</f>
        <v>0</v>
      </c>
      <c r="P230">
        <v>3</v>
      </c>
    </row>
    <row r="231" spans="1:16" ht="105" x14ac:dyDescent="0.25">
      <c r="A231" s="31" t="s">
        <v>52</v>
      </c>
      <c r="B231" s="38"/>
      <c r="C231" s="39"/>
      <c r="D231" s="39"/>
      <c r="E231" s="33" t="s">
        <v>500</v>
      </c>
      <c r="F231" s="39"/>
      <c r="G231" s="39"/>
      <c r="H231" s="39"/>
      <c r="I231" s="39"/>
      <c r="J231" s="40"/>
    </row>
    <row r="232" spans="1:16" x14ac:dyDescent="0.25">
      <c r="A232" s="31" t="s">
        <v>60</v>
      </c>
      <c r="B232" s="38"/>
      <c r="C232" s="39"/>
      <c r="D232" s="39"/>
      <c r="E232" s="41" t="s">
        <v>98</v>
      </c>
      <c r="F232" s="39"/>
      <c r="G232" s="39"/>
      <c r="H232" s="39"/>
      <c r="I232" s="39"/>
      <c r="J232" s="40"/>
    </row>
    <row r="233" spans="1:16" ht="75" x14ac:dyDescent="0.25">
      <c r="A233" s="31" t="s">
        <v>54</v>
      </c>
      <c r="B233" s="38"/>
      <c r="C233" s="39"/>
      <c r="D233" s="39"/>
      <c r="E233" s="33" t="s">
        <v>501</v>
      </c>
      <c r="F233" s="39"/>
      <c r="G233" s="39"/>
      <c r="H233" s="39"/>
      <c r="I233" s="39"/>
      <c r="J233" s="40"/>
    </row>
    <row r="234" spans="1:16" x14ac:dyDescent="0.25">
      <c r="A234" s="25" t="s">
        <v>43</v>
      </c>
      <c r="B234" s="26"/>
      <c r="C234" s="27" t="s">
        <v>281</v>
      </c>
      <c r="D234" s="28"/>
      <c r="E234" s="25" t="s">
        <v>282</v>
      </c>
      <c r="F234" s="28"/>
      <c r="G234" s="28"/>
      <c r="H234" s="28"/>
      <c r="I234" s="29">
        <f>SUMIFS(I235:I238,A235:A238,"P")</f>
        <v>0</v>
      </c>
      <c r="J234" s="30"/>
    </row>
    <row r="235" spans="1:16" x14ac:dyDescent="0.25">
      <c r="A235" s="31" t="s">
        <v>46</v>
      </c>
      <c r="B235" s="31">
        <v>56</v>
      </c>
      <c r="C235" s="32" t="s">
        <v>288</v>
      </c>
      <c r="D235" s="31" t="s">
        <v>48</v>
      </c>
      <c r="E235" s="33" t="s">
        <v>289</v>
      </c>
      <c r="F235" s="34" t="s">
        <v>111</v>
      </c>
      <c r="G235" s="35">
        <v>3</v>
      </c>
      <c r="H235" s="36">
        <v>0</v>
      </c>
      <c r="I235" s="36">
        <f>ROUND(G235*H235,P4)</f>
        <v>0</v>
      </c>
      <c r="J235" s="34" t="s">
        <v>51</v>
      </c>
      <c r="O235" s="37">
        <f>I235*0.21</f>
        <v>0</v>
      </c>
      <c r="P235">
        <v>3</v>
      </c>
    </row>
    <row r="236" spans="1:16" x14ac:dyDescent="0.25">
      <c r="A236" s="31" t="s">
        <v>52</v>
      </c>
      <c r="B236" s="38"/>
      <c r="C236" s="39"/>
      <c r="D236" s="39"/>
      <c r="E236" s="33" t="s">
        <v>290</v>
      </c>
      <c r="F236" s="39"/>
      <c r="G236" s="39"/>
      <c r="H236" s="39"/>
      <c r="I236" s="39"/>
      <c r="J236" s="40"/>
    </row>
    <row r="237" spans="1:16" x14ac:dyDescent="0.25">
      <c r="A237" s="31" t="s">
        <v>60</v>
      </c>
      <c r="B237" s="38"/>
      <c r="C237" s="39"/>
      <c r="D237" s="39"/>
      <c r="E237" s="41" t="s">
        <v>502</v>
      </c>
      <c r="F237" s="39"/>
      <c r="G237" s="39"/>
      <c r="H237" s="39"/>
      <c r="I237" s="39"/>
      <c r="J237" s="40"/>
    </row>
    <row r="238" spans="1:16" ht="45" x14ac:dyDescent="0.25">
      <c r="A238" s="31" t="s">
        <v>54</v>
      </c>
      <c r="B238" s="38"/>
      <c r="C238" s="39"/>
      <c r="D238" s="39"/>
      <c r="E238" s="33" t="s">
        <v>292</v>
      </c>
      <c r="F238" s="39"/>
      <c r="G238" s="39"/>
      <c r="H238" s="39"/>
      <c r="I238" s="39"/>
      <c r="J238" s="40"/>
    </row>
    <row r="239" spans="1:16" x14ac:dyDescent="0.25">
      <c r="A239" s="25" t="s">
        <v>43</v>
      </c>
      <c r="B239" s="26"/>
      <c r="C239" s="27" t="s">
        <v>296</v>
      </c>
      <c r="D239" s="28"/>
      <c r="E239" s="25" t="s">
        <v>297</v>
      </c>
      <c r="F239" s="28"/>
      <c r="G239" s="28"/>
      <c r="H239" s="28"/>
      <c r="I239" s="29">
        <f>SUMIFS(I240:I282,A240:A282,"P")</f>
        <v>0</v>
      </c>
      <c r="J239" s="30"/>
    </row>
    <row r="240" spans="1:16" x14ac:dyDescent="0.25">
      <c r="A240" s="31" t="s">
        <v>46</v>
      </c>
      <c r="B240" s="31">
        <v>57</v>
      </c>
      <c r="C240" s="32" t="s">
        <v>503</v>
      </c>
      <c r="D240" s="31" t="s">
        <v>48</v>
      </c>
      <c r="E240" s="33" t="s">
        <v>504</v>
      </c>
      <c r="F240" s="34" t="s">
        <v>136</v>
      </c>
      <c r="G240" s="35">
        <v>34.200000000000003</v>
      </c>
      <c r="H240" s="36">
        <v>0</v>
      </c>
      <c r="I240" s="36">
        <f>ROUND(G240*H240,P4)</f>
        <v>0</v>
      </c>
      <c r="J240" s="34" t="s">
        <v>51</v>
      </c>
      <c r="O240" s="37">
        <f>I240*0.21</f>
        <v>0</v>
      </c>
      <c r="P240">
        <v>3</v>
      </c>
    </row>
    <row r="241" spans="1:16" ht="105" x14ac:dyDescent="0.25">
      <c r="A241" s="31" t="s">
        <v>52</v>
      </c>
      <c r="B241" s="38"/>
      <c r="C241" s="39"/>
      <c r="D241" s="39"/>
      <c r="E241" s="33" t="s">
        <v>505</v>
      </c>
      <c r="F241" s="39"/>
      <c r="G241" s="39"/>
      <c r="H241" s="39"/>
      <c r="I241" s="39"/>
      <c r="J241" s="40"/>
    </row>
    <row r="242" spans="1:16" x14ac:dyDescent="0.25">
      <c r="A242" s="31" t="s">
        <v>60</v>
      </c>
      <c r="B242" s="38"/>
      <c r="C242" s="39"/>
      <c r="D242" s="39"/>
      <c r="E242" s="41" t="s">
        <v>506</v>
      </c>
      <c r="F242" s="39"/>
      <c r="G242" s="39"/>
      <c r="H242" s="39"/>
      <c r="I242" s="39"/>
      <c r="J242" s="40"/>
    </row>
    <row r="243" spans="1:16" ht="75" x14ac:dyDescent="0.25">
      <c r="A243" s="31" t="s">
        <v>54</v>
      </c>
      <c r="B243" s="38"/>
      <c r="C243" s="39"/>
      <c r="D243" s="39"/>
      <c r="E243" s="33" t="s">
        <v>507</v>
      </c>
      <c r="F243" s="39"/>
      <c r="G243" s="39"/>
      <c r="H243" s="39"/>
      <c r="I243" s="39"/>
      <c r="J243" s="40"/>
    </row>
    <row r="244" spans="1:16" x14ac:dyDescent="0.25">
      <c r="A244" s="31" t="s">
        <v>46</v>
      </c>
      <c r="B244" s="31">
        <v>58</v>
      </c>
      <c r="C244" s="32" t="s">
        <v>508</v>
      </c>
      <c r="D244" s="31" t="s">
        <v>48</v>
      </c>
      <c r="E244" s="33" t="s">
        <v>509</v>
      </c>
      <c r="F244" s="34" t="s">
        <v>136</v>
      </c>
      <c r="G244" s="35">
        <v>7.5</v>
      </c>
      <c r="H244" s="36">
        <v>0</v>
      </c>
      <c r="I244" s="36">
        <f>ROUND(G244*H244,P4)</f>
        <v>0</v>
      </c>
      <c r="J244" s="34" t="s">
        <v>51</v>
      </c>
      <c r="O244" s="37">
        <f>I244*0.21</f>
        <v>0</v>
      </c>
      <c r="P244">
        <v>3</v>
      </c>
    </row>
    <row r="245" spans="1:16" ht="30" x14ac:dyDescent="0.25">
      <c r="A245" s="31" t="s">
        <v>52</v>
      </c>
      <c r="B245" s="38"/>
      <c r="C245" s="39"/>
      <c r="D245" s="39"/>
      <c r="E245" s="33" t="s">
        <v>510</v>
      </c>
      <c r="F245" s="39"/>
      <c r="G245" s="39"/>
      <c r="H245" s="39"/>
      <c r="I245" s="39"/>
      <c r="J245" s="40"/>
    </row>
    <row r="246" spans="1:16" x14ac:dyDescent="0.25">
      <c r="A246" s="31" t="s">
        <v>60</v>
      </c>
      <c r="B246" s="38"/>
      <c r="C246" s="39"/>
      <c r="D246" s="39"/>
      <c r="E246" s="41" t="s">
        <v>511</v>
      </c>
      <c r="F246" s="39"/>
      <c r="G246" s="39"/>
      <c r="H246" s="39"/>
      <c r="I246" s="39"/>
      <c r="J246" s="40"/>
    </row>
    <row r="247" spans="1:16" ht="45" x14ac:dyDescent="0.25">
      <c r="A247" s="31" t="s">
        <v>54</v>
      </c>
      <c r="B247" s="38"/>
      <c r="C247" s="39"/>
      <c r="D247" s="39"/>
      <c r="E247" s="33" t="s">
        <v>512</v>
      </c>
      <c r="F247" s="39"/>
      <c r="G247" s="39"/>
      <c r="H247" s="39"/>
      <c r="I247" s="39"/>
      <c r="J247" s="40"/>
    </row>
    <row r="248" spans="1:16" x14ac:dyDescent="0.25">
      <c r="A248" s="31" t="s">
        <v>46</v>
      </c>
      <c r="B248" s="31">
        <v>60</v>
      </c>
      <c r="C248" s="32" t="s">
        <v>513</v>
      </c>
      <c r="D248" s="31" t="s">
        <v>48</v>
      </c>
      <c r="E248" s="33" t="s">
        <v>514</v>
      </c>
      <c r="F248" s="34" t="s">
        <v>136</v>
      </c>
      <c r="G248" s="35">
        <v>331.8</v>
      </c>
      <c r="H248" s="36">
        <v>0</v>
      </c>
      <c r="I248" s="36">
        <f>ROUND(G248*H248,P4)</f>
        <v>0</v>
      </c>
      <c r="J248" s="34" t="s">
        <v>51</v>
      </c>
      <c r="O248" s="37">
        <f>I248*0.21</f>
        <v>0</v>
      </c>
      <c r="P248">
        <v>3</v>
      </c>
    </row>
    <row r="249" spans="1:16" ht="45" x14ac:dyDescent="0.25">
      <c r="A249" s="31" t="s">
        <v>52</v>
      </c>
      <c r="B249" s="38"/>
      <c r="C249" s="39"/>
      <c r="D249" s="39"/>
      <c r="E249" s="33" t="s">
        <v>515</v>
      </c>
      <c r="F249" s="39"/>
      <c r="G249" s="39"/>
      <c r="H249" s="39"/>
      <c r="I249" s="39"/>
      <c r="J249" s="40"/>
    </row>
    <row r="250" spans="1:16" x14ac:dyDescent="0.25">
      <c r="A250" s="31" t="s">
        <v>60</v>
      </c>
      <c r="B250" s="38"/>
      <c r="C250" s="39"/>
      <c r="D250" s="39"/>
      <c r="E250" s="41" t="s">
        <v>516</v>
      </c>
      <c r="F250" s="39"/>
      <c r="G250" s="39"/>
      <c r="H250" s="39"/>
      <c r="I250" s="39"/>
      <c r="J250" s="40"/>
    </row>
    <row r="251" spans="1:16" ht="60" x14ac:dyDescent="0.25">
      <c r="A251" s="31" t="s">
        <v>54</v>
      </c>
      <c r="B251" s="38"/>
      <c r="C251" s="39"/>
      <c r="D251" s="39"/>
      <c r="E251" s="33" t="s">
        <v>517</v>
      </c>
      <c r="F251" s="39"/>
      <c r="G251" s="39"/>
      <c r="H251" s="39"/>
      <c r="I251" s="39"/>
      <c r="J251" s="40"/>
    </row>
    <row r="252" spans="1:16" x14ac:dyDescent="0.25">
      <c r="A252" s="31" t="s">
        <v>46</v>
      </c>
      <c r="B252" s="31">
        <v>61</v>
      </c>
      <c r="C252" s="32" t="s">
        <v>339</v>
      </c>
      <c r="D252" s="31" t="s">
        <v>63</v>
      </c>
      <c r="E252" s="33" t="s">
        <v>340</v>
      </c>
      <c r="F252" s="34" t="s">
        <v>136</v>
      </c>
      <c r="G252" s="35">
        <v>135.13499999999999</v>
      </c>
      <c r="H252" s="36">
        <v>0</v>
      </c>
      <c r="I252" s="36">
        <f>ROUND(G252*H252,P4)</f>
        <v>0</v>
      </c>
      <c r="J252" s="34" t="s">
        <v>51</v>
      </c>
      <c r="O252" s="37">
        <f>I252*0.21</f>
        <v>0</v>
      </c>
      <c r="P252">
        <v>3</v>
      </c>
    </row>
    <row r="253" spans="1:16" ht="45" x14ac:dyDescent="0.25">
      <c r="A253" s="31" t="s">
        <v>52</v>
      </c>
      <c r="B253" s="38"/>
      <c r="C253" s="39"/>
      <c r="D253" s="39"/>
      <c r="E253" s="33" t="s">
        <v>344</v>
      </c>
      <c r="F253" s="39"/>
      <c r="G253" s="39"/>
      <c r="H253" s="39"/>
      <c r="I253" s="39"/>
      <c r="J253" s="40"/>
    </row>
    <row r="254" spans="1:16" ht="45" x14ac:dyDescent="0.25">
      <c r="A254" s="31" t="s">
        <v>60</v>
      </c>
      <c r="B254" s="38"/>
      <c r="C254" s="39"/>
      <c r="D254" s="39"/>
      <c r="E254" s="41" t="s">
        <v>518</v>
      </c>
      <c r="F254" s="39"/>
      <c r="G254" s="39"/>
      <c r="H254" s="39"/>
      <c r="I254" s="39"/>
      <c r="J254" s="40"/>
    </row>
    <row r="255" spans="1:16" ht="90" x14ac:dyDescent="0.25">
      <c r="A255" s="31" t="s">
        <v>54</v>
      </c>
      <c r="B255" s="38"/>
      <c r="C255" s="39"/>
      <c r="D255" s="39"/>
      <c r="E255" s="33" t="s">
        <v>343</v>
      </c>
      <c r="F255" s="39"/>
      <c r="G255" s="39"/>
      <c r="H255" s="39"/>
      <c r="I255" s="39"/>
      <c r="J255" s="40"/>
    </row>
    <row r="256" spans="1:16" x14ac:dyDescent="0.25">
      <c r="A256" s="31" t="s">
        <v>46</v>
      </c>
      <c r="B256" s="31">
        <v>62</v>
      </c>
      <c r="C256" s="32" t="s">
        <v>339</v>
      </c>
      <c r="D256" s="31" t="s">
        <v>57</v>
      </c>
      <c r="E256" s="33" t="s">
        <v>340</v>
      </c>
      <c r="F256" s="34" t="s">
        <v>136</v>
      </c>
      <c r="G256" s="35">
        <v>557.54999999999995</v>
      </c>
      <c r="H256" s="36">
        <v>0</v>
      </c>
      <c r="I256" s="36">
        <f>ROUND(G256*H256,P4)</f>
        <v>0</v>
      </c>
      <c r="J256" s="34" t="s">
        <v>51</v>
      </c>
      <c r="O256" s="37">
        <f>I256*0.21</f>
        <v>0</v>
      </c>
      <c r="P256">
        <v>3</v>
      </c>
    </row>
    <row r="257" spans="1:16" ht="45" x14ac:dyDescent="0.25">
      <c r="A257" s="31" t="s">
        <v>52</v>
      </c>
      <c r="B257" s="38"/>
      <c r="C257" s="39"/>
      <c r="D257" s="39"/>
      <c r="E257" s="33" t="s">
        <v>341</v>
      </c>
      <c r="F257" s="39"/>
      <c r="G257" s="39"/>
      <c r="H257" s="39"/>
      <c r="I257" s="39"/>
      <c r="J257" s="40"/>
    </row>
    <row r="258" spans="1:16" x14ac:dyDescent="0.25">
      <c r="A258" s="31" t="s">
        <v>60</v>
      </c>
      <c r="B258" s="38"/>
      <c r="C258" s="39"/>
      <c r="D258" s="39"/>
      <c r="E258" s="41" t="s">
        <v>519</v>
      </c>
      <c r="F258" s="39"/>
      <c r="G258" s="39"/>
      <c r="H258" s="39"/>
      <c r="I258" s="39"/>
      <c r="J258" s="40"/>
    </row>
    <row r="259" spans="1:16" ht="90" x14ac:dyDescent="0.25">
      <c r="A259" s="31" t="s">
        <v>54</v>
      </c>
      <c r="B259" s="38"/>
      <c r="C259" s="39"/>
      <c r="D259" s="39"/>
      <c r="E259" s="33" t="s">
        <v>343</v>
      </c>
      <c r="F259" s="39"/>
      <c r="G259" s="39"/>
      <c r="H259" s="39"/>
      <c r="I259" s="39"/>
      <c r="J259" s="40"/>
    </row>
    <row r="260" spans="1:16" x14ac:dyDescent="0.25">
      <c r="A260" s="31" t="s">
        <v>46</v>
      </c>
      <c r="B260" s="31">
        <v>63</v>
      </c>
      <c r="C260" s="32" t="s">
        <v>520</v>
      </c>
      <c r="D260" s="31" t="s">
        <v>48</v>
      </c>
      <c r="E260" s="33" t="s">
        <v>521</v>
      </c>
      <c r="F260" s="34" t="s">
        <v>136</v>
      </c>
      <c r="G260" s="35">
        <v>42</v>
      </c>
      <c r="H260" s="36">
        <v>0</v>
      </c>
      <c r="I260" s="36">
        <f>ROUND(G260*H260,P4)</f>
        <v>0</v>
      </c>
      <c r="J260" s="34" t="s">
        <v>51</v>
      </c>
      <c r="O260" s="37">
        <f>I260*0.21</f>
        <v>0</v>
      </c>
      <c r="P260">
        <v>3</v>
      </c>
    </row>
    <row r="261" spans="1:16" ht="60" x14ac:dyDescent="0.25">
      <c r="A261" s="31" t="s">
        <v>52</v>
      </c>
      <c r="B261" s="38"/>
      <c r="C261" s="39"/>
      <c r="D261" s="39"/>
      <c r="E261" s="33" t="s">
        <v>522</v>
      </c>
      <c r="F261" s="39"/>
      <c r="G261" s="39"/>
      <c r="H261" s="39"/>
      <c r="I261" s="39"/>
      <c r="J261" s="40"/>
    </row>
    <row r="262" spans="1:16" ht="45" x14ac:dyDescent="0.25">
      <c r="A262" s="31" t="s">
        <v>60</v>
      </c>
      <c r="B262" s="38"/>
      <c r="C262" s="39"/>
      <c r="D262" s="39"/>
      <c r="E262" s="41" t="s">
        <v>523</v>
      </c>
      <c r="F262" s="39"/>
      <c r="G262" s="39"/>
      <c r="H262" s="39"/>
      <c r="I262" s="39"/>
      <c r="J262" s="40"/>
    </row>
    <row r="263" spans="1:16" ht="60" x14ac:dyDescent="0.25">
      <c r="A263" s="31" t="s">
        <v>54</v>
      </c>
      <c r="B263" s="38"/>
      <c r="C263" s="39"/>
      <c r="D263" s="39"/>
      <c r="E263" s="33" t="s">
        <v>517</v>
      </c>
      <c r="F263" s="39"/>
      <c r="G263" s="39"/>
      <c r="H263" s="39"/>
      <c r="I263" s="39"/>
      <c r="J263" s="40"/>
    </row>
    <row r="264" spans="1:16" x14ac:dyDescent="0.25">
      <c r="A264" s="31" t="s">
        <v>46</v>
      </c>
      <c r="B264" s="31">
        <v>64</v>
      </c>
      <c r="C264" s="32" t="s">
        <v>524</v>
      </c>
      <c r="D264" s="31" t="s">
        <v>48</v>
      </c>
      <c r="E264" s="33" t="s">
        <v>525</v>
      </c>
      <c r="F264" s="34" t="s">
        <v>136</v>
      </c>
      <c r="G264" s="35">
        <v>4</v>
      </c>
      <c r="H264" s="36">
        <v>0</v>
      </c>
      <c r="I264" s="36">
        <f>ROUND(G264*H264,P4)</f>
        <v>0</v>
      </c>
      <c r="J264" s="34" t="s">
        <v>51</v>
      </c>
      <c r="O264" s="37">
        <f>I264*0.21</f>
        <v>0</v>
      </c>
      <c r="P264">
        <v>3</v>
      </c>
    </row>
    <row r="265" spans="1:16" x14ac:dyDescent="0.25">
      <c r="A265" s="31" t="s">
        <v>52</v>
      </c>
      <c r="B265" s="38"/>
      <c r="C265" s="39"/>
      <c r="D265" s="39"/>
      <c r="E265" s="45" t="s">
        <v>48</v>
      </c>
      <c r="F265" s="39"/>
      <c r="G265" s="39"/>
      <c r="H265" s="39"/>
      <c r="I265" s="39"/>
      <c r="J265" s="40"/>
    </row>
    <row r="266" spans="1:16" x14ac:dyDescent="0.25">
      <c r="A266" s="31" t="s">
        <v>60</v>
      </c>
      <c r="B266" s="38"/>
      <c r="C266" s="39"/>
      <c r="D266" s="39"/>
      <c r="E266" s="41" t="s">
        <v>526</v>
      </c>
      <c r="F266" s="39"/>
      <c r="G266" s="39"/>
      <c r="H266" s="39"/>
      <c r="I266" s="39"/>
      <c r="J266" s="40"/>
    </row>
    <row r="267" spans="1:16" ht="45" x14ac:dyDescent="0.25">
      <c r="A267" s="31" t="s">
        <v>54</v>
      </c>
      <c r="B267" s="38"/>
      <c r="C267" s="39"/>
      <c r="D267" s="39"/>
      <c r="E267" s="33" t="s">
        <v>527</v>
      </c>
      <c r="F267" s="39"/>
      <c r="G267" s="39"/>
      <c r="H267" s="39"/>
      <c r="I267" s="39"/>
      <c r="J267" s="40"/>
    </row>
    <row r="268" spans="1:16" x14ac:dyDescent="0.25">
      <c r="A268" s="31" t="s">
        <v>46</v>
      </c>
      <c r="B268" s="31">
        <v>65</v>
      </c>
      <c r="C268" s="32" t="s">
        <v>528</v>
      </c>
      <c r="D268" s="31" t="s">
        <v>48</v>
      </c>
      <c r="E268" s="33" t="s">
        <v>529</v>
      </c>
      <c r="F268" s="34" t="s">
        <v>70</v>
      </c>
      <c r="G268" s="35">
        <v>0.22500000000000001</v>
      </c>
      <c r="H268" s="36">
        <v>0</v>
      </c>
      <c r="I268" s="36">
        <f>ROUND(G268*H268,P4)</f>
        <v>0</v>
      </c>
      <c r="J268" s="34" t="s">
        <v>51</v>
      </c>
      <c r="O268" s="37">
        <f>I268*0.21</f>
        <v>0</v>
      </c>
      <c r="P268">
        <v>3</v>
      </c>
    </row>
    <row r="269" spans="1:16" ht="30" x14ac:dyDescent="0.25">
      <c r="A269" s="31" t="s">
        <v>52</v>
      </c>
      <c r="B269" s="38"/>
      <c r="C269" s="39"/>
      <c r="D269" s="39"/>
      <c r="E269" s="33" t="s">
        <v>530</v>
      </c>
      <c r="F269" s="39"/>
      <c r="G269" s="39"/>
      <c r="H269" s="39"/>
      <c r="I269" s="39"/>
      <c r="J269" s="40"/>
    </row>
    <row r="270" spans="1:16" x14ac:dyDescent="0.25">
      <c r="A270" s="31" t="s">
        <v>60</v>
      </c>
      <c r="B270" s="38"/>
      <c r="C270" s="39"/>
      <c r="D270" s="39"/>
      <c r="E270" s="41" t="s">
        <v>531</v>
      </c>
      <c r="F270" s="39"/>
      <c r="G270" s="39"/>
      <c r="H270" s="39"/>
      <c r="I270" s="39"/>
      <c r="J270" s="40"/>
    </row>
    <row r="271" spans="1:16" ht="150" x14ac:dyDescent="0.25">
      <c r="A271" s="31" t="s">
        <v>54</v>
      </c>
      <c r="B271" s="38"/>
      <c r="C271" s="39"/>
      <c r="D271" s="39"/>
      <c r="E271" s="33" t="s">
        <v>360</v>
      </c>
      <c r="F271" s="39"/>
      <c r="G271" s="39"/>
      <c r="H271" s="39"/>
      <c r="I271" s="39"/>
      <c r="J271" s="40"/>
    </row>
    <row r="272" spans="1:16" x14ac:dyDescent="0.25">
      <c r="A272" s="31" t="s">
        <v>46</v>
      </c>
      <c r="B272" s="31">
        <v>66</v>
      </c>
      <c r="C272" s="32" t="s">
        <v>532</v>
      </c>
      <c r="D272" s="31" t="s">
        <v>48</v>
      </c>
      <c r="E272" s="33" t="s">
        <v>533</v>
      </c>
      <c r="F272" s="34" t="s">
        <v>111</v>
      </c>
      <c r="G272" s="35">
        <v>1</v>
      </c>
      <c r="H272" s="36">
        <v>0</v>
      </c>
      <c r="I272" s="36">
        <f>ROUND(G272*H272,P4)</f>
        <v>0</v>
      </c>
      <c r="J272" s="34" t="s">
        <v>51</v>
      </c>
      <c r="O272" s="37">
        <f>I272*0.21</f>
        <v>0</v>
      </c>
      <c r="P272">
        <v>3</v>
      </c>
    </row>
    <row r="273" spans="1:16" ht="45" x14ac:dyDescent="0.25">
      <c r="A273" s="31" t="s">
        <v>52</v>
      </c>
      <c r="B273" s="38"/>
      <c r="C273" s="39"/>
      <c r="D273" s="39"/>
      <c r="E273" s="33" t="s">
        <v>534</v>
      </c>
      <c r="F273" s="39"/>
      <c r="G273" s="39"/>
      <c r="H273" s="39"/>
      <c r="I273" s="39"/>
      <c r="J273" s="40"/>
    </row>
    <row r="274" spans="1:16" x14ac:dyDescent="0.25">
      <c r="A274" s="31" t="s">
        <v>60</v>
      </c>
      <c r="B274" s="38"/>
      <c r="C274" s="39"/>
      <c r="D274" s="39"/>
      <c r="E274" s="41" t="s">
        <v>98</v>
      </c>
      <c r="F274" s="39"/>
      <c r="G274" s="39"/>
      <c r="H274" s="39"/>
      <c r="I274" s="39"/>
      <c r="J274" s="40"/>
    </row>
    <row r="275" spans="1:16" ht="150" x14ac:dyDescent="0.25">
      <c r="A275" s="31" t="s">
        <v>54</v>
      </c>
      <c r="B275" s="38"/>
      <c r="C275" s="39"/>
      <c r="D275" s="39"/>
      <c r="E275" s="33" t="s">
        <v>535</v>
      </c>
      <c r="F275" s="39"/>
      <c r="G275" s="39"/>
      <c r="H275" s="39"/>
      <c r="I275" s="39"/>
      <c r="J275" s="40"/>
    </row>
    <row r="276" spans="1:16" x14ac:dyDescent="0.25">
      <c r="A276" s="31" t="s">
        <v>46</v>
      </c>
      <c r="B276" s="31">
        <v>69</v>
      </c>
      <c r="C276" s="32" t="s">
        <v>536</v>
      </c>
      <c r="D276" s="31" t="s">
        <v>48</v>
      </c>
      <c r="E276" s="33" t="s">
        <v>537</v>
      </c>
      <c r="F276" s="34" t="s">
        <v>111</v>
      </c>
      <c r="G276" s="35">
        <v>2</v>
      </c>
      <c r="H276" s="36">
        <v>0</v>
      </c>
      <c r="I276" s="36">
        <f>ROUND(G276*H276,P4)</f>
        <v>0</v>
      </c>
      <c r="J276" s="34" t="s">
        <v>51</v>
      </c>
      <c r="O276" s="37">
        <f>I276*0.21</f>
        <v>0</v>
      </c>
      <c r="P276">
        <v>3</v>
      </c>
    </row>
    <row r="277" spans="1:16" ht="30" x14ac:dyDescent="0.25">
      <c r="A277" s="31" t="s">
        <v>52</v>
      </c>
      <c r="B277" s="38"/>
      <c r="C277" s="39"/>
      <c r="D277" s="39"/>
      <c r="E277" s="33" t="s">
        <v>538</v>
      </c>
      <c r="F277" s="39"/>
      <c r="G277" s="39"/>
      <c r="H277" s="39"/>
      <c r="I277" s="39"/>
      <c r="J277" s="40"/>
    </row>
    <row r="278" spans="1:16" x14ac:dyDescent="0.25">
      <c r="A278" s="31" t="s">
        <v>60</v>
      </c>
      <c r="B278" s="38"/>
      <c r="C278" s="39"/>
      <c r="D278" s="39"/>
      <c r="E278" s="41" t="s">
        <v>117</v>
      </c>
      <c r="F278" s="39"/>
      <c r="G278" s="39"/>
      <c r="H278" s="39"/>
      <c r="I278" s="39"/>
      <c r="J278" s="40"/>
    </row>
    <row r="279" spans="1:16" ht="135" x14ac:dyDescent="0.25">
      <c r="A279" s="31" t="s">
        <v>54</v>
      </c>
      <c r="B279" s="38"/>
      <c r="C279" s="39"/>
      <c r="D279" s="39"/>
      <c r="E279" s="33" t="s">
        <v>539</v>
      </c>
      <c r="F279" s="39"/>
      <c r="G279" s="39"/>
      <c r="H279" s="39"/>
      <c r="I279" s="39"/>
      <c r="J279" s="40"/>
    </row>
    <row r="280" spans="1:16" x14ac:dyDescent="0.25">
      <c r="A280" s="31" t="s">
        <v>46</v>
      </c>
      <c r="B280" s="31">
        <v>70</v>
      </c>
      <c r="C280" s="32" t="s">
        <v>540</v>
      </c>
      <c r="D280" s="31" t="s">
        <v>48</v>
      </c>
      <c r="E280" s="33" t="s">
        <v>541</v>
      </c>
      <c r="F280" s="34" t="s">
        <v>111</v>
      </c>
      <c r="G280" s="35">
        <v>1</v>
      </c>
      <c r="H280" s="36">
        <v>0</v>
      </c>
      <c r="I280" s="36">
        <f>ROUND(G280*H280,P4)</f>
        <v>0</v>
      </c>
      <c r="J280" s="34" t="s">
        <v>51</v>
      </c>
      <c r="O280" s="37">
        <f>I280*0.21</f>
        <v>0</v>
      </c>
      <c r="P280">
        <v>3</v>
      </c>
    </row>
    <row r="281" spans="1:16" ht="30" x14ac:dyDescent="0.25">
      <c r="A281" s="31" t="s">
        <v>52</v>
      </c>
      <c r="B281" s="38"/>
      <c r="C281" s="39"/>
      <c r="D281" s="39"/>
      <c r="E281" s="33" t="s">
        <v>542</v>
      </c>
      <c r="F281" s="39"/>
      <c r="G281" s="39"/>
      <c r="H281" s="39"/>
      <c r="I281" s="39"/>
      <c r="J281" s="40"/>
    </row>
    <row r="282" spans="1:16" ht="135" x14ac:dyDescent="0.25">
      <c r="A282" s="31" t="s">
        <v>54</v>
      </c>
      <c r="B282" s="42"/>
      <c r="C282" s="43"/>
      <c r="D282" s="43"/>
      <c r="E282" s="33" t="s">
        <v>539</v>
      </c>
      <c r="F282" s="43"/>
      <c r="G282" s="43"/>
      <c r="H282" s="43"/>
      <c r="I282" s="43"/>
      <c r="J282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3"/>
  <sheetViews>
    <sheetView topLeftCell="B1" workbookViewId="0">
      <selection activeCell="B1" sqref="B1"/>
    </sheetView>
  </sheetViews>
  <sheetFormatPr defaultRowHeight="15" x14ac:dyDescent="0.25"/>
  <cols>
    <col min="1" max="1" width="8.85546875" hidden="1"/>
    <col min="2" max="2" width="15.7109375" customWidth="1"/>
    <col min="3" max="3" width="9.42578125" customWidth="1"/>
    <col min="4" max="4" width="12.5703125" customWidth="1"/>
    <col min="5" max="5" width="63" customWidth="1"/>
    <col min="6" max="6" width="12.5703125" customWidth="1"/>
    <col min="7" max="9" width="15.7109375" customWidth="1"/>
    <col min="10" max="10" width="14.7109375" bestFit="1" customWidth="1"/>
    <col min="15" max="16" width="8.85546875" hidden="1"/>
  </cols>
  <sheetData>
    <row r="1" spans="1:16" x14ac:dyDescent="0.25">
      <c r="A1" s="1" t="s">
        <v>0</v>
      </c>
      <c r="B1" s="9"/>
      <c r="C1" s="10"/>
      <c r="D1" s="10"/>
      <c r="E1" s="11" t="s">
        <v>1</v>
      </c>
      <c r="F1" s="10"/>
      <c r="G1" s="10"/>
      <c r="H1" s="10"/>
      <c r="I1" s="10"/>
      <c r="J1" s="12"/>
      <c r="P1">
        <v>3</v>
      </c>
    </row>
    <row r="2" spans="1:16" ht="20.25" x14ac:dyDescent="0.25">
      <c r="A2" s="1"/>
      <c r="B2" s="13"/>
      <c r="C2" s="14"/>
      <c r="D2" s="14"/>
      <c r="E2" s="15" t="s">
        <v>25</v>
      </c>
      <c r="F2" s="14"/>
      <c r="G2" s="14"/>
      <c r="H2" s="14"/>
      <c r="I2" s="14"/>
      <c r="J2" s="16"/>
    </row>
    <row r="3" spans="1:16" ht="30" x14ac:dyDescent="0.25">
      <c r="A3" s="3" t="s">
        <v>26</v>
      </c>
      <c r="B3" s="17" t="s">
        <v>27</v>
      </c>
      <c r="C3" s="52" t="s">
        <v>28</v>
      </c>
      <c r="D3" s="53"/>
      <c r="E3" s="18" t="s">
        <v>29</v>
      </c>
      <c r="F3" s="14"/>
      <c r="G3" s="14"/>
      <c r="H3" s="19" t="s">
        <v>17</v>
      </c>
      <c r="I3" s="20">
        <f>SUMIFS(I8:I243,A8:A243,"SD")</f>
        <v>0</v>
      </c>
      <c r="J3" s="16"/>
      <c r="O3">
        <v>0</v>
      </c>
      <c r="P3">
        <v>2</v>
      </c>
    </row>
    <row r="4" spans="1:16" x14ac:dyDescent="0.25">
      <c r="A4" s="3" t="s">
        <v>30</v>
      </c>
      <c r="B4" s="17" t="s">
        <v>31</v>
      </c>
      <c r="C4" s="52" t="s">
        <v>17</v>
      </c>
      <c r="D4" s="53"/>
      <c r="E4" s="18" t="s">
        <v>18</v>
      </c>
      <c r="F4" s="14"/>
      <c r="G4" s="14"/>
      <c r="H4" s="14"/>
      <c r="I4" s="14"/>
      <c r="J4" s="16"/>
      <c r="O4">
        <v>0.15</v>
      </c>
      <c r="P4">
        <v>2</v>
      </c>
    </row>
    <row r="5" spans="1:16" x14ac:dyDescent="0.25">
      <c r="A5" s="54" t="s">
        <v>32</v>
      </c>
      <c r="B5" s="55" t="s">
        <v>33</v>
      </c>
      <c r="C5" s="50" t="s">
        <v>34</v>
      </c>
      <c r="D5" s="50" t="s">
        <v>35</v>
      </c>
      <c r="E5" s="50" t="s">
        <v>36</v>
      </c>
      <c r="F5" s="50" t="s">
        <v>37</v>
      </c>
      <c r="G5" s="50" t="s">
        <v>38</v>
      </c>
      <c r="H5" s="50" t="s">
        <v>39</v>
      </c>
      <c r="I5" s="50"/>
      <c r="J5" s="51" t="s">
        <v>40</v>
      </c>
      <c r="O5">
        <v>0.21</v>
      </c>
    </row>
    <row r="6" spans="1:16" x14ac:dyDescent="0.25">
      <c r="A6" s="54"/>
      <c r="B6" s="55"/>
      <c r="C6" s="50"/>
      <c r="D6" s="50"/>
      <c r="E6" s="50"/>
      <c r="F6" s="50"/>
      <c r="G6" s="50"/>
      <c r="H6" s="6" t="s">
        <v>41</v>
      </c>
      <c r="I6" s="6" t="s">
        <v>42</v>
      </c>
      <c r="J6" s="51"/>
    </row>
    <row r="7" spans="1:16" x14ac:dyDescent="0.25">
      <c r="A7" s="23">
        <v>0</v>
      </c>
      <c r="B7" s="21">
        <v>1</v>
      </c>
      <c r="C7" s="24">
        <v>2</v>
      </c>
      <c r="D7" s="6">
        <v>3</v>
      </c>
      <c r="E7" s="24">
        <v>4</v>
      </c>
      <c r="F7" s="6">
        <v>5</v>
      </c>
      <c r="G7" s="6">
        <v>6</v>
      </c>
      <c r="H7" s="6">
        <v>7</v>
      </c>
      <c r="I7" s="24">
        <v>8</v>
      </c>
      <c r="J7" s="22">
        <v>9</v>
      </c>
    </row>
    <row r="8" spans="1:16" x14ac:dyDescent="0.25">
      <c r="A8" s="25" t="s">
        <v>43</v>
      </c>
      <c r="B8" s="26"/>
      <c r="C8" s="27" t="s">
        <v>44</v>
      </c>
      <c r="D8" s="28"/>
      <c r="E8" s="25" t="s">
        <v>45</v>
      </c>
      <c r="F8" s="28"/>
      <c r="G8" s="28"/>
      <c r="H8" s="28"/>
      <c r="I8" s="29">
        <f>SUMIFS(I9:I40,A9:A40,"P")</f>
        <v>0</v>
      </c>
      <c r="J8" s="30"/>
    </row>
    <row r="9" spans="1:16" x14ac:dyDescent="0.25">
      <c r="A9" s="31" t="s">
        <v>46</v>
      </c>
      <c r="B9" s="31">
        <v>1</v>
      </c>
      <c r="C9" s="32" t="s">
        <v>68</v>
      </c>
      <c r="D9" s="31" t="s">
        <v>543</v>
      </c>
      <c r="E9" s="33" t="s">
        <v>69</v>
      </c>
      <c r="F9" s="34" t="s">
        <v>70</v>
      </c>
      <c r="G9" s="35">
        <v>124.43</v>
      </c>
      <c r="H9" s="36">
        <v>0</v>
      </c>
      <c r="I9" s="36">
        <f>ROUND(G9*H9,P4)</f>
        <v>0</v>
      </c>
      <c r="J9" s="34" t="s">
        <v>544</v>
      </c>
      <c r="O9" s="37">
        <f>I9*0.21</f>
        <v>0</v>
      </c>
      <c r="P9">
        <v>3</v>
      </c>
    </row>
    <row r="10" spans="1:16" x14ac:dyDescent="0.25">
      <c r="A10" s="31" t="s">
        <v>52</v>
      </c>
      <c r="B10" s="38"/>
      <c r="C10" s="39"/>
      <c r="D10" s="39"/>
      <c r="E10" s="33" t="s">
        <v>545</v>
      </c>
      <c r="F10" s="39"/>
      <c r="G10" s="39"/>
      <c r="H10" s="39"/>
      <c r="I10" s="39"/>
      <c r="J10" s="40"/>
    </row>
    <row r="11" spans="1:16" ht="45" x14ac:dyDescent="0.25">
      <c r="A11" s="31" t="s">
        <v>60</v>
      </c>
      <c r="B11" s="38"/>
      <c r="C11" s="39"/>
      <c r="D11" s="39"/>
      <c r="E11" s="41" t="s">
        <v>546</v>
      </c>
      <c r="F11" s="39"/>
      <c r="G11" s="39"/>
      <c r="H11" s="39"/>
      <c r="I11" s="39"/>
      <c r="J11" s="40"/>
    </row>
    <row r="12" spans="1:16" ht="30" x14ac:dyDescent="0.25">
      <c r="A12" s="31" t="s">
        <v>54</v>
      </c>
      <c r="B12" s="38"/>
      <c r="C12" s="39"/>
      <c r="D12" s="39"/>
      <c r="E12" s="33" t="s">
        <v>73</v>
      </c>
      <c r="F12" s="39"/>
      <c r="G12" s="39"/>
      <c r="H12" s="39"/>
      <c r="I12" s="39"/>
      <c r="J12" s="40"/>
    </row>
    <row r="13" spans="1:16" x14ac:dyDescent="0.25">
      <c r="A13" s="31" t="s">
        <v>46</v>
      </c>
      <c r="B13" s="31">
        <v>2</v>
      </c>
      <c r="C13" s="32" t="s">
        <v>68</v>
      </c>
      <c r="D13" s="31" t="s">
        <v>547</v>
      </c>
      <c r="E13" s="33" t="s">
        <v>69</v>
      </c>
      <c r="F13" s="34" t="s">
        <v>70</v>
      </c>
      <c r="G13" s="35">
        <v>11.798999999999999</v>
      </c>
      <c r="H13" s="36">
        <v>0</v>
      </c>
      <c r="I13" s="36">
        <f>ROUND(G13*H13,P4)</f>
        <v>0</v>
      </c>
      <c r="J13" s="34" t="s">
        <v>544</v>
      </c>
      <c r="O13" s="37">
        <f>I13*0.21</f>
        <v>0</v>
      </c>
      <c r="P13">
        <v>3</v>
      </c>
    </row>
    <row r="14" spans="1:16" x14ac:dyDescent="0.25">
      <c r="A14" s="31" t="s">
        <v>52</v>
      </c>
      <c r="B14" s="38"/>
      <c r="C14" s="39"/>
      <c r="D14" s="39"/>
      <c r="E14" s="33" t="s">
        <v>548</v>
      </c>
      <c r="F14" s="39"/>
      <c r="G14" s="39"/>
      <c r="H14" s="39"/>
      <c r="I14" s="39"/>
      <c r="J14" s="40"/>
    </row>
    <row r="15" spans="1:16" x14ac:dyDescent="0.25">
      <c r="A15" s="31" t="s">
        <v>60</v>
      </c>
      <c r="B15" s="38"/>
      <c r="C15" s="39"/>
      <c r="D15" s="39"/>
      <c r="E15" s="41" t="s">
        <v>549</v>
      </c>
      <c r="F15" s="39"/>
      <c r="G15" s="39"/>
      <c r="H15" s="39"/>
      <c r="I15" s="39"/>
      <c r="J15" s="40"/>
    </row>
    <row r="16" spans="1:16" ht="30" x14ac:dyDescent="0.25">
      <c r="A16" s="31" t="s">
        <v>54</v>
      </c>
      <c r="B16" s="38"/>
      <c r="C16" s="39"/>
      <c r="D16" s="39"/>
      <c r="E16" s="33" t="s">
        <v>73</v>
      </c>
      <c r="F16" s="39"/>
      <c r="G16" s="39"/>
      <c r="H16" s="39"/>
      <c r="I16" s="39"/>
      <c r="J16" s="40"/>
    </row>
    <row r="17" spans="1:16" x14ac:dyDescent="0.25">
      <c r="A17" s="31" t="s">
        <v>46</v>
      </c>
      <c r="B17" s="31">
        <v>3</v>
      </c>
      <c r="C17" s="32" t="s">
        <v>550</v>
      </c>
      <c r="D17" s="31" t="s">
        <v>543</v>
      </c>
      <c r="E17" s="33" t="s">
        <v>69</v>
      </c>
      <c r="F17" s="34" t="s">
        <v>427</v>
      </c>
      <c r="G17" s="35">
        <v>50.811999999999998</v>
      </c>
      <c r="H17" s="36">
        <v>0</v>
      </c>
      <c r="I17" s="36">
        <f>ROUND(G17*H17,P4)</f>
        <v>0</v>
      </c>
      <c r="J17" s="34" t="s">
        <v>544</v>
      </c>
      <c r="O17" s="37">
        <f>I17*0.21</f>
        <v>0</v>
      </c>
      <c r="P17">
        <v>3</v>
      </c>
    </row>
    <row r="18" spans="1:16" ht="30" x14ac:dyDescent="0.25">
      <c r="A18" s="31" t="s">
        <v>52</v>
      </c>
      <c r="B18" s="38"/>
      <c r="C18" s="39"/>
      <c r="D18" s="39"/>
      <c r="E18" s="33" t="s">
        <v>551</v>
      </c>
      <c r="F18" s="39"/>
      <c r="G18" s="39"/>
      <c r="H18" s="39"/>
      <c r="I18" s="39"/>
      <c r="J18" s="40"/>
    </row>
    <row r="19" spans="1:16" ht="60" x14ac:dyDescent="0.25">
      <c r="A19" s="31" t="s">
        <v>60</v>
      </c>
      <c r="B19" s="38"/>
      <c r="C19" s="39"/>
      <c r="D19" s="39"/>
      <c r="E19" s="41" t="s">
        <v>552</v>
      </c>
      <c r="F19" s="39"/>
      <c r="G19" s="39"/>
      <c r="H19" s="39"/>
      <c r="I19" s="39"/>
      <c r="J19" s="40"/>
    </row>
    <row r="20" spans="1:16" ht="30" x14ac:dyDescent="0.25">
      <c r="A20" s="31" t="s">
        <v>54</v>
      </c>
      <c r="B20" s="38"/>
      <c r="C20" s="39"/>
      <c r="D20" s="39"/>
      <c r="E20" s="33" t="s">
        <v>73</v>
      </c>
      <c r="F20" s="39"/>
      <c r="G20" s="39"/>
      <c r="H20" s="39"/>
      <c r="I20" s="39"/>
      <c r="J20" s="40"/>
    </row>
    <row r="21" spans="1:16" x14ac:dyDescent="0.25">
      <c r="A21" s="31" t="s">
        <v>46</v>
      </c>
      <c r="B21" s="31">
        <v>4</v>
      </c>
      <c r="C21" s="32" t="s">
        <v>550</v>
      </c>
      <c r="D21" s="31" t="s">
        <v>547</v>
      </c>
      <c r="E21" s="33" t="s">
        <v>69</v>
      </c>
      <c r="F21" s="34" t="s">
        <v>427</v>
      </c>
      <c r="G21" s="35">
        <v>39.844999999999999</v>
      </c>
      <c r="H21" s="36">
        <v>0</v>
      </c>
      <c r="I21" s="36">
        <f>ROUND(G21*H21,P4)</f>
        <v>0</v>
      </c>
      <c r="J21" s="34" t="s">
        <v>544</v>
      </c>
      <c r="O21" s="37">
        <f>I21*0.21</f>
        <v>0</v>
      </c>
      <c r="P21">
        <v>3</v>
      </c>
    </row>
    <row r="22" spans="1:16" ht="30" x14ac:dyDescent="0.25">
      <c r="A22" s="31" t="s">
        <v>52</v>
      </c>
      <c r="B22" s="38"/>
      <c r="C22" s="39"/>
      <c r="D22" s="39"/>
      <c r="E22" s="33" t="s">
        <v>553</v>
      </c>
      <c r="F22" s="39"/>
      <c r="G22" s="39"/>
      <c r="H22" s="39"/>
      <c r="I22" s="39"/>
      <c r="J22" s="40"/>
    </row>
    <row r="23" spans="1:16" x14ac:dyDescent="0.25">
      <c r="A23" s="31" t="s">
        <v>60</v>
      </c>
      <c r="B23" s="38"/>
      <c r="C23" s="39"/>
      <c r="D23" s="39"/>
      <c r="E23" s="41" t="s">
        <v>554</v>
      </c>
      <c r="F23" s="39"/>
      <c r="G23" s="39"/>
      <c r="H23" s="39"/>
      <c r="I23" s="39"/>
      <c r="J23" s="40"/>
    </row>
    <row r="24" spans="1:16" ht="30" x14ac:dyDescent="0.25">
      <c r="A24" s="31" t="s">
        <v>54</v>
      </c>
      <c r="B24" s="38"/>
      <c r="C24" s="39"/>
      <c r="D24" s="39"/>
      <c r="E24" s="33" t="s">
        <v>73</v>
      </c>
      <c r="F24" s="39"/>
      <c r="G24" s="39"/>
      <c r="H24" s="39"/>
      <c r="I24" s="39"/>
      <c r="J24" s="40"/>
    </row>
    <row r="25" spans="1:16" x14ac:dyDescent="0.25">
      <c r="A25" s="31" t="s">
        <v>46</v>
      </c>
      <c r="B25" s="31">
        <v>5</v>
      </c>
      <c r="C25" s="32" t="s">
        <v>555</v>
      </c>
      <c r="D25" s="31" t="s">
        <v>48</v>
      </c>
      <c r="E25" s="33" t="s">
        <v>556</v>
      </c>
      <c r="F25" s="34" t="s">
        <v>427</v>
      </c>
      <c r="G25" s="35">
        <v>25.132999999999999</v>
      </c>
      <c r="H25" s="36">
        <v>0</v>
      </c>
      <c r="I25" s="36">
        <f>ROUND(G25*H25,P4)</f>
        <v>0</v>
      </c>
      <c r="J25" s="34" t="s">
        <v>544</v>
      </c>
      <c r="O25" s="37">
        <f>I25*0.21</f>
        <v>0</v>
      </c>
      <c r="P25">
        <v>3</v>
      </c>
    </row>
    <row r="26" spans="1:16" ht="45" x14ac:dyDescent="0.25">
      <c r="A26" s="31" t="s">
        <v>52</v>
      </c>
      <c r="B26" s="38"/>
      <c r="C26" s="39"/>
      <c r="D26" s="39"/>
      <c r="E26" s="33" t="s">
        <v>557</v>
      </c>
      <c r="F26" s="39"/>
      <c r="G26" s="39"/>
      <c r="H26" s="39"/>
      <c r="I26" s="39"/>
      <c r="J26" s="40"/>
    </row>
    <row r="27" spans="1:16" ht="45" x14ac:dyDescent="0.25">
      <c r="A27" s="31" t="s">
        <v>60</v>
      </c>
      <c r="B27" s="38"/>
      <c r="C27" s="39"/>
      <c r="D27" s="39"/>
      <c r="E27" s="41" t="s">
        <v>558</v>
      </c>
      <c r="F27" s="39"/>
      <c r="G27" s="39"/>
      <c r="H27" s="39"/>
      <c r="I27" s="39"/>
      <c r="J27" s="40"/>
    </row>
    <row r="28" spans="1:16" ht="30" x14ac:dyDescent="0.25">
      <c r="A28" s="31" t="s">
        <v>54</v>
      </c>
      <c r="B28" s="38"/>
      <c r="C28" s="39"/>
      <c r="D28" s="39"/>
      <c r="E28" s="33" t="s">
        <v>73</v>
      </c>
      <c r="F28" s="39"/>
      <c r="G28" s="39"/>
      <c r="H28" s="39"/>
      <c r="I28" s="39"/>
      <c r="J28" s="40"/>
    </row>
    <row r="29" spans="1:16" x14ac:dyDescent="0.25">
      <c r="A29" s="31" t="s">
        <v>46</v>
      </c>
      <c r="B29" s="31">
        <v>6</v>
      </c>
      <c r="C29" s="32" t="s">
        <v>559</v>
      </c>
      <c r="D29" s="31" t="s">
        <v>48</v>
      </c>
      <c r="E29" s="33" t="s">
        <v>560</v>
      </c>
      <c r="F29" s="34" t="s">
        <v>50</v>
      </c>
      <c r="G29" s="35">
        <v>1</v>
      </c>
      <c r="H29" s="36">
        <v>0</v>
      </c>
      <c r="I29" s="36">
        <f>ROUND(G29*H29,P4)</f>
        <v>0</v>
      </c>
      <c r="J29" s="34" t="s">
        <v>544</v>
      </c>
      <c r="O29" s="37">
        <f>I29*0.21</f>
        <v>0</v>
      </c>
      <c r="P29">
        <v>3</v>
      </c>
    </row>
    <row r="30" spans="1:16" ht="60" x14ac:dyDescent="0.25">
      <c r="A30" s="31" t="s">
        <v>52</v>
      </c>
      <c r="B30" s="38"/>
      <c r="C30" s="39"/>
      <c r="D30" s="39"/>
      <c r="E30" s="33" t="s">
        <v>561</v>
      </c>
      <c r="F30" s="39"/>
      <c r="G30" s="39"/>
      <c r="H30" s="39"/>
      <c r="I30" s="39"/>
      <c r="J30" s="40"/>
    </row>
    <row r="31" spans="1:16" x14ac:dyDescent="0.25">
      <c r="A31" s="31" t="s">
        <v>60</v>
      </c>
      <c r="B31" s="38"/>
      <c r="C31" s="39"/>
      <c r="D31" s="39"/>
      <c r="E31" s="41" t="s">
        <v>98</v>
      </c>
      <c r="F31" s="39"/>
      <c r="G31" s="39"/>
      <c r="H31" s="39"/>
      <c r="I31" s="39"/>
      <c r="J31" s="40"/>
    </row>
    <row r="32" spans="1:16" ht="60" x14ac:dyDescent="0.25">
      <c r="A32" s="31" t="s">
        <v>54</v>
      </c>
      <c r="B32" s="38"/>
      <c r="C32" s="39"/>
      <c r="D32" s="39"/>
      <c r="E32" s="33" t="s">
        <v>562</v>
      </c>
      <c r="F32" s="39"/>
      <c r="G32" s="39"/>
      <c r="H32" s="39"/>
      <c r="I32" s="39"/>
      <c r="J32" s="40"/>
    </row>
    <row r="33" spans="1:16" x14ac:dyDescent="0.25">
      <c r="A33" s="31" t="s">
        <v>46</v>
      </c>
      <c r="B33" s="31">
        <v>7</v>
      </c>
      <c r="C33" s="32" t="s">
        <v>95</v>
      </c>
      <c r="D33" s="31" t="s">
        <v>48</v>
      </c>
      <c r="E33" s="33" t="s">
        <v>96</v>
      </c>
      <c r="F33" s="34" t="s">
        <v>50</v>
      </c>
      <c r="G33" s="35">
        <v>1</v>
      </c>
      <c r="H33" s="36">
        <v>0</v>
      </c>
      <c r="I33" s="36">
        <f>ROUND(G33*H33,P4)</f>
        <v>0</v>
      </c>
      <c r="J33" s="34" t="s">
        <v>544</v>
      </c>
      <c r="O33" s="37">
        <f>I33*0.21</f>
        <v>0</v>
      </c>
      <c r="P33">
        <v>3</v>
      </c>
    </row>
    <row r="34" spans="1:16" ht="105" x14ac:dyDescent="0.25">
      <c r="A34" s="31" t="s">
        <v>52</v>
      </c>
      <c r="B34" s="38"/>
      <c r="C34" s="39"/>
      <c r="D34" s="39"/>
      <c r="E34" s="33" t="s">
        <v>97</v>
      </c>
      <c r="F34" s="39"/>
      <c r="G34" s="39"/>
      <c r="H34" s="39"/>
      <c r="I34" s="39"/>
      <c r="J34" s="40"/>
    </row>
    <row r="35" spans="1:16" x14ac:dyDescent="0.25">
      <c r="A35" s="31" t="s">
        <v>60</v>
      </c>
      <c r="B35" s="38"/>
      <c r="C35" s="39"/>
      <c r="D35" s="39"/>
      <c r="E35" s="41" t="s">
        <v>98</v>
      </c>
      <c r="F35" s="39"/>
      <c r="G35" s="39"/>
      <c r="H35" s="39"/>
      <c r="I35" s="39"/>
      <c r="J35" s="40"/>
    </row>
    <row r="36" spans="1:16" ht="30" x14ac:dyDescent="0.25">
      <c r="A36" s="31" t="s">
        <v>54</v>
      </c>
      <c r="B36" s="38"/>
      <c r="C36" s="39"/>
      <c r="D36" s="39"/>
      <c r="E36" s="33" t="s">
        <v>93</v>
      </c>
      <c r="F36" s="39"/>
      <c r="G36" s="39"/>
      <c r="H36" s="39"/>
      <c r="I36" s="39"/>
      <c r="J36" s="40"/>
    </row>
    <row r="37" spans="1:16" ht="30" x14ac:dyDescent="0.25">
      <c r="A37" s="31" t="s">
        <v>46</v>
      </c>
      <c r="B37" s="31">
        <v>8</v>
      </c>
      <c r="C37" s="32" t="s">
        <v>99</v>
      </c>
      <c r="D37" s="31" t="s">
        <v>48</v>
      </c>
      <c r="E37" s="33" t="s">
        <v>100</v>
      </c>
      <c r="F37" s="34" t="s">
        <v>50</v>
      </c>
      <c r="G37" s="35">
        <v>1</v>
      </c>
      <c r="H37" s="36">
        <v>0</v>
      </c>
      <c r="I37" s="36">
        <f>ROUND(G37*H37,P4)</f>
        <v>0</v>
      </c>
      <c r="J37" s="34" t="s">
        <v>544</v>
      </c>
      <c r="O37" s="37">
        <f>I37*0.21</f>
        <v>0</v>
      </c>
      <c r="P37">
        <v>3</v>
      </c>
    </row>
    <row r="38" spans="1:16" x14ac:dyDescent="0.25">
      <c r="A38" s="31" t="s">
        <v>52</v>
      </c>
      <c r="B38" s="38"/>
      <c r="C38" s="39"/>
      <c r="D38" s="39"/>
      <c r="E38" s="33" t="s">
        <v>101</v>
      </c>
      <c r="F38" s="39"/>
      <c r="G38" s="39"/>
      <c r="H38" s="39"/>
      <c r="I38" s="39"/>
      <c r="J38" s="40"/>
    </row>
    <row r="39" spans="1:16" x14ac:dyDescent="0.25">
      <c r="A39" s="31" t="s">
        <v>60</v>
      </c>
      <c r="B39" s="38"/>
      <c r="C39" s="39"/>
      <c r="D39" s="39"/>
      <c r="E39" s="41" t="s">
        <v>98</v>
      </c>
      <c r="F39" s="39"/>
      <c r="G39" s="39"/>
      <c r="H39" s="39"/>
      <c r="I39" s="39"/>
      <c r="J39" s="40"/>
    </row>
    <row r="40" spans="1:16" ht="30" x14ac:dyDescent="0.25">
      <c r="A40" s="31" t="s">
        <v>54</v>
      </c>
      <c r="B40" s="38"/>
      <c r="C40" s="39"/>
      <c r="D40" s="39"/>
      <c r="E40" s="33" t="s">
        <v>93</v>
      </c>
      <c r="F40" s="39"/>
      <c r="G40" s="39"/>
      <c r="H40" s="39"/>
      <c r="I40" s="39"/>
      <c r="J40" s="40"/>
    </row>
    <row r="41" spans="1:16" x14ac:dyDescent="0.25">
      <c r="A41" s="25" t="s">
        <v>43</v>
      </c>
      <c r="B41" s="26"/>
      <c r="C41" s="27" t="s">
        <v>57</v>
      </c>
      <c r="D41" s="28"/>
      <c r="E41" s="25" t="s">
        <v>102</v>
      </c>
      <c r="F41" s="28"/>
      <c r="G41" s="28"/>
      <c r="H41" s="28"/>
      <c r="I41" s="29">
        <f>SUMIFS(I42:I89,A42:A89,"P")</f>
        <v>0</v>
      </c>
      <c r="J41" s="30"/>
    </row>
    <row r="42" spans="1:16" x14ac:dyDescent="0.25">
      <c r="A42" s="31" t="s">
        <v>46</v>
      </c>
      <c r="B42" s="31">
        <v>9</v>
      </c>
      <c r="C42" s="32" t="s">
        <v>563</v>
      </c>
      <c r="D42" s="31" t="s">
        <v>48</v>
      </c>
      <c r="E42" s="33" t="s">
        <v>564</v>
      </c>
      <c r="F42" s="34" t="s">
        <v>111</v>
      </c>
      <c r="G42" s="35">
        <v>11</v>
      </c>
      <c r="H42" s="36">
        <v>0</v>
      </c>
      <c r="I42" s="36">
        <f>ROUND(G42*H42,P4)</f>
        <v>0</v>
      </c>
      <c r="J42" s="34" t="s">
        <v>544</v>
      </c>
      <c r="O42" s="37">
        <f>I42*0.21</f>
        <v>0</v>
      </c>
      <c r="P42">
        <v>3</v>
      </c>
    </row>
    <row r="43" spans="1:16" ht="30" x14ac:dyDescent="0.25">
      <c r="A43" s="31" t="s">
        <v>52</v>
      </c>
      <c r="B43" s="38"/>
      <c r="C43" s="39"/>
      <c r="D43" s="39"/>
      <c r="E43" s="33" t="s">
        <v>565</v>
      </c>
      <c r="F43" s="39"/>
      <c r="G43" s="39"/>
      <c r="H43" s="39"/>
      <c r="I43" s="39"/>
      <c r="J43" s="40"/>
    </row>
    <row r="44" spans="1:16" x14ac:dyDescent="0.25">
      <c r="A44" s="31" t="s">
        <v>60</v>
      </c>
      <c r="B44" s="38"/>
      <c r="C44" s="39"/>
      <c r="D44" s="39"/>
      <c r="E44" s="41" t="s">
        <v>566</v>
      </c>
      <c r="F44" s="39"/>
      <c r="G44" s="39"/>
      <c r="H44" s="39"/>
      <c r="I44" s="39"/>
      <c r="J44" s="40"/>
    </row>
    <row r="45" spans="1:16" ht="150" x14ac:dyDescent="0.25">
      <c r="A45" s="31" t="s">
        <v>54</v>
      </c>
      <c r="B45" s="38"/>
      <c r="C45" s="39"/>
      <c r="D45" s="39"/>
      <c r="E45" s="33" t="s">
        <v>567</v>
      </c>
      <c r="F45" s="39"/>
      <c r="G45" s="39"/>
      <c r="H45" s="39"/>
      <c r="I45" s="39"/>
      <c r="J45" s="40"/>
    </row>
    <row r="46" spans="1:16" ht="30" x14ac:dyDescent="0.25">
      <c r="A46" s="31" t="s">
        <v>46</v>
      </c>
      <c r="B46" s="31">
        <v>10</v>
      </c>
      <c r="C46" s="32" t="s">
        <v>118</v>
      </c>
      <c r="D46" s="31" t="s">
        <v>48</v>
      </c>
      <c r="E46" s="33" t="s">
        <v>119</v>
      </c>
      <c r="F46" s="34" t="s">
        <v>70</v>
      </c>
      <c r="G46" s="35">
        <v>9.9730000000000008</v>
      </c>
      <c r="H46" s="36">
        <v>0</v>
      </c>
      <c r="I46" s="36">
        <f>ROUND(G46*H46,P4)</f>
        <v>0</v>
      </c>
      <c r="J46" s="34" t="s">
        <v>544</v>
      </c>
      <c r="O46" s="37">
        <f>I46*0.21</f>
        <v>0</v>
      </c>
      <c r="P46">
        <v>3</v>
      </c>
    </row>
    <row r="47" spans="1:16" x14ac:dyDescent="0.25">
      <c r="A47" s="31" t="s">
        <v>52</v>
      </c>
      <c r="B47" s="38"/>
      <c r="C47" s="39"/>
      <c r="D47" s="39"/>
      <c r="E47" s="33" t="s">
        <v>568</v>
      </c>
      <c r="F47" s="39"/>
      <c r="G47" s="39"/>
      <c r="H47" s="39"/>
      <c r="I47" s="39"/>
      <c r="J47" s="40"/>
    </row>
    <row r="48" spans="1:16" ht="60" x14ac:dyDescent="0.25">
      <c r="A48" s="31" t="s">
        <v>60</v>
      </c>
      <c r="B48" s="38"/>
      <c r="C48" s="39"/>
      <c r="D48" s="39"/>
      <c r="E48" s="41" t="s">
        <v>569</v>
      </c>
      <c r="F48" s="39"/>
      <c r="G48" s="39"/>
      <c r="H48" s="39"/>
      <c r="I48" s="39"/>
      <c r="J48" s="40"/>
    </row>
    <row r="49" spans="1:16" ht="90" x14ac:dyDescent="0.25">
      <c r="A49" s="31" t="s">
        <v>54</v>
      </c>
      <c r="B49" s="38"/>
      <c r="C49" s="39"/>
      <c r="D49" s="39"/>
      <c r="E49" s="33" t="s">
        <v>121</v>
      </c>
      <c r="F49" s="39"/>
      <c r="G49" s="39"/>
      <c r="H49" s="39"/>
      <c r="I49" s="39"/>
      <c r="J49" s="40"/>
    </row>
    <row r="50" spans="1:16" ht="30" x14ac:dyDescent="0.25">
      <c r="A50" s="31" t="s">
        <v>46</v>
      </c>
      <c r="B50" s="31">
        <v>11</v>
      </c>
      <c r="C50" s="32" t="s">
        <v>126</v>
      </c>
      <c r="D50" s="31" t="s">
        <v>48</v>
      </c>
      <c r="E50" s="33" t="s">
        <v>127</v>
      </c>
      <c r="F50" s="34" t="s">
        <v>70</v>
      </c>
      <c r="G50" s="35">
        <v>11.798999999999999</v>
      </c>
      <c r="H50" s="36">
        <v>0</v>
      </c>
      <c r="I50" s="36">
        <f>ROUND(G50*H50,P4)</f>
        <v>0</v>
      </c>
      <c r="J50" s="34" t="s">
        <v>544</v>
      </c>
      <c r="O50" s="37">
        <f>I50*0.21</f>
        <v>0</v>
      </c>
      <c r="P50">
        <v>3</v>
      </c>
    </row>
    <row r="51" spans="1:16" x14ac:dyDescent="0.25">
      <c r="A51" s="31" t="s">
        <v>52</v>
      </c>
      <c r="B51" s="38"/>
      <c r="C51" s="39"/>
      <c r="D51" s="39"/>
      <c r="E51" s="33" t="s">
        <v>570</v>
      </c>
      <c r="F51" s="39"/>
      <c r="G51" s="39"/>
      <c r="H51" s="39"/>
      <c r="I51" s="39"/>
      <c r="J51" s="40"/>
    </row>
    <row r="52" spans="1:16" ht="75" x14ac:dyDescent="0.25">
      <c r="A52" s="31" t="s">
        <v>60</v>
      </c>
      <c r="B52" s="38"/>
      <c r="C52" s="39"/>
      <c r="D52" s="39"/>
      <c r="E52" s="41" t="s">
        <v>571</v>
      </c>
      <c r="F52" s="39"/>
      <c r="G52" s="39"/>
      <c r="H52" s="39"/>
      <c r="I52" s="39"/>
      <c r="J52" s="40"/>
    </row>
    <row r="53" spans="1:16" ht="90" x14ac:dyDescent="0.25">
      <c r="A53" s="31" t="s">
        <v>54</v>
      </c>
      <c r="B53" s="38"/>
      <c r="C53" s="39"/>
      <c r="D53" s="39"/>
      <c r="E53" s="33" t="s">
        <v>121</v>
      </c>
      <c r="F53" s="39"/>
      <c r="G53" s="39"/>
      <c r="H53" s="39"/>
      <c r="I53" s="39"/>
      <c r="J53" s="40"/>
    </row>
    <row r="54" spans="1:16" ht="30" x14ac:dyDescent="0.25">
      <c r="A54" s="31" t="s">
        <v>46</v>
      </c>
      <c r="B54" s="31">
        <v>12</v>
      </c>
      <c r="C54" s="32" t="s">
        <v>572</v>
      </c>
      <c r="D54" s="31" t="s">
        <v>48</v>
      </c>
      <c r="E54" s="33" t="s">
        <v>573</v>
      </c>
      <c r="F54" s="34" t="s">
        <v>136</v>
      </c>
      <c r="G54" s="35">
        <v>45.5</v>
      </c>
      <c r="H54" s="36">
        <v>0</v>
      </c>
      <c r="I54" s="36">
        <f>ROUND(G54*H54,P4)</f>
        <v>0</v>
      </c>
      <c r="J54" s="34" t="s">
        <v>544</v>
      </c>
      <c r="O54" s="37">
        <f>I54*0.21</f>
        <v>0</v>
      </c>
      <c r="P54">
        <v>3</v>
      </c>
    </row>
    <row r="55" spans="1:16" x14ac:dyDescent="0.25">
      <c r="A55" s="31" t="s">
        <v>52</v>
      </c>
      <c r="B55" s="38"/>
      <c r="C55" s="39"/>
      <c r="D55" s="39"/>
      <c r="E55" s="33" t="s">
        <v>568</v>
      </c>
      <c r="F55" s="39"/>
      <c r="G55" s="39"/>
      <c r="H55" s="39"/>
      <c r="I55" s="39"/>
      <c r="J55" s="40"/>
    </row>
    <row r="56" spans="1:16" x14ac:dyDescent="0.25">
      <c r="A56" s="31" t="s">
        <v>60</v>
      </c>
      <c r="B56" s="38"/>
      <c r="C56" s="39"/>
      <c r="D56" s="39"/>
      <c r="E56" s="41" t="s">
        <v>574</v>
      </c>
      <c r="F56" s="39"/>
      <c r="G56" s="39"/>
      <c r="H56" s="39"/>
      <c r="I56" s="39"/>
      <c r="J56" s="40"/>
    </row>
    <row r="57" spans="1:16" ht="90" x14ac:dyDescent="0.25">
      <c r="A57" s="31" t="s">
        <v>54</v>
      </c>
      <c r="B57" s="38"/>
      <c r="C57" s="39"/>
      <c r="D57" s="39"/>
      <c r="E57" s="33" t="s">
        <v>121</v>
      </c>
      <c r="F57" s="39"/>
      <c r="G57" s="39"/>
      <c r="H57" s="39"/>
      <c r="I57" s="39"/>
      <c r="J57" s="40"/>
    </row>
    <row r="58" spans="1:16" x14ac:dyDescent="0.25">
      <c r="A58" s="31" t="s">
        <v>46</v>
      </c>
      <c r="B58" s="31">
        <v>13</v>
      </c>
      <c r="C58" s="32" t="s">
        <v>575</v>
      </c>
      <c r="D58" s="31" t="s">
        <v>48</v>
      </c>
      <c r="E58" s="33" t="s">
        <v>576</v>
      </c>
      <c r="F58" s="34" t="s">
        <v>70</v>
      </c>
      <c r="G58" s="35">
        <v>3.99</v>
      </c>
      <c r="H58" s="36">
        <v>0</v>
      </c>
      <c r="I58" s="36">
        <f>ROUND(G58*H58,P4)</f>
        <v>0</v>
      </c>
      <c r="J58" s="34" t="s">
        <v>544</v>
      </c>
      <c r="O58" s="37">
        <f>I58*0.21</f>
        <v>0</v>
      </c>
      <c r="P58">
        <v>3</v>
      </c>
    </row>
    <row r="59" spans="1:16" ht="60" x14ac:dyDescent="0.25">
      <c r="A59" s="31" t="s">
        <v>52</v>
      </c>
      <c r="B59" s="38"/>
      <c r="C59" s="39"/>
      <c r="D59" s="39"/>
      <c r="E59" s="33" t="s">
        <v>577</v>
      </c>
      <c r="F59" s="39"/>
      <c r="G59" s="39"/>
      <c r="H59" s="39"/>
      <c r="I59" s="39"/>
      <c r="J59" s="40"/>
    </row>
    <row r="60" spans="1:16" ht="60" x14ac:dyDescent="0.25">
      <c r="A60" s="31" t="s">
        <v>60</v>
      </c>
      <c r="B60" s="38"/>
      <c r="C60" s="39"/>
      <c r="D60" s="39"/>
      <c r="E60" s="41" t="s">
        <v>578</v>
      </c>
      <c r="F60" s="39"/>
      <c r="G60" s="39"/>
      <c r="H60" s="39"/>
      <c r="I60" s="39"/>
      <c r="J60" s="40"/>
    </row>
    <row r="61" spans="1:16" ht="90" x14ac:dyDescent="0.25">
      <c r="A61" s="31" t="s">
        <v>54</v>
      </c>
      <c r="B61" s="38"/>
      <c r="C61" s="39"/>
      <c r="D61" s="39"/>
      <c r="E61" s="33" t="s">
        <v>121</v>
      </c>
      <c r="F61" s="39"/>
      <c r="G61" s="39"/>
      <c r="H61" s="39"/>
      <c r="I61" s="39"/>
      <c r="J61" s="40"/>
    </row>
    <row r="62" spans="1:16" x14ac:dyDescent="0.25">
      <c r="A62" s="31" t="s">
        <v>46</v>
      </c>
      <c r="B62" s="31">
        <v>14</v>
      </c>
      <c r="C62" s="32" t="s">
        <v>579</v>
      </c>
      <c r="D62" s="31" t="s">
        <v>48</v>
      </c>
      <c r="E62" s="33" t="s">
        <v>580</v>
      </c>
      <c r="F62" s="34" t="s">
        <v>581</v>
      </c>
      <c r="G62" s="35">
        <v>1292.5</v>
      </c>
      <c r="H62" s="36">
        <v>0</v>
      </c>
      <c r="I62" s="36">
        <f>ROUND(G62*H62,P4)</f>
        <v>0</v>
      </c>
      <c r="J62" s="34" t="s">
        <v>544</v>
      </c>
      <c r="O62" s="37">
        <f>I62*0.21</f>
        <v>0</v>
      </c>
      <c r="P62">
        <v>3</v>
      </c>
    </row>
    <row r="63" spans="1:16" ht="60" x14ac:dyDescent="0.25">
      <c r="A63" s="31" t="s">
        <v>52</v>
      </c>
      <c r="B63" s="38"/>
      <c r="C63" s="39"/>
      <c r="D63" s="39"/>
      <c r="E63" s="33" t="s">
        <v>582</v>
      </c>
      <c r="F63" s="39"/>
      <c r="G63" s="39"/>
      <c r="H63" s="39"/>
      <c r="I63" s="39"/>
      <c r="J63" s="40"/>
    </row>
    <row r="64" spans="1:16" ht="60" x14ac:dyDescent="0.25">
      <c r="A64" s="31" t="s">
        <v>60</v>
      </c>
      <c r="B64" s="38"/>
      <c r="C64" s="39"/>
      <c r="D64" s="39"/>
      <c r="E64" s="41" t="s">
        <v>583</v>
      </c>
      <c r="F64" s="39"/>
      <c r="G64" s="39"/>
      <c r="H64" s="39"/>
      <c r="I64" s="39"/>
      <c r="J64" s="40"/>
    </row>
    <row r="65" spans="1:16" ht="45" x14ac:dyDescent="0.25">
      <c r="A65" s="31" t="s">
        <v>54</v>
      </c>
      <c r="B65" s="38"/>
      <c r="C65" s="39"/>
      <c r="D65" s="39"/>
      <c r="E65" s="33" t="s">
        <v>584</v>
      </c>
      <c r="F65" s="39"/>
      <c r="G65" s="39"/>
      <c r="H65" s="39"/>
      <c r="I65" s="39"/>
      <c r="J65" s="40"/>
    </row>
    <row r="66" spans="1:16" x14ac:dyDescent="0.25">
      <c r="A66" s="31" t="s">
        <v>46</v>
      </c>
      <c r="B66" s="31">
        <v>15</v>
      </c>
      <c r="C66" s="32" t="s">
        <v>585</v>
      </c>
      <c r="D66" s="31" t="s">
        <v>48</v>
      </c>
      <c r="E66" s="33" t="s">
        <v>586</v>
      </c>
      <c r="F66" s="34" t="s">
        <v>70</v>
      </c>
      <c r="G66" s="35">
        <v>1.468</v>
      </c>
      <c r="H66" s="36">
        <v>0</v>
      </c>
      <c r="I66" s="36">
        <f>ROUND(G66*H66,P4)</f>
        <v>0</v>
      </c>
      <c r="J66" s="34" t="s">
        <v>544</v>
      </c>
      <c r="O66" s="37">
        <f>I66*0.21</f>
        <v>0</v>
      </c>
      <c r="P66">
        <v>3</v>
      </c>
    </row>
    <row r="67" spans="1:16" x14ac:dyDescent="0.25">
      <c r="A67" s="31" t="s">
        <v>52</v>
      </c>
      <c r="B67" s="38"/>
      <c r="C67" s="39"/>
      <c r="D67" s="39"/>
      <c r="E67" s="33" t="s">
        <v>587</v>
      </c>
      <c r="F67" s="39"/>
      <c r="G67" s="39"/>
      <c r="H67" s="39"/>
      <c r="I67" s="39"/>
      <c r="J67" s="40"/>
    </row>
    <row r="68" spans="1:16" ht="30" x14ac:dyDescent="0.25">
      <c r="A68" s="31" t="s">
        <v>60</v>
      </c>
      <c r="B68" s="38"/>
      <c r="C68" s="39"/>
      <c r="D68" s="39"/>
      <c r="E68" s="41" t="s">
        <v>588</v>
      </c>
      <c r="F68" s="39"/>
      <c r="G68" s="39"/>
      <c r="H68" s="39"/>
      <c r="I68" s="39"/>
      <c r="J68" s="40"/>
    </row>
    <row r="69" spans="1:16" ht="409.5" x14ac:dyDescent="0.25">
      <c r="A69" s="31" t="s">
        <v>54</v>
      </c>
      <c r="B69" s="38"/>
      <c r="C69" s="39"/>
      <c r="D69" s="39"/>
      <c r="E69" s="33" t="s">
        <v>589</v>
      </c>
      <c r="F69" s="39"/>
      <c r="G69" s="39"/>
      <c r="H69" s="39"/>
      <c r="I69" s="39"/>
      <c r="J69" s="40"/>
    </row>
    <row r="70" spans="1:16" x14ac:dyDescent="0.25">
      <c r="A70" s="31" t="s">
        <v>46</v>
      </c>
      <c r="B70" s="31">
        <v>16</v>
      </c>
      <c r="C70" s="32" t="s">
        <v>590</v>
      </c>
      <c r="D70" s="31" t="s">
        <v>48</v>
      </c>
      <c r="E70" s="33" t="s">
        <v>591</v>
      </c>
      <c r="F70" s="34" t="s">
        <v>70</v>
      </c>
      <c r="G70" s="35">
        <v>123.03</v>
      </c>
      <c r="H70" s="36">
        <v>0</v>
      </c>
      <c r="I70" s="36">
        <f>ROUND(G70*H70,P4)</f>
        <v>0</v>
      </c>
      <c r="J70" s="34" t="s">
        <v>544</v>
      </c>
      <c r="O70" s="37">
        <f>I70*0.21</f>
        <v>0</v>
      </c>
      <c r="P70">
        <v>3</v>
      </c>
    </row>
    <row r="71" spans="1:16" x14ac:dyDescent="0.25">
      <c r="A71" s="31" t="s">
        <v>52</v>
      </c>
      <c r="B71" s="38"/>
      <c r="C71" s="39"/>
      <c r="D71" s="39"/>
      <c r="E71" s="33" t="s">
        <v>592</v>
      </c>
      <c r="F71" s="39"/>
      <c r="G71" s="39"/>
      <c r="H71" s="39"/>
      <c r="I71" s="39"/>
      <c r="J71" s="40"/>
    </row>
    <row r="72" spans="1:16" ht="135" x14ac:dyDescent="0.25">
      <c r="A72" s="31" t="s">
        <v>60</v>
      </c>
      <c r="B72" s="38"/>
      <c r="C72" s="39"/>
      <c r="D72" s="39"/>
      <c r="E72" s="41" t="s">
        <v>593</v>
      </c>
      <c r="F72" s="39"/>
      <c r="G72" s="39"/>
      <c r="H72" s="39"/>
      <c r="I72" s="39"/>
      <c r="J72" s="40"/>
    </row>
    <row r="73" spans="1:16" ht="409.5" x14ac:dyDescent="0.25">
      <c r="A73" s="31" t="s">
        <v>54</v>
      </c>
      <c r="B73" s="38"/>
      <c r="C73" s="39"/>
      <c r="D73" s="39"/>
      <c r="E73" s="33" t="s">
        <v>594</v>
      </c>
      <c r="F73" s="39"/>
      <c r="G73" s="39"/>
      <c r="H73" s="39"/>
      <c r="I73" s="39"/>
      <c r="J73" s="40"/>
    </row>
    <row r="74" spans="1:16" x14ac:dyDescent="0.25">
      <c r="A74" s="31" t="s">
        <v>46</v>
      </c>
      <c r="B74" s="31">
        <v>17</v>
      </c>
      <c r="C74" s="32" t="s">
        <v>595</v>
      </c>
      <c r="D74" s="31" t="s">
        <v>48</v>
      </c>
      <c r="E74" s="33" t="s">
        <v>596</v>
      </c>
      <c r="F74" s="34" t="s">
        <v>70</v>
      </c>
      <c r="G74" s="35">
        <v>1.4</v>
      </c>
      <c r="H74" s="36">
        <v>0</v>
      </c>
      <c r="I74" s="36">
        <f>ROUND(G74*H74,P4)</f>
        <v>0</v>
      </c>
      <c r="J74" s="34" t="s">
        <v>544</v>
      </c>
      <c r="O74" s="37">
        <f>I74*0.21</f>
        <v>0</v>
      </c>
      <c r="P74">
        <v>3</v>
      </c>
    </row>
    <row r="75" spans="1:16" x14ac:dyDescent="0.25">
      <c r="A75" s="31" t="s">
        <v>52</v>
      </c>
      <c r="B75" s="38"/>
      <c r="C75" s="39"/>
      <c r="D75" s="39"/>
      <c r="E75" s="33" t="s">
        <v>597</v>
      </c>
      <c r="F75" s="39"/>
      <c r="G75" s="39"/>
      <c r="H75" s="39"/>
      <c r="I75" s="39"/>
      <c r="J75" s="40"/>
    </row>
    <row r="76" spans="1:16" ht="30" x14ac:dyDescent="0.25">
      <c r="A76" s="31" t="s">
        <v>60</v>
      </c>
      <c r="B76" s="38"/>
      <c r="C76" s="39"/>
      <c r="D76" s="39"/>
      <c r="E76" s="41" t="s">
        <v>598</v>
      </c>
      <c r="F76" s="39"/>
      <c r="G76" s="39"/>
      <c r="H76" s="39"/>
      <c r="I76" s="39"/>
      <c r="J76" s="40"/>
    </row>
    <row r="77" spans="1:16" ht="409.5" x14ac:dyDescent="0.25">
      <c r="A77" s="31" t="s">
        <v>54</v>
      </c>
      <c r="B77" s="38"/>
      <c r="C77" s="39"/>
      <c r="D77" s="39"/>
      <c r="E77" s="33" t="s">
        <v>594</v>
      </c>
      <c r="F77" s="39"/>
      <c r="G77" s="39"/>
      <c r="H77" s="39"/>
      <c r="I77" s="39"/>
      <c r="J77" s="40"/>
    </row>
    <row r="78" spans="1:16" x14ac:dyDescent="0.25">
      <c r="A78" s="31" t="s">
        <v>46</v>
      </c>
      <c r="B78" s="31">
        <v>18</v>
      </c>
      <c r="C78" s="32" t="s">
        <v>599</v>
      </c>
      <c r="D78" s="31" t="s">
        <v>48</v>
      </c>
      <c r="E78" s="33" t="s">
        <v>600</v>
      </c>
      <c r="F78" s="34" t="s">
        <v>70</v>
      </c>
      <c r="G78" s="35">
        <v>8.8000000000000007</v>
      </c>
      <c r="H78" s="36">
        <v>0</v>
      </c>
      <c r="I78" s="36">
        <f>ROUND(G78*H78,P4)</f>
        <v>0</v>
      </c>
      <c r="J78" s="34" t="s">
        <v>544</v>
      </c>
      <c r="O78" s="37">
        <f>I78*0.21</f>
        <v>0</v>
      </c>
      <c r="P78">
        <v>3</v>
      </c>
    </row>
    <row r="79" spans="1:16" x14ac:dyDescent="0.25">
      <c r="A79" s="31" t="s">
        <v>52</v>
      </c>
      <c r="B79" s="38"/>
      <c r="C79" s="39"/>
      <c r="D79" s="39"/>
      <c r="E79" s="45" t="s">
        <v>48</v>
      </c>
      <c r="F79" s="39"/>
      <c r="G79" s="39"/>
      <c r="H79" s="39"/>
      <c r="I79" s="39"/>
      <c r="J79" s="40"/>
    </row>
    <row r="80" spans="1:16" ht="30" x14ac:dyDescent="0.25">
      <c r="A80" s="31" t="s">
        <v>60</v>
      </c>
      <c r="B80" s="38"/>
      <c r="C80" s="39"/>
      <c r="D80" s="39"/>
      <c r="E80" s="41" t="s">
        <v>601</v>
      </c>
      <c r="F80" s="39"/>
      <c r="G80" s="39"/>
      <c r="H80" s="39"/>
      <c r="I80" s="39"/>
      <c r="J80" s="40"/>
    </row>
    <row r="81" spans="1:16" ht="345" x14ac:dyDescent="0.25">
      <c r="A81" s="31" t="s">
        <v>54</v>
      </c>
      <c r="B81" s="38"/>
      <c r="C81" s="39"/>
      <c r="D81" s="39"/>
      <c r="E81" s="33" t="s">
        <v>602</v>
      </c>
      <c r="F81" s="39"/>
      <c r="G81" s="39"/>
      <c r="H81" s="39"/>
      <c r="I81" s="39"/>
      <c r="J81" s="40"/>
    </row>
    <row r="82" spans="1:16" x14ac:dyDescent="0.25">
      <c r="A82" s="31" t="s">
        <v>46</v>
      </c>
      <c r="B82" s="31">
        <v>19</v>
      </c>
      <c r="C82" s="32" t="s">
        <v>603</v>
      </c>
      <c r="D82" s="31" t="s">
        <v>48</v>
      </c>
      <c r="E82" s="33" t="s">
        <v>604</v>
      </c>
      <c r="F82" s="34" t="s">
        <v>70</v>
      </c>
      <c r="G82" s="35">
        <v>68.634</v>
      </c>
      <c r="H82" s="36">
        <v>0</v>
      </c>
      <c r="I82" s="36">
        <f>ROUND(G82*H82,P4)</f>
        <v>0</v>
      </c>
      <c r="J82" s="34" t="s">
        <v>544</v>
      </c>
      <c r="O82" s="37">
        <f>I82*0.21</f>
        <v>0</v>
      </c>
      <c r="P82">
        <v>3</v>
      </c>
    </row>
    <row r="83" spans="1:16" ht="45" x14ac:dyDescent="0.25">
      <c r="A83" s="31" t="s">
        <v>52</v>
      </c>
      <c r="B83" s="38"/>
      <c r="C83" s="39"/>
      <c r="D83" s="39"/>
      <c r="E83" s="33" t="s">
        <v>605</v>
      </c>
      <c r="F83" s="39"/>
      <c r="G83" s="39"/>
      <c r="H83" s="39"/>
      <c r="I83" s="39"/>
      <c r="J83" s="40"/>
    </row>
    <row r="84" spans="1:16" ht="255" x14ac:dyDescent="0.25">
      <c r="A84" s="31" t="s">
        <v>60</v>
      </c>
      <c r="B84" s="38"/>
      <c r="C84" s="39"/>
      <c r="D84" s="39"/>
      <c r="E84" s="41" t="s">
        <v>606</v>
      </c>
      <c r="F84" s="39"/>
      <c r="G84" s="39"/>
      <c r="H84" s="39"/>
      <c r="I84" s="39"/>
      <c r="J84" s="40"/>
    </row>
    <row r="85" spans="1:16" ht="409.5" x14ac:dyDescent="0.25">
      <c r="A85" s="31" t="s">
        <v>54</v>
      </c>
      <c r="B85" s="38"/>
      <c r="C85" s="39"/>
      <c r="D85" s="39"/>
      <c r="E85" s="33" t="s">
        <v>607</v>
      </c>
      <c r="F85" s="39"/>
      <c r="G85" s="39"/>
      <c r="H85" s="39"/>
      <c r="I85" s="39"/>
      <c r="J85" s="40"/>
    </row>
    <row r="86" spans="1:16" x14ac:dyDescent="0.25">
      <c r="A86" s="31" t="s">
        <v>46</v>
      </c>
      <c r="B86" s="31">
        <v>20</v>
      </c>
      <c r="C86" s="32" t="s">
        <v>608</v>
      </c>
      <c r="D86" s="31" t="s">
        <v>48</v>
      </c>
      <c r="E86" s="33" t="s">
        <v>609</v>
      </c>
      <c r="F86" s="34" t="s">
        <v>105</v>
      </c>
      <c r="G86" s="35">
        <v>28.356000000000002</v>
      </c>
      <c r="H86" s="36">
        <v>0</v>
      </c>
      <c r="I86" s="36">
        <f>ROUND(G86*H86,P4)</f>
        <v>0</v>
      </c>
      <c r="J86" s="34" t="s">
        <v>544</v>
      </c>
      <c r="O86" s="37">
        <f>I86*0.21</f>
        <v>0</v>
      </c>
      <c r="P86">
        <v>3</v>
      </c>
    </row>
    <row r="87" spans="1:16" x14ac:dyDescent="0.25">
      <c r="A87" s="31" t="s">
        <v>52</v>
      </c>
      <c r="B87" s="38"/>
      <c r="C87" s="39"/>
      <c r="D87" s="39"/>
      <c r="E87" s="45" t="s">
        <v>48</v>
      </c>
      <c r="F87" s="39"/>
      <c r="G87" s="39"/>
      <c r="H87" s="39"/>
      <c r="I87" s="39"/>
      <c r="J87" s="40"/>
    </row>
    <row r="88" spans="1:16" ht="30" x14ac:dyDescent="0.25">
      <c r="A88" s="31" t="s">
        <v>60</v>
      </c>
      <c r="B88" s="38"/>
      <c r="C88" s="39"/>
      <c r="D88" s="39"/>
      <c r="E88" s="41" t="s">
        <v>610</v>
      </c>
      <c r="F88" s="39"/>
      <c r="G88" s="39"/>
      <c r="H88" s="39"/>
      <c r="I88" s="39"/>
      <c r="J88" s="40"/>
    </row>
    <row r="89" spans="1:16" x14ac:dyDescent="0.25">
      <c r="A89" s="31" t="s">
        <v>54</v>
      </c>
      <c r="B89" s="38"/>
      <c r="C89" s="39"/>
      <c r="D89" s="39"/>
      <c r="E89" s="33" t="s">
        <v>611</v>
      </c>
      <c r="F89" s="39"/>
      <c r="G89" s="39"/>
      <c r="H89" s="39"/>
      <c r="I89" s="39"/>
      <c r="J89" s="40"/>
    </row>
    <row r="90" spans="1:16" x14ac:dyDescent="0.25">
      <c r="A90" s="25" t="s">
        <v>43</v>
      </c>
      <c r="B90" s="26"/>
      <c r="C90" s="27" t="s">
        <v>63</v>
      </c>
      <c r="D90" s="28"/>
      <c r="E90" s="25" t="s">
        <v>187</v>
      </c>
      <c r="F90" s="28"/>
      <c r="G90" s="28"/>
      <c r="H90" s="28"/>
      <c r="I90" s="29">
        <f>SUMIFS(I91:I114,A91:A114,"P")</f>
        <v>0</v>
      </c>
      <c r="J90" s="30"/>
    </row>
    <row r="91" spans="1:16" x14ac:dyDescent="0.25">
      <c r="A91" s="31" t="s">
        <v>46</v>
      </c>
      <c r="B91" s="31">
        <v>21</v>
      </c>
      <c r="C91" s="32" t="s">
        <v>188</v>
      </c>
      <c r="D91" s="31" t="s">
        <v>48</v>
      </c>
      <c r="E91" s="33" t="s">
        <v>189</v>
      </c>
      <c r="F91" s="34" t="s">
        <v>136</v>
      </c>
      <c r="G91" s="35">
        <v>58.75</v>
      </c>
      <c r="H91" s="36">
        <v>0</v>
      </c>
      <c r="I91" s="36">
        <f>ROUND(G91*H91,P4)</f>
        <v>0</v>
      </c>
      <c r="J91" s="34" t="s">
        <v>544</v>
      </c>
      <c r="O91" s="37">
        <f>I91*0.21</f>
        <v>0</v>
      </c>
      <c r="P91">
        <v>3</v>
      </c>
    </row>
    <row r="92" spans="1:16" ht="60" x14ac:dyDescent="0.25">
      <c r="A92" s="31" t="s">
        <v>52</v>
      </c>
      <c r="B92" s="38"/>
      <c r="C92" s="39"/>
      <c r="D92" s="39"/>
      <c r="E92" s="33" t="s">
        <v>612</v>
      </c>
      <c r="F92" s="39"/>
      <c r="G92" s="39"/>
      <c r="H92" s="39"/>
      <c r="I92" s="39"/>
      <c r="J92" s="40"/>
    </row>
    <row r="93" spans="1:16" ht="60" x14ac:dyDescent="0.25">
      <c r="A93" s="31" t="s">
        <v>60</v>
      </c>
      <c r="B93" s="38"/>
      <c r="C93" s="39"/>
      <c r="D93" s="39"/>
      <c r="E93" s="41" t="s">
        <v>613</v>
      </c>
      <c r="F93" s="39"/>
      <c r="G93" s="39"/>
      <c r="H93" s="39"/>
      <c r="I93" s="39"/>
      <c r="J93" s="40"/>
    </row>
    <row r="94" spans="1:16" ht="210" x14ac:dyDescent="0.25">
      <c r="A94" s="31" t="s">
        <v>54</v>
      </c>
      <c r="B94" s="38"/>
      <c r="C94" s="39"/>
      <c r="D94" s="39"/>
      <c r="E94" s="33" t="s">
        <v>192</v>
      </c>
      <c r="F94" s="39"/>
      <c r="G94" s="39"/>
      <c r="H94" s="39"/>
      <c r="I94" s="39"/>
      <c r="J94" s="40"/>
    </row>
    <row r="95" spans="1:16" x14ac:dyDescent="0.25">
      <c r="A95" s="31" t="s">
        <v>46</v>
      </c>
      <c r="B95" s="31">
        <v>22</v>
      </c>
      <c r="C95" s="32" t="s">
        <v>614</v>
      </c>
      <c r="D95" s="31" t="s">
        <v>48</v>
      </c>
      <c r="E95" s="33" t="s">
        <v>615</v>
      </c>
      <c r="F95" s="34" t="s">
        <v>136</v>
      </c>
      <c r="G95" s="35">
        <v>14.4</v>
      </c>
      <c r="H95" s="36">
        <v>0</v>
      </c>
      <c r="I95" s="36">
        <f>ROUND(G95*H95,P4)</f>
        <v>0</v>
      </c>
      <c r="J95" s="34" t="s">
        <v>544</v>
      </c>
      <c r="O95" s="37">
        <f>I95*0.21</f>
        <v>0</v>
      </c>
      <c r="P95">
        <v>3</v>
      </c>
    </row>
    <row r="96" spans="1:16" x14ac:dyDescent="0.25">
      <c r="A96" s="31" t="s">
        <v>52</v>
      </c>
      <c r="B96" s="38"/>
      <c r="C96" s="39"/>
      <c r="D96" s="39"/>
      <c r="E96" s="45" t="s">
        <v>48</v>
      </c>
      <c r="F96" s="39"/>
      <c r="G96" s="39"/>
      <c r="H96" s="39"/>
      <c r="I96" s="39"/>
      <c r="J96" s="40"/>
    </row>
    <row r="97" spans="1:16" ht="60" x14ac:dyDescent="0.25">
      <c r="A97" s="31" t="s">
        <v>60</v>
      </c>
      <c r="B97" s="38"/>
      <c r="C97" s="39"/>
      <c r="D97" s="39"/>
      <c r="E97" s="41" t="s">
        <v>616</v>
      </c>
      <c r="F97" s="39"/>
      <c r="G97" s="39"/>
      <c r="H97" s="39"/>
      <c r="I97" s="39"/>
      <c r="J97" s="40"/>
    </row>
    <row r="98" spans="1:16" ht="75" x14ac:dyDescent="0.25">
      <c r="A98" s="31" t="s">
        <v>54</v>
      </c>
      <c r="B98" s="38"/>
      <c r="C98" s="39"/>
      <c r="D98" s="39"/>
      <c r="E98" s="33" t="s">
        <v>617</v>
      </c>
      <c r="F98" s="39"/>
      <c r="G98" s="39"/>
      <c r="H98" s="39"/>
      <c r="I98" s="39"/>
      <c r="J98" s="40"/>
    </row>
    <row r="99" spans="1:16" x14ac:dyDescent="0.25">
      <c r="A99" s="31" t="s">
        <v>46</v>
      </c>
      <c r="B99" s="31">
        <v>23</v>
      </c>
      <c r="C99" s="32" t="s">
        <v>618</v>
      </c>
      <c r="D99" s="31" t="s">
        <v>48</v>
      </c>
      <c r="E99" s="33" t="s">
        <v>619</v>
      </c>
      <c r="F99" s="34" t="s">
        <v>70</v>
      </c>
      <c r="G99" s="35">
        <v>5.3330000000000002</v>
      </c>
      <c r="H99" s="36">
        <v>0</v>
      </c>
      <c r="I99" s="36">
        <f>ROUND(G99*H99,P4)</f>
        <v>0</v>
      </c>
      <c r="J99" s="34" t="s">
        <v>544</v>
      </c>
      <c r="O99" s="37">
        <f>I99*0.21</f>
        <v>0</v>
      </c>
      <c r="P99">
        <v>3</v>
      </c>
    </row>
    <row r="100" spans="1:16" x14ac:dyDescent="0.25">
      <c r="A100" s="31" t="s">
        <v>52</v>
      </c>
      <c r="B100" s="38"/>
      <c r="C100" s="39"/>
      <c r="D100" s="39"/>
      <c r="E100" s="33" t="s">
        <v>620</v>
      </c>
      <c r="F100" s="39"/>
      <c r="G100" s="39"/>
      <c r="H100" s="39"/>
      <c r="I100" s="39"/>
      <c r="J100" s="40"/>
    </row>
    <row r="101" spans="1:16" ht="90" x14ac:dyDescent="0.25">
      <c r="A101" s="31" t="s">
        <v>60</v>
      </c>
      <c r="B101" s="38"/>
      <c r="C101" s="39"/>
      <c r="D101" s="39"/>
      <c r="E101" s="41" t="s">
        <v>621</v>
      </c>
      <c r="F101" s="39"/>
      <c r="G101" s="39"/>
      <c r="H101" s="39"/>
      <c r="I101" s="39"/>
      <c r="J101" s="40"/>
    </row>
    <row r="102" spans="1:16" ht="60" x14ac:dyDescent="0.25">
      <c r="A102" s="31" t="s">
        <v>54</v>
      </c>
      <c r="B102" s="38"/>
      <c r="C102" s="39"/>
      <c r="D102" s="39"/>
      <c r="E102" s="33" t="s">
        <v>203</v>
      </c>
      <c r="F102" s="39"/>
      <c r="G102" s="39"/>
      <c r="H102" s="39"/>
      <c r="I102" s="39"/>
      <c r="J102" s="40"/>
    </row>
    <row r="103" spans="1:16" x14ac:dyDescent="0.25">
      <c r="A103" s="31" t="s">
        <v>46</v>
      </c>
      <c r="B103" s="31">
        <v>24</v>
      </c>
      <c r="C103" s="32" t="s">
        <v>622</v>
      </c>
      <c r="D103" s="31" t="s">
        <v>48</v>
      </c>
      <c r="E103" s="33" t="s">
        <v>623</v>
      </c>
      <c r="F103" s="34" t="s">
        <v>70</v>
      </c>
      <c r="G103" s="35">
        <v>25.492000000000001</v>
      </c>
      <c r="H103" s="36">
        <v>0</v>
      </c>
      <c r="I103" s="36">
        <f>ROUND(G103*H103,P4)</f>
        <v>0</v>
      </c>
      <c r="J103" s="34" t="s">
        <v>544</v>
      </c>
      <c r="O103" s="37">
        <f>I103*0.21</f>
        <v>0</v>
      </c>
      <c r="P103">
        <v>3</v>
      </c>
    </row>
    <row r="104" spans="1:16" ht="30" x14ac:dyDescent="0.25">
      <c r="A104" s="31" t="s">
        <v>52</v>
      </c>
      <c r="B104" s="38"/>
      <c r="C104" s="39"/>
      <c r="D104" s="39"/>
      <c r="E104" s="33" t="s">
        <v>624</v>
      </c>
      <c r="F104" s="39"/>
      <c r="G104" s="39"/>
      <c r="H104" s="39"/>
      <c r="I104" s="39"/>
      <c r="J104" s="40"/>
    </row>
    <row r="105" spans="1:16" ht="120" x14ac:dyDescent="0.25">
      <c r="A105" s="31" t="s">
        <v>60</v>
      </c>
      <c r="B105" s="38"/>
      <c r="C105" s="39"/>
      <c r="D105" s="39"/>
      <c r="E105" s="41" t="s">
        <v>625</v>
      </c>
      <c r="F105" s="39"/>
      <c r="G105" s="39"/>
      <c r="H105" s="39"/>
      <c r="I105" s="39"/>
      <c r="J105" s="40"/>
    </row>
    <row r="106" spans="1:16" ht="409.5" x14ac:dyDescent="0.25">
      <c r="A106" s="31" t="s">
        <v>54</v>
      </c>
      <c r="B106" s="38"/>
      <c r="C106" s="39"/>
      <c r="D106" s="39"/>
      <c r="E106" s="33" t="s">
        <v>424</v>
      </c>
      <c r="F106" s="39"/>
      <c r="G106" s="39"/>
      <c r="H106" s="39"/>
      <c r="I106" s="39"/>
      <c r="J106" s="40"/>
    </row>
    <row r="107" spans="1:16" x14ac:dyDescent="0.25">
      <c r="A107" s="31" t="s">
        <v>46</v>
      </c>
      <c r="B107" s="31">
        <v>25</v>
      </c>
      <c r="C107" s="32" t="s">
        <v>626</v>
      </c>
      <c r="D107" s="31" t="s">
        <v>48</v>
      </c>
      <c r="E107" s="33" t="s">
        <v>627</v>
      </c>
      <c r="F107" s="34" t="s">
        <v>427</v>
      </c>
      <c r="G107" s="35">
        <v>0.29099999999999998</v>
      </c>
      <c r="H107" s="36">
        <v>0</v>
      </c>
      <c r="I107" s="36">
        <f>ROUND(G107*H107,P4)</f>
        <v>0</v>
      </c>
      <c r="J107" s="34" t="s">
        <v>544</v>
      </c>
      <c r="O107" s="37">
        <f>I107*0.21</f>
        <v>0</v>
      </c>
      <c r="P107">
        <v>3</v>
      </c>
    </row>
    <row r="108" spans="1:16" x14ac:dyDescent="0.25">
      <c r="A108" s="31" t="s">
        <v>52</v>
      </c>
      <c r="B108" s="38"/>
      <c r="C108" s="39"/>
      <c r="D108" s="39"/>
      <c r="E108" s="33" t="s">
        <v>628</v>
      </c>
      <c r="F108" s="39"/>
      <c r="G108" s="39"/>
      <c r="H108" s="39"/>
      <c r="I108" s="39"/>
      <c r="J108" s="40"/>
    </row>
    <row r="109" spans="1:16" ht="75" x14ac:dyDescent="0.25">
      <c r="A109" s="31" t="s">
        <v>60</v>
      </c>
      <c r="B109" s="38"/>
      <c r="C109" s="39"/>
      <c r="D109" s="39"/>
      <c r="E109" s="41" t="s">
        <v>629</v>
      </c>
      <c r="F109" s="39"/>
      <c r="G109" s="39"/>
      <c r="H109" s="39"/>
      <c r="I109" s="39"/>
      <c r="J109" s="40"/>
    </row>
    <row r="110" spans="1:16" ht="330" x14ac:dyDescent="0.25">
      <c r="A110" s="31" t="s">
        <v>54</v>
      </c>
      <c r="B110" s="38"/>
      <c r="C110" s="39"/>
      <c r="D110" s="39"/>
      <c r="E110" s="33" t="s">
        <v>430</v>
      </c>
      <c r="F110" s="39"/>
      <c r="G110" s="39"/>
      <c r="H110" s="39"/>
      <c r="I110" s="39"/>
      <c r="J110" s="40"/>
    </row>
    <row r="111" spans="1:16" x14ac:dyDescent="0.25">
      <c r="A111" s="31" t="s">
        <v>46</v>
      </c>
      <c r="B111" s="31">
        <v>26</v>
      </c>
      <c r="C111" s="32" t="s">
        <v>630</v>
      </c>
      <c r="D111" s="31" t="s">
        <v>48</v>
      </c>
      <c r="E111" s="33" t="s">
        <v>631</v>
      </c>
      <c r="F111" s="34" t="s">
        <v>105</v>
      </c>
      <c r="G111" s="35">
        <v>28.355</v>
      </c>
      <c r="H111" s="36">
        <v>0</v>
      </c>
      <c r="I111" s="36">
        <f>ROUND(G111*H111,P4)</f>
        <v>0</v>
      </c>
      <c r="J111" s="34" t="s">
        <v>544</v>
      </c>
      <c r="O111" s="37">
        <f>I111*0.21</f>
        <v>0</v>
      </c>
      <c r="P111">
        <v>3</v>
      </c>
    </row>
    <row r="112" spans="1:16" x14ac:dyDescent="0.25">
      <c r="A112" s="31" t="s">
        <v>52</v>
      </c>
      <c r="B112" s="38"/>
      <c r="C112" s="39"/>
      <c r="D112" s="39"/>
      <c r="E112" s="33" t="s">
        <v>632</v>
      </c>
      <c r="F112" s="39"/>
      <c r="G112" s="39"/>
      <c r="H112" s="39"/>
      <c r="I112" s="39"/>
      <c r="J112" s="40"/>
    </row>
    <row r="113" spans="1:16" ht="30" x14ac:dyDescent="0.25">
      <c r="A113" s="31" t="s">
        <v>60</v>
      </c>
      <c r="B113" s="38"/>
      <c r="C113" s="39"/>
      <c r="D113" s="39"/>
      <c r="E113" s="41" t="s">
        <v>633</v>
      </c>
      <c r="F113" s="39"/>
      <c r="G113" s="39"/>
      <c r="H113" s="39"/>
      <c r="I113" s="39"/>
      <c r="J113" s="40"/>
    </row>
    <row r="114" spans="1:16" ht="120" x14ac:dyDescent="0.25">
      <c r="A114" s="31" t="s">
        <v>54</v>
      </c>
      <c r="B114" s="38"/>
      <c r="C114" s="39"/>
      <c r="D114" s="39"/>
      <c r="E114" s="33" t="s">
        <v>634</v>
      </c>
      <c r="F114" s="39"/>
      <c r="G114" s="39"/>
      <c r="H114" s="39"/>
      <c r="I114" s="39"/>
      <c r="J114" s="40"/>
    </row>
    <row r="115" spans="1:16" x14ac:dyDescent="0.25">
      <c r="A115" s="25" t="s">
        <v>43</v>
      </c>
      <c r="B115" s="26"/>
      <c r="C115" s="27" t="s">
        <v>76</v>
      </c>
      <c r="D115" s="28"/>
      <c r="E115" s="25" t="s">
        <v>440</v>
      </c>
      <c r="F115" s="28"/>
      <c r="G115" s="28"/>
      <c r="H115" s="28"/>
      <c r="I115" s="29">
        <f>SUMIFS(I116:I155,A116:A155,"P")</f>
        <v>0</v>
      </c>
      <c r="J115" s="30"/>
    </row>
    <row r="116" spans="1:16" x14ac:dyDescent="0.25">
      <c r="A116" s="31" t="s">
        <v>46</v>
      </c>
      <c r="B116" s="31">
        <v>27</v>
      </c>
      <c r="C116" s="32" t="s">
        <v>635</v>
      </c>
      <c r="D116" s="31" t="s">
        <v>48</v>
      </c>
      <c r="E116" s="33" t="s">
        <v>636</v>
      </c>
      <c r="F116" s="34" t="s">
        <v>70</v>
      </c>
      <c r="G116" s="35">
        <v>4.1139999999999999</v>
      </c>
      <c r="H116" s="36">
        <v>0</v>
      </c>
      <c r="I116" s="36">
        <f>ROUND(G116*H116,P4)</f>
        <v>0</v>
      </c>
      <c r="J116" s="34" t="s">
        <v>544</v>
      </c>
      <c r="O116" s="37">
        <f>I116*0.21</f>
        <v>0</v>
      </c>
      <c r="P116">
        <v>3</v>
      </c>
    </row>
    <row r="117" spans="1:16" x14ac:dyDescent="0.25">
      <c r="A117" s="31" t="s">
        <v>52</v>
      </c>
      <c r="B117" s="38"/>
      <c r="C117" s="39"/>
      <c r="D117" s="39"/>
      <c r="E117" s="33" t="s">
        <v>637</v>
      </c>
      <c r="F117" s="39"/>
      <c r="G117" s="39"/>
      <c r="H117" s="39"/>
      <c r="I117" s="39"/>
      <c r="J117" s="40"/>
    </row>
    <row r="118" spans="1:16" ht="30" x14ac:dyDescent="0.25">
      <c r="A118" s="31" t="s">
        <v>60</v>
      </c>
      <c r="B118" s="38"/>
      <c r="C118" s="39"/>
      <c r="D118" s="39"/>
      <c r="E118" s="41" t="s">
        <v>638</v>
      </c>
      <c r="F118" s="39"/>
      <c r="G118" s="39"/>
      <c r="H118" s="39"/>
      <c r="I118" s="39"/>
      <c r="J118" s="40"/>
    </row>
    <row r="119" spans="1:16" ht="409.5" x14ac:dyDescent="0.25">
      <c r="A119" s="31" t="s">
        <v>54</v>
      </c>
      <c r="B119" s="38"/>
      <c r="C119" s="39"/>
      <c r="D119" s="39"/>
      <c r="E119" s="33" t="s">
        <v>639</v>
      </c>
      <c r="F119" s="39"/>
      <c r="G119" s="39"/>
      <c r="H119" s="39"/>
      <c r="I119" s="39"/>
      <c r="J119" s="40"/>
    </row>
    <row r="120" spans="1:16" x14ac:dyDescent="0.25">
      <c r="A120" s="31" t="s">
        <v>46</v>
      </c>
      <c r="B120" s="31">
        <v>28</v>
      </c>
      <c r="C120" s="32" t="s">
        <v>640</v>
      </c>
      <c r="D120" s="31" t="s">
        <v>48</v>
      </c>
      <c r="E120" s="33" t="s">
        <v>641</v>
      </c>
      <c r="F120" s="34" t="s">
        <v>427</v>
      </c>
      <c r="G120" s="35">
        <v>1.131</v>
      </c>
      <c r="H120" s="36">
        <v>0</v>
      </c>
      <c r="I120" s="36">
        <f>ROUND(G120*H120,P4)</f>
        <v>0</v>
      </c>
      <c r="J120" s="34" t="s">
        <v>544</v>
      </c>
      <c r="O120" s="37">
        <f>I120*0.21</f>
        <v>0</v>
      </c>
      <c r="P120">
        <v>3</v>
      </c>
    </row>
    <row r="121" spans="1:16" x14ac:dyDescent="0.25">
      <c r="A121" s="31" t="s">
        <v>52</v>
      </c>
      <c r="B121" s="38"/>
      <c r="C121" s="39"/>
      <c r="D121" s="39"/>
      <c r="E121" s="33" t="s">
        <v>642</v>
      </c>
      <c r="F121" s="39"/>
      <c r="G121" s="39"/>
      <c r="H121" s="39"/>
      <c r="I121" s="39"/>
      <c r="J121" s="40"/>
    </row>
    <row r="122" spans="1:16" ht="30" x14ac:dyDescent="0.25">
      <c r="A122" s="31" t="s">
        <v>60</v>
      </c>
      <c r="B122" s="38"/>
      <c r="C122" s="39"/>
      <c r="D122" s="39"/>
      <c r="E122" s="41" t="s">
        <v>643</v>
      </c>
      <c r="F122" s="39"/>
      <c r="G122" s="39"/>
      <c r="H122" s="39"/>
      <c r="I122" s="39"/>
      <c r="J122" s="40"/>
    </row>
    <row r="123" spans="1:16" ht="300" x14ac:dyDescent="0.25">
      <c r="A123" s="31" t="s">
        <v>54</v>
      </c>
      <c r="B123" s="38"/>
      <c r="C123" s="39"/>
      <c r="D123" s="39"/>
      <c r="E123" s="33" t="s">
        <v>644</v>
      </c>
      <c r="F123" s="39"/>
      <c r="G123" s="39"/>
      <c r="H123" s="39"/>
      <c r="I123" s="39"/>
      <c r="J123" s="40"/>
    </row>
    <row r="124" spans="1:16" x14ac:dyDescent="0.25">
      <c r="A124" s="31" t="s">
        <v>46</v>
      </c>
      <c r="B124" s="31">
        <v>29</v>
      </c>
      <c r="C124" s="32" t="s">
        <v>645</v>
      </c>
      <c r="D124" s="31" t="s">
        <v>48</v>
      </c>
      <c r="E124" s="33" t="s">
        <v>646</v>
      </c>
      <c r="F124" s="34" t="s">
        <v>70</v>
      </c>
      <c r="G124" s="35">
        <v>8.4580000000000002</v>
      </c>
      <c r="H124" s="36">
        <v>0</v>
      </c>
      <c r="I124" s="36">
        <f>ROUND(G124*H124,P4)</f>
        <v>0</v>
      </c>
      <c r="J124" s="34" t="s">
        <v>544</v>
      </c>
      <c r="O124" s="37">
        <f>I124*0.21</f>
        <v>0</v>
      </c>
      <c r="P124">
        <v>3</v>
      </c>
    </row>
    <row r="125" spans="1:16" ht="30" x14ac:dyDescent="0.25">
      <c r="A125" s="31" t="s">
        <v>52</v>
      </c>
      <c r="B125" s="38"/>
      <c r="C125" s="39"/>
      <c r="D125" s="39"/>
      <c r="E125" s="33" t="s">
        <v>647</v>
      </c>
      <c r="F125" s="39"/>
      <c r="G125" s="39"/>
      <c r="H125" s="39"/>
      <c r="I125" s="39"/>
      <c r="J125" s="40"/>
    </row>
    <row r="126" spans="1:16" ht="75" x14ac:dyDescent="0.25">
      <c r="A126" s="31" t="s">
        <v>60</v>
      </c>
      <c r="B126" s="38"/>
      <c r="C126" s="39"/>
      <c r="D126" s="39"/>
      <c r="E126" s="41" t="s">
        <v>648</v>
      </c>
      <c r="F126" s="39"/>
      <c r="G126" s="39"/>
      <c r="H126" s="39"/>
      <c r="I126" s="39"/>
      <c r="J126" s="40"/>
    </row>
    <row r="127" spans="1:16" ht="45" x14ac:dyDescent="0.25">
      <c r="A127" s="31" t="s">
        <v>54</v>
      </c>
      <c r="B127" s="38"/>
      <c r="C127" s="39"/>
      <c r="D127" s="39"/>
      <c r="E127" s="33" t="s">
        <v>649</v>
      </c>
      <c r="F127" s="39"/>
      <c r="G127" s="39"/>
      <c r="H127" s="39"/>
      <c r="I127" s="39"/>
      <c r="J127" s="40"/>
    </row>
    <row r="128" spans="1:16" x14ac:dyDescent="0.25">
      <c r="A128" s="31" t="s">
        <v>46</v>
      </c>
      <c r="B128" s="31">
        <v>30</v>
      </c>
      <c r="C128" s="32" t="s">
        <v>650</v>
      </c>
      <c r="D128" s="31" t="s">
        <v>48</v>
      </c>
      <c r="E128" s="33" t="s">
        <v>651</v>
      </c>
      <c r="F128" s="34" t="s">
        <v>70</v>
      </c>
      <c r="G128" s="35">
        <v>1.5</v>
      </c>
      <c r="H128" s="36">
        <v>0</v>
      </c>
      <c r="I128" s="36">
        <f>ROUND(G128*H128,P4)</f>
        <v>0</v>
      </c>
      <c r="J128" s="34" t="s">
        <v>544</v>
      </c>
      <c r="O128" s="37">
        <f>I128*0.21</f>
        <v>0</v>
      </c>
      <c r="P128">
        <v>3</v>
      </c>
    </row>
    <row r="129" spans="1:16" ht="30" x14ac:dyDescent="0.25">
      <c r="A129" s="31" t="s">
        <v>52</v>
      </c>
      <c r="B129" s="38"/>
      <c r="C129" s="39"/>
      <c r="D129" s="39"/>
      <c r="E129" s="33" t="s">
        <v>652</v>
      </c>
      <c r="F129" s="39"/>
      <c r="G129" s="39"/>
      <c r="H129" s="39"/>
      <c r="I129" s="39"/>
      <c r="J129" s="40"/>
    </row>
    <row r="130" spans="1:16" x14ac:dyDescent="0.25">
      <c r="A130" s="31" t="s">
        <v>60</v>
      </c>
      <c r="B130" s="38"/>
      <c r="C130" s="39"/>
      <c r="D130" s="39"/>
      <c r="E130" s="41" t="s">
        <v>653</v>
      </c>
      <c r="F130" s="39"/>
      <c r="G130" s="39"/>
      <c r="H130" s="39"/>
      <c r="I130" s="39"/>
      <c r="J130" s="40"/>
    </row>
    <row r="131" spans="1:16" ht="75" x14ac:dyDescent="0.25">
      <c r="A131" s="31" t="s">
        <v>54</v>
      </c>
      <c r="B131" s="38"/>
      <c r="C131" s="39"/>
      <c r="D131" s="39"/>
      <c r="E131" s="33" t="s">
        <v>654</v>
      </c>
      <c r="F131" s="39"/>
      <c r="G131" s="39"/>
      <c r="H131" s="39"/>
      <c r="I131" s="39"/>
      <c r="J131" s="40"/>
    </row>
    <row r="132" spans="1:16" ht="30" x14ac:dyDescent="0.25">
      <c r="A132" s="31" t="s">
        <v>46</v>
      </c>
      <c r="B132" s="31">
        <v>31</v>
      </c>
      <c r="C132" s="32" t="s">
        <v>655</v>
      </c>
      <c r="D132" s="31" t="s">
        <v>48</v>
      </c>
      <c r="E132" s="33" t="s">
        <v>656</v>
      </c>
      <c r="F132" s="34" t="s">
        <v>70</v>
      </c>
      <c r="G132" s="35">
        <v>24.29</v>
      </c>
      <c r="H132" s="36">
        <v>0</v>
      </c>
      <c r="I132" s="36">
        <f>ROUND(G132*H132,P4)</f>
        <v>0</v>
      </c>
      <c r="J132" s="34" t="s">
        <v>544</v>
      </c>
      <c r="O132" s="37">
        <f>I132*0.21</f>
        <v>0</v>
      </c>
      <c r="P132">
        <v>3</v>
      </c>
    </row>
    <row r="133" spans="1:16" x14ac:dyDescent="0.25">
      <c r="A133" s="31" t="s">
        <v>52</v>
      </c>
      <c r="B133" s="38"/>
      <c r="C133" s="39"/>
      <c r="D133" s="39"/>
      <c r="E133" s="33" t="s">
        <v>657</v>
      </c>
      <c r="F133" s="39"/>
      <c r="G133" s="39"/>
      <c r="H133" s="39"/>
      <c r="I133" s="39"/>
      <c r="J133" s="40"/>
    </row>
    <row r="134" spans="1:16" ht="75" x14ac:dyDescent="0.25">
      <c r="A134" s="31" t="s">
        <v>60</v>
      </c>
      <c r="B134" s="38"/>
      <c r="C134" s="39"/>
      <c r="D134" s="39"/>
      <c r="E134" s="41" t="s">
        <v>658</v>
      </c>
      <c r="F134" s="39"/>
      <c r="G134" s="39"/>
      <c r="H134" s="39"/>
      <c r="I134" s="39"/>
      <c r="J134" s="40"/>
    </row>
    <row r="135" spans="1:16" ht="409.5" x14ac:dyDescent="0.25">
      <c r="A135" s="31" t="s">
        <v>54</v>
      </c>
      <c r="B135" s="38"/>
      <c r="C135" s="39"/>
      <c r="D135" s="39"/>
      <c r="E135" s="33" t="s">
        <v>659</v>
      </c>
      <c r="F135" s="39"/>
      <c r="G135" s="39"/>
      <c r="H135" s="39"/>
      <c r="I135" s="39"/>
      <c r="J135" s="40"/>
    </row>
    <row r="136" spans="1:16" x14ac:dyDescent="0.25">
      <c r="A136" s="31" t="s">
        <v>46</v>
      </c>
      <c r="B136" s="31">
        <v>32</v>
      </c>
      <c r="C136" s="32" t="s">
        <v>660</v>
      </c>
      <c r="D136" s="31" t="s">
        <v>48</v>
      </c>
      <c r="E136" s="33" t="s">
        <v>661</v>
      </c>
      <c r="F136" s="34" t="s">
        <v>427</v>
      </c>
      <c r="G136" s="35">
        <v>0.91400000000000003</v>
      </c>
      <c r="H136" s="36">
        <v>0</v>
      </c>
      <c r="I136" s="36">
        <f>ROUND(G136*H136,P4)</f>
        <v>0</v>
      </c>
      <c r="J136" s="34" t="s">
        <v>544</v>
      </c>
      <c r="O136" s="37">
        <f>I136*0.21</f>
        <v>0</v>
      </c>
      <c r="P136">
        <v>3</v>
      </c>
    </row>
    <row r="137" spans="1:16" x14ac:dyDescent="0.25">
      <c r="A137" s="31" t="s">
        <v>52</v>
      </c>
      <c r="B137" s="38"/>
      <c r="C137" s="39"/>
      <c r="D137" s="39"/>
      <c r="E137" s="33" t="s">
        <v>662</v>
      </c>
      <c r="F137" s="39"/>
      <c r="G137" s="39"/>
      <c r="H137" s="39"/>
      <c r="I137" s="39"/>
      <c r="J137" s="40"/>
    </row>
    <row r="138" spans="1:16" ht="105" x14ac:dyDescent="0.25">
      <c r="A138" s="31" t="s">
        <v>60</v>
      </c>
      <c r="B138" s="38"/>
      <c r="C138" s="39"/>
      <c r="D138" s="39"/>
      <c r="E138" s="41" t="s">
        <v>663</v>
      </c>
      <c r="F138" s="39"/>
      <c r="G138" s="39"/>
      <c r="H138" s="39"/>
      <c r="I138" s="39"/>
      <c r="J138" s="40"/>
    </row>
    <row r="139" spans="1:16" ht="330" x14ac:dyDescent="0.25">
      <c r="A139" s="31" t="s">
        <v>54</v>
      </c>
      <c r="B139" s="38"/>
      <c r="C139" s="39"/>
      <c r="D139" s="39"/>
      <c r="E139" s="33" t="s">
        <v>430</v>
      </c>
      <c r="F139" s="39"/>
      <c r="G139" s="39"/>
      <c r="H139" s="39"/>
      <c r="I139" s="39"/>
      <c r="J139" s="40"/>
    </row>
    <row r="140" spans="1:16" ht="30" x14ac:dyDescent="0.25">
      <c r="A140" s="31" t="s">
        <v>46</v>
      </c>
      <c r="B140" s="31">
        <v>33</v>
      </c>
      <c r="C140" s="32" t="s">
        <v>664</v>
      </c>
      <c r="D140" s="31" t="s">
        <v>665</v>
      </c>
      <c r="E140" s="33" t="s">
        <v>666</v>
      </c>
      <c r="F140" s="34" t="s">
        <v>427</v>
      </c>
      <c r="G140" s="35">
        <v>0.2</v>
      </c>
      <c r="H140" s="36">
        <v>0</v>
      </c>
      <c r="I140" s="36">
        <f>ROUND(G140*H140,P4)</f>
        <v>0</v>
      </c>
      <c r="J140" s="34" t="s">
        <v>544</v>
      </c>
      <c r="O140" s="37">
        <f>I140*0.21</f>
        <v>0</v>
      </c>
      <c r="P140">
        <v>3</v>
      </c>
    </row>
    <row r="141" spans="1:16" ht="45" x14ac:dyDescent="0.25">
      <c r="A141" s="31" t="s">
        <v>52</v>
      </c>
      <c r="B141" s="38"/>
      <c r="C141" s="39"/>
      <c r="D141" s="39"/>
      <c r="E141" s="33" t="s">
        <v>667</v>
      </c>
      <c r="F141" s="39"/>
      <c r="G141" s="39"/>
      <c r="H141" s="39"/>
      <c r="I141" s="39"/>
      <c r="J141" s="40"/>
    </row>
    <row r="142" spans="1:16" ht="30" x14ac:dyDescent="0.25">
      <c r="A142" s="31" t="s">
        <v>60</v>
      </c>
      <c r="B142" s="38"/>
      <c r="C142" s="39"/>
      <c r="D142" s="39"/>
      <c r="E142" s="41" t="s">
        <v>668</v>
      </c>
      <c r="F142" s="39"/>
      <c r="G142" s="39"/>
      <c r="H142" s="39"/>
      <c r="I142" s="39"/>
      <c r="J142" s="40"/>
    </row>
    <row r="143" spans="1:16" ht="60" x14ac:dyDescent="0.25">
      <c r="A143" s="31" t="s">
        <v>54</v>
      </c>
      <c r="B143" s="38"/>
      <c r="C143" s="39"/>
      <c r="D143" s="39"/>
      <c r="E143" s="33" t="s">
        <v>669</v>
      </c>
      <c r="F143" s="39"/>
      <c r="G143" s="39"/>
      <c r="H143" s="39"/>
      <c r="I143" s="39"/>
      <c r="J143" s="40"/>
    </row>
    <row r="144" spans="1:16" ht="30" x14ac:dyDescent="0.25">
      <c r="A144" s="31" t="s">
        <v>46</v>
      </c>
      <c r="B144" s="31">
        <v>34</v>
      </c>
      <c r="C144" s="32" t="s">
        <v>664</v>
      </c>
      <c r="D144" s="31" t="s">
        <v>670</v>
      </c>
      <c r="E144" s="33" t="s">
        <v>666</v>
      </c>
      <c r="F144" s="34" t="s">
        <v>427</v>
      </c>
      <c r="G144" s="35">
        <v>0.01</v>
      </c>
      <c r="H144" s="36">
        <v>0</v>
      </c>
      <c r="I144" s="36">
        <f>ROUND(G144*H144,P4)</f>
        <v>0</v>
      </c>
      <c r="J144" s="34" t="s">
        <v>544</v>
      </c>
      <c r="O144" s="37">
        <f>I144*0.21</f>
        <v>0</v>
      </c>
      <c r="P144">
        <v>3</v>
      </c>
    </row>
    <row r="145" spans="1:16" x14ac:dyDescent="0.25">
      <c r="A145" s="31" t="s">
        <v>52</v>
      </c>
      <c r="B145" s="38"/>
      <c r="C145" s="39"/>
      <c r="D145" s="39"/>
      <c r="E145" s="33" t="s">
        <v>671</v>
      </c>
      <c r="F145" s="39"/>
      <c r="G145" s="39"/>
      <c r="H145" s="39"/>
      <c r="I145" s="39"/>
      <c r="J145" s="40"/>
    </row>
    <row r="146" spans="1:16" ht="30" x14ac:dyDescent="0.25">
      <c r="A146" s="31" t="s">
        <v>60</v>
      </c>
      <c r="B146" s="38"/>
      <c r="C146" s="39"/>
      <c r="D146" s="39"/>
      <c r="E146" s="41" t="s">
        <v>672</v>
      </c>
      <c r="F146" s="39"/>
      <c r="G146" s="39"/>
      <c r="H146" s="39"/>
      <c r="I146" s="39"/>
      <c r="J146" s="40"/>
    </row>
    <row r="147" spans="1:16" ht="60" x14ac:dyDescent="0.25">
      <c r="A147" s="31" t="s">
        <v>54</v>
      </c>
      <c r="B147" s="38"/>
      <c r="C147" s="39"/>
      <c r="D147" s="39"/>
      <c r="E147" s="33" t="s">
        <v>669</v>
      </c>
      <c r="F147" s="39"/>
      <c r="G147" s="39"/>
      <c r="H147" s="39"/>
      <c r="I147" s="39"/>
      <c r="J147" s="40"/>
    </row>
    <row r="148" spans="1:16" x14ac:dyDescent="0.25">
      <c r="A148" s="31" t="s">
        <v>46</v>
      </c>
      <c r="B148" s="31">
        <v>35</v>
      </c>
      <c r="C148" s="32" t="s">
        <v>673</v>
      </c>
      <c r="D148" s="31" t="s">
        <v>665</v>
      </c>
      <c r="E148" s="33" t="s">
        <v>674</v>
      </c>
      <c r="F148" s="34" t="s">
        <v>70</v>
      </c>
      <c r="G148" s="35">
        <v>1.5</v>
      </c>
      <c r="H148" s="36">
        <v>0</v>
      </c>
      <c r="I148" s="36">
        <f>ROUND(G148*H148,P4)</f>
        <v>0</v>
      </c>
      <c r="J148" s="34" t="s">
        <v>544</v>
      </c>
      <c r="O148" s="37">
        <f>I148*0.21</f>
        <v>0</v>
      </c>
      <c r="P148">
        <v>3</v>
      </c>
    </row>
    <row r="149" spans="1:16" ht="60" x14ac:dyDescent="0.25">
      <c r="A149" s="31" t="s">
        <v>52</v>
      </c>
      <c r="B149" s="38"/>
      <c r="C149" s="39"/>
      <c r="D149" s="39"/>
      <c r="E149" s="33" t="s">
        <v>675</v>
      </c>
      <c r="F149" s="39"/>
      <c r="G149" s="39"/>
      <c r="H149" s="39"/>
      <c r="I149" s="39"/>
      <c r="J149" s="40"/>
    </row>
    <row r="150" spans="1:16" x14ac:dyDescent="0.25">
      <c r="A150" s="31" t="s">
        <v>60</v>
      </c>
      <c r="B150" s="38"/>
      <c r="C150" s="39"/>
      <c r="D150" s="39"/>
      <c r="E150" s="41" t="s">
        <v>653</v>
      </c>
      <c r="F150" s="39"/>
      <c r="G150" s="39"/>
      <c r="H150" s="39"/>
      <c r="I150" s="39"/>
      <c r="J150" s="40"/>
    </row>
    <row r="151" spans="1:16" ht="270" x14ac:dyDescent="0.25">
      <c r="A151" s="31" t="s">
        <v>54</v>
      </c>
      <c r="B151" s="38"/>
      <c r="C151" s="39"/>
      <c r="D151" s="39"/>
      <c r="E151" s="33" t="s">
        <v>676</v>
      </c>
      <c r="F151" s="39"/>
      <c r="G151" s="39"/>
      <c r="H151" s="39"/>
      <c r="I151" s="39"/>
      <c r="J151" s="40"/>
    </row>
    <row r="152" spans="1:16" x14ac:dyDescent="0.25">
      <c r="A152" s="31" t="s">
        <v>46</v>
      </c>
      <c r="B152" s="31">
        <v>36</v>
      </c>
      <c r="C152" s="32" t="s">
        <v>673</v>
      </c>
      <c r="D152" s="31" t="s">
        <v>670</v>
      </c>
      <c r="E152" s="33" t="s">
        <v>674</v>
      </c>
      <c r="F152" s="34" t="s">
        <v>70</v>
      </c>
      <c r="G152" s="35">
        <v>1.5</v>
      </c>
      <c r="H152" s="36">
        <v>0</v>
      </c>
      <c r="I152" s="36">
        <f>ROUND(G152*H152,P4)</f>
        <v>0</v>
      </c>
      <c r="J152" s="34" t="s">
        <v>544</v>
      </c>
      <c r="O152" s="37">
        <f>I152*0.21</f>
        <v>0</v>
      </c>
      <c r="P152">
        <v>3</v>
      </c>
    </row>
    <row r="153" spans="1:16" ht="30" x14ac:dyDescent="0.25">
      <c r="A153" s="31" t="s">
        <v>52</v>
      </c>
      <c r="B153" s="38"/>
      <c r="C153" s="39"/>
      <c r="D153" s="39"/>
      <c r="E153" s="33" t="s">
        <v>652</v>
      </c>
      <c r="F153" s="39"/>
      <c r="G153" s="39"/>
      <c r="H153" s="39"/>
      <c r="I153" s="39"/>
      <c r="J153" s="40"/>
    </row>
    <row r="154" spans="1:16" x14ac:dyDescent="0.25">
      <c r="A154" s="31" t="s">
        <v>60</v>
      </c>
      <c r="B154" s="38"/>
      <c r="C154" s="39"/>
      <c r="D154" s="39"/>
      <c r="E154" s="41" t="s">
        <v>653</v>
      </c>
      <c r="F154" s="39"/>
      <c r="G154" s="39"/>
      <c r="H154" s="39"/>
      <c r="I154" s="39"/>
      <c r="J154" s="40"/>
    </row>
    <row r="155" spans="1:16" ht="270" x14ac:dyDescent="0.25">
      <c r="A155" s="31" t="s">
        <v>54</v>
      </c>
      <c r="B155" s="38"/>
      <c r="C155" s="39"/>
      <c r="D155" s="39"/>
      <c r="E155" s="33" t="s">
        <v>676</v>
      </c>
      <c r="F155" s="39"/>
      <c r="G155" s="39"/>
      <c r="H155" s="39"/>
      <c r="I155" s="39"/>
      <c r="J155" s="40"/>
    </row>
    <row r="156" spans="1:16" x14ac:dyDescent="0.25">
      <c r="A156" s="25" t="s">
        <v>43</v>
      </c>
      <c r="B156" s="26"/>
      <c r="C156" s="27" t="s">
        <v>79</v>
      </c>
      <c r="D156" s="28"/>
      <c r="E156" s="25" t="s">
        <v>198</v>
      </c>
      <c r="F156" s="28"/>
      <c r="G156" s="28"/>
      <c r="H156" s="28"/>
      <c r="I156" s="29">
        <f>SUMIFS(I157:I184,A157:A184,"P")</f>
        <v>0</v>
      </c>
      <c r="J156" s="30"/>
    </row>
    <row r="157" spans="1:16" x14ac:dyDescent="0.25">
      <c r="A157" s="31" t="s">
        <v>46</v>
      </c>
      <c r="B157" s="31">
        <v>37</v>
      </c>
      <c r="C157" s="32" t="s">
        <v>677</v>
      </c>
      <c r="D157" s="31" t="s">
        <v>665</v>
      </c>
      <c r="E157" s="33" t="s">
        <v>678</v>
      </c>
      <c r="F157" s="34" t="s">
        <v>70</v>
      </c>
      <c r="G157" s="35">
        <v>5.7640000000000002</v>
      </c>
      <c r="H157" s="36">
        <v>0</v>
      </c>
      <c r="I157" s="36">
        <f>ROUND(G157*H157,P4)</f>
        <v>0</v>
      </c>
      <c r="J157" s="34" t="s">
        <v>544</v>
      </c>
      <c r="O157" s="37">
        <f>I157*0.21</f>
        <v>0</v>
      </c>
      <c r="P157">
        <v>3</v>
      </c>
    </row>
    <row r="158" spans="1:16" x14ac:dyDescent="0.25">
      <c r="A158" s="31" t="s">
        <v>52</v>
      </c>
      <c r="B158" s="38"/>
      <c r="C158" s="39"/>
      <c r="D158" s="39"/>
      <c r="E158" s="33" t="s">
        <v>679</v>
      </c>
      <c r="F158" s="39"/>
      <c r="G158" s="39"/>
      <c r="H158" s="39"/>
      <c r="I158" s="39"/>
      <c r="J158" s="40"/>
    </row>
    <row r="159" spans="1:16" ht="90" x14ac:dyDescent="0.25">
      <c r="A159" s="31" t="s">
        <v>60</v>
      </c>
      <c r="B159" s="38"/>
      <c r="C159" s="39"/>
      <c r="D159" s="39"/>
      <c r="E159" s="41" t="s">
        <v>680</v>
      </c>
      <c r="F159" s="39"/>
      <c r="G159" s="39"/>
      <c r="H159" s="39"/>
      <c r="I159" s="39"/>
      <c r="J159" s="40"/>
    </row>
    <row r="160" spans="1:16" ht="409.5" x14ac:dyDescent="0.25">
      <c r="A160" s="31" t="s">
        <v>54</v>
      </c>
      <c r="B160" s="38"/>
      <c r="C160" s="39"/>
      <c r="D160" s="39"/>
      <c r="E160" s="33" t="s">
        <v>681</v>
      </c>
      <c r="F160" s="39"/>
      <c r="G160" s="39"/>
      <c r="H160" s="39"/>
      <c r="I160" s="39"/>
      <c r="J160" s="40"/>
    </row>
    <row r="161" spans="1:16" x14ac:dyDescent="0.25">
      <c r="A161" s="31" t="s">
        <v>46</v>
      </c>
      <c r="B161" s="31">
        <v>38</v>
      </c>
      <c r="C161" s="32" t="s">
        <v>677</v>
      </c>
      <c r="D161" s="31" t="s">
        <v>670</v>
      </c>
      <c r="E161" s="33" t="s">
        <v>678</v>
      </c>
      <c r="F161" s="34" t="s">
        <v>70</v>
      </c>
      <c r="G161" s="35">
        <v>6.1909999999999998</v>
      </c>
      <c r="H161" s="36">
        <v>0</v>
      </c>
      <c r="I161" s="36">
        <f>ROUND(G161*H161,P4)</f>
        <v>0</v>
      </c>
      <c r="J161" s="34" t="s">
        <v>544</v>
      </c>
      <c r="O161" s="37">
        <f>I161*0.21</f>
        <v>0</v>
      </c>
      <c r="P161">
        <v>3</v>
      </c>
    </row>
    <row r="162" spans="1:16" x14ac:dyDescent="0.25">
      <c r="A162" s="31" t="s">
        <v>52</v>
      </c>
      <c r="B162" s="38"/>
      <c r="C162" s="39"/>
      <c r="D162" s="39"/>
      <c r="E162" s="45" t="s">
        <v>48</v>
      </c>
      <c r="F162" s="39"/>
      <c r="G162" s="39"/>
      <c r="H162" s="39"/>
      <c r="I162" s="39"/>
      <c r="J162" s="40"/>
    </row>
    <row r="163" spans="1:16" ht="45" x14ac:dyDescent="0.25">
      <c r="A163" s="31" t="s">
        <v>60</v>
      </c>
      <c r="B163" s="38"/>
      <c r="C163" s="39"/>
      <c r="D163" s="39"/>
      <c r="E163" s="41" t="s">
        <v>682</v>
      </c>
      <c r="F163" s="39"/>
      <c r="G163" s="39"/>
      <c r="H163" s="39"/>
      <c r="I163" s="39"/>
      <c r="J163" s="40"/>
    </row>
    <row r="164" spans="1:16" ht="409.5" x14ac:dyDescent="0.25">
      <c r="A164" s="31" t="s">
        <v>54</v>
      </c>
      <c r="B164" s="38"/>
      <c r="C164" s="39"/>
      <c r="D164" s="39"/>
      <c r="E164" s="33" t="s">
        <v>681</v>
      </c>
      <c r="F164" s="39"/>
      <c r="G164" s="39"/>
      <c r="H164" s="39"/>
      <c r="I164" s="39"/>
      <c r="J164" s="40"/>
    </row>
    <row r="165" spans="1:16" x14ac:dyDescent="0.25">
      <c r="A165" s="31" t="s">
        <v>46</v>
      </c>
      <c r="B165" s="31">
        <v>39</v>
      </c>
      <c r="C165" s="32" t="s">
        <v>451</v>
      </c>
      <c r="D165" s="31" t="s">
        <v>665</v>
      </c>
      <c r="E165" s="33" t="s">
        <v>452</v>
      </c>
      <c r="F165" s="34" t="s">
        <v>70</v>
      </c>
      <c r="G165" s="35">
        <v>1</v>
      </c>
      <c r="H165" s="36">
        <v>0</v>
      </c>
      <c r="I165" s="36">
        <f>ROUND(G165*H165,P4)</f>
        <v>0</v>
      </c>
      <c r="J165" s="34" t="s">
        <v>544</v>
      </c>
      <c r="O165" s="37">
        <f>I165*0.21</f>
        <v>0</v>
      </c>
      <c r="P165">
        <v>3</v>
      </c>
    </row>
    <row r="166" spans="1:16" x14ac:dyDescent="0.25">
      <c r="A166" s="31" t="s">
        <v>52</v>
      </c>
      <c r="B166" s="38"/>
      <c r="C166" s="39"/>
      <c r="D166" s="39"/>
      <c r="E166" s="33" t="s">
        <v>683</v>
      </c>
      <c r="F166" s="39"/>
      <c r="G166" s="39"/>
      <c r="H166" s="39"/>
      <c r="I166" s="39"/>
      <c r="J166" s="40"/>
    </row>
    <row r="167" spans="1:16" x14ac:dyDescent="0.25">
      <c r="A167" s="31" t="s">
        <v>60</v>
      </c>
      <c r="B167" s="38"/>
      <c r="C167" s="39"/>
      <c r="D167" s="39"/>
      <c r="E167" s="41" t="s">
        <v>684</v>
      </c>
      <c r="F167" s="39"/>
      <c r="G167" s="39"/>
      <c r="H167" s="39"/>
      <c r="I167" s="39"/>
      <c r="J167" s="40"/>
    </row>
    <row r="168" spans="1:16" ht="60" x14ac:dyDescent="0.25">
      <c r="A168" s="31" t="s">
        <v>54</v>
      </c>
      <c r="B168" s="38"/>
      <c r="C168" s="39"/>
      <c r="D168" s="39"/>
      <c r="E168" s="33" t="s">
        <v>203</v>
      </c>
      <c r="F168" s="39"/>
      <c r="G168" s="39"/>
      <c r="H168" s="39"/>
      <c r="I168" s="39"/>
      <c r="J168" s="40"/>
    </row>
    <row r="169" spans="1:16" x14ac:dyDescent="0.25">
      <c r="A169" s="31" t="s">
        <v>46</v>
      </c>
      <c r="B169" s="31">
        <v>40</v>
      </c>
      <c r="C169" s="32" t="s">
        <v>451</v>
      </c>
      <c r="D169" s="31" t="s">
        <v>670</v>
      </c>
      <c r="E169" s="33" t="s">
        <v>452</v>
      </c>
      <c r="F169" s="34" t="s">
        <v>70</v>
      </c>
      <c r="G169" s="35">
        <v>2.5</v>
      </c>
      <c r="H169" s="36">
        <v>0</v>
      </c>
      <c r="I169" s="36">
        <f>ROUND(G169*H169,P4)</f>
        <v>0</v>
      </c>
      <c r="J169" s="34" t="s">
        <v>544</v>
      </c>
      <c r="O169" s="37">
        <f>I169*0.21</f>
        <v>0</v>
      </c>
      <c r="P169">
        <v>3</v>
      </c>
    </row>
    <row r="170" spans="1:16" x14ac:dyDescent="0.25">
      <c r="A170" s="31" t="s">
        <v>52</v>
      </c>
      <c r="B170" s="38"/>
      <c r="C170" s="39"/>
      <c r="D170" s="39"/>
      <c r="E170" s="33" t="s">
        <v>685</v>
      </c>
      <c r="F170" s="39"/>
      <c r="G170" s="39"/>
      <c r="H170" s="39"/>
      <c r="I170" s="39"/>
      <c r="J170" s="40"/>
    </row>
    <row r="171" spans="1:16" ht="60" x14ac:dyDescent="0.25">
      <c r="A171" s="31" t="s">
        <v>60</v>
      </c>
      <c r="B171" s="38"/>
      <c r="C171" s="39"/>
      <c r="D171" s="39"/>
      <c r="E171" s="41" t="s">
        <v>686</v>
      </c>
      <c r="F171" s="39"/>
      <c r="G171" s="39"/>
      <c r="H171" s="39"/>
      <c r="I171" s="39"/>
      <c r="J171" s="40"/>
    </row>
    <row r="172" spans="1:16" ht="60" x14ac:dyDescent="0.25">
      <c r="A172" s="31" t="s">
        <v>54</v>
      </c>
      <c r="B172" s="38"/>
      <c r="C172" s="39"/>
      <c r="D172" s="39"/>
      <c r="E172" s="33" t="s">
        <v>203</v>
      </c>
      <c r="F172" s="39"/>
      <c r="G172" s="39"/>
      <c r="H172" s="39"/>
      <c r="I172" s="39"/>
      <c r="J172" s="40"/>
    </row>
    <row r="173" spans="1:16" x14ac:dyDescent="0.25">
      <c r="A173" s="31" t="s">
        <v>46</v>
      </c>
      <c r="B173" s="31">
        <v>41</v>
      </c>
      <c r="C173" s="32" t="s">
        <v>199</v>
      </c>
      <c r="D173" s="31" t="s">
        <v>48</v>
      </c>
      <c r="E173" s="33" t="s">
        <v>200</v>
      </c>
      <c r="F173" s="34" t="s">
        <v>70</v>
      </c>
      <c r="G173" s="35">
        <v>1.9339999999999999</v>
      </c>
      <c r="H173" s="36">
        <v>0</v>
      </c>
      <c r="I173" s="36">
        <f>ROUND(G173*H173,P4)</f>
        <v>0</v>
      </c>
      <c r="J173" s="34" t="s">
        <v>544</v>
      </c>
      <c r="O173" s="37">
        <f>I173*0.21</f>
        <v>0</v>
      </c>
      <c r="P173">
        <v>3</v>
      </c>
    </row>
    <row r="174" spans="1:16" x14ac:dyDescent="0.25">
      <c r="A174" s="31" t="s">
        <v>52</v>
      </c>
      <c r="B174" s="38"/>
      <c r="C174" s="39"/>
      <c r="D174" s="39"/>
      <c r="E174" s="33" t="s">
        <v>687</v>
      </c>
      <c r="F174" s="39"/>
      <c r="G174" s="39"/>
      <c r="H174" s="39"/>
      <c r="I174" s="39"/>
      <c r="J174" s="40"/>
    </row>
    <row r="175" spans="1:16" ht="30" x14ac:dyDescent="0.25">
      <c r="A175" s="31" t="s">
        <v>60</v>
      </c>
      <c r="B175" s="38"/>
      <c r="C175" s="39"/>
      <c r="D175" s="39"/>
      <c r="E175" s="41" t="s">
        <v>688</v>
      </c>
      <c r="F175" s="39"/>
      <c r="G175" s="39"/>
      <c r="H175" s="39"/>
      <c r="I175" s="39"/>
      <c r="J175" s="40"/>
    </row>
    <row r="176" spans="1:16" ht="60" x14ac:dyDescent="0.25">
      <c r="A176" s="31" t="s">
        <v>54</v>
      </c>
      <c r="B176" s="38"/>
      <c r="C176" s="39"/>
      <c r="D176" s="39"/>
      <c r="E176" s="33" t="s">
        <v>203</v>
      </c>
      <c r="F176" s="39"/>
      <c r="G176" s="39"/>
      <c r="H176" s="39"/>
      <c r="I176" s="39"/>
      <c r="J176" s="40"/>
    </row>
    <row r="177" spans="1:16" x14ac:dyDescent="0.25">
      <c r="A177" s="31" t="s">
        <v>46</v>
      </c>
      <c r="B177" s="31">
        <v>42</v>
      </c>
      <c r="C177" s="32" t="s">
        <v>689</v>
      </c>
      <c r="D177" s="31" t="s">
        <v>48</v>
      </c>
      <c r="E177" s="33" t="s">
        <v>690</v>
      </c>
      <c r="F177" s="34" t="s">
        <v>70</v>
      </c>
      <c r="G177" s="35">
        <v>18.341000000000001</v>
      </c>
      <c r="H177" s="36">
        <v>0</v>
      </c>
      <c r="I177" s="36">
        <f>ROUND(G177*H177,P4)</f>
        <v>0</v>
      </c>
      <c r="J177" s="34" t="s">
        <v>544</v>
      </c>
      <c r="O177" s="37">
        <f>I177*0.21</f>
        <v>0</v>
      </c>
      <c r="P177">
        <v>3</v>
      </c>
    </row>
    <row r="178" spans="1:16" x14ac:dyDescent="0.25">
      <c r="A178" s="31" t="s">
        <v>52</v>
      </c>
      <c r="B178" s="38"/>
      <c r="C178" s="39"/>
      <c r="D178" s="39"/>
      <c r="E178" s="33" t="s">
        <v>679</v>
      </c>
      <c r="F178" s="39"/>
      <c r="G178" s="39"/>
      <c r="H178" s="39"/>
      <c r="I178" s="39"/>
      <c r="J178" s="40"/>
    </row>
    <row r="179" spans="1:16" ht="45" x14ac:dyDescent="0.25">
      <c r="A179" s="31" t="s">
        <v>60</v>
      </c>
      <c r="B179" s="38"/>
      <c r="C179" s="39"/>
      <c r="D179" s="39"/>
      <c r="E179" s="41" t="s">
        <v>691</v>
      </c>
      <c r="F179" s="39"/>
      <c r="G179" s="39"/>
      <c r="H179" s="39"/>
      <c r="I179" s="39"/>
      <c r="J179" s="40"/>
    </row>
    <row r="180" spans="1:16" ht="409.5" x14ac:dyDescent="0.25">
      <c r="A180" s="31" t="s">
        <v>54</v>
      </c>
      <c r="B180" s="38"/>
      <c r="C180" s="39"/>
      <c r="D180" s="39"/>
      <c r="E180" s="33" t="s">
        <v>681</v>
      </c>
      <c r="F180" s="39"/>
      <c r="G180" s="39"/>
      <c r="H180" s="39"/>
      <c r="I180" s="39"/>
      <c r="J180" s="40"/>
    </row>
    <row r="181" spans="1:16" x14ac:dyDescent="0.25">
      <c r="A181" s="31" t="s">
        <v>46</v>
      </c>
      <c r="B181" s="31">
        <v>43</v>
      </c>
      <c r="C181" s="32" t="s">
        <v>692</v>
      </c>
      <c r="D181" s="31" t="s">
        <v>48</v>
      </c>
      <c r="E181" s="33" t="s">
        <v>693</v>
      </c>
      <c r="F181" s="34" t="s">
        <v>105</v>
      </c>
      <c r="G181" s="35">
        <v>25</v>
      </c>
      <c r="H181" s="36">
        <v>0</v>
      </c>
      <c r="I181" s="36">
        <f>ROUND(G181*H181,P4)</f>
        <v>0</v>
      </c>
      <c r="J181" s="34" t="s">
        <v>544</v>
      </c>
      <c r="O181" s="37">
        <f>I181*0.21</f>
        <v>0</v>
      </c>
      <c r="P181">
        <v>3</v>
      </c>
    </row>
    <row r="182" spans="1:16" ht="45" x14ac:dyDescent="0.25">
      <c r="A182" s="31" t="s">
        <v>52</v>
      </c>
      <c r="B182" s="38"/>
      <c r="C182" s="39"/>
      <c r="D182" s="39"/>
      <c r="E182" s="33" t="s">
        <v>694</v>
      </c>
      <c r="F182" s="39"/>
      <c r="G182" s="39"/>
      <c r="H182" s="39"/>
      <c r="I182" s="39"/>
      <c r="J182" s="40"/>
    </row>
    <row r="183" spans="1:16" ht="30" x14ac:dyDescent="0.25">
      <c r="A183" s="31" t="s">
        <v>60</v>
      </c>
      <c r="B183" s="38"/>
      <c r="C183" s="39"/>
      <c r="D183" s="39"/>
      <c r="E183" s="41" t="s">
        <v>695</v>
      </c>
      <c r="F183" s="39"/>
      <c r="G183" s="39"/>
      <c r="H183" s="39"/>
      <c r="I183" s="39"/>
      <c r="J183" s="40"/>
    </row>
    <row r="184" spans="1:16" ht="150" x14ac:dyDescent="0.25">
      <c r="A184" s="31" t="s">
        <v>54</v>
      </c>
      <c r="B184" s="38"/>
      <c r="C184" s="39"/>
      <c r="D184" s="39"/>
      <c r="E184" s="33" t="s">
        <v>696</v>
      </c>
      <c r="F184" s="39"/>
      <c r="G184" s="39"/>
      <c r="H184" s="39"/>
      <c r="I184" s="39"/>
      <c r="J184" s="40"/>
    </row>
    <row r="185" spans="1:16" x14ac:dyDescent="0.25">
      <c r="A185" s="25" t="s">
        <v>43</v>
      </c>
      <c r="B185" s="26"/>
      <c r="C185" s="27" t="s">
        <v>496</v>
      </c>
      <c r="D185" s="28"/>
      <c r="E185" s="25" t="s">
        <v>497</v>
      </c>
      <c r="F185" s="28"/>
      <c r="G185" s="28"/>
      <c r="H185" s="28"/>
      <c r="I185" s="29">
        <f>SUMIFS(I186:I197,A186:A197,"P")</f>
        <v>0</v>
      </c>
      <c r="J185" s="30"/>
    </row>
    <row r="186" spans="1:16" ht="30" x14ac:dyDescent="0.25">
      <c r="A186" s="31" t="s">
        <v>46</v>
      </c>
      <c r="B186" s="31">
        <v>44</v>
      </c>
      <c r="C186" s="32" t="s">
        <v>697</v>
      </c>
      <c r="D186" s="31" t="s">
        <v>48</v>
      </c>
      <c r="E186" s="33" t="s">
        <v>698</v>
      </c>
      <c r="F186" s="34" t="s">
        <v>105</v>
      </c>
      <c r="G186" s="35">
        <v>99.21</v>
      </c>
      <c r="H186" s="36">
        <v>0</v>
      </c>
      <c r="I186" s="36">
        <f>ROUND(G186*H186,P4)</f>
        <v>0</v>
      </c>
      <c r="J186" s="34" t="s">
        <v>544</v>
      </c>
      <c r="O186" s="37">
        <f>I186*0.21</f>
        <v>0</v>
      </c>
      <c r="P186">
        <v>3</v>
      </c>
    </row>
    <row r="187" spans="1:16" x14ac:dyDescent="0.25">
      <c r="A187" s="31" t="s">
        <v>52</v>
      </c>
      <c r="B187" s="38"/>
      <c r="C187" s="39"/>
      <c r="D187" s="39"/>
      <c r="E187" s="33" t="s">
        <v>699</v>
      </c>
      <c r="F187" s="39"/>
      <c r="G187" s="39"/>
      <c r="H187" s="39"/>
      <c r="I187" s="39"/>
      <c r="J187" s="40"/>
    </row>
    <row r="188" spans="1:16" ht="75" x14ac:dyDescent="0.25">
      <c r="A188" s="31" t="s">
        <v>60</v>
      </c>
      <c r="B188" s="38"/>
      <c r="C188" s="39"/>
      <c r="D188" s="39"/>
      <c r="E188" s="41" t="s">
        <v>700</v>
      </c>
      <c r="F188" s="39"/>
      <c r="G188" s="39"/>
      <c r="H188" s="39"/>
      <c r="I188" s="39"/>
      <c r="J188" s="40"/>
    </row>
    <row r="189" spans="1:16" ht="270" x14ac:dyDescent="0.25">
      <c r="A189" s="31" t="s">
        <v>54</v>
      </c>
      <c r="B189" s="38"/>
      <c r="C189" s="39"/>
      <c r="D189" s="39"/>
      <c r="E189" s="33" t="s">
        <v>701</v>
      </c>
      <c r="F189" s="39"/>
      <c r="G189" s="39"/>
      <c r="H189" s="39"/>
      <c r="I189" s="39"/>
      <c r="J189" s="40"/>
    </row>
    <row r="190" spans="1:16" x14ac:dyDescent="0.25">
      <c r="A190" s="31" t="s">
        <v>46</v>
      </c>
      <c r="B190" s="31">
        <v>45</v>
      </c>
      <c r="C190" s="32" t="s">
        <v>702</v>
      </c>
      <c r="D190" s="31" t="s">
        <v>48</v>
      </c>
      <c r="E190" s="33" t="s">
        <v>703</v>
      </c>
      <c r="F190" s="34" t="s">
        <v>105</v>
      </c>
      <c r="G190" s="35">
        <v>2.5499999999999998</v>
      </c>
      <c r="H190" s="36">
        <v>0</v>
      </c>
      <c r="I190" s="36">
        <f>ROUND(G190*H190,P4)</f>
        <v>0</v>
      </c>
      <c r="J190" s="34" t="s">
        <v>544</v>
      </c>
      <c r="O190" s="37">
        <f>I190*0.21</f>
        <v>0</v>
      </c>
      <c r="P190">
        <v>3</v>
      </c>
    </row>
    <row r="191" spans="1:16" x14ac:dyDescent="0.25">
      <c r="A191" s="31" t="s">
        <v>52</v>
      </c>
      <c r="B191" s="38"/>
      <c r="C191" s="39"/>
      <c r="D191" s="39"/>
      <c r="E191" s="45" t="s">
        <v>48</v>
      </c>
      <c r="F191" s="39"/>
      <c r="G191" s="39"/>
      <c r="H191" s="39"/>
      <c r="I191" s="39"/>
      <c r="J191" s="40"/>
    </row>
    <row r="192" spans="1:16" ht="30" x14ac:dyDescent="0.25">
      <c r="A192" s="31" t="s">
        <v>60</v>
      </c>
      <c r="B192" s="38"/>
      <c r="C192" s="39"/>
      <c r="D192" s="39"/>
      <c r="E192" s="41" t="s">
        <v>704</v>
      </c>
      <c r="F192" s="39"/>
      <c r="G192" s="39"/>
      <c r="H192" s="39"/>
      <c r="I192" s="39"/>
      <c r="J192" s="40"/>
    </row>
    <row r="193" spans="1:16" ht="105" x14ac:dyDescent="0.25">
      <c r="A193" s="31" t="s">
        <v>54</v>
      </c>
      <c r="B193" s="38"/>
      <c r="C193" s="39"/>
      <c r="D193" s="39"/>
      <c r="E193" s="33" t="s">
        <v>705</v>
      </c>
      <c r="F193" s="39"/>
      <c r="G193" s="39"/>
      <c r="H193" s="39"/>
      <c r="I193" s="39"/>
      <c r="J193" s="40"/>
    </row>
    <row r="194" spans="1:16" x14ac:dyDescent="0.25">
      <c r="A194" s="31" t="s">
        <v>46</v>
      </c>
      <c r="B194" s="31">
        <v>46</v>
      </c>
      <c r="C194" s="32" t="s">
        <v>706</v>
      </c>
      <c r="D194" s="31" t="s">
        <v>48</v>
      </c>
      <c r="E194" s="33" t="s">
        <v>707</v>
      </c>
      <c r="F194" s="34" t="s">
        <v>105</v>
      </c>
      <c r="G194" s="35">
        <v>47.7</v>
      </c>
      <c r="H194" s="36">
        <v>0</v>
      </c>
      <c r="I194" s="36">
        <f>ROUND(G194*H194,P4)</f>
        <v>0</v>
      </c>
      <c r="J194" s="34" t="s">
        <v>544</v>
      </c>
      <c r="O194" s="37">
        <f>I194*0.21</f>
        <v>0</v>
      </c>
      <c r="P194">
        <v>3</v>
      </c>
    </row>
    <row r="195" spans="1:16" ht="60" x14ac:dyDescent="0.25">
      <c r="A195" s="31" t="s">
        <v>52</v>
      </c>
      <c r="B195" s="38"/>
      <c r="C195" s="39"/>
      <c r="D195" s="39"/>
      <c r="E195" s="33" t="s">
        <v>708</v>
      </c>
      <c r="F195" s="39"/>
      <c r="G195" s="39"/>
      <c r="H195" s="39"/>
      <c r="I195" s="39"/>
      <c r="J195" s="40"/>
    </row>
    <row r="196" spans="1:16" x14ac:dyDescent="0.25">
      <c r="A196" s="31" t="s">
        <v>60</v>
      </c>
      <c r="B196" s="38"/>
      <c r="C196" s="39"/>
      <c r="D196" s="39"/>
      <c r="E196" s="41" t="s">
        <v>709</v>
      </c>
      <c r="F196" s="39"/>
      <c r="G196" s="39"/>
      <c r="H196" s="39"/>
      <c r="I196" s="39"/>
      <c r="J196" s="40"/>
    </row>
    <row r="197" spans="1:16" ht="105" x14ac:dyDescent="0.25">
      <c r="A197" s="31" t="s">
        <v>54</v>
      </c>
      <c r="B197" s="38"/>
      <c r="C197" s="39"/>
      <c r="D197" s="39"/>
      <c r="E197" s="33" t="s">
        <v>710</v>
      </c>
      <c r="F197" s="39"/>
      <c r="G197" s="39"/>
      <c r="H197" s="39"/>
      <c r="I197" s="39"/>
      <c r="J197" s="40"/>
    </row>
    <row r="198" spans="1:16" x14ac:dyDescent="0.25">
      <c r="A198" s="25" t="s">
        <v>43</v>
      </c>
      <c r="B198" s="26"/>
      <c r="C198" s="27" t="s">
        <v>281</v>
      </c>
      <c r="D198" s="28"/>
      <c r="E198" s="25" t="s">
        <v>282</v>
      </c>
      <c r="F198" s="28"/>
      <c r="G198" s="28"/>
      <c r="H198" s="28"/>
      <c r="I198" s="29">
        <f>SUMIFS(I199:I206,A199:A206,"P")</f>
        <v>0</v>
      </c>
      <c r="J198" s="30"/>
    </row>
    <row r="199" spans="1:16" x14ac:dyDescent="0.25">
      <c r="A199" s="31" t="s">
        <v>46</v>
      </c>
      <c r="B199" s="31">
        <v>47</v>
      </c>
      <c r="C199" s="32" t="s">
        <v>711</v>
      </c>
      <c r="D199" s="31" t="s">
        <v>48</v>
      </c>
      <c r="E199" s="33" t="s">
        <v>712</v>
      </c>
      <c r="F199" s="34" t="s">
        <v>136</v>
      </c>
      <c r="G199" s="35">
        <v>7</v>
      </c>
      <c r="H199" s="36">
        <v>0</v>
      </c>
      <c r="I199" s="36">
        <f>ROUND(G199*H199,P4)</f>
        <v>0</v>
      </c>
      <c r="J199" s="34" t="s">
        <v>544</v>
      </c>
      <c r="O199" s="37">
        <f>I199*0.21</f>
        <v>0</v>
      </c>
      <c r="P199">
        <v>3</v>
      </c>
    </row>
    <row r="200" spans="1:16" x14ac:dyDescent="0.25">
      <c r="A200" s="31" t="s">
        <v>52</v>
      </c>
      <c r="B200" s="38"/>
      <c r="C200" s="39"/>
      <c r="D200" s="39"/>
      <c r="E200" s="33" t="s">
        <v>713</v>
      </c>
      <c r="F200" s="39"/>
      <c r="G200" s="39"/>
      <c r="H200" s="39"/>
      <c r="I200" s="39"/>
      <c r="J200" s="40"/>
    </row>
    <row r="201" spans="1:16" x14ac:dyDescent="0.25">
      <c r="A201" s="31" t="s">
        <v>60</v>
      </c>
      <c r="B201" s="38"/>
      <c r="C201" s="39"/>
      <c r="D201" s="39"/>
      <c r="E201" s="41" t="s">
        <v>714</v>
      </c>
      <c r="F201" s="39"/>
      <c r="G201" s="39"/>
      <c r="H201" s="39"/>
      <c r="I201" s="39"/>
      <c r="J201" s="40"/>
    </row>
    <row r="202" spans="1:16" ht="315" x14ac:dyDescent="0.25">
      <c r="A202" s="31" t="s">
        <v>54</v>
      </c>
      <c r="B202" s="38"/>
      <c r="C202" s="39"/>
      <c r="D202" s="39"/>
      <c r="E202" s="33" t="s">
        <v>715</v>
      </c>
      <c r="F202" s="39"/>
      <c r="G202" s="39"/>
      <c r="H202" s="39"/>
      <c r="I202" s="39"/>
      <c r="J202" s="40"/>
    </row>
    <row r="203" spans="1:16" x14ac:dyDescent="0.25">
      <c r="A203" s="31" t="s">
        <v>46</v>
      </c>
      <c r="B203" s="31">
        <v>48</v>
      </c>
      <c r="C203" s="32" t="s">
        <v>716</v>
      </c>
      <c r="D203" s="31" t="s">
        <v>48</v>
      </c>
      <c r="E203" s="33" t="s">
        <v>717</v>
      </c>
      <c r="F203" s="34" t="s">
        <v>136</v>
      </c>
      <c r="G203" s="35">
        <v>8</v>
      </c>
      <c r="H203" s="36">
        <v>0</v>
      </c>
      <c r="I203" s="36">
        <f>ROUND(G203*H203,P4)</f>
        <v>0</v>
      </c>
      <c r="J203" s="34" t="s">
        <v>544</v>
      </c>
      <c r="O203" s="37">
        <f>I203*0.21</f>
        <v>0</v>
      </c>
      <c r="P203">
        <v>3</v>
      </c>
    </row>
    <row r="204" spans="1:16" x14ac:dyDescent="0.25">
      <c r="A204" s="31" t="s">
        <v>52</v>
      </c>
      <c r="B204" s="38"/>
      <c r="C204" s="39"/>
      <c r="D204" s="39"/>
      <c r="E204" s="33" t="s">
        <v>718</v>
      </c>
      <c r="F204" s="39"/>
      <c r="G204" s="39"/>
      <c r="H204" s="39"/>
      <c r="I204" s="39"/>
      <c r="J204" s="40"/>
    </row>
    <row r="205" spans="1:16" x14ac:dyDescent="0.25">
      <c r="A205" s="31" t="s">
        <v>60</v>
      </c>
      <c r="B205" s="38"/>
      <c r="C205" s="39"/>
      <c r="D205" s="39"/>
      <c r="E205" s="41" t="s">
        <v>719</v>
      </c>
      <c r="F205" s="39"/>
      <c r="G205" s="39"/>
      <c r="H205" s="39"/>
      <c r="I205" s="39"/>
      <c r="J205" s="40"/>
    </row>
    <row r="206" spans="1:16" ht="315" x14ac:dyDescent="0.25">
      <c r="A206" s="31" t="s">
        <v>54</v>
      </c>
      <c r="B206" s="38"/>
      <c r="C206" s="39"/>
      <c r="D206" s="39"/>
      <c r="E206" s="33" t="s">
        <v>720</v>
      </c>
      <c r="F206" s="39"/>
      <c r="G206" s="39"/>
      <c r="H206" s="39"/>
      <c r="I206" s="39"/>
      <c r="J206" s="40"/>
    </row>
    <row r="207" spans="1:16" x14ac:dyDescent="0.25">
      <c r="A207" s="25" t="s">
        <v>43</v>
      </c>
      <c r="B207" s="26"/>
      <c r="C207" s="27" t="s">
        <v>296</v>
      </c>
      <c r="D207" s="28"/>
      <c r="E207" s="25" t="s">
        <v>297</v>
      </c>
      <c r="F207" s="28"/>
      <c r="G207" s="28"/>
      <c r="H207" s="28"/>
      <c r="I207" s="29">
        <f>SUMIFS(I208:I243,A208:A243,"P")</f>
        <v>0</v>
      </c>
      <c r="J207" s="30"/>
    </row>
    <row r="208" spans="1:16" ht="30" x14ac:dyDescent="0.25">
      <c r="A208" s="31" t="s">
        <v>46</v>
      </c>
      <c r="B208" s="31">
        <v>49</v>
      </c>
      <c r="C208" s="32" t="s">
        <v>721</v>
      </c>
      <c r="D208" s="31" t="s">
        <v>48</v>
      </c>
      <c r="E208" s="33" t="s">
        <v>722</v>
      </c>
      <c r="F208" s="34" t="s">
        <v>136</v>
      </c>
      <c r="G208" s="35">
        <v>5.5</v>
      </c>
      <c r="H208" s="36">
        <v>0</v>
      </c>
      <c r="I208" s="36">
        <f>ROUND(G208*H208,P4)</f>
        <v>0</v>
      </c>
      <c r="J208" s="34" t="s">
        <v>544</v>
      </c>
      <c r="O208" s="37">
        <f>I208*0.21</f>
        <v>0</v>
      </c>
      <c r="P208">
        <v>3</v>
      </c>
    </row>
    <row r="209" spans="1:16" x14ac:dyDescent="0.25">
      <c r="A209" s="31" t="s">
        <v>52</v>
      </c>
      <c r="B209" s="38"/>
      <c r="C209" s="39"/>
      <c r="D209" s="39"/>
      <c r="E209" s="33" t="s">
        <v>723</v>
      </c>
      <c r="F209" s="39"/>
      <c r="G209" s="39"/>
      <c r="H209" s="39"/>
      <c r="I209" s="39"/>
      <c r="J209" s="40"/>
    </row>
    <row r="210" spans="1:16" x14ac:dyDescent="0.25">
      <c r="A210" s="31" t="s">
        <v>60</v>
      </c>
      <c r="B210" s="38"/>
      <c r="C210" s="39"/>
      <c r="D210" s="39"/>
      <c r="E210" s="41" t="s">
        <v>724</v>
      </c>
      <c r="F210" s="39"/>
      <c r="G210" s="39"/>
      <c r="H210" s="39"/>
      <c r="I210" s="39"/>
      <c r="J210" s="40"/>
    </row>
    <row r="211" spans="1:16" ht="105" x14ac:dyDescent="0.25">
      <c r="A211" s="31" t="s">
        <v>54</v>
      </c>
      <c r="B211" s="38"/>
      <c r="C211" s="39"/>
      <c r="D211" s="39"/>
      <c r="E211" s="33" t="s">
        <v>725</v>
      </c>
      <c r="F211" s="39"/>
      <c r="G211" s="39"/>
      <c r="H211" s="39"/>
      <c r="I211" s="39"/>
      <c r="J211" s="40"/>
    </row>
    <row r="212" spans="1:16" x14ac:dyDescent="0.25">
      <c r="A212" s="31" t="s">
        <v>46</v>
      </c>
      <c r="B212" s="31">
        <v>50</v>
      </c>
      <c r="C212" s="32" t="s">
        <v>726</v>
      </c>
      <c r="D212" s="31" t="s">
        <v>670</v>
      </c>
      <c r="E212" s="33" t="s">
        <v>727</v>
      </c>
      <c r="F212" s="34" t="s">
        <v>728</v>
      </c>
      <c r="G212" s="35">
        <v>20</v>
      </c>
      <c r="H212" s="36">
        <v>0</v>
      </c>
      <c r="I212" s="36">
        <f>ROUND(G212*H212,P4)</f>
        <v>0</v>
      </c>
      <c r="J212" s="34" t="s">
        <v>544</v>
      </c>
      <c r="O212" s="37">
        <f>I212*0.21</f>
        <v>0</v>
      </c>
      <c r="P212">
        <v>3</v>
      </c>
    </row>
    <row r="213" spans="1:16" ht="45" x14ac:dyDescent="0.25">
      <c r="A213" s="31" t="s">
        <v>52</v>
      </c>
      <c r="B213" s="38"/>
      <c r="C213" s="39"/>
      <c r="D213" s="39"/>
      <c r="E213" s="33" t="s">
        <v>729</v>
      </c>
      <c r="F213" s="39"/>
      <c r="G213" s="39"/>
      <c r="H213" s="39"/>
      <c r="I213" s="39"/>
      <c r="J213" s="40"/>
    </row>
    <row r="214" spans="1:16" ht="30" x14ac:dyDescent="0.25">
      <c r="A214" s="31" t="s">
        <v>60</v>
      </c>
      <c r="B214" s="38"/>
      <c r="C214" s="39"/>
      <c r="D214" s="39"/>
      <c r="E214" s="41" t="s">
        <v>730</v>
      </c>
      <c r="F214" s="39"/>
      <c r="G214" s="39"/>
      <c r="H214" s="39"/>
      <c r="I214" s="39"/>
      <c r="J214" s="40"/>
    </row>
    <row r="215" spans="1:16" ht="409.5" x14ac:dyDescent="0.25">
      <c r="A215" s="31" t="s">
        <v>54</v>
      </c>
      <c r="B215" s="38"/>
      <c r="C215" s="39"/>
      <c r="D215" s="39"/>
      <c r="E215" s="33" t="s">
        <v>731</v>
      </c>
      <c r="F215" s="39"/>
      <c r="G215" s="39"/>
      <c r="H215" s="39"/>
      <c r="I215" s="39"/>
      <c r="J215" s="40"/>
    </row>
    <row r="216" spans="1:16" x14ac:dyDescent="0.25">
      <c r="A216" s="31" t="s">
        <v>46</v>
      </c>
      <c r="B216" s="31">
        <v>51</v>
      </c>
      <c r="C216" s="32" t="s">
        <v>732</v>
      </c>
      <c r="D216" s="31" t="s">
        <v>48</v>
      </c>
      <c r="E216" s="33" t="s">
        <v>733</v>
      </c>
      <c r="F216" s="34" t="s">
        <v>105</v>
      </c>
      <c r="G216" s="35">
        <v>25</v>
      </c>
      <c r="H216" s="36">
        <v>0</v>
      </c>
      <c r="I216" s="36">
        <f>ROUND(G216*H216,P4)</f>
        <v>0</v>
      </c>
      <c r="J216" s="34" t="s">
        <v>544</v>
      </c>
      <c r="O216" s="37">
        <f>I216*0.21</f>
        <v>0</v>
      </c>
      <c r="P216">
        <v>3</v>
      </c>
    </row>
    <row r="217" spans="1:16" x14ac:dyDescent="0.25">
      <c r="A217" s="31" t="s">
        <v>52</v>
      </c>
      <c r="B217" s="38"/>
      <c r="C217" s="39"/>
      <c r="D217" s="39"/>
      <c r="E217" s="45" t="s">
        <v>48</v>
      </c>
      <c r="F217" s="39"/>
      <c r="G217" s="39"/>
      <c r="H217" s="39"/>
      <c r="I217" s="39"/>
      <c r="J217" s="40"/>
    </row>
    <row r="218" spans="1:16" x14ac:dyDescent="0.25">
      <c r="A218" s="31" t="s">
        <v>60</v>
      </c>
      <c r="B218" s="38"/>
      <c r="C218" s="39"/>
      <c r="D218" s="39"/>
      <c r="E218" s="41" t="s">
        <v>734</v>
      </c>
      <c r="F218" s="39"/>
      <c r="G218" s="39"/>
      <c r="H218" s="39"/>
      <c r="I218" s="39"/>
      <c r="J218" s="40"/>
    </row>
    <row r="219" spans="1:16" ht="30" x14ac:dyDescent="0.25">
      <c r="A219" s="31" t="s">
        <v>54</v>
      </c>
      <c r="B219" s="38"/>
      <c r="C219" s="39"/>
      <c r="D219" s="39"/>
      <c r="E219" s="33" t="s">
        <v>355</v>
      </c>
      <c r="F219" s="39"/>
      <c r="G219" s="39"/>
      <c r="H219" s="39"/>
      <c r="I219" s="39"/>
      <c r="J219" s="40"/>
    </row>
    <row r="220" spans="1:16" x14ac:dyDescent="0.25">
      <c r="A220" s="31" t="s">
        <v>46</v>
      </c>
      <c r="B220" s="31">
        <v>52</v>
      </c>
      <c r="C220" s="32" t="s">
        <v>735</v>
      </c>
      <c r="D220" s="31" t="s">
        <v>48</v>
      </c>
      <c r="E220" s="33" t="s">
        <v>736</v>
      </c>
      <c r="F220" s="34" t="s">
        <v>70</v>
      </c>
      <c r="G220" s="35">
        <v>1.17</v>
      </c>
      <c r="H220" s="36">
        <v>0</v>
      </c>
      <c r="I220" s="36">
        <f>ROUND(G220*H220,P4)</f>
        <v>0</v>
      </c>
      <c r="J220" s="34" t="s">
        <v>544</v>
      </c>
      <c r="O220" s="37">
        <f>I220*0.21</f>
        <v>0</v>
      </c>
      <c r="P220">
        <v>3</v>
      </c>
    </row>
    <row r="221" spans="1:16" ht="30" x14ac:dyDescent="0.25">
      <c r="A221" s="31" t="s">
        <v>52</v>
      </c>
      <c r="B221" s="38"/>
      <c r="C221" s="39"/>
      <c r="D221" s="39"/>
      <c r="E221" s="33" t="s">
        <v>737</v>
      </c>
      <c r="F221" s="39"/>
      <c r="G221" s="39"/>
      <c r="H221" s="39"/>
      <c r="I221" s="39"/>
      <c r="J221" s="40"/>
    </row>
    <row r="222" spans="1:16" ht="45" x14ac:dyDescent="0.25">
      <c r="A222" s="31" t="s">
        <v>60</v>
      </c>
      <c r="B222" s="38"/>
      <c r="C222" s="39"/>
      <c r="D222" s="39"/>
      <c r="E222" s="41" t="s">
        <v>738</v>
      </c>
      <c r="F222" s="39"/>
      <c r="G222" s="39"/>
      <c r="H222" s="39"/>
      <c r="I222" s="39"/>
      <c r="J222" s="40"/>
    </row>
    <row r="223" spans="1:16" ht="150" x14ac:dyDescent="0.25">
      <c r="A223" s="31" t="s">
        <v>54</v>
      </c>
      <c r="B223" s="38"/>
      <c r="C223" s="39"/>
      <c r="D223" s="39"/>
      <c r="E223" s="33" t="s">
        <v>360</v>
      </c>
      <c r="F223" s="39"/>
      <c r="G223" s="39"/>
      <c r="H223" s="39"/>
      <c r="I223" s="39"/>
      <c r="J223" s="40"/>
    </row>
    <row r="224" spans="1:16" x14ac:dyDescent="0.25">
      <c r="A224" s="31" t="s">
        <v>46</v>
      </c>
      <c r="B224" s="31">
        <v>53</v>
      </c>
      <c r="C224" s="32" t="s">
        <v>739</v>
      </c>
      <c r="D224" s="31" t="s">
        <v>48</v>
      </c>
      <c r="E224" s="33" t="s">
        <v>740</v>
      </c>
      <c r="F224" s="34" t="s">
        <v>70</v>
      </c>
      <c r="G224" s="35">
        <v>15.324999999999999</v>
      </c>
      <c r="H224" s="36">
        <v>0</v>
      </c>
      <c r="I224" s="36">
        <f>ROUND(G224*H224,P4)</f>
        <v>0</v>
      </c>
      <c r="J224" s="34" t="s">
        <v>544</v>
      </c>
      <c r="O224" s="37">
        <f>I224*0.21</f>
        <v>0</v>
      </c>
      <c r="P224">
        <v>3</v>
      </c>
    </row>
    <row r="225" spans="1:16" ht="45" x14ac:dyDescent="0.25">
      <c r="A225" s="31" t="s">
        <v>52</v>
      </c>
      <c r="B225" s="38"/>
      <c r="C225" s="39"/>
      <c r="D225" s="39"/>
      <c r="E225" s="33" t="s">
        <v>741</v>
      </c>
      <c r="F225" s="39"/>
      <c r="G225" s="39"/>
      <c r="H225" s="39"/>
      <c r="I225" s="39"/>
      <c r="J225" s="40"/>
    </row>
    <row r="226" spans="1:16" ht="45" x14ac:dyDescent="0.25">
      <c r="A226" s="31" t="s">
        <v>60</v>
      </c>
      <c r="B226" s="38"/>
      <c r="C226" s="39"/>
      <c r="D226" s="39"/>
      <c r="E226" s="41" t="s">
        <v>742</v>
      </c>
      <c r="F226" s="39"/>
      <c r="G226" s="39"/>
      <c r="H226" s="39"/>
      <c r="I226" s="39"/>
      <c r="J226" s="40"/>
    </row>
    <row r="227" spans="1:16" ht="150" x14ac:dyDescent="0.25">
      <c r="A227" s="31" t="s">
        <v>54</v>
      </c>
      <c r="B227" s="38"/>
      <c r="C227" s="39"/>
      <c r="D227" s="39"/>
      <c r="E227" s="33" t="s">
        <v>360</v>
      </c>
      <c r="F227" s="39"/>
      <c r="G227" s="39"/>
      <c r="H227" s="39"/>
      <c r="I227" s="39"/>
      <c r="J227" s="40"/>
    </row>
    <row r="228" spans="1:16" x14ac:dyDescent="0.25">
      <c r="A228" s="31" t="s">
        <v>46</v>
      </c>
      <c r="B228" s="31">
        <v>54</v>
      </c>
      <c r="C228" s="32" t="s">
        <v>743</v>
      </c>
      <c r="D228" s="31" t="s">
        <v>48</v>
      </c>
      <c r="E228" s="33" t="s">
        <v>744</v>
      </c>
      <c r="F228" s="34" t="s">
        <v>70</v>
      </c>
      <c r="G228" s="35">
        <v>19.324999999999999</v>
      </c>
      <c r="H228" s="36">
        <v>0</v>
      </c>
      <c r="I228" s="36">
        <f>ROUND(G228*H228,P4)</f>
        <v>0</v>
      </c>
      <c r="J228" s="34" t="s">
        <v>544</v>
      </c>
      <c r="O228" s="37">
        <f>I228*0.21</f>
        <v>0</v>
      </c>
      <c r="P228">
        <v>3</v>
      </c>
    </row>
    <row r="229" spans="1:16" ht="30" x14ac:dyDescent="0.25">
      <c r="A229" s="31" t="s">
        <v>52</v>
      </c>
      <c r="B229" s="38"/>
      <c r="C229" s="39"/>
      <c r="D229" s="39"/>
      <c r="E229" s="33" t="s">
        <v>737</v>
      </c>
      <c r="F229" s="39"/>
      <c r="G229" s="39"/>
      <c r="H229" s="39"/>
      <c r="I229" s="39"/>
      <c r="J229" s="40"/>
    </row>
    <row r="230" spans="1:16" ht="105" x14ac:dyDescent="0.25">
      <c r="A230" s="31" t="s">
        <v>60</v>
      </c>
      <c r="B230" s="38"/>
      <c r="C230" s="39"/>
      <c r="D230" s="39"/>
      <c r="E230" s="41" t="s">
        <v>745</v>
      </c>
      <c r="F230" s="39"/>
      <c r="G230" s="39"/>
      <c r="H230" s="39"/>
      <c r="I230" s="39"/>
      <c r="J230" s="40"/>
    </row>
    <row r="231" spans="1:16" ht="150" x14ac:dyDescent="0.25">
      <c r="A231" s="31" t="s">
        <v>54</v>
      </c>
      <c r="B231" s="38"/>
      <c r="C231" s="39"/>
      <c r="D231" s="39"/>
      <c r="E231" s="33" t="s">
        <v>360</v>
      </c>
      <c r="F231" s="39"/>
      <c r="G231" s="39"/>
      <c r="H231" s="39"/>
      <c r="I231" s="39"/>
      <c r="J231" s="40"/>
    </row>
    <row r="232" spans="1:16" x14ac:dyDescent="0.25">
      <c r="A232" s="31" t="s">
        <v>46</v>
      </c>
      <c r="B232" s="31">
        <v>55</v>
      </c>
      <c r="C232" s="32" t="s">
        <v>746</v>
      </c>
      <c r="D232" s="31" t="s">
        <v>48</v>
      </c>
      <c r="E232" s="33" t="s">
        <v>747</v>
      </c>
      <c r="F232" s="34" t="s">
        <v>70</v>
      </c>
      <c r="G232" s="35">
        <v>1.597</v>
      </c>
      <c r="H232" s="36">
        <v>0</v>
      </c>
      <c r="I232" s="36">
        <f>ROUND(G232*H232,P4)</f>
        <v>0</v>
      </c>
      <c r="J232" s="34" t="s">
        <v>544</v>
      </c>
      <c r="O232" s="37">
        <f>I232*0.21</f>
        <v>0</v>
      </c>
      <c r="P232">
        <v>3</v>
      </c>
    </row>
    <row r="233" spans="1:16" ht="30" x14ac:dyDescent="0.25">
      <c r="A233" s="31" t="s">
        <v>52</v>
      </c>
      <c r="B233" s="38"/>
      <c r="C233" s="39"/>
      <c r="D233" s="39"/>
      <c r="E233" s="33" t="s">
        <v>737</v>
      </c>
      <c r="F233" s="39"/>
      <c r="G233" s="39"/>
      <c r="H233" s="39"/>
      <c r="I233" s="39"/>
      <c r="J233" s="40"/>
    </row>
    <row r="234" spans="1:16" x14ac:dyDescent="0.25">
      <c r="A234" s="31" t="s">
        <v>60</v>
      </c>
      <c r="B234" s="38"/>
      <c r="C234" s="39"/>
      <c r="D234" s="39"/>
      <c r="E234" s="41" t="s">
        <v>748</v>
      </c>
      <c r="F234" s="39"/>
      <c r="G234" s="39"/>
      <c r="H234" s="39"/>
      <c r="I234" s="39"/>
      <c r="J234" s="40"/>
    </row>
    <row r="235" spans="1:16" ht="150" x14ac:dyDescent="0.25">
      <c r="A235" s="31" t="s">
        <v>54</v>
      </c>
      <c r="B235" s="38"/>
      <c r="C235" s="39"/>
      <c r="D235" s="39"/>
      <c r="E235" s="33" t="s">
        <v>360</v>
      </c>
      <c r="F235" s="39"/>
      <c r="G235" s="39"/>
      <c r="H235" s="39"/>
      <c r="I235" s="39"/>
      <c r="J235" s="40"/>
    </row>
    <row r="236" spans="1:16" x14ac:dyDescent="0.25">
      <c r="A236" s="31" t="s">
        <v>46</v>
      </c>
      <c r="B236" s="31">
        <v>56</v>
      </c>
      <c r="C236" s="32" t="s">
        <v>749</v>
      </c>
      <c r="D236" s="31" t="s">
        <v>48</v>
      </c>
      <c r="E236" s="33" t="s">
        <v>750</v>
      </c>
      <c r="F236" s="34" t="s">
        <v>70</v>
      </c>
      <c r="G236" s="35">
        <v>3</v>
      </c>
      <c r="H236" s="36">
        <v>0</v>
      </c>
      <c r="I236" s="36">
        <f>ROUND(G236*H236,P4)</f>
        <v>0</v>
      </c>
      <c r="J236" s="34" t="s">
        <v>544</v>
      </c>
      <c r="O236" s="37">
        <f>I236*0.21</f>
        <v>0</v>
      </c>
      <c r="P236">
        <v>3</v>
      </c>
    </row>
    <row r="237" spans="1:16" x14ac:dyDescent="0.25">
      <c r="A237" s="31" t="s">
        <v>52</v>
      </c>
      <c r="B237" s="38"/>
      <c r="C237" s="39"/>
      <c r="D237" s="39"/>
      <c r="E237" s="33" t="s">
        <v>751</v>
      </c>
      <c r="F237" s="39"/>
      <c r="G237" s="39"/>
      <c r="H237" s="39"/>
      <c r="I237" s="39"/>
      <c r="J237" s="40"/>
    </row>
    <row r="238" spans="1:16" ht="30" x14ac:dyDescent="0.25">
      <c r="A238" s="31" t="s">
        <v>60</v>
      </c>
      <c r="B238" s="38"/>
      <c r="C238" s="39"/>
      <c r="D238" s="39"/>
      <c r="E238" s="41" t="s">
        <v>752</v>
      </c>
      <c r="F238" s="39"/>
      <c r="G238" s="39"/>
      <c r="H238" s="39"/>
      <c r="I238" s="39"/>
      <c r="J238" s="40"/>
    </row>
    <row r="239" spans="1:16" ht="150" x14ac:dyDescent="0.25">
      <c r="A239" s="31" t="s">
        <v>54</v>
      </c>
      <c r="B239" s="38"/>
      <c r="C239" s="39"/>
      <c r="D239" s="39"/>
      <c r="E239" s="33" t="s">
        <v>360</v>
      </c>
      <c r="F239" s="39"/>
      <c r="G239" s="39"/>
      <c r="H239" s="39"/>
      <c r="I239" s="39"/>
      <c r="J239" s="40"/>
    </row>
    <row r="240" spans="1:16" x14ac:dyDescent="0.25">
      <c r="A240" s="31" t="s">
        <v>46</v>
      </c>
      <c r="B240" s="31">
        <v>57</v>
      </c>
      <c r="C240" s="32" t="s">
        <v>753</v>
      </c>
      <c r="D240" s="31" t="s">
        <v>48</v>
      </c>
      <c r="E240" s="33" t="s">
        <v>754</v>
      </c>
      <c r="F240" s="34" t="s">
        <v>136</v>
      </c>
      <c r="G240" s="35">
        <v>1.5</v>
      </c>
      <c r="H240" s="36">
        <v>0</v>
      </c>
      <c r="I240" s="36">
        <f>ROUND(G240*H240,P4)</f>
        <v>0</v>
      </c>
      <c r="J240" s="34" t="s">
        <v>544</v>
      </c>
      <c r="O240" s="37">
        <f>I240*0.21</f>
        <v>0</v>
      </c>
      <c r="P240">
        <v>3</v>
      </c>
    </row>
    <row r="241" spans="1:10" x14ac:dyDescent="0.25">
      <c r="A241" s="31" t="s">
        <v>52</v>
      </c>
      <c r="B241" s="38"/>
      <c r="C241" s="39"/>
      <c r="D241" s="39"/>
      <c r="E241" s="33" t="s">
        <v>755</v>
      </c>
      <c r="F241" s="39"/>
      <c r="G241" s="39"/>
      <c r="H241" s="39"/>
      <c r="I241" s="39"/>
      <c r="J241" s="40"/>
    </row>
    <row r="242" spans="1:10" x14ac:dyDescent="0.25">
      <c r="A242" s="31" t="s">
        <v>60</v>
      </c>
      <c r="B242" s="38"/>
      <c r="C242" s="39"/>
      <c r="D242" s="39"/>
      <c r="E242" s="41" t="s">
        <v>756</v>
      </c>
      <c r="F242" s="39"/>
      <c r="G242" s="39"/>
      <c r="H242" s="39"/>
      <c r="I242" s="39"/>
      <c r="J242" s="40"/>
    </row>
    <row r="243" spans="1:10" ht="180" x14ac:dyDescent="0.25">
      <c r="A243" s="31" t="s">
        <v>54</v>
      </c>
      <c r="B243" s="42"/>
      <c r="C243" s="43"/>
      <c r="D243" s="43"/>
      <c r="E243" s="33" t="s">
        <v>757</v>
      </c>
      <c r="F243" s="43"/>
      <c r="G243" s="43"/>
      <c r="H243" s="43"/>
      <c r="I243" s="43"/>
      <c r="J243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" right="0.7" top="0.78740157499999996" bottom="0.78740157499999996" header="0.3" footer="0.3"/>
  <pageSetup fitToHeight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8"/>
  <sheetViews>
    <sheetView topLeftCell="B1" workbookViewId="0">
      <selection activeCell="B1" sqref="B1"/>
    </sheetView>
  </sheetViews>
  <sheetFormatPr defaultRowHeight="15" x14ac:dyDescent="0.25"/>
  <cols>
    <col min="1" max="1" width="8.85546875" hidden="1"/>
    <col min="2" max="2" width="15.7109375" customWidth="1"/>
    <col min="3" max="3" width="9.42578125" customWidth="1"/>
    <col min="4" max="4" width="12.5703125" customWidth="1"/>
    <col min="5" max="5" width="63" customWidth="1"/>
    <col min="6" max="6" width="12.5703125" customWidth="1"/>
    <col min="7" max="9" width="15.7109375" customWidth="1"/>
    <col min="10" max="10" width="14.7109375" bestFit="1" customWidth="1"/>
    <col min="15" max="16" width="8.85546875" hidden="1"/>
  </cols>
  <sheetData>
    <row r="1" spans="1:16" x14ac:dyDescent="0.25">
      <c r="A1" s="1" t="s">
        <v>0</v>
      </c>
      <c r="B1" s="9"/>
      <c r="C1" s="10"/>
      <c r="D1" s="10"/>
      <c r="E1" s="11" t="s">
        <v>1</v>
      </c>
      <c r="F1" s="10"/>
      <c r="G1" s="10"/>
      <c r="H1" s="10"/>
      <c r="I1" s="10"/>
      <c r="J1" s="12"/>
      <c r="P1">
        <v>3</v>
      </c>
    </row>
    <row r="2" spans="1:16" ht="20.25" x14ac:dyDescent="0.25">
      <c r="A2" s="1"/>
      <c r="B2" s="13"/>
      <c r="C2" s="14"/>
      <c r="D2" s="14"/>
      <c r="E2" s="15" t="s">
        <v>25</v>
      </c>
      <c r="F2" s="14"/>
      <c r="G2" s="14"/>
      <c r="H2" s="14"/>
      <c r="I2" s="14"/>
      <c r="J2" s="16"/>
    </row>
    <row r="3" spans="1:16" ht="30" x14ac:dyDescent="0.25">
      <c r="A3" s="3" t="s">
        <v>26</v>
      </c>
      <c r="B3" s="17" t="s">
        <v>27</v>
      </c>
      <c r="C3" s="52" t="s">
        <v>28</v>
      </c>
      <c r="D3" s="53"/>
      <c r="E3" s="18" t="s">
        <v>29</v>
      </c>
      <c r="F3" s="14"/>
      <c r="G3" s="14"/>
      <c r="H3" s="19" t="s">
        <v>19</v>
      </c>
      <c r="I3" s="20">
        <f>SUMIFS(I8:I298,A8:A298,"SD")</f>
        <v>0</v>
      </c>
      <c r="J3" s="16"/>
      <c r="O3">
        <v>0</v>
      </c>
      <c r="P3">
        <v>2</v>
      </c>
    </row>
    <row r="4" spans="1:16" x14ac:dyDescent="0.25">
      <c r="A4" s="3" t="s">
        <v>30</v>
      </c>
      <c r="B4" s="17" t="s">
        <v>31</v>
      </c>
      <c r="C4" s="52" t="s">
        <v>19</v>
      </c>
      <c r="D4" s="53"/>
      <c r="E4" s="18" t="s">
        <v>20</v>
      </c>
      <c r="F4" s="14"/>
      <c r="G4" s="14"/>
      <c r="H4" s="14"/>
      <c r="I4" s="14"/>
      <c r="J4" s="16"/>
      <c r="O4">
        <v>0.15</v>
      </c>
      <c r="P4">
        <v>2</v>
      </c>
    </row>
    <row r="5" spans="1:16" x14ac:dyDescent="0.25">
      <c r="A5" s="54" t="s">
        <v>32</v>
      </c>
      <c r="B5" s="55" t="s">
        <v>33</v>
      </c>
      <c r="C5" s="50" t="s">
        <v>34</v>
      </c>
      <c r="D5" s="50" t="s">
        <v>35</v>
      </c>
      <c r="E5" s="50" t="s">
        <v>36</v>
      </c>
      <c r="F5" s="50" t="s">
        <v>37</v>
      </c>
      <c r="G5" s="50" t="s">
        <v>38</v>
      </c>
      <c r="H5" s="50" t="s">
        <v>39</v>
      </c>
      <c r="I5" s="50"/>
      <c r="J5" s="51" t="s">
        <v>40</v>
      </c>
      <c r="O5">
        <v>0.21</v>
      </c>
    </row>
    <row r="6" spans="1:16" x14ac:dyDescent="0.25">
      <c r="A6" s="54"/>
      <c r="B6" s="55"/>
      <c r="C6" s="50"/>
      <c r="D6" s="50"/>
      <c r="E6" s="50"/>
      <c r="F6" s="50"/>
      <c r="G6" s="50"/>
      <c r="H6" s="6" t="s">
        <v>41</v>
      </c>
      <c r="I6" s="6" t="s">
        <v>42</v>
      </c>
      <c r="J6" s="51"/>
    </row>
    <row r="7" spans="1:16" x14ac:dyDescent="0.25">
      <c r="A7" s="23">
        <v>0</v>
      </c>
      <c r="B7" s="21">
        <v>1</v>
      </c>
      <c r="C7" s="24">
        <v>2</v>
      </c>
      <c r="D7" s="6">
        <v>3</v>
      </c>
      <c r="E7" s="24">
        <v>4</v>
      </c>
      <c r="F7" s="6">
        <v>5</v>
      </c>
      <c r="G7" s="6">
        <v>6</v>
      </c>
      <c r="H7" s="6">
        <v>7</v>
      </c>
      <c r="I7" s="24">
        <v>8</v>
      </c>
      <c r="J7" s="22">
        <v>9</v>
      </c>
    </row>
    <row r="8" spans="1:16" x14ac:dyDescent="0.25">
      <c r="A8" s="25" t="s">
        <v>43</v>
      </c>
      <c r="B8" s="26"/>
      <c r="C8" s="27" t="s">
        <v>44</v>
      </c>
      <c r="D8" s="28"/>
      <c r="E8" s="25" t="s">
        <v>758</v>
      </c>
      <c r="F8" s="28"/>
      <c r="G8" s="28"/>
      <c r="H8" s="28"/>
      <c r="I8" s="29">
        <f>SUMIFS(I9:I11,A9:A11,"P")</f>
        <v>0</v>
      </c>
      <c r="J8" s="30"/>
    </row>
    <row r="9" spans="1:16" x14ac:dyDescent="0.25">
      <c r="A9" s="31" t="s">
        <v>46</v>
      </c>
      <c r="B9" s="31">
        <v>71</v>
      </c>
      <c r="C9" s="32" t="s">
        <v>759</v>
      </c>
      <c r="D9" s="31" t="s">
        <v>48</v>
      </c>
      <c r="E9" s="33" t="s">
        <v>760</v>
      </c>
      <c r="F9" s="34" t="s">
        <v>761</v>
      </c>
      <c r="G9" s="35">
        <v>1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52</v>
      </c>
      <c r="B10" s="38"/>
      <c r="C10" s="39"/>
      <c r="D10" s="39"/>
      <c r="E10" s="33" t="s">
        <v>760</v>
      </c>
      <c r="F10" s="39"/>
      <c r="G10" s="39"/>
      <c r="H10" s="39"/>
      <c r="I10" s="39"/>
      <c r="J10" s="40"/>
    </row>
    <row r="11" spans="1:16" x14ac:dyDescent="0.25">
      <c r="A11" s="31" t="s">
        <v>54</v>
      </c>
      <c r="B11" s="38"/>
      <c r="C11" s="39"/>
      <c r="D11" s="39"/>
      <c r="E11" s="45" t="s">
        <v>48</v>
      </c>
      <c r="F11" s="39"/>
      <c r="G11" s="39"/>
      <c r="H11" s="39"/>
      <c r="I11" s="39"/>
      <c r="J11" s="40"/>
    </row>
    <row r="12" spans="1:16" x14ac:dyDescent="0.25">
      <c r="A12" s="25" t="s">
        <v>43</v>
      </c>
      <c r="B12" s="26"/>
      <c r="C12" s="27" t="s">
        <v>57</v>
      </c>
      <c r="D12" s="28"/>
      <c r="E12" s="25" t="s">
        <v>102</v>
      </c>
      <c r="F12" s="28"/>
      <c r="G12" s="28"/>
      <c r="H12" s="28"/>
      <c r="I12" s="29">
        <f>SUMIFS(I13:I105,A13:A105,"P")</f>
        <v>0</v>
      </c>
      <c r="J12" s="30"/>
    </row>
    <row r="13" spans="1:16" ht="30" x14ac:dyDescent="0.25">
      <c r="A13" s="31" t="s">
        <v>46</v>
      </c>
      <c r="B13" s="31">
        <v>1</v>
      </c>
      <c r="C13" s="32" t="s">
        <v>762</v>
      </c>
      <c r="D13" s="31" t="s">
        <v>48</v>
      </c>
      <c r="E13" s="33" t="s">
        <v>763</v>
      </c>
      <c r="F13" s="34" t="s">
        <v>764</v>
      </c>
      <c r="G13" s="35">
        <v>40</v>
      </c>
      <c r="H13" s="36">
        <v>0</v>
      </c>
      <c r="I13" s="36">
        <f>ROUND(G13*H13,P4)</f>
        <v>0</v>
      </c>
      <c r="J13" s="34" t="s">
        <v>765</v>
      </c>
      <c r="O13" s="37">
        <f>I13*0.21</f>
        <v>0</v>
      </c>
      <c r="P13">
        <v>3</v>
      </c>
    </row>
    <row r="14" spans="1:16" ht="30" x14ac:dyDescent="0.25">
      <c r="A14" s="31" t="s">
        <v>52</v>
      </c>
      <c r="B14" s="38"/>
      <c r="C14" s="39"/>
      <c r="D14" s="39"/>
      <c r="E14" s="33" t="s">
        <v>763</v>
      </c>
      <c r="F14" s="39"/>
      <c r="G14" s="39"/>
      <c r="H14" s="39"/>
      <c r="I14" s="39"/>
      <c r="J14" s="40"/>
    </row>
    <row r="15" spans="1:16" x14ac:dyDescent="0.25">
      <c r="A15" s="31" t="s">
        <v>54</v>
      </c>
      <c r="B15" s="38"/>
      <c r="C15" s="39"/>
      <c r="D15" s="39"/>
      <c r="E15" s="45" t="s">
        <v>48</v>
      </c>
      <c r="F15" s="39"/>
      <c r="G15" s="39"/>
      <c r="H15" s="39"/>
      <c r="I15" s="39"/>
      <c r="J15" s="40"/>
    </row>
    <row r="16" spans="1:16" ht="30" x14ac:dyDescent="0.25">
      <c r="A16" s="31" t="s">
        <v>46</v>
      </c>
      <c r="B16" s="31">
        <v>2</v>
      </c>
      <c r="C16" s="32" t="s">
        <v>766</v>
      </c>
      <c r="D16" s="31" t="s">
        <v>48</v>
      </c>
      <c r="E16" s="33" t="s">
        <v>767</v>
      </c>
      <c r="F16" s="34" t="s">
        <v>768</v>
      </c>
      <c r="G16" s="35">
        <v>4</v>
      </c>
      <c r="H16" s="36">
        <v>0</v>
      </c>
      <c r="I16" s="36">
        <f>ROUND(G16*H16,P4)</f>
        <v>0</v>
      </c>
      <c r="J16" s="34" t="s">
        <v>765</v>
      </c>
      <c r="O16" s="37">
        <f>I16*0.21</f>
        <v>0</v>
      </c>
      <c r="P16">
        <v>3</v>
      </c>
    </row>
    <row r="17" spans="1:16" ht="30" x14ac:dyDescent="0.25">
      <c r="A17" s="31" t="s">
        <v>52</v>
      </c>
      <c r="B17" s="38"/>
      <c r="C17" s="39"/>
      <c r="D17" s="39"/>
      <c r="E17" s="33" t="s">
        <v>767</v>
      </c>
      <c r="F17" s="39"/>
      <c r="G17" s="39"/>
      <c r="H17" s="39"/>
      <c r="I17" s="39"/>
      <c r="J17" s="40"/>
    </row>
    <row r="18" spans="1:16" x14ac:dyDescent="0.25">
      <c r="A18" s="31" t="s">
        <v>54</v>
      </c>
      <c r="B18" s="38"/>
      <c r="C18" s="39"/>
      <c r="D18" s="39"/>
      <c r="E18" s="45" t="s">
        <v>48</v>
      </c>
      <c r="F18" s="39"/>
      <c r="G18" s="39"/>
      <c r="H18" s="39"/>
      <c r="I18" s="39"/>
      <c r="J18" s="40"/>
    </row>
    <row r="19" spans="1:16" ht="45" x14ac:dyDescent="0.25">
      <c r="A19" s="31" t="s">
        <v>46</v>
      </c>
      <c r="B19" s="31">
        <v>3</v>
      </c>
      <c r="C19" s="32" t="s">
        <v>769</v>
      </c>
      <c r="D19" s="31" t="s">
        <v>48</v>
      </c>
      <c r="E19" s="33" t="s">
        <v>770</v>
      </c>
      <c r="F19" s="34" t="s">
        <v>136</v>
      </c>
      <c r="G19" s="35">
        <v>6</v>
      </c>
      <c r="H19" s="36">
        <v>0</v>
      </c>
      <c r="I19" s="36">
        <f>ROUND(G19*H19,P4)</f>
        <v>0</v>
      </c>
      <c r="J19" s="34" t="s">
        <v>765</v>
      </c>
      <c r="O19" s="37">
        <f>I19*0.21</f>
        <v>0</v>
      </c>
      <c r="P19">
        <v>3</v>
      </c>
    </row>
    <row r="20" spans="1:16" ht="90" x14ac:dyDescent="0.25">
      <c r="A20" s="31" t="s">
        <v>52</v>
      </c>
      <c r="B20" s="38"/>
      <c r="C20" s="39"/>
      <c r="D20" s="39"/>
      <c r="E20" s="33" t="s">
        <v>771</v>
      </c>
      <c r="F20" s="39"/>
      <c r="G20" s="39"/>
      <c r="H20" s="39"/>
      <c r="I20" s="39"/>
      <c r="J20" s="40"/>
    </row>
    <row r="21" spans="1:16" x14ac:dyDescent="0.25">
      <c r="A21" s="31" t="s">
        <v>54</v>
      </c>
      <c r="B21" s="38"/>
      <c r="C21" s="39"/>
      <c r="D21" s="39"/>
      <c r="E21" s="45" t="s">
        <v>48</v>
      </c>
      <c r="F21" s="39"/>
      <c r="G21" s="39"/>
      <c r="H21" s="39"/>
      <c r="I21" s="39"/>
      <c r="J21" s="40"/>
    </row>
    <row r="22" spans="1:16" ht="45" x14ac:dyDescent="0.25">
      <c r="A22" s="31" t="s">
        <v>46</v>
      </c>
      <c r="B22" s="31">
        <v>4</v>
      </c>
      <c r="C22" s="32" t="s">
        <v>772</v>
      </c>
      <c r="D22" s="31" t="s">
        <v>48</v>
      </c>
      <c r="E22" s="33" t="s">
        <v>770</v>
      </c>
      <c r="F22" s="34" t="s">
        <v>136</v>
      </c>
      <c r="G22" s="35">
        <v>14</v>
      </c>
      <c r="H22" s="36">
        <v>0</v>
      </c>
      <c r="I22" s="36">
        <f>ROUND(G22*H22,P4)</f>
        <v>0</v>
      </c>
      <c r="J22" s="34" t="s">
        <v>765</v>
      </c>
      <c r="O22" s="37">
        <f>I22*0.21</f>
        <v>0</v>
      </c>
      <c r="P22">
        <v>3</v>
      </c>
    </row>
    <row r="23" spans="1:16" ht="90" x14ac:dyDescent="0.25">
      <c r="A23" s="31" t="s">
        <v>52</v>
      </c>
      <c r="B23" s="38"/>
      <c r="C23" s="39"/>
      <c r="D23" s="39"/>
      <c r="E23" s="33" t="s">
        <v>773</v>
      </c>
      <c r="F23" s="39"/>
      <c r="G23" s="39"/>
      <c r="H23" s="39"/>
      <c r="I23" s="39"/>
      <c r="J23" s="40"/>
    </row>
    <row r="24" spans="1:16" x14ac:dyDescent="0.25">
      <c r="A24" s="31" t="s">
        <v>54</v>
      </c>
      <c r="B24" s="38"/>
      <c r="C24" s="39"/>
      <c r="D24" s="39"/>
      <c r="E24" s="45" t="s">
        <v>48</v>
      </c>
      <c r="F24" s="39"/>
      <c r="G24" s="39"/>
      <c r="H24" s="39"/>
      <c r="I24" s="39"/>
      <c r="J24" s="40"/>
    </row>
    <row r="25" spans="1:16" ht="45" x14ac:dyDescent="0.25">
      <c r="A25" s="31" t="s">
        <v>46</v>
      </c>
      <c r="B25" s="31">
        <v>5</v>
      </c>
      <c r="C25" s="32" t="s">
        <v>774</v>
      </c>
      <c r="D25" s="31" t="s">
        <v>48</v>
      </c>
      <c r="E25" s="33" t="s">
        <v>770</v>
      </c>
      <c r="F25" s="34" t="s">
        <v>136</v>
      </c>
      <c r="G25" s="35">
        <v>22</v>
      </c>
      <c r="H25" s="36">
        <v>0</v>
      </c>
      <c r="I25" s="36">
        <f>ROUND(G25*H25,P4)</f>
        <v>0</v>
      </c>
      <c r="J25" s="34" t="s">
        <v>765</v>
      </c>
      <c r="O25" s="37">
        <f>I25*0.21</f>
        <v>0</v>
      </c>
      <c r="P25">
        <v>3</v>
      </c>
    </row>
    <row r="26" spans="1:16" ht="90" x14ac:dyDescent="0.25">
      <c r="A26" s="31" t="s">
        <v>52</v>
      </c>
      <c r="B26" s="38"/>
      <c r="C26" s="39"/>
      <c r="D26" s="39"/>
      <c r="E26" s="33" t="s">
        <v>775</v>
      </c>
      <c r="F26" s="39"/>
      <c r="G26" s="39"/>
      <c r="H26" s="39"/>
      <c r="I26" s="39"/>
      <c r="J26" s="40"/>
    </row>
    <row r="27" spans="1:16" x14ac:dyDescent="0.25">
      <c r="A27" s="31" t="s">
        <v>54</v>
      </c>
      <c r="B27" s="38"/>
      <c r="C27" s="39"/>
      <c r="D27" s="39"/>
      <c r="E27" s="45" t="s">
        <v>48</v>
      </c>
      <c r="F27" s="39"/>
      <c r="G27" s="39"/>
      <c r="H27" s="39"/>
      <c r="I27" s="39"/>
      <c r="J27" s="40"/>
    </row>
    <row r="28" spans="1:16" ht="45" x14ac:dyDescent="0.25">
      <c r="A28" s="31" t="s">
        <v>46</v>
      </c>
      <c r="B28" s="31">
        <v>6</v>
      </c>
      <c r="C28" s="32" t="s">
        <v>776</v>
      </c>
      <c r="D28" s="31" t="s">
        <v>48</v>
      </c>
      <c r="E28" s="33" t="s">
        <v>770</v>
      </c>
      <c r="F28" s="34" t="s">
        <v>136</v>
      </c>
      <c r="G28" s="35">
        <v>18</v>
      </c>
      <c r="H28" s="36">
        <v>0</v>
      </c>
      <c r="I28" s="36">
        <f>ROUND(G28*H28,P4)</f>
        <v>0</v>
      </c>
      <c r="J28" s="34" t="s">
        <v>765</v>
      </c>
      <c r="O28" s="37">
        <f>I28*0.21</f>
        <v>0</v>
      </c>
      <c r="P28">
        <v>3</v>
      </c>
    </row>
    <row r="29" spans="1:16" ht="90" x14ac:dyDescent="0.25">
      <c r="A29" s="31" t="s">
        <v>52</v>
      </c>
      <c r="B29" s="38"/>
      <c r="C29" s="39"/>
      <c r="D29" s="39"/>
      <c r="E29" s="33" t="s">
        <v>777</v>
      </c>
      <c r="F29" s="39"/>
      <c r="G29" s="39"/>
      <c r="H29" s="39"/>
      <c r="I29" s="39"/>
      <c r="J29" s="40"/>
    </row>
    <row r="30" spans="1:16" x14ac:dyDescent="0.25">
      <c r="A30" s="31" t="s">
        <v>54</v>
      </c>
      <c r="B30" s="38"/>
      <c r="C30" s="39"/>
      <c r="D30" s="39"/>
      <c r="E30" s="45" t="s">
        <v>48</v>
      </c>
      <c r="F30" s="39"/>
      <c r="G30" s="39"/>
      <c r="H30" s="39"/>
      <c r="I30" s="39"/>
      <c r="J30" s="40"/>
    </row>
    <row r="31" spans="1:16" ht="45" x14ac:dyDescent="0.25">
      <c r="A31" s="31" t="s">
        <v>46</v>
      </c>
      <c r="B31" s="31">
        <v>7</v>
      </c>
      <c r="C31" s="32" t="s">
        <v>778</v>
      </c>
      <c r="D31" s="31" t="s">
        <v>48</v>
      </c>
      <c r="E31" s="33" t="s">
        <v>779</v>
      </c>
      <c r="F31" s="34" t="s">
        <v>70</v>
      </c>
      <c r="G31" s="35">
        <v>21.66</v>
      </c>
      <c r="H31" s="36">
        <v>0</v>
      </c>
      <c r="I31" s="36">
        <f>ROUND(G31*H31,P4)</f>
        <v>0</v>
      </c>
      <c r="J31" s="34" t="s">
        <v>765</v>
      </c>
      <c r="O31" s="37">
        <f>I31*0.21</f>
        <v>0</v>
      </c>
      <c r="P31">
        <v>3</v>
      </c>
    </row>
    <row r="32" spans="1:16" ht="45" x14ac:dyDescent="0.25">
      <c r="A32" s="31" t="s">
        <v>52</v>
      </c>
      <c r="B32" s="38"/>
      <c r="C32" s="39"/>
      <c r="D32" s="39"/>
      <c r="E32" s="33" t="s">
        <v>779</v>
      </c>
      <c r="F32" s="39"/>
      <c r="G32" s="39"/>
      <c r="H32" s="39"/>
      <c r="I32" s="39"/>
      <c r="J32" s="40"/>
    </row>
    <row r="33" spans="1:16" ht="165" x14ac:dyDescent="0.25">
      <c r="A33" s="31" t="s">
        <v>60</v>
      </c>
      <c r="B33" s="38"/>
      <c r="C33" s="39"/>
      <c r="D33" s="39"/>
      <c r="E33" s="41" t="s">
        <v>780</v>
      </c>
      <c r="F33" s="39"/>
      <c r="G33" s="39"/>
      <c r="H33" s="39"/>
      <c r="I33" s="39"/>
      <c r="J33" s="40"/>
    </row>
    <row r="34" spans="1:16" x14ac:dyDescent="0.25">
      <c r="A34" s="31" t="s">
        <v>54</v>
      </c>
      <c r="B34" s="38"/>
      <c r="C34" s="39"/>
      <c r="D34" s="39"/>
      <c r="E34" s="45" t="s">
        <v>48</v>
      </c>
      <c r="F34" s="39"/>
      <c r="G34" s="39"/>
      <c r="H34" s="39"/>
      <c r="I34" s="39"/>
      <c r="J34" s="40"/>
    </row>
    <row r="35" spans="1:16" ht="45" x14ac:dyDescent="0.25">
      <c r="A35" s="31" t="s">
        <v>46</v>
      </c>
      <c r="B35" s="31">
        <v>8</v>
      </c>
      <c r="C35" s="32" t="s">
        <v>781</v>
      </c>
      <c r="D35" s="31" t="s">
        <v>48</v>
      </c>
      <c r="E35" s="33" t="s">
        <v>782</v>
      </c>
      <c r="F35" s="34" t="s">
        <v>70</v>
      </c>
      <c r="G35" s="35">
        <v>285.12900000000002</v>
      </c>
      <c r="H35" s="36">
        <v>0</v>
      </c>
      <c r="I35" s="36">
        <f>ROUND(G35*H35,P4)</f>
        <v>0</v>
      </c>
      <c r="J35" s="34" t="s">
        <v>765</v>
      </c>
      <c r="O35" s="37">
        <f>I35*0.21</f>
        <v>0</v>
      </c>
      <c r="P35">
        <v>3</v>
      </c>
    </row>
    <row r="36" spans="1:16" ht="45" x14ac:dyDescent="0.25">
      <c r="A36" s="31" t="s">
        <v>52</v>
      </c>
      <c r="B36" s="38"/>
      <c r="C36" s="39"/>
      <c r="D36" s="39"/>
      <c r="E36" s="33" t="s">
        <v>783</v>
      </c>
      <c r="F36" s="39"/>
      <c r="G36" s="39"/>
      <c r="H36" s="39"/>
      <c r="I36" s="39"/>
      <c r="J36" s="40"/>
    </row>
    <row r="37" spans="1:16" ht="165" x14ac:dyDescent="0.25">
      <c r="A37" s="31" t="s">
        <v>60</v>
      </c>
      <c r="B37" s="38"/>
      <c r="C37" s="39"/>
      <c r="D37" s="39"/>
      <c r="E37" s="41" t="s">
        <v>784</v>
      </c>
      <c r="F37" s="39"/>
      <c r="G37" s="39"/>
      <c r="H37" s="39"/>
      <c r="I37" s="39"/>
      <c r="J37" s="40"/>
    </row>
    <row r="38" spans="1:16" x14ac:dyDescent="0.25">
      <c r="A38" s="31" t="s">
        <v>54</v>
      </c>
      <c r="B38" s="38"/>
      <c r="C38" s="39"/>
      <c r="D38" s="39"/>
      <c r="E38" s="45" t="s">
        <v>48</v>
      </c>
      <c r="F38" s="39"/>
      <c r="G38" s="39"/>
      <c r="H38" s="39"/>
      <c r="I38" s="39"/>
      <c r="J38" s="40"/>
    </row>
    <row r="39" spans="1:16" ht="45" x14ac:dyDescent="0.25">
      <c r="A39" s="31" t="s">
        <v>46</v>
      </c>
      <c r="B39" s="31">
        <v>9</v>
      </c>
      <c r="C39" s="32" t="s">
        <v>785</v>
      </c>
      <c r="D39" s="31" t="s">
        <v>48</v>
      </c>
      <c r="E39" s="33" t="s">
        <v>786</v>
      </c>
      <c r="F39" s="34" t="s">
        <v>70</v>
      </c>
      <c r="G39" s="35">
        <v>21.66</v>
      </c>
      <c r="H39" s="36">
        <v>0</v>
      </c>
      <c r="I39" s="36">
        <f>ROUND(G39*H39,P4)</f>
        <v>0</v>
      </c>
      <c r="J39" s="34" t="s">
        <v>765</v>
      </c>
      <c r="O39" s="37">
        <f>I39*0.21</f>
        <v>0</v>
      </c>
      <c r="P39">
        <v>3</v>
      </c>
    </row>
    <row r="40" spans="1:16" ht="45" x14ac:dyDescent="0.25">
      <c r="A40" s="31" t="s">
        <v>52</v>
      </c>
      <c r="B40" s="38"/>
      <c r="C40" s="39"/>
      <c r="D40" s="39"/>
      <c r="E40" s="33" t="s">
        <v>786</v>
      </c>
      <c r="F40" s="39"/>
      <c r="G40" s="39"/>
      <c r="H40" s="39"/>
      <c r="I40" s="39"/>
      <c r="J40" s="40"/>
    </row>
    <row r="41" spans="1:16" ht="165" x14ac:dyDescent="0.25">
      <c r="A41" s="31" t="s">
        <v>60</v>
      </c>
      <c r="B41" s="38"/>
      <c r="C41" s="39"/>
      <c r="D41" s="39"/>
      <c r="E41" s="41" t="s">
        <v>780</v>
      </c>
      <c r="F41" s="39"/>
      <c r="G41" s="39"/>
      <c r="H41" s="39"/>
      <c r="I41" s="39"/>
      <c r="J41" s="40"/>
    </row>
    <row r="42" spans="1:16" x14ac:dyDescent="0.25">
      <c r="A42" s="31" t="s">
        <v>54</v>
      </c>
      <c r="B42" s="38"/>
      <c r="C42" s="39"/>
      <c r="D42" s="39"/>
      <c r="E42" s="45" t="s">
        <v>48</v>
      </c>
      <c r="F42" s="39"/>
      <c r="G42" s="39"/>
      <c r="H42" s="39"/>
      <c r="I42" s="39"/>
      <c r="J42" s="40"/>
    </row>
    <row r="43" spans="1:16" ht="45" x14ac:dyDescent="0.25">
      <c r="A43" s="31" t="s">
        <v>46</v>
      </c>
      <c r="B43" s="31">
        <v>10</v>
      </c>
      <c r="C43" s="32" t="s">
        <v>787</v>
      </c>
      <c r="D43" s="31" t="s">
        <v>48</v>
      </c>
      <c r="E43" s="33" t="s">
        <v>788</v>
      </c>
      <c r="F43" s="34" t="s">
        <v>70</v>
      </c>
      <c r="G43" s="35">
        <v>285.12900000000002</v>
      </c>
      <c r="H43" s="36">
        <v>0</v>
      </c>
      <c r="I43" s="36">
        <f>ROUND(G43*H43,P4)</f>
        <v>0</v>
      </c>
      <c r="J43" s="34" t="s">
        <v>765</v>
      </c>
      <c r="O43" s="37">
        <f>I43*0.21</f>
        <v>0</v>
      </c>
      <c r="P43">
        <v>3</v>
      </c>
    </row>
    <row r="44" spans="1:16" ht="45" x14ac:dyDescent="0.25">
      <c r="A44" s="31" t="s">
        <v>52</v>
      </c>
      <c r="B44" s="38"/>
      <c r="C44" s="39"/>
      <c r="D44" s="39"/>
      <c r="E44" s="33" t="s">
        <v>789</v>
      </c>
      <c r="F44" s="39"/>
      <c r="G44" s="39"/>
      <c r="H44" s="39"/>
      <c r="I44" s="39"/>
      <c r="J44" s="40"/>
    </row>
    <row r="45" spans="1:16" ht="165" x14ac:dyDescent="0.25">
      <c r="A45" s="31" t="s">
        <v>60</v>
      </c>
      <c r="B45" s="38"/>
      <c r="C45" s="39"/>
      <c r="D45" s="39"/>
      <c r="E45" s="41" t="s">
        <v>784</v>
      </c>
      <c r="F45" s="39"/>
      <c r="G45" s="39"/>
      <c r="H45" s="39"/>
      <c r="I45" s="39"/>
      <c r="J45" s="40"/>
    </row>
    <row r="46" spans="1:16" x14ac:dyDescent="0.25">
      <c r="A46" s="31" t="s">
        <v>54</v>
      </c>
      <c r="B46" s="38"/>
      <c r="C46" s="39"/>
      <c r="D46" s="39"/>
      <c r="E46" s="45" t="s">
        <v>48</v>
      </c>
      <c r="F46" s="39"/>
      <c r="G46" s="39"/>
      <c r="H46" s="39"/>
      <c r="I46" s="39"/>
      <c r="J46" s="40"/>
    </row>
    <row r="47" spans="1:16" ht="45" x14ac:dyDescent="0.25">
      <c r="A47" s="31" t="s">
        <v>46</v>
      </c>
      <c r="B47" s="31">
        <v>11</v>
      </c>
      <c r="C47" s="32" t="s">
        <v>790</v>
      </c>
      <c r="D47" s="31" t="s">
        <v>48</v>
      </c>
      <c r="E47" s="33" t="s">
        <v>791</v>
      </c>
      <c r="F47" s="34" t="s">
        <v>70</v>
      </c>
      <c r="G47" s="35">
        <v>4.8129999999999997</v>
      </c>
      <c r="H47" s="36">
        <v>0</v>
      </c>
      <c r="I47" s="36">
        <f>ROUND(G47*H47,P4)</f>
        <v>0</v>
      </c>
      <c r="J47" s="34" t="s">
        <v>765</v>
      </c>
      <c r="O47" s="37">
        <f>I47*0.21</f>
        <v>0</v>
      </c>
      <c r="P47">
        <v>3</v>
      </c>
    </row>
    <row r="48" spans="1:16" ht="45" x14ac:dyDescent="0.25">
      <c r="A48" s="31" t="s">
        <v>52</v>
      </c>
      <c r="B48" s="38"/>
      <c r="C48" s="39"/>
      <c r="D48" s="39"/>
      <c r="E48" s="33" t="s">
        <v>791</v>
      </c>
      <c r="F48" s="39"/>
      <c r="G48" s="39"/>
      <c r="H48" s="39"/>
      <c r="I48" s="39"/>
      <c r="J48" s="40"/>
    </row>
    <row r="49" spans="1:16" ht="165" x14ac:dyDescent="0.25">
      <c r="A49" s="31" t="s">
        <v>60</v>
      </c>
      <c r="B49" s="38"/>
      <c r="C49" s="39"/>
      <c r="D49" s="39"/>
      <c r="E49" s="41" t="s">
        <v>792</v>
      </c>
      <c r="F49" s="39"/>
      <c r="G49" s="39"/>
      <c r="H49" s="39"/>
      <c r="I49" s="39"/>
      <c r="J49" s="40"/>
    </row>
    <row r="50" spans="1:16" x14ac:dyDescent="0.25">
      <c r="A50" s="31" t="s">
        <v>54</v>
      </c>
      <c r="B50" s="38"/>
      <c r="C50" s="39"/>
      <c r="D50" s="39"/>
      <c r="E50" s="45" t="s">
        <v>48</v>
      </c>
      <c r="F50" s="39"/>
      <c r="G50" s="39"/>
      <c r="H50" s="39"/>
      <c r="I50" s="39"/>
      <c r="J50" s="40"/>
    </row>
    <row r="51" spans="1:16" ht="45" x14ac:dyDescent="0.25">
      <c r="A51" s="31" t="s">
        <v>46</v>
      </c>
      <c r="B51" s="31">
        <v>12</v>
      </c>
      <c r="C51" s="32" t="s">
        <v>793</v>
      </c>
      <c r="D51" s="31" t="s">
        <v>48</v>
      </c>
      <c r="E51" s="33" t="s">
        <v>794</v>
      </c>
      <c r="F51" s="34" t="s">
        <v>70</v>
      </c>
      <c r="G51" s="35">
        <v>63.362000000000002</v>
      </c>
      <c r="H51" s="36">
        <v>0</v>
      </c>
      <c r="I51" s="36">
        <f>ROUND(G51*H51,P4)</f>
        <v>0</v>
      </c>
      <c r="J51" s="34" t="s">
        <v>765</v>
      </c>
      <c r="O51" s="37">
        <f>I51*0.21</f>
        <v>0</v>
      </c>
      <c r="P51">
        <v>3</v>
      </c>
    </row>
    <row r="52" spans="1:16" ht="45" x14ac:dyDescent="0.25">
      <c r="A52" s="31" t="s">
        <v>52</v>
      </c>
      <c r="B52" s="38"/>
      <c r="C52" s="39"/>
      <c r="D52" s="39"/>
      <c r="E52" s="33" t="s">
        <v>795</v>
      </c>
      <c r="F52" s="39"/>
      <c r="G52" s="39"/>
      <c r="H52" s="39"/>
      <c r="I52" s="39"/>
      <c r="J52" s="40"/>
    </row>
    <row r="53" spans="1:16" ht="165" x14ac:dyDescent="0.25">
      <c r="A53" s="31" t="s">
        <v>60</v>
      </c>
      <c r="B53" s="38"/>
      <c r="C53" s="39"/>
      <c r="D53" s="39"/>
      <c r="E53" s="41" t="s">
        <v>796</v>
      </c>
      <c r="F53" s="39"/>
      <c r="G53" s="39"/>
      <c r="H53" s="39"/>
      <c r="I53" s="39"/>
      <c r="J53" s="40"/>
    </row>
    <row r="54" spans="1:16" x14ac:dyDescent="0.25">
      <c r="A54" s="31" t="s">
        <v>54</v>
      </c>
      <c r="B54" s="38"/>
      <c r="C54" s="39"/>
      <c r="D54" s="39"/>
      <c r="E54" s="45" t="s">
        <v>48</v>
      </c>
      <c r="F54" s="39"/>
      <c r="G54" s="39"/>
      <c r="H54" s="39"/>
      <c r="I54" s="39"/>
      <c r="J54" s="40"/>
    </row>
    <row r="55" spans="1:16" ht="30" x14ac:dyDescent="0.25">
      <c r="A55" s="31" t="s">
        <v>46</v>
      </c>
      <c r="B55" s="31">
        <v>13</v>
      </c>
      <c r="C55" s="32" t="s">
        <v>797</v>
      </c>
      <c r="D55" s="31" t="s">
        <v>48</v>
      </c>
      <c r="E55" s="33" t="s">
        <v>798</v>
      </c>
      <c r="F55" s="34" t="s">
        <v>105</v>
      </c>
      <c r="G55" s="35">
        <v>1417.039</v>
      </c>
      <c r="H55" s="36">
        <v>0</v>
      </c>
      <c r="I55" s="36">
        <f>ROUND(G55*H55,P4)</f>
        <v>0</v>
      </c>
      <c r="J55" s="34" t="s">
        <v>765</v>
      </c>
      <c r="O55" s="37">
        <f>I55*0.21</f>
        <v>0</v>
      </c>
      <c r="P55">
        <v>3</v>
      </c>
    </row>
    <row r="56" spans="1:16" ht="30" x14ac:dyDescent="0.25">
      <c r="A56" s="31" t="s">
        <v>52</v>
      </c>
      <c r="B56" s="38"/>
      <c r="C56" s="39"/>
      <c r="D56" s="39"/>
      <c r="E56" s="33" t="s">
        <v>798</v>
      </c>
      <c r="F56" s="39"/>
      <c r="G56" s="39"/>
      <c r="H56" s="39"/>
      <c r="I56" s="39"/>
      <c r="J56" s="40"/>
    </row>
    <row r="57" spans="1:16" ht="45" x14ac:dyDescent="0.25">
      <c r="A57" s="31" t="s">
        <v>60</v>
      </c>
      <c r="B57" s="38"/>
      <c r="C57" s="39"/>
      <c r="D57" s="39"/>
      <c r="E57" s="41" t="s">
        <v>799</v>
      </c>
      <c r="F57" s="39"/>
      <c r="G57" s="39"/>
      <c r="H57" s="39"/>
      <c r="I57" s="39"/>
      <c r="J57" s="40"/>
    </row>
    <row r="58" spans="1:16" x14ac:dyDescent="0.25">
      <c r="A58" s="31" t="s">
        <v>54</v>
      </c>
      <c r="B58" s="38"/>
      <c r="C58" s="39"/>
      <c r="D58" s="39"/>
      <c r="E58" s="45" t="s">
        <v>48</v>
      </c>
      <c r="F58" s="39"/>
      <c r="G58" s="39"/>
      <c r="H58" s="39"/>
      <c r="I58" s="39"/>
      <c r="J58" s="40"/>
    </row>
    <row r="59" spans="1:16" ht="30" x14ac:dyDescent="0.25">
      <c r="A59" s="31" t="s">
        <v>46</v>
      </c>
      <c r="B59" s="31">
        <v>14</v>
      </c>
      <c r="C59" s="32" t="s">
        <v>800</v>
      </c>
      <c r="D59" s="31" t="s">
        <v>48</v>
      </c>
      <c r="E59" s="33" t="s">
        <v>801</v>
      </c>
      <c r="F59" s="34" t="s">
        <v>105</v>
      </c>
      <c r="G59" s="35">
        <v>1417.039</v>
      </c>
      <c r="H59" s="36">
        <v>0</v>
      </c>
      <c r="I59" s="36">
        <f>ROUND(G59*H59,P4)</f>
        <v>0</v>
      </c>
      <c r="J59" s="34" t="s">
        <v>765</v>
      </c>
      <c r="O59" s="37">
        <f>I59*0.21</f>
        <v>0</v>
      </c>
      <c r="P59">
        <v>3</v>
      </c>
    </row>
    <row r="60" spans="1:16" ht="30" x14ac:dyDescent="0.25">
      <c r="A60" s="31" t="s">
        <v>52</v>
      </c>
      <c r="B60" s="38"/>
      <c r="C60" s="39"/>
      <c r="D60" s="39"/>
      <c r="E60" s="33" t="s">
        <v>801</v>
      </c>
      <c r="F60" s="39"/>
      <c r="G60" s="39"/>
      <c r="H60" s="39"/>
      <c r="I60" s="39"/>
      <c r="J60" s="40"/>
    </row>
    <row r="61" spans="1:16" x14ac:dyDescent="0.25">
      <c r="A61" s="31" t="s">
        <v>54</v>
      </c>
      <c r="B61" s="38"/>
      <c r="C61" s="39"/>
      <c r="D61" s="39"/>
      <c r="E61" s="45" t="s">
        <v>48</v>
      </c>
      <c r="F61" s="39"/>
      <c r="G61" s="39"/>
      <c r="H61" s="39"/>
      <c r="I61" s="39"/>
      <c r="J61" s="40"/>
    </row>
    <row r="62" spans="1:16" ht="45" x14ac:dyDescent="0.25">
      <c r="A62" s="31" t="s">
        <v>46</v>
      </c>
      <c r="B62" s="31">
        <v>15</v>
      </c>
      <c r="C62" s="32" t="s">
        <v>802</v>
      </c>
      <c r="D62" s="31" t="s">
        <v>48</v>
      </c>
      <c r="E62" s="33" t="s">
        <v>803</v>
      </c>
      <c r="F62" s="34" t="s">
        <v>70</v>
      </c>
      <c r="G62" s="35">
        <v>408.54399999999998</v>
      </c>
      <c r="H62" s="36">
        <v>0</v>
      </c>
      <c r="I62" s="36">
        <f>ROUND(G62*H62,P4)</f>
        <v>0</v>
      </c>
      <c r="J62" s="34" t="s">
        <v>765</v>
      </c>
      <c r="O62" s="37">
        <f>I62*0.21</f>
        <v>0</v>
      </c>
      <c r="P62">
        <v>3</v>
      </c>
    </row>
    <row r="63" spans="1:16" ht="60" x14ac:dyDescent="0.25">
      <c r="A63" s="31" t="s">
        <v>52</v>
      </c>
      <c r="B63" s="38"/>
      <c r="C63" s="39"/>
      <c r="D63" s="39"/>
      <c r="E63" s="33" t="s">
        <v>804</v>
      </c>
      <c r="F63" s="39"/>
      <c r="G63" s="39"/>
      <c r="H63" s="39"/>
      <c r="I63" s="39"/>
      <c r="J63" s="40"/>
    </row>
    <row r="64" spans="1:16" ht="75" x14ac:dyDescent="0.25">
      <c r="A64" s="31" t="s">
        <v>60</v>
      </c>
      <c r="B64" s="38"/>
      <c r="C64" s="39"/>
      <c r="D64" s="39"/>
      <c r="E64" s="41" t="s">
        <v>805</v>
      </c>
      <c r="F64" s="39"/>
      <c r="G64" s="39"/>
      <c r="H64" s="39"/>
      <c r="I64" s="39"/>
      <c r="J64" s="40"/>
    </row>
    <row r="65" spans="1:16" x14ac:dyDescent="0.25">
      <c r="A65" s="31" t="s">
        <v>54</v>
      </c>
      <c r="B65" s="38"/>
      <c r="C65" s="39"/>
      <c r="D65" s="39"/>
      <c r="E65" s="45" t="s">
        <v>48</v>
      </c>
      <c r="F65" s="39"/>
      <c r="G65" s="39"/>
      <c r="H65" s="39"/>
      <c r="I65" s="39"/>
      <c r="J65" s="40"/>
    </row>
    <row r="66" spans="1:16" ht="45" x14ac:dyDescent="0.25">
      <c r="A66" s="31" t="s">
        <v>46</v>
      </c>
      <c r="B66" s="31">
        <v>16</v>
      </c>
      <c r="C66" s="32" t="s">
        <v>806</v>
      </c>
      <c r="D66" s="31" t="s">
        <v>48</v>
      </c>
      <c r="E66" s="33" t="s">
        <v>803</v>
      </c>
      <c r="F66" s="34" t="s">
        <v>70</v>
      </c>
      <c r="G66" s="35">
        <v>102.517</v>
      </c>
      <c r="H66" s="36">
        <v>0</v>
      </c>
      <c r="I66" s="36">
        <f>ROUND(G66*H66,P4)</f>
        <v>0</v>
      </c>
      <c r="J66" s="34" t="s">
        <v>765</v>
      </c>
      <c r="O66" s="37">
        <f>I66*0.21</f>
        <v>0</v>
      </c>
      <c r="P66">
        <v>3</v>
      </c>
    </row>
    <row r="67" spans="1:16" ht="60" x14ac:dyDescent="0.25">
      <c r="A67" s="31" t="s">
        <v>52</v>
      </c>
      <c r="B67" s="38"/>
      <c r="C67" s="39"/>
      <c r="D67" s="39"/>
      <c r="E67" s="33" t="s">
        <v>807</v>
      </c>
      <c r="F67" s="39"/>
      <c r="G67" s="39"/>
      <c r="H67" s="39"/>
      <c r="I67" s="39"/>
      <c r="J67" s="40"/>
    </row>
    <row r="68" spans="1:16" ht="345" x14ac:dyDescent="0.25">
      <c r="A68" s="31" t="s">
        <v>60</v>
      </c>
      <c r="B68" s="38"/>
      <c r="C68" s="39"/>
      <c r="D68" s="39"/>
      <c r="E68" s="41" t="s">
        <v>808</v>
      </c>
      <c r="F68" s="39"/>
      <c r="G68" s="39"/>
      <c r="H68" s="39"/>
      <c r="I68" s="39"/>
      <c r="J68" s="40"/>
    </row>
    <row r="69" spans="1:16" x14ac:dyDescent="0.25">
      <c r="A69" s="31" t="s">
        <v>54</v>
      </c>
      <c r="B69" s="38"/>
      <c r="C69" s="39"/>
      <c r="D69" s="39"/>
      <c r="E69" s="45" t="s">
        <v>48</v>
      </c>
      <c r="F69" s="39"/>
      <c r="G69" s="39"/>
      <c r="H69" s="39"/>
      <c r="I69" s="39"/>
      <c r="J69" s="40"/>
    </row>
    <row r="70" spans="1:16" ht="45" x14ac:dyDescent="0.25">
      <c r="A70" s="31" t="s">
        <v>46</v>
      </c>
      <c r="B70" s="31">
        <v>17</v>
      </c>
      <c r="C70" s="32" t="s">
        <v>809</v>
      </c>
      <c r="D70" s="31" t="s">
        <v>48</v>
      </c>
      <c r="E70" s="33" t="s">
        <v>803</v>
      </c>
      <c r="F70" s="34" t="s">
        <v>70</v>
      </c>
      <c r="G70" s="35">
        <v>374.964</v>
      </c>
      <c r="H70" s="36">
        <v>0</v>
      </c>
      <c r="I70" s="36">
        <f>ROUND(G70*H70,P4)</f>
        <v>0</v>
      </c>
      <c r="J70" s="34" t="s">
        <v>765</v>
      </c>
      <c r="O70" s="37">
        <f>I70*0.21</f>
        <v>0</v>
      </c>
      <c r="P70">
        <v>3</v>
      </c>
    </row>
    <row r="71" spans="1:16" ht="60" x14ac:dyDescent="0.25">
      <c r="A71" s="31" t="s">
        <v>52</v>
      </c>
      <c r="B71" s="38"/>
      <c r="C71" s="39"/>
      <c r="D71" s="39"/>
      <c r="E71" s="33" t="s">
        <v>810</v>
      </c>
      <c r="F71" s="39"/>
      <c r="G71" s="39"/>
      <c r="H71" s="39"/>
      <c r="I71" s="39"/>
      <c r="J71" s="40"/>
    </row>
    <row r="72" spans="1:16" ht="330" x14ac:dyDescent="0.25">
      <c r="A72" s="31" t="s">
        <v>60</v>
      </c>
      <c r="B72" s="38"/>
      <c r="C72" s="39"/>
      <c r="D72" s="39"/>
      <c r="E72" s="41" t="s">
        <v>811</v>
      </c>
      <c r="F72" s="39"/>
      <c r="G72" s="39"/>
      <c r="H72" s="39"/>
      <c r="I72" s="39"/>
      <c r="J72" s="40"/>
    </row>
    <row r="73" spans="1:16" x14ac:dyDescent="0.25">
      <c r="A73" s="31" t="s">
        <v>54</v>
      </c>
      <c r="B73" s="38"/>
      <c r="C73" s="39"/>
      <c r="D73" s="39"/>
      <c r="E73" s="45" t="s">
        <v>48</v>
      </c>
      <c r="F73" s="39"/>
      <c r="G73" s="39"/>
      <c r="H73" s="39"/>
      <c r="I73" s="39"/>
      <c r="J73" s="40"/>
    </row>
    <row r="74" spans="1:16" ht="45" x14ac:dyDescent="0.25">
      <c r="A74" s="31" t="s">
        <v>46</v>
      </c>
      <c r="B74" s="31">
        <v>18</v>
      </c>
      <c r="C74" s="32" t="s">
        <v>812</v>
      </c>
      <c r="D74" s="31" t="s">
        <v>48</v>
      </c>
      <c r="E74" s="33" t="s">
        <v>813</v>
      </c>
      <c r="F74" s="34" t="s">
        <v>70</v>
      </c>
      <c r="G74" s="35">
        <v>204.27199999999999</v>
      </c>
      <c r="H74" s="36">
        <v>0</v>
      </c>
      <c r="I74" s="36">
        <f>ROUND(G74*H74,P4)</f>
        <v>0</v>
      </c>
      <c r="J74" s="34" t="s">
        <v>765</v>
      </c>
      <c r="O74" s="37">
        <f>I74*0.21</f>
        <v>0</v>
      </c>
      <c r="P74">
        <v>3</v>
      </c>
    </row>
    <row r="75" spans="1:16" ht="45" x14ac:dyDescent="0.25">
      <c r="A75" s="31" t="s">
        <v>52</v>
      </c>
      <c r="B75" s="38"/>
      <c r="C75" s="39"/>
      <c r="D75" s="39"/>
      <c r="E75" s="33" t="s">
        <v>813</v>
      </c>
      <c r="F75" s="39"/>
      <c r="G75" s="39"/>
      <c r="H75" s="39"/>
      <c r="I75" s="39"/>
      <c r="J75" s="40"/>
    </row>
    <row r="76" spans="1:16" x14ac:dyDescent="0.25">
      <c r="A76" s="31" t="s">
        <v>60</v>
      </c>
      <c r="B76" s="38"/>
      <c r="C76" s="39"/>
      <c r="D76" s="39"/>
      <c r="E76" s="41" t="s">
        <v>814</v>
      </c>
      <c r="F76" s="39"/>
      <c r="G76" s="39"/>
      <c r="H76" s="39"/>
      <c r="I76" s="39"/>
      <c r="J76" s="40"/>
    </row>
    <row r="77" spans="1:16" x14ac:dyDescent="0.25">
      <c r="A77" s="31" t="s">
        <v>54</v>
      </c>
      <c r="B77" s="38"/>
      <c r="C77" s="39"/>
      <c r="D77" s="39"/>
      <c r="E77" s="45" t="s">
        <v>48</v>
      </c>
      <c r="F77" s="39"/>
      <c r="G77" s="39"/>
      <c r="H77" s="39"/>
      <c r="I77" s="39"/>
      <c r="J77" s="40"/>
    </row>
    <row r="78" spans="1:16" ht="45" x14ac:dyDescent="0.25">
      <c r="A78" s="31" t="s">
        <v>46</v>
      </c>
      <c r="B78" s="31">
        <v>19</v>
      </c>
      <c r="C78" s="32" t="s">
        <v>815</v>
      </c>
      <c r="D78" s="31" t="s">
        <v>48</v>
      </c>
      <c r="E78" s="33" t="s">
        <v>816</v>
      </c>
      <c r="F78" s="34" t="s">
        <v>427</v>
      </c>
      <c r="G78" s="35">
        <v>859.46600000000001</v>
      </c>
      <c r="H78" s="36">
        <v>0</v>
      </c>
      <c r="I78" s="36">
        <f>ROUND(G78*H78,P4)</f>
        <v>0</v>
      </c>
      <c r="J78" s="34" t="s">
        <v>765</v>
      </c>
      <c r="O78" s="37">
        <f>I78*0.21</f>
        <v>0</v>
      </c>
      <c r="P78">
        <v>3</v>
      </c>
    </row>
    <row r="79" spans="1:16" ht="45" x14ac:dyDescent="0.25">
      <c r="A79" s="31" t="s">
        <v>52</v>
      </c>
      <c r="B79" s="38"/>
      <c r="C79" s="39"/>
      <c r="D79" s="39"/>
      <c r="E79" s="33" t="s">
        <v>816</v>
      </c>
      <c r="F79" s="39"/>
      <c r="G79" s="39"/>
      <c r="H79" s="39"/>
      <c r="I79" s="39"/>
      <c r="J79" s="40"/>
    </row>
    <row r="80" spans="1:16" x14ac:dyDescent="0.25">
      <c r="A80" s="31" t="s">
        <v>60</v>
      </c>
      <c r="B80" s="38"/>
      <c r="C80" s="39"/>
      <c r="D80" s="39"/>
      <c r="E80" s="41" t="s">
        <v>817</v>
      </c>
      <c r="F80" s="39"/>
      <c r="G80" s="39"/>
      <c r="H80" s="39"/>
      <c r="I80" s="39"/>
      <c r="J80" s="40"/>
    </row>
    <row r="81" spans="1:16" x14ac:dyDescent="0.25">
      <c r="A81" s="31" t="s">
        <v>54</v>
      </c>
      <c r="B81" s="38"/>
      <c r="C81" s="39"/>
      <c r="D81" s="39"/>
      <c r="E81" s="45" t="s">
        <v>48</v>
      </c>
      <c r="F81" s="39"/>
      <c r="G81" s="39"/>
      <c r="H81" s="39"/>
      <c r="I81" s="39"/>
      <c r="J81" s="40"/>
    </row>
    <row r="82" spans="1:16" ht="45" x14ac:dyDescent="0.25">
      <c r="A82" s="31" t="s">
        <v>46</v>
      </c>
      <c r="B82" s="31">
        <v>20</v>
      </c>
      <c r="C82" s="32" t="s">
        <v>818</v>
      </c>
      <c r="D82" s="31" t="s">
        <v>48</v>
      </c>
      <c r="E82" s="33" t="s">
        <v>819</v>
      </c>
      <c r="F82" s="34" t="s">
        <v>70</v>
      </c>
      <c r="G82" s="35">
        <v>477.48099999999999</v>
      </c>
      <c r="H82" s="36">
        <v>0</v>
      </c>
      <c r="I82" s="36">
        <f>ROUND(G82*H82,P4)</f>
        <v>0</v>
      </c>
      <c r="J82" s="34" t="s">
        <v>765</v>
      </c>
      <c r="O82" s="37">
        <f>I82*0.21</f>
        <v>0</v>
      </c>
      <c r="P82">
        <v>3</v>
      </c>
    </row>
    <row r="83" spans="1:16" ht="45" x14ac:dyDescent="0.25">
      <c r="A83" s="31" t="s">
        <v>52</v>
      </c>
      <c r="B83" s="38"/>
      <c r="C83" s="39"/>
      <c r="D83" s="39"/>
      <c r="E83" s="33" t="s">
        <v>819</v>
      </c>
      <c r="F83" s="39"/>
      <c r="G83" s="39"/>
      <c r="H83" s="39"/>
      <c r="I83" s="39"/>
      <c r="J83" s="40"/>
    </row>
    <row r="84" spans="1:16" x14ac:dyDescent="0.25">
      <c r="A84" s="31" t="s">
        <v>60</v>
      </c>
      <c r="B84" s="38"/>
      <c r="C84" s="39"/>
      <c r="D84" s="39"/>
      <c r="E84" s="41" t="s">
        <v>820</v>
      </c>
      <c r="F84" s="39"/>
      <c r="G84" s="39"/>
      <c r="H84" s="39"/>
      <c r="I84" s="39"/>
      <c r="J84" s="40"/>
    </row>
    <row r="85" spans="1:16" x14ac:dyDescent="0.25">
      <c r="A85" s="31" t="s">
        <v>54</v>
      </c>
      <c r="B85" s="38"/>
      <c r="C85" s="39"/>
      <c r="D85" s="39"/>
      <c r="E85" s="45" t="s">
        <v>48</v>
      </c>
      <c r="F85" s="39"/>
      <c r="G85" s="39"/>
      <c r="H85" s="39"/>
      <c r="I85" s="39"/>
      <c r="J85" s="40"/>
    </row>
    <row r="86" spans="1:16" ht="30" x14ac:dyDescent="0.25">
      <c r="A86" s="31" t="s">
        <v>46</v>
      </c>
      <c r="B86" s="31">
        <v>21</v>
      </c>
      <c r="C86" s="32" t="s">
        <v>821</v>
      </c>
      <c r="D86" s="31" t="s">
        <v>48</v>
      </c>
      <c r="E86" s="33" t="s">
        <v>822</v>
      </c>
      <c r="F86" s="34" t="s">
        <v>70</v>
      </c>
      <c r="G86" s="35">
        <v>204.27199999999999</v>
      </c>
      <c r="H86" s="36">
        <v>0</v>
      </c>
      <c r="I86" s="36">
        <f>ROUND(G86*H86,P4)</f>
        <v>0</v>
      </c>
      <c r="J86" s="34" t="s">
        <v>765</v>
      </c>
      <c r="O86" s="37">
        <f>I86*0.21</f>
        <v>0</v>
      </c>
      <c r="P86">
        <v>3</v>
      </c>
    </row>
    <row r="87" spans="1:16" ht="30" x14ac:dyDescent="0.25">
      <c r="A87" s="31" t="s">
        <v>52</v>
      </c>
      <c r="B87" s="38"/>
      <c r="C87" s="39"/>
      <c r="D87" s="39"/>
      <c r="E87" s="33" t="s">
        <v>822</v>
      </c>
      <c r="F87" s="39"/>
      <c r="G87" s="39"/>
      <c r="H87" s="39"/>
      <c r="I87" s="39"/>
      <c r="J87" s="40"/>
    </row>
    <row r="88" spans="1:16" x14ac:dyDescent="0.25">
      <c r="A88" s="31" t="s">
        <v>60</v>
      </c>
      <c r="B88" s="38"/>
      <c r="C88" s="39"/>
      <c r="D88" s="39"/>
      <c r="E88" s="41" t="s">
        <v>814</v>
      </c>
      <c r="F88" s="39"/>
      <c r="G88" s="39"/>
      <c r="H88" s="39"/>
      <c r="I88" s="39"/>
      <c r="J88" s="40"/>
    </row>
    <row r="89" spans="1:16" x14ac:dyDescent="0.25">
      <c r="A89" s="31" t="s">
        <v>54</v>
      </c>
      <c r="B89" s="38"/>
      <c r="C89" s="39"/>
      <c r="D89" s="39"/>
      <c r="E89" s="45" t="s">
        <v>48</v>
      </c>
      <c r="F89" s="39"/>
      <c r="G89" s="39"/>
      <c r="H89" s="39"/>
      <c r="I89" s="39"/>
      <c r="J89" s="40"/>
    </row>
    <row r="90" spans="1:16" ht="45" x14ac:dyDescent="0.25">
      <c r="A90" s="31" t="s">
        <v>46</v>
      </c>
      <c r="B90" s="31">
        <v>22</v>
      </c>
      <c r="C90" s="32" t="s">
        <v>823</v>
      </c>
      <c r="D90" s="31" t="s">
        <v>48</v>
      </c>
      <c r="E90" s="33" t="s">
        <v>824</v>
      </c>
      <c r="F90" s="34" t="s">
        <v>70</v>
      </c>
      <c r="G90" s="35">
        <v>408.54300000000001</v>
      </c>
      <c r="H90" s="36">
        <v>0</v>
      </c>
      <c r="I90" s="36">
        <f>ROUND(G90*H90,P4)</f>
        <v>0</v>
      </c>
      <c r="J90" s="34" t="s">
        <v>765</v>
      </c>
      <c r="O90" s="37">
        <f>I90*0.21</f>
        <v>0</v>
      </c>
      <c r="P90">
        <v>3</v>
      </c>
    </row>
    <row r="91" spans="1:16" ht="45" x14ac:dyDescent="0.25">
      <c r="A91" s="31" t="s">
        <v>52</v>
      </c>
      <c r="B91" s="38"/>
      <c r="C91" s="39"/>
      <c r="D91" s="39"/>
      <c r="E91" s="33" t="s">
        <v>824</v>
      </c>
      <c r="F91" s="39"/>
      <c r="G91" s="39"/>
      <c r="H91" s="39"/>
      <c r="I91" s="39"/>
      <c r="J91" s="40"/>
    </row>
    <row r="92" spans="1:16" ht="405" x14ac:dyDescent="0.25">
      <c r="A92" s="31" t="s">
        <v>60</v>
      </c>
      <c r="B92" s="38"/>
      <c r="C92" s="39"/>
      <c r="D92" s="39"/>
      <c r="E92" s="41" t="s">
        <v>825</v>
      </c>
      <c r="F92" s="39"/>
      <c r="G92" s="39"/>
      <c r="H92" s="39"/>
      <c r="I92" s="39"/>
      <c r="J92" s="40"/>
    </row>
    <row r="93" spans="1:16" x14ac:dyDescent="0.25">
      <c r="A93" s="31" t="s">
        <v>54</v>
      </c>
      <c r="B93" s="38"/>
      <c r="C93" s="39"/>
      <c r="D93" s="39"/>
      <c r="E93" s="45" t="s">
        <v>48</v>
      </c>
      <c r="F93" s="39"/>
      <c r="G93" s="39"/>
      <c r="H93" s="39"/>
      <c r="I93" s="39"/>
      <c r="J93" s="40"/>
    </row>
    <row r="94" spans="1:16" x14ac:dyDescent="0.25">
      <c r="A94" s="31" t="s">
        <v>46</v>
      </c>
      <c r="B94" s="31">
        <v>23</v>
      </c>
      <c r="C94" s="32" t="s">
        <v>826</v>
      </c>
      <c r="D94" s="31" t="s">
        <v>48</v>
      </c>
      <c r="E94" s="33" t="s">
        <v>827</v>
      </c>
      <c r="F94" s="34" t="s">
        <v>427</v>
      </c>
      <c r="G94" s="35">
        <v>408.54399999999998</v>
      </c>
      <c r="H94" s="36">
        <v>0</v>
      </c>
      <c r="I94" s="36">
        <f>ROUND(G94*H94,P4)</f>
        <v>0</v>
      </c>
      <c r="J94" s="34" t="s">
        <v>765</v>
      </c>
      <c r="O94" s="37">
        <f>I94*0.21</f>
        <v>0</v>
      </c>
      <c r="P94">
        <v>3</v>
      </c>
    </row>
    <row r="95" spans="1:16" x14ac:dyDescent="0.25">
      <c r="A95" s="31" t="s">
        <v>52</v>
      </c>
      <c r="B95" s="38"/>
      <c r="C95" s="39"/>
      <c r="D95" s="39"/>
      <c r="E95" s="33" t="s">
        <v>827</v>
      </c>
      <c r="F95" s="39"/>
      <c r="G95" s="39"/>
      <c r="H95" s="39"/>
      <c r="I95" s="39"/>
      <c r="J95" s="40"/>
    </row>
    <row r="96" spans="1:16" x14ac:dyDescent="0.25">
      <c r="A96" s="31" t="s">
        <v>60</v>
      </c>
      <c r="B96" s="38"/>
      <c r="C96" s="39"/>
      <c r="D96" s="39"/>
      <c r="E96" s="41" t="s">
        <v>828</v>
      </c>
      <c r="F96" s="39"/>
      <c r="G96" s="39"/>
      <c r="H96" s="39"/>
      <c r="I96" s="39"/>
      <c r="J96" s="40"/>
    </row>
    <row r="97" spans="1:16" x14ac:dyDescent="0.25">
      <c r="A97" s="31" t="s">
        <v>54</v>
      </c>
      <c r="B97" s="38"/>
      <c r="C97" s="39"/>
      <c r="D97" s="39"/>
      <c r="E97" s="45" t="s">
        <v>48</v>
      </c>
      <c r="F97" s="39"/>
      <c r="G97" s="39"/>
      <c r="H97" s="39"/>
      <c r="I97" s="39"/>
      <c r="J97" s="40"/>
    </row>
    <row r="98" spans="1:16" ht="45" x14ac:dyDescent="0.25">
      <c r="A98" s="31" t="s">
        <v>46</v>
      </c>
      <c r="B98" s="31">
        <v>24</v>
      </c>
      <c r="C98" s="32" t="s">
        <v>829</v>
      </c>
      <c r="D98" s="31" t="s">
        <v>48</v>
      </c>
      <c r="E98" s="33" t="s">
        <v>830</v>
      </c>
      <c r="F98" s="34" t="s">
        <v>70</v>
      </c>
      <c r="G98" s="35">
        <v>213.19300000000001</v>
      </c>
      <c r="H98" s="36">
        <v>0</v>
      </c>
      <c r="I98" s="36">
        <f>ROUND(G98*H98,P4)</f>
        <v>0</v>
      </c>
      <c r="J98" s="34" t="s">
        <v>765</v>
      </c>
      <c r="O98" s="37">
        <f>I98*0.21</f>
        <v>0</v>
      </c>
      <c r="P98">
        <v>3</v>
      </c>
    </row>
    <row r="99" spans="1:16" ht="60" x14ac:dyDescent="0.25">
      <c r="A99" s="31" t="s">
        <v>52</v>
      </c>
      <c r="B99" s="38"/>
      <c r="C99" s="39"/>
      <c r="D99" s="39"/>
      <c r="E99" s="33" t="s">
        <v>831</v>
      </c>
      <c r="F99" s="39"/>
      <c r="G99" s="39"/>
      <c r="H99" s="39"/>
      <c r="I99" s="39"/>
      <c r="J99" s="40"/>
    </row>
    <row r="100" spans="1:16" ht="60" x14ac:dyDescent="0.25">
      <c r="A100" s="31" t="s">
        <v>60</v>
      </c>
      <c r="B100" s="38"/>
      <c r="C100" s="39"/>
      <c r="D100" s="39"/>
      <c r="E100" s="41" t="s">
        <v>832</v>
      </c>
      <c r="F100" s="39"/>
      <c r="G100" s="39"/>
      <c r="H100" s="39"/>
      <c r="I100" s="39"/>
      <c r="J100" s="40"/>
    </row>
    <row r="101" spans="1:16" x14ac:dyDescent="0.25">
      <c r="A101" s="31" t="s">
        <v>54</v>
      </c>
      <c r="B101" s="38"/>
      <c r="C101" s="39"/>
      <c r="D101" s="39"/>
      <c r="E101" s="45" t="s">
        <v>48</v>
      </c>
      <c r="F101" s="39"/>
      <c r="G101" s="39"/>
      <c r="H101" s="39"/>
      <c r="I101" s="39"/>
      <c r="J101" s="40"/>
    </row>
    <row r="102" spans="1:16" x14ac:dyDescent="0.25">
      <c r="A102" s="31" t="s">
        <v>46</v>
      </c>
      <c r="B102" s="31">
        <v>25</v>
      </c>
      <c r="C102" s="32" t="s">
        <v>833</v>
      </c>
      <c r="D102" s="31" t="s">
        <v>48</v>
      </c>
      <c r="E102" s="33" t="s">
        <v>834</v>
      </c>
      <c r="F102" s="34" t="s">
        <v>427</v>
      </c>
      <c r="G102" s="35">
        <v>426.38600000000002</v>
      </c>
      <c r="H102" s="36">
        <v>0</v>
      </c>
      <c r="I102" s="36">
        <f>ROUND(G102*H102,P4)</f>
        <v>0</v>
      </c>
      <c r="J102" s="34" t="s">
        <v>765</v>
      </c>
      <c r="O102" s="37">
        <f>I102*0.21</f>
        <v>0</v>
      </c>
      <c r="P102">
        <v>3</v>
      </c>
    </row>
    <row r="103" spans="1:16" x14ac:dyDescent="0.25">
      <c r="A103" s="31" t="s">
        <v>52</v>
      </c>
      <c r="B103" s="38"/>
      <c r="C103" s="39"/>
      <c r="D103" s="39"/>
      <c r="E103" s="33" t="s">
        <v>834</v>
      </c>
      <c r="F103" s="39"/>
      <c r="G103" s="39"/>
      <c r="H103" s="39"/>
      <c r="I103" s="39"/>
      <c r="J103" s="40"/>
    </row>
    <row r="104" spans="1:16" x14ac:dyDescent="0.25">
      <c r="A104" s="31" t="s">
        <v>60</v>
      </c>
      <c r="B104" s="38"/>
      <c r="C104" s="39"/>
      <c r="D104" s="39"/>
      <c r="E104" s="41" t="s">
        <v>835</v>
      </c>
      <c r="F104" s="39"/>
      <c r="G104" s="39"/>
      <c r="H104" s="39"/>
      <c r="I104" s="39"/>
      <c r="J104" s="40"/>
    </row>
    <row r="105" spans="1:16" x14ac:dyDescent="0.25">
      <c r="A105" s="31" t="s">
        <v>54</v>
      </c>
      <c r="B105" s="38"/>
      <c r="C105" s="39"/>
      <c r="D105" s="39"/>
      <c r="E105" s="45" t="s">
        <v>48</v>
      </c>
      <c r="F105" s="39"/>
      <c r="G105" s="39"/>
      <c r="H105" s="39"/>
      <c r="I105" s="39"/>
      <c r="J105" s="40"/>
    </row>
    <row r="106" spans="1:16" x14ac:dyDescent="0.25">
      <c r="A106" s="25" t="s">
        <v>43</v>
      </c>
      <c r="B106" s="26"/>
      <c r="C106" s="27" t="s">
        <v>63</v>
      </c>
      <c r="D106" s="28"/>
      <c r="E106" s="25" t="s">
        <v>836</v>
      </c>
      <c r="F106" s="28"/>
      <c r="G106" s="28"/>
      <c r="H106" s="28"/>
      <c r="I106" s="29">
        <f>SUMIFS(I107:I110,A107:A110,"P")</f>
        <v>0</v>
      </c>
      <c r="J106" s="30"/>
    </row>
    <row r="107" spans="1:16" ht="30" x14ac:dyDescent="0.25">
      <c r="A107" s="31" t="s">
        <v>46</v>
      </c>
      <c r="B107" s="31">
        <v>26</v>
      </c>
      <c r="C107" s="32" t="s">
        <v>837</v>
      </c>
      <c r="D107" s="31" t="s">
        <v>48</v>
      </c>
      <c r="E107" s="33" t="s">
        <v>838</v>
      </c>
      <c r="F107" s="34" t="s">
        <v>136</v>
      </c>
      <c r="G107" s="35">
        <v>366.7</v>
      </c>
      <c r="H107" s="36">
        <v>0</v>
      </c>
      <c r="I107" s="36">
        <f>ROUND(G107*H107,P4)</f>
        <v>0</v>
      </c>
      <c r="J107" s="34" t="s">
        <v>765</v>
      </c>
      <c r="O107" s="37">
        <f>I107*0.21</f>
        <v>0</v>
      </c>
      <c r="P107">
        <v>3</v>
      </c>
    </row>
    <row r="108" spans="1:16" ht="30" x14ac:dyDescent="0.25">
      <c r="A108" s="31" t="s">
        <v>52</v>
      </c>
      <c r="B108" s="38"/>
      <c r="C108" s="39"/>
      <c r="D108" s="39"/>
      <c r="E108" s="33" t="s">
        <v>838</v>
      </c>
      <c r="F108" s="39"/>
      <c r="G108" s="39"/>
      <c r="H108" s="39"/>
      <c r="I108" s="39"/>
      <c r="J108" s="40"/>
    </row>
    <row r="109" spans="1:16" ht="45" x14ac:dyDescent="0.25">
      <c r="A109" s="31" t="s">
        <v>60</v>
      </c>
      <c r="B109" s="38"/>
      <c r="C109" s="39"/>
      <c r="D109" s="39"/>
      <c r="E109" s="41" t="s">
        <v>839</v>
      </c>
      <c r="F109" s="39"/>
      <c r="G109" s="39"/>
      <c r="H109" s="39"/>
      <c r="I109" s="39"/>
      <c r="J109" s="40"/>
    </row>
    <row r="110" spans="1:16" x14ac:dyDescent="0.25">
      <c r="A110" s="31" t="s">
        <v>54</v>
      </c>
      <c r="B110" s="38"/>
      <c r="C110" s="39"/>
      <c r="D110" s="39"/>
      <c r="E110" s="45" t="s">
        <v>48</v>
      </c>
      <c r="F110" s="39"/>
      <c r="G110" s="39"/>
      <c r="H110" s="39"/>
      <c r="I110" s="39"/>
      <c r="J110" s="40"/>
    </row>
    <row r="111" spans="1:16" x14ac:dyDescent="0.25">
      <c r="A111" s="25" t="s">
        <v>43</v>
      </c>
      <c r="B111" s="26"/>
      <c r="C111" s="27" t="s">
        <v>76</v>
      </c>
      <c r="D111" s="28"/>
      <c r="E111" s="25" t="s">
        <v>840</v>
      </c>
      <c r="F111" s="28"/>
      <c r="G111" s="28"/>
      <c r="H111" s="28"/>
      <c r="I111" s="29">
        <f>SUMIFS(I112:I119,A112:A119,"P")</f>
        <v>0</v>
      </c>
      <c r="J111" s="30"/>
    </row>
    <row r="112" spans="1:16" x14ac:dyDescent="0.25">
      <c r="A112" s="31" t="s">
        <v>46</v>
      </c>
      <c r="B112" s="31">
        <v>27</v>
      </c>
      <c r="C112" s="32" t="s">
        <v>841</v>
      </c>
      <c r="D112" s="31" t="s">
        <v>48</v>
      </c>
      <c r="E112" s="33" t="s">
        <v>842</v>
      </c>
      <c r="F112" s="34" t="s">
        <v>136</v>
      </c>
      <c r="G112" s="35">
        <v>366.7</v>
      </c>
      <c r="H112" s="36">
        <v>0</v>
      </c>
      <c r="I112" s="36">
        <f>ROUND(G112*H112,P4)</f>
        <v>0</v>
      </c>
      <c r="J112" s="34" t="s">
        <v>765</v>
      </c>
      <c r="O112" s="37">
        <f>I112*0.21</f>
        <v>0</v>
      </c>
      <c r="P112">
        <v>3</v>
      </c>
    </row>
    <row r="113" spans="1:16" x14ac:dyDescent="0.25">
      <c r="A113" s="31" t="s">
        <v>52</v>
      </c>
      <c r="B113" s="38"/>
      <c r="C113" s="39"/>
      <c r="D113" s="39"/>
      <c r="E113" s="33" t="s">
        <v>842</v>
      </c>
      <c r="F113" s="39"/>
      <c r="G113" s="39"/>
      <c r="H113" s="39"/>
      <c r="I113" s="39"/>
      <c r="J113" s="40"/>
    </row>
    <row r="114" spans="1:16" ht="45" x14ac:dyDescent="0.25">
      <c r="A114" s="31" t="s">
        <v>60</v>
      </c>
      <c r="B114" s="38"/>
      <c r="C114" s="39"/>
      <c r="D114" s="39"/>
      <c r="E114" s="41" t="s">
        <v>839</v>
      </c>
      <c r="F114" s="39"/>
      <c r="G114" s="39"/>
      <c r="H114" s="39"/>
      <c r="I114" s="39"/>
      <c r="J114" s="40"/>
    </row>
    <row r="115" spans="1:16" x14ac:dyDescent="0.25">
      <c r="A115" s="31" t="s">
        <v>54</v>
      </c>
      <c r="B115" s="38"/>
      <c r="C115" s="39"/>
      <c r="D115" s="39"/>
      <c r="E115" s="45" t="s">
        <v>48</v>
      </c>
      <c r="F115" s="39"/>
      <c r="G115" s="39"/>
      <c r="H115" s="39"/>
      <c r="I115" s="39"/>
      <c r="J115" s="40"/>
    </row>
    <row r="116" spans="1:16" x14ac:dyDescent="0.25">
      <c r="A116" s="31" t="s">
        <v>46</v>
      </c>
      <c r="B116" s="31">
        <v>28</v>
      </c>
      <c r="C116" s="32" t="s">
        <v>843</v>
      </c>
      <c r="D116" s="31" t="s">
        <v>48</v>
      </c>
      <c r="E116" s="33" t="s">
        <v>844</v>
      </c>
      <c r="F116" s="34" t="s">
        <v>136</v>
      </c>
      <c r="G116" s="35">
        <v>312.8</v>
      </c>
      <c r="H116" s="36">
        <v>0</v>
      </c>
      <c r="I116" s="36">
        <f>ROUND(G116*H116,P4)</f>
        <v>0</v>
      </c>
      <c r="J116" s="34" t="s">
        <v>765</v>
      </c>
      <c r="O116" s="37">
        <f>I116*0.21</f>
        <v>0</v>
      </c>
      <c r="P116">
        <v>3</v>
      </c>
    </row>
    <row r="117" spans="1:16" x14ac:dyDescent="0.25">
      <c r="A117" s="31" t="s">
        <v>52</v>
      </c>
      <c r="B117" s="38"/>
      <c r="C117" s="39"/>
      <c r="D117" s="39"/>
      <c r="E117" s="33" t="s">
        <v>844</v>
      </c>
      <c r="F117" s="39"/>
      <c r="G117" s="39"/>
      <c r="H117" s="39"/>
      <c r="I117" s="39"/>
      <c r="J117" s="40"/>
    </row>
    <row r="118" spans="1:16" x14ac:dyDescent="0.25">
      <c r="A118" s="31" t="s">
        <v>60</v>
      </c>
      <c r="B118" s="38"/>
      <c r="C118" s="39"/>
      <c r="D118" s="39"/>
      <c r="E118" s="41" t="s">
        <v>845</v>
      </c>
      <c r="F118" s="39"/>
      <c r="G118" s="39"/>
      <c r="H118" s="39"/>
      <c r="I118" s="39"/>
      <c r="J118" s="40"/>
    </row>
    <row r="119" spans="1:16" x14ac:dyDescent="0.25">
      <c r="A119" s="31" t="s">
        <v>54</v>
      </c>
      <c r="B119" s="38"/>
      <c r="C119" s="39"/>
      <c r="D119" s="39"/>
      <c r="E119" s="45" t="s">
        <v>48</v>
      </c>
      <c r="F119" s="39"/>
      <c r="G119" s="39"/>
      <c r="H119" s="39"/>
      <c r="I119" s="39"/>
      <c r="J119" s="40"/>
    </row>
    <row r="120" spans="1:16" x14ac:dyDescent="0.25">
      <c r="A120" s="25" t="s">
        <v>43</v>
      </c>
      <c r="B120" s="26"/>
      <c r="C120" s="27" t="s">
        <v>79</v>
      </c>
      <c r="D120" s="28"/>
      <c r="E120" s="25" t="s">
        <v>198</v>
      </c>
      <c r="F120" s="28"/>
      <c r="G120" s="28"/>
      <c r="H120" s="28"/>
      <c r="I120" s="29">
        <f>SUMIFS(I121:I161,A121:A161,"P")</f>
        <v>0</v>
      </c>
      <c r="J120" s="30"/>
    </row>
    <row r="121" spans="1:16" ht="30" x14ac:dyDescent="0.25">
      <c r="A121" s="31" t="s">
        <v>46</v>
      </c>
      <c r="B121" s="31">
        <v>29</v>
      </c>
      <c r="C121" s="32" t="s">
        <v>846</v>
      </c>
      <c r="D121" s="31" t="s">
        <v>48</v>
      </c>
      <c r="E121" s="33" t="s">
        <v>847</v>
      </c>
      <c r="F121" s="34" t="s">
        <v>70</v>
      </c>
      <c r="G121" s="35">
        <v>3.0720000000000001</v>
      </c>
      <c r="H121" s="36">
        <v>0</v>
      </c>
      <c r="I121" s="36">
        <f>ROUND(G121*H121,P4)</f>
        <v>0</v>
      </c>
      <c r="J121" s="34" t="s">
        <v>765</v>
      </c>
      <c r="O121" s="37">
        <f>I121*0.21</f>
        <v>0</v>
      </c>
      <c r="P121">
        <v>3</v>
      </c>
    </row>
    <row r="122" spans="1:16" ht="30" x14ac:dyDescent="0.25">
      <c r="A122" s="31" t="s">
        <v>52</v>
      </c>
      <c r="B122" s="38"/>
      <c r="C122" s="39"/>
      <c r="D122" s="39"/>
      <c r="E122" s="33" t="s">
        <v>847</v>
      </c>
      <c r="F122" s="39"/>
      <c r="G122" s="39"/>
      <c r="H122" s="39"/>
      <c r="I122" s="39"/>
      <c r="J122" s="40"/>
    </row>
    <row r="123" spans="1:16" ht="30" x14ac:dyDescent="0.25">
      <c r="A123" s="31" t="s">
        <v>60</v>
      </c>
      <c r="B123" s="38"/>
      <c r="C123" s="39"/>
      <c r="D123" s="39"/>
      <c r="E123" s="41" t="s">
        <v>848</v>
      </c>
      <c r="F123" s="39"/>
      <c r="G123" s="39"/>
      <c r="H123" s="39"/>
      <c r="I123" s="39"/>
      <c r="J123" s="40"/>
    </row>
    <row r="124" spans="1:16" x14ac:dyDescent="0.25">
      <c r="A124" s="31" t="s">
        <v>54</v>
      </c>
      <c r="B124" s="38"/>
      <c r="C124" s="39"/>
      <c r="D124" s="39"/>
      <c r="E124" s="45" t="s">
        <v>48</v>
      </c>
      <c r="F124" s="39"/>
      <c r="G124" s="39"/>
      <c r="H124" s="39"/>
      <c r="I124" s="39"/>
      <c r="J124" s="40"/>
    </row>
    <row r="125" spans="1:16" ht="30" x14ac:dyDescent="0.25">
      <c r="A125" s="31" t="s">
        <v>46</v>
      </c>
      <c r="B125" s="31">
        <v>30</v>
      </c>
      <c r="C125" s="32" t="s">
        <v>849</v>
      </c>
      <c r="D125" s="31" t="s">
        <v>48</v>
      </c>
      <c r="E125" s="33" t="s">
        <v>850</v>
      </c>
      <c r="F125" s="34" t="s">
        <v>70</v>
      </c>
      <c r="G125" s="35">
        <v>54.005000000000003</v>
      </c>
      <c r="H125" s="36">
        <v>0</v>
      </c>
      <c r="I125" s="36">
        <f>ROUND(G125*H125,P4)</f>
        <v>0</v>
      </c>
      <c r="J125" s="34" t="s">
        <v>765</v>
      </c>
      <c r="O125" s="37">
        <f>I125*0.21</f>
        <v>0</v>
      </c>
      <c r="P125">
        <v>3</v>
      </c>
    </row>
    <row r="126" spans="1:16" ht="30" x14ac:dyDescent="0.25">
      <c r="A126" s="31" t="s">
        <v>52</v>
      </c>
      <c r="B126" s="38"/>
      <c r="C126" s="39"/>
      <c r="D126" s="39"/>
      <c r="E126" s="33" t="s">
        <v>850</v>
      </c>
      <c r="F126" s="39"/>
      <c r="G126" s="39"/>
      <c r="H126" s="39"/>
      <c r="I126" s="39"/>
      <c r="J126" s="40"/>
    </row>
    <row r="127" spans="1:16" ht="45" x14ac:dyDescent="0.25">
      <c r="A127" s="31" t="s">
        <v>60</v>
      </c>
      <c r="B127" s="38"/>
      <c r="C127" s="39"/>
      <c r="D127" s="39"/>
      <c r="E127" s="41" t="s">
        <v>851</v>
      </c>
      <c r="F127" s="39"/>
      <c r="G127" s="39"/>
      <c r="H127" s="39"/>
      <c r="I127" s="39"/>
      <c r="J127" s="40"/>
    </row>
    <row r="128" spans="1:16" x14ac:dyDescent="0.25">
      <c r="A128" s="31" t="s">
        <v>54</v>
      </c>
      <c r="B128" s="38"/>
      <c r="C128" s="39"/>
      <c r="D128" s="39"/>
      <c r="E128" s="45" t="s">
        <v>48</v>
      </c>
      <c r="F128" s="39"/>
      <c r="G128" s="39"/>
      <c r="H128" s="39"/>
      <c r="I128" s="39"/>
      <c r="J128" s="40"/>
    </row>
    <row r="129" spans="1:16" ht="30" x14ac:dyDescent="0.25">
      <c r="A129" s="31" t="s">
        <v>46</v>
      </c>
      <c r="B129" s="31">
        <v>31</v>
      </c>
      <c r="C129" s="32" t="s">
        <v>852</v>
      </c>
      <c r="D129" s="31" t="s">
        <v>48</v>
      </c>
      <c r="E129" s="33" t="s">
        <v>853</v>
      </c>
      <c r="F129" s="34" t="s">
        <v>111</v>
      </c>
      <c r="G129" s="35">
        <v>6</v>
      </c>
      <c r="H129" s="36">
        <v>0</v>
      </c>
      <c r="I129" s="36">
        <f>ROUND(G129*H129,P4)</f>
        <v>0</v>
      </c>
      <c r="J129" s="31"/>
      <c r="O129" s="37">
        <f>I129*0.21</f>
        <v>0</v>
      </c>
      <c r="P129">
        <v>3</v>
      </c>
    </row>
    <row r="130" spans="1:16" ht="30" x14ac:dyDescent="0.25">
      <c r="A130" s="31" t="s">
        <v>52</v>
      </c>
      <c r="B130" s="38"/>
      <c r="C130" s="39"/>
      <c r="D130" s="39"/>
      <c r="E130" s="33" t="s">
        <v>853</v>
      </c>
      <c r="F130" s="39"/>
      <c r="G130" s="39"/>
      <c r="H130" s="39"/>
      <c r="I130" s="39"/>
      <c r="J130" s="40"/>
    </row>
    <row r="131" spans="1:16" ht="30" x14ac:dyDescent="0.25">
      <c r="A131" s="31" t="s">
        <v>54</v>
      </c>
      <c r="B131" s="38"/>
      <c r="C131" s="39"/>
      <c r="D131" s="39"/>
      <c r="E131" s="33" t="s">
        <v>854</v>
      </c>
      <c r="F131" s="39"/>
      <c r="G131" s="39"/>
      <c r="H131" s="39"/>
      <c r="I131" s="39"/>
      <c r="J131" s="40"/>
    </row>
    <row r="132" spans="1:16" x14ac:dyDescent="0.25">
      <c r="A132" s="31" t="s">
        <v>46</v>
      </c>
      <c r="B132" s="31">
        <v>32</v>
      </c>
      <c r="C132" s="32" t="s">
        <v>855</v>
      </c>
      <c r="D132" s="31" t="s">
        <v>48</v>
      </c>
      <c r="E132" s="33" t="s">
        <v>856</v>
      </c>
      <c r="F132" s="34" t="s">
        <v>111</v>
      </c>
      <c r="G132" s="35">
        <v>1</v>
      </c>
      <c r="H132" s="36">
        <v>0</v>
      </c>
      <c r="I132" s="36">
        <f>ROUND(G132*H132,P4)</f>
        <v>0</v>
      </c>
      <c r="J132" s="34" t="s">
        <v>765</v>
      </c>
      <c r="O132" s="37">
        <f>I132*0.21</f>
        <v>0</v>
      </c>
      <c r="P132">
        <v>3</v>
      </c>
    </row>
    <row r="133" spans="1:16" x14ac:dyDescent="0.25">
      <c r="A133" s="31" t="s">
        <v>52</v>
      </c>
      <c r="B133" s="38"/>
      <c r="C133" s="39"/>
      <c r="D133" s="39"/>
      <c r="E133" s="33" t="s">
        <v>856</v>
      </c>
      <c r="F133" s="39"/>
      <c r="G133" s="39"/>
      <c r="H133" s="39"/>
      <c r="I133" s="39"/>
      <c r="J133" s="40"/>
    </row>
    <row r="134" spans="1:16" x14ac:dyDescent="0.25">
      <c r="A134" s="31" t="s">
        <v>54</v>
      </c>
      <c r="B134" s="38"/>
      <c r="C134" s="39"/>
      <c r="D134" s="39"/>
      <c r="E134" s="45" t="s">
        <v>48</v>
      </c>
      <c r="F134" s="39"/>
      <c r="G134" s="39"/>
      <c r="H134" s="39"/>
      <c r="I134" s="39"/>
      <c r="J134" s="40"/>
    </row>
    <row r="135" spans="1:16" x14ac:dyDescent="0.25">
      <c r="A135" s="31" t="s">
        <v>46</v>
      </c>
      <c r="B135" s="31">
        <v>33</v>
      </c>
      <c r="C135" s="32" t="s">
        <v>857</v>
      </c>
      <c r="D135" s="31" t="s">
        <v>48</v>
      </c>
      <c r="E135" s="33" t="s">
        <v>858</v>
      </c>
      <c r="F135" s="34" t="s">
        <v>111</v>
      </c>
      <c r="G135" s="35">
        <v>4</v>
      </c>
      <c r="H135" s="36">
        <v>0</v>
      </c>
      <c r="I135" s="36">
        <f>ROUND(G135*H135,P4)</f>
        <v>0</v>
      </c>
      <c r="J135" s="34" t="s">
        <v>765</v>
      </c>
      <c r="O135" s="37">
        <f>I135*0.21</f>
        <v>0</v>
      </c>
      <c r="P135">
        <v>3</v>
      </c>
    </row>
    <row r="136" spans="1:16" x14ac:dyDescent="0.25">
      <c r="A136" s="31" t="s">
        <v>52</v>
      </c>
      <c r="B136" s="38"/>
      <c r="C136" s="39"/>
      <c r="D136" s="39"/>
      <c r="E136" s="33" t="s">
        <v>858</v>
      </c>
      <c r="F136" s="39"/>
      <c r="G136" s="39"/>
      <c r="H136" s="39"/>
      <c r="I136" s="39"/>
      <c r="J136" s="40"/>
    </row>
    <row r="137" spans="1:16" x14ac:dyDescent="0.25">
      <c r="A137" s="31" t="s">
        <v>54</v>
      </c>
      <c r="B137" s="38"/>
      <c r="C137" s="39"/>
      <c r="D137" s="39"/>
      <c r="E137" s="45" t="s">
        <v>48</v>
      </c>
      <c r="F137" s="39"/>
      <c r="G137" s="39"/>
      <c r="H137" s="39"/>
      <c r="I137" s="39"/>
      <c r="J137" s="40"/>
    </row>
    <row r="138" spans="1:16" x14ac:dyDescent="0.25">
      <c r="A138" s="31" t="s">
        <v>46</v>
      </c>
      <c r="B138" s="31">
        <v>34</v>
      </c>
      <c r="C138" s="32" t="s">
        <v>859</v>
      </c>
      <c r="D138" s="31" t="s">
        <v>48</v>
      </c>
      <c r="E138" s="33" t="s">
        <v>860</v>
      </c>
      <c r="F138" s="34" t="s">
        <v>111</v>
      </c>
      <c r="G138" s="35">
        <v>1</v>
      </c>
      <c r="H138" s="36">
        <v>0</v>
      </c>
      <c r="I138" s="36">
        <f>ROUND(G138*H138,P4)</f>
        <v>0</v>
      </c>
      <c r="J138" s="34" t="s">
        <v>765</v>
      </c>
      <c r="O138" s="37">
        <f>I138*0.21</f>
        <v>0</v>
      </c>
      <c r="P138">
        <v>3</v>
      </c>
    </row>
    <row r="139" spans="1:16" x14ac:dyDescent="0.25">
      <c r="A139" s="31" t="s">
        <v>52</v>
      </c>
      <c r="B139" s="38"/>
      <c r="C139" s="39"/>
      <c r="D139" s="39"/>
      <c r="E139" s="33" t="s">
        <v>860</v>
      </c>
      <c r="F139" s="39"/>
      <c r="G139" s="39"/>
      <c r="H139" s="39"/>
      <c r="I139" s="39"/>
      <c r="J139" s="40"/>
    </row>
    <row r="140" spans="1:16" x14ac:dyDescent="0.25">
      <c r="A140" s="31" t="s">
        <v>54</v>
      </c>
      <c r="B140" s="38"/>
      <c r="C140" s="39"/>
      <c r="D140" s="39"/>
      <c r="E140" s="45" t="s">
        <v>48</v>
      </c>
      <c r="F140" s="39"/>
      <c r="G140" s="39"/>
      <c r="H140" s="39"/>
      <c r="I140" s="39"/>
      <c r="J140" s="40"/>
    </row>
    <row r="141" spans="1:16" ht="30" x14ac:dyDescent="0.25">
      <c r="A141" s="31" t="s">
        <v>46</v>
      </c>
      <c r="B141" s="31">
        <v>35</v>
      </c>
      <c r="C141" s="32" t="s">
        <v>861</v>
      </c>
      <c r="D141" s="31" t="s">
        <v>48</v>
      </c>
      <c r="E141" s="33" t="s">
        <v>862</v>
      </c>
      <c r="F141" s="34" t="s">
        <v>111</v>
      </c>
      <c r="G141" s="35">
        <v>6</v>
      </c>
      <c r="H141" s="36">
        <v>0</v>
      </c>
      <c r="I141" s="36">
        <f>ROUND(G141*H141,P4)</f>
        <v>0</v>
      </c>
      <c r="J141" s="34" t="s">
        <v>765</v>
      </c>
      <c r="O141" s="37">
        <f>I141*0.21</f>
        <v>0</v>
      </c>
      <c r="P141">
        <v>3</v>
      </c>
    </row>
    <row r="142" spans="1:16" ht="30" x14ac:dyDescent="0.25">
      <c r="A142" s="31" t="s">
        <v>52</v>
      </c>
      <c r="B142" s="38"/>
      <c r="C142" s="39"/>
      <c r="D142" s="39"/>
      <c r="E142" s="33" t="s">
        <v>862</v>
      </c>
      <c r="F142" s="39"/>
      <c r="G142" s="39"/>
      <c r="H142" s="39"/>
      <c r="I142" s="39"/>
      <c r="J142" s="40"/>
    </row>
    <row r="143" spans="1:16" ht="30" x14ac:dyDescent="0.25">
      <c r="A143" s="31" t="s">
        <v>54</v>
      </c>
      <c r="B143" s="38"/>
      <c r="C143" s="39"/>
      <c r="D143" s="39"/>
      <c r="E143" s="33" t="s">
        <v>854</v>
      </c>
      <c r="F143" s="39"/>
      <c r="G143" s="39"/>
      <c r="H143" s="39"/>
      <c r="I143" s="39"/>
      <c r="J143" s="40"/>
    </row>
    <row r="144" spans="1:16" x14ac:dyDescent="0.25">
      <c r="A144" s="31" t="s">
        <v>46</v>
      </c>
      <c r="B144" s="31">
        <v>36</v>
      </c>
      <c r="C144" s="32" t="s">
        <v>863</v>
      </c>
      <c r="D144" s="31" t="s">
        <v>48</v>
      </c>
      <c r="E144" s="33" t="s">
        <v>864</v>
      </c>
      <c r="F144" s="34" t="s">
        <v>111</v>
      </c>
      <c r="G144" s="35">
        <v>6</v>
      </c>
      <c r="H144" s="36">
        <v>0</v>
      </c>
      <c r="I144" s="36">
        <f>ROUND(G144*H144,P4)</f>
        <v>0</v>
      </c>
      <c r="J144" s="34" t="s">
        <v>765</v>
      </c>
      <c r="O144" s="37">
        <f>I144*0.21</f>
        <v>0</v>
      </c>
      <c r="P144">
        <v>3</v>
      </c>
    </row>
    <row r="145" spans="1:16" x14ac:dyDescent="0.25">
      <c r="A145" s="31" t="s">
        <v>52</v>
      </c>
      <c r="B145" s="38"/>
      <c r="C145" s="39"/>
      <c r="D145" s="39"/>
      <c r="E145" s="33" t="s">
        <v>864</v>
      </c>
      <c r="F145" s="39"/>
      <c r="G145" s="39"/>
      <c r="H145" s="39"/>
      <c r="I145" s="39"/>
      <c r="J145" s="40"/>
    </row>
    <row r="146" spans="1:16" x14ac:dyDescent="0.25">
      <c r="A146" s="31" t="s">
        <v>54</v>
      </c>
      <c r="B146" s="38"/>
      <c r="C146" s="39"/>
      <c r="D146" s="39"/>
      <c r="E146" s="45" t="s">
        <v>48</v>
      </c>
      <c r="F146" s="39"/>
      <c r="G146" s="39"/>
      <c r="H146" s="39"/>
      <c r="I146" s="39"/>
      <c r="J146" s="40"/>
    </row>
    <row r="147" spans="1:16" ht="45" x14ac:dyDescent="0.25">
      <c r="A147" s="31" t="s">
        <v>46</v>
      </c>
      <c r="B147" s="31">
        <v>37</v>
      </c>
      <c r="C147" s="32" t="s">
        <v>865</v>
      </c>
      <c r="D147" s="31" t="s">
        <v>48</v>
      </c>
      <c r="E147" s="33" t="s">
        <v>866</v>
      </c>
      <c r="F147" s="34" t="s">
        <v>70</v>
      </c>
      <c r="G147" s="35">
        <v>2.94</v>
      </c>
      <c r="H147" s="36">
        <v>0</v>
      </c>
      <c r="I147" s="36">
        <f>ROUND(G147*H147,P4)</f>
        <v>0</v>
      </c>
      <c r="J147" s="34" t="s">
        <v>765</v>
      </c>
      <c r="O147" s="37">
        <f>I147*0.21</f>
        <v>0</v>
      </c>
      <c r="P147">
        <v>3</v>
      </c>
    </row>
    <row r="148" spans="1:16" ht="45" x14ac:dyDescent="0.25">
      <c r="A148" s="31" t="s">
        <v>52</v>
      </c>
      <c r="B148" s="38"/>
      <c r="C148" s="39"/>
      <c r="D148" s="39"/>
      <c r="E148" s="33" t="s">
        <v>867</v>
      </c>
      <c r="F148" s="39"/>
      <c r="G148" s="39"/>
      <c r="H148" s="39"/>
      <c r="I148" s="39"/>
      <c r="J148" s="40"/>
    </row>
    <row r="149" spans="1:16" ht="30" x14ac:dyDescent="0.25">
      <c r="A149" s="31" t="s">
        <v>60</v>
      </c>
      <c r="B149" s="38"/>
      <c r="C149" s="39"/>
      <c r="D149" s="39"/>
      <c r="E149" s="41" t="s">
        <v>868</v>
      </c>
      <c r="F149" s="39"/>
      <c r="G149" s="39"/>
      <c r="H149" s="39"/>
      <c r="I149" s="39"/>
      <c r="J149" s="40"/>
    </row>
    <row r="150" spans="1:16" x14ac:dyDescent="0.25">
      <c r="A150" s="31" t="s">
        <v>54</v>
      </c>
      <c r="B150" s="38"/>
      <c r="C150" s="39"/>
      <c r="D150" s="39"/>
      <c r="E150" s="45" t="s">
        <v>48</v>
      </c>
      <c r="F150" s="39"/>
      <c r="G150" s="39"/>
      <c r="H150" s="39"/>
      <c r="I150" s="39"/>
      <c r="J150" s="40"/>
    </row>
    <row r="151" spans="1:16" ht="45" x14ac:dyDescent="0.25">
      <c r="A151" s="31" t="s">
        <v>46</v>
      </c>
      <c r="B151" s="31">
        <v>38</v>
      </c>
      <c r="C151" s="32" t="s">
        <v>869</v>
      </c>
      <c r="D151" s="31" t="s">
        <v>48</v>
      </c>
      <c r="E151" s="33" t="s">
        <v>870</v>
      </c>
      <c r="F151" s="34" t="s">
        <v>105</v>
      </c>
      <c r="G151" s="35">
        <v>8.4</v>
      </c>
      <c r="H151" s="36">
        <v>0</v>
      </c>
      <c r="I151" s="36">
        <f>ROUND(G151*H151,P4)</f>
        <v>0</v>
      </c>
      <c r="J151" s="34" t="s">
        <v>765</v>
      </c>
      <c r="O151" s="37">
        <f>I151*0.21</f>
        <v>0</v>
      </c>
      <c r="P151">
        <v>3</v>
      </c>
    </row>
    <row r="152" spans="1:16" ht="45" x14ac:dyDescent="0.25">
      <c r="A152" s="31" t="s">
        <v>52</v>
      </c>
      <c r="B152" s="38"/>
      <c r="C152" s="39"/>
      <c r="D152" s="39"/>
      <c r="E152" s="33" t="s">
        <v>870</v>
      </c>
      <c r="F152" s="39"/>
      <c r="G152" s="39"/>
      <c r="H152" s="39"/>
      <c r="I152" s="39"/>
      <c r="J152" s="40"/>
    </row>
    <row r="153" spans="1:16" ht="30" x14ac:dyDescent="0.25">
      <c r="A153" s="31" t="s">
        <v>60</v>
      </c>
      <c r="B153" s="38"/>
      <c r="C153" s="39"/>
      <c r="D153" s="39"/>
      <c r="E153" s="41" t="s">
        <v>871</v>
      </c>
      <c r="F153" s="39"/>
      <c r="G153" s="39"/>
      <c r="H153" s="39"/>
      <c r="I153" s="39"/>
      <c r="J153" s="40"/>
    </row>
    <row r="154" spans="1:16" x14ac:dyDescent="0.25">
      <c r="A154" s="31" t="s">
        <v>54</v>
      </c>
      <c r="B154" s="38"/>
      <c r="C154" s="39"/>
      <c r="D154" s="39"/>
      <c r="E154" s="45" t="s">
        <v>48</v>
      </c>
      <c r="F154" s="39"/>
      <c r="G154" s="39"/>
      <c r="H154" s="39"/>
      <c r="I154" s="39"/>
      <c r="J154" s="40"/>
    </row>
    <row r="155" spans="1:16" ht="45" x14ac:dyDescent="0.25">
      <c r="A155" s="31" t="s">
        <v>46</v>
      </c>
      <c r="B155" s="31">
        <v>39</v>
      </c>
      <c r="C155" s="32" t="s">
        <v>872</v>
      </c>
      <c r="D155" s="31" t="s">
        <v>48</v>
      </c>
      <c r="E155" s="33" t="s">
        <v>873</v>
      </c>
      <c r="F155" s="34" t="s">
        <v>105</v>
      </c>
      <c r="G155" s="35">
        <v>8.4</v>
      </c>
      <c r="H155" s="36">
        <v>0</v>
      </c>
      <c r="I155" s="36">
        <f>ROUND(G155*H155,P4)</f>
        <v>0</v>
      </c>
      <c r="J155" s="34" t="s">
        <v>765</v>
      </c>
      <c r="O155" s="37">
        <f>I155*0.21</f>
        <v>0</v>
      </c>
      <c r="P155">
        <v>3</v>
      </c>
    </row>
    <row r="156" spans="1:16" ht="45" x14ac:dyDescent="0.25">
      <c r="A156" s="31" t="s">
        <v>52</v>
      </c>
      <c r="B156" s="38"/>
      <c r="C156" s="39"/>
      <c r="D156" s="39"/>
      <c r="E156" s="33" t="s">
        <v>873</v>
      </c>
      <c r="F156" s="39"/>
      <c r="G156" s="39"/>
      <c r="H156" s="39"/>
      <c r="I156" s="39"/>
      <c r="J156" s="40"/>
    </row>
    <row r="157" spans="1:16" x14ac:dyDescent="0.25">
      <c r="A157" s="31" t="s">
        <v>54</v>
      </c>
      <c r="B157" s="38"/>
      <c r="C157" s="39"/>
      <c r="D157" s="39"/>
      <c r="E157" s="45" t="s">
        <v>48</v>
      </c>
      <c r="F157" s="39"/>
      <c r="G157" s="39"/>
      <c r="H157" s="39"/>
      <c r="I157" s="39"/>
      <c r="J157" s="40"/>
    </row>
    <row r="158" spans="1:16" ht="30" x14ac:dyDescent="0.25">
      <c r="A158" s="31" t="s">
        <v>46</v>
      </c>
      <c r="B158" s="31">
        <v>40</v>
      </c>
      <c r="C158" s="32" t="s">
        <v>874</v>
      </c>
      <c r="D158" s="31" t="s">
        <v>48</v>
      </c>
      <c r="E158" s="33" t="s">
        <v>875</v>
      </c>
      <c r="F158" s="34" t="s">
        <v>427</v>
      </c>
      <c r="G158" s="35">
        <v>0.23799999999999999</v>
      </c>
      <c r="H158" s="36">
        <v>0</v>
      </c>
      <c r="I158" s="36">
        <f>ROUND(G158*H158,P4)</f>
        <v>0</v>
      </c>
      <c r="J158" s="34" t="s">
        <v>765</v>
      </c>
      <c r="O158" s="37">
        <f>I158*0.21</f>
        <v>0</v>
      </c>
      <c r="P158">
        <v>3</v>
      </c>
    </row>
    <row r="159" spans="1:16" ht="30" x14ac:dyDescent="0.25">
      <c r="A159" s="31" t="s">
        <v>52</v>
      </c>
      <c r="B159" s="38"/>
      <c r="C159" s="39"/>
      <c r="D159" s="39"/>
      <c r="E159" s="33" t="s">
        <v>875</v>
      </c>
      <c r="F159" s="39"/>
      <c r="G159" s="39"/>
      <c r="H159" s="39"/>
      <c r="I159" s="39"/>
      <c r="J159" s="40"/>
    </row>
    <row r="160" spans="1:16" x14ac:dyDescent="0.25">
      <c r="A160" s="31" t="s">
        <v>60</v>
      </c>
      <c r="B160" s="38"/>
      <c r="C160" s="39"/>
      <c r="D160" s="39"/>
      <c r="E160" s="41" t="s">
        <v>876</v>
      </c>
      <c r="F160" s="39"/>
      <c r="G160" s="39"/>
      <c r="H160" s="39"/>
      <c r="I160" s="39"/>
      <c r="J160" s="40"/>
    </row>
    <row r="161" spans="1:16" x14ac:dyDescent="0.25">
      <c r="A161" s="31" t="s">
        <v>54</v>
      </c>
      <c r="B161" s="38"/>
      <c r="C161" s="39"/>
      <c r="D161" s="39"/>
      <c r="E161" s="45" t="s">
        <v>48</v>
      </c>
      <c r="F161" s="39"/>
      <c r="G161" s="39"/>
      <c r="H161" s="39"/>
      <c r="I161" s="39"/>
      <c r="J161" s="40"/>
    </row>
    <row r="162" spans="1:16" x14ac:dyDescent="0.25">
      <c r="A162" s="25" t="s">
        <v>43</v>
      </c>
      <c r="B162" s="26"/>
      <c r="C162" s="27" t="s">
        <v>281</v>
      </c>
      <c r="D162" s="28"/>
      <c r="E162" s="25" t="s">
        <v>877</v>
      </c>
      <c r="F162" s="28"/>
      <c r="G162" s="28"/>
      <c r="H162" s="28"/>
      <c r="I162" s="29">
        <f>SUMIFS(I163:I234,A163:A234,"P")</f>
        <v>0</v>
      </c>
      <c r="J162" s="30"/>
    </row>
    <row r="163" spans="1:16" ht="30" x14ac:dyDescent="0.25">
      <c r="A163" s="31" t="s">
        <v>46</v>
      </c>
      <c r="B163" s="31">
        <v>41</v>
      </c>
      <c r="C163" s="32" t="s">
        <v>878</v>
      </c>
      <c r="D163" s="31" t="s">
        <v>48</v>
      </c>
      <c r="E163" s="33" t="s">
        <v>879</v>
      </c>
      <c r="F163" s="34" t="s">
        <v>136</v>
      </c>
      <c r="G163" s="35">
        <v>53.9</v>
      </c>
      <c r="H163" s="36">
        <v>0</v>
      </c>
      <c r="I163" s="36">
        <f>ROUND(G163*H163,P4)</f>
        <v>0</v>
      </c>
      <c r="J163" s="34" t="s">
        <v>765</v>
      </c>
      <c r="O163" s="37">
        <f>I163*0.21</f>
        <v>0</v>
      </c>
      <c r="P163">
        <v>3</v>
      </c>
    </row>
    <row r="164" spans="1:16" ht="30" x14ac:dyDescent="0.25">
      <c r="A164" s="31" t="s">
        <v>52</v>
      </c>
      <c r="B164" s="38"/>
      <c r="C164" s="39"/>
      <c r="D164" s="39"/>
      <c r="E164" s="33" t="s">
        <v>879</v>
      </c>
      <c r="F164" s="39"/>
      <c r="G164" s="39"/>
      <c r="H164" s="39"/>
      <c r="I164" s="39"/>
      <c r="J164" s="40"/>
    </row>
    <row r="165" spans="1:16" x14ac:dyDescent="0.25">
      <c r="A165" s="31" t="s">
        <v>54</v>
      </c>
      <c r="B165" s="38"/>
      <c r="C165" s="39"/>
      <c r="D165" s="39"/>
      <c r="E165" s="45" t="s">
        <v>48</v>
      </c>
      <c r="F165" s="39"/>
      <c r="G165" s="39"/>
      <c r="H165" s="39"/>
      <c r="I165" s="39"/>
      <c r="J165" s="40"/>
    </row>
    <row r="166" spans="1:16" ht="30" x14ac:dyDescent="0.25">
      <c r="A166" s="31" t="s">
        <v>46</v>
      </c>
      <c r="B166" s="31">
        <v>42</v>
      </c>
      <c r="C166" s="32" t="s">
        <v>880</v>
      </c>
      <c r="D166" s="31" t="s">
        <v>48</v>
      </c>
      <c r="E166" s="33" t="s">
        <v>881</v>
      </c>
      <c r="F166" s="34" t="s">
        <v>136</v>
      </c>
      <c r="G166" s="35">
        <v>55.517000000000003</v>
      </c>
      <c r="H166" s="36">
        <v>0</v>
      </c>
      <c r="I166" s="36">
        <f>ROUND(G166*H166,P4)</f>
        <v>0</v>
      </c>
      <c r="J166" s="34" t="s">
        <v>765</v>
      </c>
      <c r="O166" s="37">
        <f>I166*0.21</f>
        <v>0</v>
      </c>
      <c r="P166">
        <v>3</v>
      </c>
    </row>
    <row r="167" spans="1:16" ht="30" x14ac:dyDescent="0.25">
      <c r="A167" s="31" t="s">
        <v>52</v>
      </c>
      <c r="B167" s="38"/>
      <c r="C167" s="39"/>
      <c r="D167" s="39"/>
      <c r="E167" s="33" t="s">
        <v>881</v>
      </c>
      <c r="F167" s="39"/>
      <c r="G167" s="39"/>
      <c r="H167" s="39"/>
      <c r="I167" s="39"/>
      <c r="J167" s="40"/>
    </row>
    <row r="168" spans="1:16" x14ac:dyDescent="0.25">
      <c r="A168" s="31" t="s">
        <v>54</v>
      </c>
      <c r="B168" s="38"/>
      <c r="C168" s="39"/>
      <c r="D168" s="39"/>
      <c r="E168" s="45" t="s">
        <v>48</v>
      </c>
      <c r="F168" s="39"/>
      <c r="G168" s="39"/>
      <c r="H168" s="39"/>
      <c r="I168" s="39"/>
      <c r="J168" s="40"/>
    </row>
    <row r="169" spans="1:16" ht="30" x14ac:dyDescent="0.25">
      <c r="A169" s="31" t="s">
        <v>46</v>
      </c>
      <c r="B169" s="31">
        <v>43</v>
      </c>
      <c r="C169" s="32" t="s">
        <v>882</v>
      </c>
      <c r="D169" s="31" t="s">
        <v>48</v>
      </c>
      <c r="E169" s="33" t="s">
        <v>883</v>
      </c>
      <c r="F169" s="34" t="s">
        <v>136</v>
      </c>
      <c r="G169" s="35">
        <v>312.8</v>
      </c>
      <c r="H169" s="36">
        <v>0</v>
      </c>
      <c r="I169" s="36">
        <f>ROUND(G169*H169,P4)</f>
        <v>0</v>
      </c>
      <c r="J169" s="34" t="s">
        <v>765</v>
      </c>
      <c r="O169" s="37">
        <f>I169*0.21</f>
        <v>0</v>
      </c>
      <c r="P169">
        <v>3</v>
      </c>
    </row>
    <row r="170" spans="1:16" ht="30" x14ac:dyDescent="0.25">
      <c r="A170" s="31" t="s">
        <v>52</v>
      </c>
      <c r="B170" s="38"/>
      <c r="C170" s="39"/>
      <c r="D170" s="39"/>
      <c r="E170" s="33" t="s">
        <v>883</v>
      </c>
      <c r="F170" s="39"/>
      <c r="G170" s="39"/>
      <c r="H170" s="39"/>
      <c r="I170" s="39"/>
      <c r="J170" s="40"/>
    </row>
    <row r="171" spans="1:16" x14ac:dyDescent="0.25">
      <c r="A171" s="31" t="s">
        <v>54</v>
      </c>
      <c r="B171" s="38"/>
      <c r="C171" s="39"/>
      <c r="D171" s="39"/>
      <c r="E171" s="45" t="s">
        <v>48</v>
      </c>
      <c r="F171" s="39"/>
      <c r="G171" s="39"/>
      <c r="H171" s="39"/>
      <c r="I171" s="39"/>
      <c r="J171" s="40"/>
    </row>
    <row r="172" spans="1:16" ht="30" x14ac:dyDescent="0.25">
      <c r="A172" s="31" t="s">
        <v>46</v>
      </c>
      <c r="B172" s="31">
        <v>44</v>
      </c>
      <c r="C172" s="32" t="s">
        <v>884</v>
      </c>
      <c r="D172" s="31" t="s">
        <v>48</v>
      </c>
      <c r="E172" s="33" t="s">
        <v>885</v>
      </c>
      <c r="F172" s="34" t="s">
        <v>136</v>
      </c>
      <c r="G172" s="35">
        <v>322.18400000000003</v>
      </c>
      <c r="H172" s="36">
        <v>0</v>
      </c>
      <c r="I172" s="36">
        <f>ROUND(G172*H172,P4)</f>
        <v>0</v>
      </c>
      <c r="J172" s="34" t="s">
        <v>765</v>
      </c>
      <c r="O172" s="37">
        <f>I172*0.21</f>
        <v>0</v>
      </c>
      <c r="P172">
        <v>3</v>
      </c>
    </row>
    <row r="173" spans="1:16" ht="30" x14ac:dyDescent="0.25">
      <c r="A173" s="31" t="s">
        <v>52</v>
      </c>
      <c r="B173" s="38"/>
      <c r="C173" s="39"/>
      <c r="D173" s="39"/>
      <c r="E173" s="33" t="s">
        <v>885</v>
      </c>
      <c r="F173" s="39"/>
      <c r="G173" s="39"/>
      <c r="H173" s="39"/>
      <c r="I173" s="39"/>
      <c r="J173" s="40"/>
    </row>
    <row r="174" spans="1:16" x14ac:dyDescent="0.25">
      <c r="A174" s="31" t="s">
        <v>54</v>
      </c>
      <c r="B174" s="38"/>
      <c r="C174" s="39"/>
      <c r="D174" s="39"/>
      <c r="E174" s="45" t="s">
        <v>48</v>
      </c>
      <c r="F174" s="39"/>
      <c r="G174" s="39"/>
      <c r="H174" s="39"/>
      <c r="I174" s="39"/>
      <c r="J174" s="40"/>
    </row>
    <row r="175" spans="1:16" ht="45" x14ac:dyDescent="0.25">
      <c r="A175" s="31" t="s">
        <v>46</v>
      </c>
      <c r="B175" s="31">
        <v>45</v>
      </c>
      <c r="C175" s="32" t="s">
        <v>886</v>
      </c>
      <c r="D175" s="31" t="s">
        <v>48</v>
      </c>
      <c r="E175" s="33" t="s">
        <v>887</v>
      </c>
      <c r="F175" s="34" t="s">
        <v>111</v>
      </c>
      <c r="G175" s="35">
        <v>6</v>
      </c>
      <c r="H175" s="36">
        <v>0</v>
      </c>
      <c r="I175" s="36">
        <f>ROUND(G175*H175,P4)</f>
        <v>0</v>
      </c>
      <c r="J175" s="34" t="s">
        <v>765</v>
      </c>
      <c r="O175" s="37">
        <f>I175*0.21</f>
        <v>0</v>
      </c>
      <c r="P175">
        <v>3</v>
      </c>
    </row>
    <row r="176" spans="1:16" ht="45" x14ac:dyDescent="0.25">
      <c r="A176" s="31" t="s">
        <v>52</v>
      </c>
      <c r="B176" s="38"/>
      <c r="C176" s="39"/>
      <c r="D176" s="39"/>
      <c r="E176" s="33" t="s">
        <v>887</v>
      </c>
      <c r="F176" s="39"/>
      <c r="G176" s="39"/>
      <c r="H176" s="39"/>
      <c r="I176" s="39"/>
      <c r="J176" s="40"/>
    </row>
    <row r="177" spans="1:16" x14ac:dyDescent="0.25">
      <c r="A177" s="31" t="s">
        <v>54</v>
      </c>
      <c r="B177" s="38"/>
      <c r="C177" s="39"/>
      <c r="D177" s="39"/>
      <c r="E177" s="45" t="s">
        <v>48</v>
      </c>
      <c r="F177" s="39"/>
      <c r="G177" s="39"/>
      <c r="H177" s="39"/>
      <c r="I177" s="39"/>
      <c r="J177" s="40"/>
    </row>
    <row r="178" spans="1:16" x14ac:dyDescent="0.25">
      <c r="A178" s="31" t="s">
        <v>46</v>
      </c>
      <c r="B178" s="31">
        <v>46</v>
      </c>
      <c r="C178" s="32" t="s">
        <v>888</v>
      </c>
      <c r="D178" s="31" t="s">
        <v>48</v>
      </c>
      <c r="E178" s="33" t="s">
        <v>889</v>
      </c>
      <c r="F178" s="34" t="s">
        <v>111</v>
      </c>
      <c r="G178" s="35">
        <v>6</v>
      </c>
      <c r="H178" s="36">
        <v>0</v>
      </c>
      <c r="I178" s="36">
        <f>ROUND(G178*H178,P4)</f>
        <v>0</v>
      </c>
      <c r="J178" s="34" t="s">
        <v>765</v>
      </c>
      <c r="O178" s="37">
        <f>I178*0.21</f>
        <v>0</v>
      </c>
      <c r="P178">
        <v>3</v>
      </c>
    </row>
    <row r="179" spans="1:16" x14ac:dyDescent="0.25">
      <c r="A179" s="31" t="s">
        <v>52</v>
      </c>
      <c r="B179" s="38"/>
      <c r="C179" s="39"/>
      <c r="D179" s="39"/>
      <c r="E179" s="33" t="s">
        <v>889</v>
      </c>
      <c r="F179" s="39"/>
      <c r="G179" s="39"/>
      <c r="H179" s="39"/>
      <c r="I179" s="39"/>
      <c r="J179" s="40"/>
    </row>
    <row r="180" spans="1:16" x14ac:dyDescent="0.25">
      <c r="A180" s="31" t="s">
        <v>54</v>
      </c>
      <c r="B180" s="38"/>
      <c r="C180" s="39"/>
      <c r="D180" s="39"/>
      <c r="E180" s="45" t="s">
        <v>48</v>
      </c>
      <c r="F180" s="39"/>
      <c r="G180" s="39"/>
      <c r="H180" s="39"/>
      <c r="I180" s="39"/>
      <c r="J180" s="40"/>
    </row>
    <row r="181" spans="1:16" ht="30" x14ac:dyDescent="0.25">
      <c r="A181" s="31" t="s">
        <v>46</v>
      </c>
      <c r="B181" s="31">
        <v>47</v>
      </c>
      <c r="C181" s="32" t="s">
        <v>890</v>
      </c>
      <c r="D181" s="31" t="s">
        <v>48</v>
      </c>
      <c r="E181" s="33" t="s">
        <v>891</v>
      </c>
      <c r="F181" s="34" t="s">
        <v>111</v>
      </c>
      <c r="G181" s="35">
        <v>6</v>
      </c>
      <c r="H181" s="36">
        <v>0</v>
      </c>
      <c r="I181" s="36">
        <f>ROUND(G181*H181,P4)</f>
        <v>0</v>
      </c>
      <c r="J181" s="34" t="s">
        <v>765</v>
      </c>
      <c r="O181" s="37">
        <f>I181*0.21</f>
        <v>0</v>
      </c>
      <c r="P181">
        <v>3</v>
      </c>
    </row>
    <row r="182" spans="1:16" ht="30" x14ac:dyDescent="0.25">
      <c r="A182" s="31" t="s">
        <v>52</v>
      </c>
      <c r="B182" s="38"/>
      <c r="C182" s="39"/>
      <c r="D182" s="39"/>
      <c r="E182" s="33" t="s">
        <v>891</v>
      </c>
      <c r="F182" s="39"/>
      <c r="G182" s="39"/>
      <c r="H182" s="39"/>
      <c r="I182" s="39"/>
      <c r="J182" s="40"/>
    </row>
    <row r="183" spans="1:16" x14ac:dyDescent="0.25">
      <c r="A183" s="31" t="s">
        <v>54</v>
      </c>
      <c r="B183" s="38"/>
      <c r="C183" s="39"/>
      <c r="D183" s="39"/>
      <c r="E183" s="45" t="s">
        <v>48</v>
      </c>
      <c r="F183" s="39"/>
      <c r="G183" s="39"/>
      <c r="H183" s="39"/>
      <c r="I183" s="39"/>
      <c r="J183" s="40"/>
    </row>
    <row r="184" spans="1:16" x14ac:dyDescent="0.25">
      <c r="A184" s="31" t="s">
        <v>46</v>
      </c>
      <c r="B184" s="31">
        <v>48</v>
      </c>
      <c r="C184" s="32" t="s">
        <v>892</v>
      </c>
      <c r="D184" s="31" t="s">
        <v>48</v>
      </c>
      <c r="E184" s="33" t="s">
        <v>893</v>
      </c>
      <c r="F184" s="34" t="s">
        <v>111</v>
      </c>
      <c r="G184" s="35">
        <v>6</v>
      </c>
      <c r="H184" s="36">
        <v>0</v>
      </c>
      <c r="I184" s="36">
        <f>ROUND(G184*H184,P4)</f>
        <v>0</v>
      </c>
      <c r="J184" s="34" t="s">
        <v>765</v>
      </c>
      <c r="O184" s="37">
        <f>I184*0.21</f>
        <v>0</v>
      </c>
      <c r="P184">
        <v>3</v>
      </c>
    </row>
    <row r="185" spans="1:16" x14ac:dyDescent="0.25">
      <c r="A185" s="31" t="s">
        <v>52</v>
      </c>
      <c r="B185" s="38"/>
      <c r="C185" s="39"/>
      <c r="D185" s="39"/>
      <c r="E185" s="33" t="s">
        <v>893</v>
      </c>
      <c r="F185" s="39"/>
      <c r="G185" s="39"/>
      <c r="H185" s="39"/>
      <c r="I185" s="39"/>
      <c r="J185" s="40"/>
    </row>
    <row r="186" spans="1:16" x14ac:dyDescent="0.25">
      <c r="A186" s="31" t="s">
        <v>54</v>
      </c>
      <c r="B186" s="38"/>
      <c r="C186" s="39"/>
      <c r="D186" s="39"/>
      <c r="E186" s="45" t="s">
        <v>48</v>
      </c>
      <c r="F186" s="39"/>
      <c r="G186" s="39"/>
      <c r="H186" s="39"/>
      <c r="I186" s="39"/>
      <c r="J186" s="40"/>
    </row>
    <row r="187" spans="1:16" x14ac:dyDescent="0.25">
      <c r="A187" s="31" t="s">
        <v>46</v>
      </c>
      <c r="B187" s="31">
        <v>49</v>
      </c>
      <c r="C187" s="32" t="s">
        <v>894</v>
      </c>
      <c r="D187" s="31" t="s">
        <v>48</v>
      </c>
      <c r="E187" s="33" t="s">
        <v>895</v>
      </c>
      <c r="F187" s="34" t="s">
        <v>896</v>
      </c>
      <c r="G187" s="35">
        <v>13</v>
      </c>
      <c r="H187" s="36">
        <v>0</v>
      </c>
      <c r="I187" s="36">
        <f>ROUND(G187*H187,P4)</f>
        <v>0</v>
      </c>
      <c r="J187" s="34" t="s">
        <v>765</v>
      </c>
      <c r="O187" s="37">
        <f>I187*0.21</f>
        <v>0</v>
      </c>
      <c r="P187">
        <v>3</v>
      </c>
    </row>
    <row r="188" spans="1:16" x14ac:dyDescent="0.25">
      <c r="A188" s="31" t="s">
        <v>52</v>
      </c>
      <c r="B188" s="38"/>
      <c r="C188" s="39"/>
      <c r="D188" s="39"/>
      <c r="E188" s="33" t="s">
        <v>895</v>
      </c>
      <c r="F188" s="39"/>
      <c r="G188" s="39"/>
      <c r="H188" s="39"/>
      <c r="I188" s="39"/>
      <c r="J188" s="40"/>
    </row>
    <row r="189" spans="1:16" x14ac:dyDescent="0.25">
      <c r="A189" s="31" t="s">
        <v>54</v>
      </c>
      <c r="B189" s="38"/>
      <c r="C189" s="39"/>
      <c r="D189" s="39"/>
      <c r="E189" s="45" t="s">
        <v>48</v>
      </c>
      <c r="F189" s="39"/>
      <c r="G189" s="39"/>
      <c r="H189" s="39"/>
      <c r="I189" s="39"/>
      <c r="J189" s="40"/>
    </row>
    <row r="190" spans="1:16" x14ac:dyDescent="0.25">
      <c r="A190" s="31" t="s">
        <v>46</v>
      </c>
      <c r="B190" s="31">
        <v>50</v>
      </c>
      <c r="C190" s="32" t="s">
        <v>897</v>
      </c>
      <c r="D190" s="31" t="s">
        <v>48</v>
      </c>
      <c r="E190" s="33" t="s">
        <v>898</v>
      </c>
      <c r="F190" s="34" t="s">
        <v>896</v>
      </c>
      <c r="G190" s="35">
        <v>9</v>
      </c>
      <c r="H190" s="36">
        <v>0</v>
      </c>
      <c r="I190" s="36">
        <f>ROUND(G190*H190,P4)</f>
        <v>0</v>
      </c>
      <c r="J190" s="34" t="s">
        <v>765</v>
      </c>
      <c r="O190" s="37">
        <f>I190*0.21</f>
        <v>0</v>
      </c>
      <c r="P190">
        <v>3</v>
      </c>
    </row>
    <row r="191" spans="1:16" x14ac:dyDescent="0.25">
      <c r="A191" s="31" t="s">
        <v>52</v>
      </c>
      <c r="B191" s="38"/>
      <c r="C191" s="39"/>
      <c r="D191" s="39"/>
      <c r="E191" s="33" t="s">
        <v>898</v>
      </c>
      <c r="F191" s="39"/>
      <c r="G191" s="39"/>
      <c r="H191" s="39"/>
      <c r="I191" s="39"/>
      <c r="J191" s="40"/>
    </row>
    <row r="192" spans="1:16" x14ac:dyDescent="0.25">
      <c r="A192" s="31" t="s">
        <v>54</v>
      </c>
      <c r="B192" s="38"/>
      <c r="C192" s="39"/>
      <c r="D192" s="39"/>
      <c r="E192" s="45" t="s">
        <v>48</v>
      </c>
      <c r="F192" s="39"/>
      <c r="G192" s="39"/>
      <c r="H192" s="39"/>
      <c r="I192" s="39"/>
      <c r="J192" s="40"/>
    </row>
    <row r="193" spans="1:16" ht="30" x14ac:dyDescent="0.25">
      <c r="A193" s="31" t="s">
        <v>46</v>
      </c>
      <c r="B193" s="31">
        <v>51</v>
      </c>
      <c r="C193" s="32" t="s">
        <v>899</v>
      </c>
      <c r="D193" s="31" t="s">
        <v>48</v>
      </c>
      <c r="E193" s="33" t="s">
        <v>900</v>
      </c>
      <c r="F193" s="34" t="s">
        <v>111</v>
      </c>
      <c r="G193" s="35">
        <v>10</v>
      </c>
      <c r="H193" s="36">
        <v>0</v>
      </c>
      <c r="I193" s="36">
        <f>ROUND(G193*H193,P4)</f>
        <v>0</v>
      </c>
      <c r="J193" s="34" t="s">
        <v>765</v>
      </c>
      <c r="O193" s="37">
        <f>I193*0.21</f>
        <v>0</v>
      </c>
      <c r="P193">
        <v>3</v>
      </c>
    </row>
    <row r="194" spans="1:16" ht="30" x14ac:dyDescent="0.25">
      <c r="A194" s="31" t="s">
        <v>52</v>
      </c>
      <c r="B194" s="38"/>
      <c r="C194" s="39"/>
      <c r="D194" s="39"/>
      <c r="E194" s="33" t="s">
        <v>900</v>
      </c>
      <c r="F194" s="39"/>
      <c r="G194" s="39"/>
      <c r="H194" s="39"/>
      <c r="I194" s="39"/>
      <c r="J194" s="40"/>
    </row>
    <row r="195" spans="1:16" x14ac:dyDescent="0.25">
      <c r="A195" s="31" t="s">
        <v>54</v>
      </c>
      <c r="B195" s="38"/>
      <c r="C195" s="39"/>
      <c r="D195" s="39"/>
      <c r="E195" s="45" t="s">
        <v>48</v>
      </c>
      <c r="F195" s="39"/>
      <c r="G195" s="39"/>
      <c r="H195" s="39"/>
      <c r="I195" s="39"/>
      <c r="J195" s="40"/>
    </row>
    <row r="196" spans="1:16" x14ac:dyDescent="0.25">
      <c r="A196" s="31" t="s">
        <v>46</v>
      </c>
      <c r="B196" s="31">
        <v>52</v>
      </c>
      <c r="C196" s="32" t="s">
        <v>901</v>
      </c>
      <c r="D196" s="31" t="s">
        <v>48</v>
      </c>
      <c r="E196" s="33" t="s">
        <v>902</v>
      </c>
      <c r="F196" s="34" t="s">
        <v>111</v>
      </c>
      <c r="G196" s="35">
        <v>6</v>
      </c>
      <c r="H196" s="36">
        <v>0</v>
      </c>
      <c r="I196" s="36">
        <f>ROUND(G196*H196,P4)</f>
        <v>0</v>
      </c>
      <c r="J196" s="34" t="s">
        <v>765</v>
      </c>
      <c r="O196" s="37">
        <f>I196*0.21</f>
        <v>0</v>
      </c>
      <c r="P196">
        <v>3</v>
      </c>
    </row>
    <row r="197" spans="1:16" x14ac:dyDescent="0.25">
      <c r="A197" s="31" t="s">
        <v>52</v>
      </c>
      <c r="B197" s="38"/>
      <c r="C197" s="39"/>
      <c r="D197" s="39"/>
      <c r="E197" s="33" t="s">
        <v>902</v>
      </c>
      <c r="F197" s="39"/>
      <c r="G197" s="39"/>
      <c r="H197" s="39"/>
      <c r="I197" s="39"/>
      <c r="J197" s="40"/>
    </row>
    <row r="198" spans="1:16" x14ac:dyDescent="0.25">
      <c r="A198" s="31" t="s">
        <v>54</v>
      </c>
      <c r="B198" s="38"/>
      <c r="C198" s="39"/>
      <c r="D198" s="39"/>
      <c r="E198" s="45" t="s">
        <v>48</v>
      </c>
      <c r="F198" s="39"/>
      <c r="G198" s="39"/>
      <c r="H198" s="39"/>
      <c r="I198" s="39"/>
      <c r="J198" s="40"/>
    </row>
    <row r="199" spans="1:16" x14ac:dyDescent="0.25">
      <c r="A199" s="31" t="s">
        <v>46</v>
      </c>
      <c r="B199" s="31">
        <v>53</v>
      </c>
      <c r="C199" s="32" t="s">
        <v>903</v>
      </c>
      <c r="D199" s="31" t="s">
        <v>48</v>
      </c>
      <c r="E199" s="33" t="s">
        <v>904</v>
      </c>
      <c r="F199" s="34" t="s">
        <v>111</v>
      </c>
      <c r="G199" s="35">
        <v>4</v>
      </c>
      <c r="H199" s="36">
        <v>0</v>
      </c>
      <c r="I199" s="36">
        <f>ROUND(G199*H199,P4)</f>
        <v>0</v>
      </c>
      <c r="J199" s="34" t="s">
        <v>765</v>
      </c>
      <c r="O199" s="37">
        <f>I199*0.21</f>
        <v>0</v>
      </c>
      <c r="P199">
        <v>3</v>
      </c>
    </row>
    <row r="200" spans="1:16" x14ac:dyDescent="0.25">
      <c r="A200" s="31" t="s">
        <v>52</v>
      </c>
      <c r="B200" s="38"/>
      <c r="C200" s="39"/>
      <c r="D200" s="39"/>
      <c r="E200" s="33" t="s">
        <v>904</v>
      </c>
      <c r="F200" s="39"/>
      <c r="G200" s="39"/>
      <c r="H200" s="39"/>
      <c r="I200" s="39"/>
      <c r="J200" s="40"/>
    </row>
    <row r="201" spans="1:16" x14ac:dyDescent="0.25">
      <c r="A201" s="31" t="s">
        <v>54</v>
      </c>
      <c r="B201" s="38"/>
      <c r="C201" s="39"/>
      <c r="D201" s="39"/>
      <c r="E201" s="45" t="s">
        <v>48</v>
      </c>
      <c r="F201" s="39"/>
      <c r="G201" s="39"/>
      <c r="H201" s="39"/>
      <c r="I201" s="39"/>
      <c r="J201" s="40"/>
    </row>
    <row r="202" spans="1:16" x14ac:dyDescent="0.25">
      <c r="A202" s="31" t="s">
        <v>46</v>
      </c>
      <c r="B202" s="31">
        <v>54</v>
      </c>
      <c r="C202" s="32" t="s">
        <v>905</v>
      </c>
      <c r="D202" s="31" t="s">
        <v>48</v>
      </c>
      <c r="E202" s="33" t="s">
        <v>906</v>
      </c>
      <c r="F202" s="34" t="s">
        <v>111</v>
      </c>
      <c r="G202" s="35">
        <v>10</v>
      </c>
      <c r="H202" s="36">
        <v>0</v>
      </c>
      <c r="I202" s="36">
        <f>ROUND(G202*H202,P4)</f>
        <v>0</v>
      </c>
      <c r="J202" s="34" t="s">
        <v>765</v>
      </c>
      <c r="O202" s="37">
        <f>I202*0.21</f>
        <v>0</v>
      </c>
      <c r="P202">
        <v>3</v>
      </c>
    </row>
    <row r="203" spans="1:16" x14ac:dyDescent="0.25">
      <c r="A203" s="31" t="s">
        <v>52</v>
      </c>
      <c r="B203" s="38"/>
      <c r="C203" s="39"/>
      <c r="D203" s="39"/>
      <c r="E203" s="33" t="s">
        <v>906</v>
      </c>
      <c r="F203" s="39"/>
      <c r="G203" s="39"/>
      <c r="H203" s="39"/>
      <c r="I203" s="39"/>
      <c r="J203" s="40"/>
    </row>
    <row r="204" spans="1:16" x14ac:dyDescent="0.25">
      <c r="A204" s="31" t="s">
        <v>54</v>
      </c>
      <c r="B204" s="38"/>
      <c r="C204" s="39"/>
      <c r="D204" s="39"/>
      <c r="E204" s="45" t="s">
        <v>48</v>
      </c>
      <c r="F204" s="39"/>
      <c r="G204" s="39"/>
      <c r="H204" s="39"/>
      <c r="I204" s="39"/>
      <c r="J204" s="40"/>
    </row>
    <row r="205" spans="1:16" ht="30" x14ac:dyDescent="0.25">
      <c r="A205" s="31" t="s">
        <v>46</v>
      </c>
      <c r="B205" s="31">
        <v>55</v>
      </c>
      <c r="C205" s="32" t="s">
        <v>907</v>
      </c>
      <c r="D205" s="31" t="s">
        <v>48</v>
      </c>
      <c r="E205" s="33" t="s">
        <v>908</v>
      </c>
      <c r="F205" s="34" t="s">
        <v>111</v>
      </c>
      <c r="G205" s="35">
        <v>10</v>
      </c>
      <c r="H205" s="36">
        <v>0</v>
      </c>
      <c r="I205" s="36">
        <f>ROUND(G205*H205,P4)</f>
        <v>0</v>
      </c>
      <c r="J205" s="34" t="s">
        <v>765</v>
      </c>
      <c r="O205" s="37">
        <f>I205*0.21</f>
        <v>0</v>
      </c>
      <c r="P205">
        <v>3</v>
      </c>
    </row>
    <row r="206" spans="1:16" ht="30" x14ac:dyDescent="0.25">
      <c r="A206" s="31" t="s">
        <v>52</v>
      </c>
      <c r="B206" s="38"/>
      <c r="C206" s="39"/>
      <c r="D206" s="39"/>
      <c r="E206" s="33" t="s">
        <v>908</v>
      </c>
      <c r="F206" s="39"/>
      <c r="G206" s="39"/>
      <c r="H206" s="39"/>
      <c r="I206" s="39"/>
      <c r="J206" s="40"/>
    </row>
    <row r="207" spans="1:16" x14ac:dyDescent="0.25">
      <c r="A207" s="31" t="s">
        <v>54</v>
      </c>
      <c r="B207" s="38"/>
      <c r="C207" s="39"/>
      <c r="D207" s="39"/>
      <c r="E207" s="45" t="s">
        <v>48</v>
      </c>
      <c r="F207" s="39"/>
      <c r="G207" s="39"/>
      <c r="H207" s="39"/>
      <c r="I207" s="39"/>
      <c r="J207" s="40"/>
    </row>
    <row r="208" spans="1:16" ht="30" x14ac:dyDescent="0.25">
      <c r="A208" s="31" t="s">
        <v>46</v>
      </c>
      <c r="B208" s="31">
        <v>56</v>
      </c>
      <c r="C208" s="32" t="s">
        <v>909</v>
      </c>
      <c r="D208" s="31" t="s">
        <v>48</v>
      </c>
      <c r="E208" s="33" t="s">
        <v>910</v>
      </c>
      <c r="F208" s="34" t="s">
        <v>111</v>
      </c>
      <c r="G208" s="35">
        <v>10</v>
      </c>
      <c r="H208" s="36">
        <v>0</v>
      </c>
      <c r="I208" s="36">
        <f>ROUND(G208*H208,P4)</f>
        <v>0</v>
      </c>
      <c r="J208" s="34" t="s">
        <v>765</v>
      </c>
      <c r="O208" s="37">
        <f>I208*0.21</f>
        <v>0</v>
      </c>
      <c r="P208">
        <v>3</v>
      </c>
    </row>
    <row r="209" spans="1:16" ht="30" x14ac:dyDescent="0.25">
      <c r="A209" s="31" t="s">
        <v>52</v>
      </c>
      <c r="B209" s="38"/>
      <c r="C209" s="39"/>
      <c r="D209" s="39"/>
      <c r="E209" s="33" t="s">
        <v>910</v>
      </c>
      <c r="F209" s="39"/>
      <c r="G209" s="39"/>
      <c r="H209" s="39"/>
      <c r="I209" s="39"/>
      <c r="J209" s="40"/>
    </row>
    <row r="210" spans="1:16" x14ac:dyDescent="0.25">
      <c r="A210" s="31" t="s">
        <v>54</v>
      </c>
      <c r="B210" s="38"/>
      <c r="C210" s="39"/>
      <c r="D210" s="39"/>
      <c r="E210" s="45" t="s">
        <v>48</v>
      </c>
      <c r="F210" s="39"/>
      <c r="G210" s="39"/>
      <c r="H210" s="39"/>
      <c r="I210" s="39"/>
      <c r="J210" s="40"/>
    </row>
    <row r="211" spans="1:16" ht="30" x14ac:dyDescent="0.25">
      <c r="A211" s="31" t="s">
        <v>46</v>
      </c>
      <c r="B211" s="31">
        <v>57</v>
      </c>
      <c r="C211" s="32" t="s">
        <v>911</v>
      </c>
      <c r="D211" s="31" t="s">
        <v>48</v>
      </c>
      <c r="E211" s="33" t="s">
        <v>912</v>
      </c>
      <c r="F211" s="34" t="s">
        <v>111</v>
      </c>
      <c r="G211" s="35">
        <v>10</v>
      </c>
      <c r="H211" s="36">
        <v>0</v>
      </c>
      <c r="I211" s="36">
        <f>ROUND(G211*H211,P4)</f>
        <v>0</v>
      </c>
      <c r="J211" s="34" t="s">
        <v>765</v>
      </c>
      <c r="O211" s="37">
        <f>I211*0.21</f>
        <v>0</v>
      </c>
      <c r="P211">
        <v>3</v>
      </c>
    </row>
    <row r="212" spans="1:16" ht="30" x14ac:dyDescent="0.25">
      <c r="A212" s="31" t="s">
        <v>52</v>
      </c>
      <c r="B212" s="38"/>
      <c r="C212" s="39"/>
      <c r="D212" s="39"/>
      <c r="E212" s="33" t="s">
        <v>912</v>
      </c>
      <c r="F212" s="39"/>
      <c r="G212" s="39"/>
      <c r="H212" s="39"/>
      <c r="I212" s="39"/>
      <c r="J212" s="40"/>
    </row>
    <row r="213" spans="1:16" x14ac:dyDescent="0.25">
      <c r="A213" s="31" t="s">
        <v>54</v>
      </c>
      <c r="B213" s="38"/>
      <c r="C213" s="39"/>
      <c r="D213" s="39"/>
      <c r="E213" s="45" t="s">
        <v>48</v>
      </c>
      <c r="F213" s="39"/>
      <c r="G213" s="39"/>
      <c r="H213" s="39"/>
      <c r="I213" s="39"/>
      <c r="J213" s="40"/>
    </row>
    <row r="214" spans="1:16" x14ac:dyDescent="0.25">
      <c r="A214" s="31" t="s">
        <v>46</v>
      </c>
      <c r="B214" s="31">
        <v>58</v>
      </c>
      <c r="C214" s="32" t="s">
        <v>913</v>
      </c>
      <c r="D214" s="31" t="s">
        <v>48</v>
      </c>
      <c r="E214" s="33" t="s">
        <v>914</v>
      </c>
      <c r="F214" s="34" t="s">
        <v>111</v>
      </c>
      <c r="G214" s="35">
        <v>10</v>
      </c>
      <c r="H214" s="36">
        <v>0</v>
      </c>
      <c r="I214" s="36">
        <f>ROUND(G214*H214,P4)</f>
        <v>0</v>
      </c>
      <c r="J214" s="34" t="s">
        <v>765</v>
      </c>
      <c r="O214" s="37">
        <f>I214*0.21</f>
        <v>0</v>
      </c>
      <c r="P214">
        <v>3</v>
      </c>
    </row>
    <row r="215" spans="1:16" x14ac:dyDescent="0.25">
      <c r="A215" s="31" t="s">
        <v>52</v>
      </c>
      <c r="B215" s="38"/>
      <c r="C215" s="39"/>
      <c r="D215" s="39"/>
      <c r="E215" s="33" t="s">
        <v>914</v>
      </c>
      <c r="F215" s="39"/>
      <c r="G215" s="39"/>
      <c r="H215" s="39"/>
      <c r="I215" s="39"/>
      <c r="J215" s="40"/>
    </row>
    <row r="216" spans="1:16" x14ac:dyDescent="0.25">
      <c r="A216" s="31" t="s">
        <v>54</v>
      </c>
      <c r="B216" s="38"/>
      <c r="C216" s="39"/>
      <c r="D216" s="39"/>
      <c r="E216" s="45" t="s">
        <v>48</v>
      </c>
      <c r="F216" s="39"/>
      <c r="G216" s="39"/>
      <c r="H216" s="39"/>
      <c r="I216" s="39"/>
      <c r="J216" s="40"/>
    </row>
    <row r="217" spans="1:16" x14ac:dyDescent="0.25">
      <c r="A217" s="31" t="s">
        <v>46</v>
      </c>
      <c r="B217" s="31">
        <v>59</v>
      </c>
      <c r="C217" s="32" t="s">
        <v>905</v>
      </c>
      <c r="D217" s="31" t="s">
        <v>57</v>
      </c>
      <c r="E217" s="33" t="s">
        <v>906</v>
      </c>
      <c r="F217" s="34" t="s">
        <v>111</v>
      </c>
      <c r="G217" s="35">
        <v>10</v>
      </c>
      <c r="H217" s="36">
        <v>0</v>
      </c>
      <c r="I217" s="36">
        <f>ROUND(G217*H217,P4)</f>
        <v>0</v>
      </c>
      <c r="J217" s="34" t="s">
        <v>765</v>
      </c>
      <c r="O217" s="37">
        <f>I217*0.21</f>
        <v>0</v>
      </c>
      <c r="P217">
        <v>3</v>
      </c>
    </row>
    <row r="218" spans="1:16" x14ac:dyDescent="0.25">
      <c r="A218" s="31" t="s">
        <v>52</v>
      </c>
      <c r="B218" s="38"/>
      <c r="C218" s="39"/>
      <c r="D218" s="39"/>
      <c r="E218" s="33" t="s">
        <v>906</v>
      </c>
      <c r="F218" s="39"/>
      <c r="G218" s="39"/>
      <c r="H218" s="39"/>
      <c r="I218" s="39"/>
      <c r="J218" s="40"/>
    </row>
    <row r="219" spans="1:16" x14ac:dyDescent="0.25">
      <c r="A219" s="31" t="s">
        <v>54</v>
      </c>
      <c r="B219" s="38"/>
      <c r="C219" s="39"/>
      <c r="D219" s="39"/>
      <c r="E219" s="45" t="s">
        <v>48</v>
      </c>
      <c r="F219" s="39"/>
      <c r="G219" s="39"/>
      <c r="H219" s="39"/>
      <c r="I219" s="39"/>
      <c r="J219" s="40"/>
    </row>
    <row r="220" spans="1:16" ht="30" x14ac:dyDescent="0.25">
      <c r="A220" s="31" t="s">
        <v>46</v>
      </c>
      <c r="B220" s="31">
        <v>60</v>
      </c>
      <c r="C220" s="32" t="s">
        <v>915</v>
      </c>
      <c r="D220" s="31" t="s">
        <v>48</v>
      </c>
      <c r="E220" s="33" t="s">
        <v>916</v>
      </c>
      <c r="F220" s="34" t="s">
        <v>111</v>
      </c>
      <c r="G220" s="35">
        <v>10</v>
      </c>
      <c r="H220" s="36">
        <v>0</v>
      </c>
      <c r="I220" s="36">
        <f>ROUND(G220*H220,P4)</f>
        <v>0</v>
      </c>
      <c r="J220" s="34" t="s">
        <v>765</v>
      </c>
      <c r="O220" s="37">
        <f>I220*0.21</f>
        <v>0</v>
      </c>
      <c r="P220">
        <v>3</v>
      </c>
    </row>
    <row r="221" spans="1:16" ht="30" x14ac:dyDescent="0.25">
      <c r="A221" s="31" t="s">
        <v>52</v>
      </c>
      <c r="B221" s="38"/>
      <c r="C221" s="39"/>
      <c r="D221" s="39"/>
      <c r="E221" s="33" t="s">
        <v>916</v>
      </c>
      <c r="F221" s="39"/>
      <c r="G221" s="39"/>
      <c r="H221" s="39"/>
      <c r="I221" s="39"/>
      <c r="J221" s="40"/>
    </row>
    <row r="222" spans="1:16" ht="315" x14ac:dyDescent="0.25">
      <c r="A222" s="31" t="s">
        <v>54</v>
      </c>
      <c r="B222" s="38"/>
      <c r="C222" s="39"/>
      <c r="D222" s="39"/>
      <c r="E222" s="33" t="s">
        <v>917</v>
      </c>
      <c r="F222" s="39"/>
      <c r="G222" s="39"/>
      <c r="H222" s="39"/>
      <c r="I222" s="39"/>
      <c r="J222" s="40"/>
    </row>
    <row r="223" spans="1:16" ht="30" x14ac:dyDescent="0.25">
      <c r="A223" s="31" t="s">
        <v>46</v>
      </c>
      <c r="B223" s="31">
        <v>61</v>
      </c>
      <c r="C223" s="32" t="s">
        <v>918</v>
      </c>
      <c r="D223" s="31" t="s">
        <v>48</v>
      </c>
      <c r="E223" s="33" t="s">
        <v>919</v>
      </c>
      <c r="F223" s="34" t="s">
        <v>111</v>
      </c>
      <c r="G223" s="35">
        <v>4</v>
      </c>
      <c r="H223" s="36">
        <v>0</v>
      </c>
      <c r="I223" s="36">
        <f>ROUND(G223*H223,P4)</f>
        <v>0</v>
      </c>
      <c r="J223" s="34" t="s">
        <v>765</v>
      </c>
      <c r="O223" s="37">
        <f>I223*0.21</f>
        <v>0</v>
      </c>
      <c r="P223">
        <v>3</v>
      </c>
    </row>
    <row r="224" spans="1:16" ht="30" x14ac:dyDescent="0.25">
      <c r="A224" s="31" t="s">
        <v>52</v>
      </c>
      <c r="B224" s="38"/>
      <c r="C224" s="39"/>
      <c r="D224" s="39"/>
      <c r="E224" s="33" t="s">
        <v>919</v>
      </c>
      <c r="F224" s="39"/>
      <c r="G224" s="39"/>
      <c r="H224" s="39"/>
      <c r="I224" s="39"/>
      <c r="J224" s="40"/>
    </row>
    <row r="225" spans="1:16" x14ac:dyDescent="0.25">
      <c r="A225" s="31" t="s">
        <v>54</v>
      </c>
      <c r="B225" s="38"/>
      <c r="C225" s="39"/>
      <c r="D225" s="39"/>
      <c r="E225" s="45" t="s">
        <v>48</v>
      </c>
      <c r="F225" s="39"/>
      <c r="G225" s="39"/>
      <c r="H225" s="39"/>
      <c r="I225" s="39"/>
      <c r="J225" s="40"/>
    </row>
    <row r="226" spans="1:16" x14ac:dyDescent="0.25">
      <c r="A226" s="31" t="s">
        <v>46</v>
      </c>
      <c r="B226" s="31">
        <v>62</v>
      </c>
      <c r="C226" s="32" t="s">
        <v>920</v>
      </c>
      <c r="D226" s="31" t="s">
        <v>48</v>
      </c>
      <c r="E226" s="33" t="s">
        <v>921</v>
      </c>
      <c r="F226" s="34" t="s">
        <v>111</v>
      </c>
      <c r="G226" s="35">
        <v>6</v>
      </c>
      <c r="H226" s="36">
        <v>0</v>
      </c>
      <c r="I226" s="36">
        <f>ROUND(G226*H226,P4)</f>
        <v>0</v>
      </c>
      <c r="J226" s="34" t="s">
        <v>765</v>
      </c>
      <c r="O226" s="37">
        <f>I226*0.21</f>
        <v>0</v>
      </c>
      <c r="P226">
        <v>3</v>
      </c>
    </row>
    <row r="227" spans="1:16" x14ac:dyDescent="0.25">
      <c r="A227" s="31" t="s">
        <v>52</v>
      </c>
      <c r="B227" s="38"/>
      <c r="C227" s="39"/>
      <c r="D227" s="39"/>
      <c r="E227" s="33" t="s">
        <v>921</v>
      </c>
      <c r="F227" s="39"/>
      <c r="G227" s="39"/>
      <c r="H227" s="39"/>
      <c r="I227" s="39"/>
      <c r="J227" s="40"/>
    </row>
    <row r="228" spans="1:16" x14ac:dyDescent="0.25">
      <c r="A228" s="31" t="s">
        <v>54</v>
      </c>
      <c r="B228" s="38"/>
      <c r="C228" s="39"/>
      <c r="D228" s="39"/>
      <c r="E228" s="45" t="s">
        <v>48</v>
      </c>
      <c r="F228" s="39"/>
      <c r="G228" s="39"/>
      <c r="H228" s="39"/>
      <c r="I228" s="39"/>
      <c r="J228" s="40"/>
    </row>
    <row r="229" spans="1:16" x14ac:dyDescent="0.25">
      <c r="A229" s="31" t="s">
        <v>46</v>
      </c>
      <c r="B229" s="31">
        <v>63</v>
      </c>
      <c r="C229" s="32" t="s">
        <v>922</v>
      </c>
      <c r="D229" s="31" t="s">
        <v>48</v>
      </c>
      <c r="E229" s="33" t="s">
        <v>923</v>
      </c>
      <c r="F229" s="34" t="s">
        <v>111</v>
      </c>
      <c r="G229" s="35">
        <v>1</v>
      </c>
      <c r="H229" s="36">
        <v>0</v>
      </c>
      <c r="I229" s="36">
        <f>ROUND(G229*H229,P4)</f>
        <v>0</v>
      </c>
      <c r="J229" s="31"/>
      <c r="O229" s="37">
        <f>I229*0.21</f>
        <v>0</v>
      </c>
      <c r="P229">
        <v>3</v>
      </c>
    </row>
    <row r="230" spans="1:16" x14ac:dyDescent="0.25">
      <c r="A230" s="31" t="s">
        <v>52</v>
      </c>
      <c r="B230" s="38"/>
      <c r="C230" s="39"/>
      <c r="D230" s="39"/>
      <c r="E230" s="33" t="s">
        <v>923</v>
      </c>
      <c r="F230" s="39"/>
      <c r="G230" s="39"/>
      <c r="H230" s="39"/>
      <c r="I230" s="39"/>
      <c r="J230" s="40"/>
    </row>
    <row r="231" spans="1:16" x14ac:dyDescent="0.25">
      <c r="A231" s="31" t="s">
        <v>54</v>
      </c>
      <c r="B231" s="38"/>
      <c r="C231" s="39"/>
      <c r="D231" s="39"/>
      <c r="E231" s="45" t="s">
        <v>48</v>
      </c>
      <c r="F231" s="39"/>
      <c r="G231" s="39"/>
      <c r="H231" s="39"/>
      <c r="I231" s="39"/>
      <c r="J231" s="40"/>
    </row>
    <row r="232" spans="1:16" x14ac:dyDescent="0.25">
      <c r="A232" s="31" t="s">
        <v>46</v>
      </c>
      <c r="B232" s="31">
        <v>64</v>
      </c>
      <c r="C232" s="32" t="s">
        <v>924</v>
      </c>
      <c r="D232" s="31" t="s">
        <v>48</v>
      </c>
      <c r="E232" s="33" t="s">
        <v>925</v>
      </c>
      <c r="F232" s="34" t="s">
        <v>111</v>
      </c>
      <c r="G232" s="35">
        <v>13</v>
      </c>
      <c r="H232" s="36">
        <v>0</v>
      </c>
      <c r="I232" s="36">
        <f>ROUND(G232*H232,P4)</f>
        <v>0</v>
      </c>
      <c r="J232" s="31"/>
      <c r="O232" s="37">
        <f>I232*0.21</f>
        <v>0</v>
      </c>
      <c r="P232">
        <v>3</v>
      </c>
    </row>
    <row r="233" spans="1:16" x14ac:dyDescent="0.25">
      <c r="A233" s="31" t="s">
        <v>52</v>
      </c>
      <c r="B233" s="38"/>
      <c r="C233" s="39"/>
      <c r="D233" s="39"/>
      <c r="E233" s="33" t="s">
        <v>925</v>
      </c>
      <c r="F233" s="39"/>
      <c r="G233" s="39"/>
      <c r="H233" s="39"/>
      <c r="I233" s="39"/>
      <c r="J233" s="40"/>
    </row>
    <row r="234" spans="1:16" x14ac:dyDescent="0.25">
      <c r="A234" s="31" t="s">
        <v>54</v>
      </c>
      <c r="B234" s="38"/>
      <c r="C234" s="39"/>
      <c r="D234" s="39"/>
      <c r="E234" s="45" t="s">
        <v>48</v>
      </c>
      <c r="F234" s="39"/>
      <c r="G234" s="39"/>
      <c r="H234" s="39"/>
      <c r="I234" s="39"/>
      <c r="J234" s="40"/>
    </row>
    <row r="235" spans="1:16" x14ac:dyDescent="0.25">
      <c r="A235" s="25" t="s">
        <v>43</v>
      </c>
      <c r="B235" s="26"/>
      <c r="C235" s="27" t="s">
        <v>296</v>
      </c>
      <c r="D235" s="28"/>
      <c r="E235" s="25" t="s">
        <v>926</v>
      </c>
      <c r="F235" s="28"/>
      <c r="G235" s="28"/>
      <c r="H235" s="28"/>
      <c r="I235" s="29">
        <f>SUMIFS(I236:I239,A236:A239,"P")</f>
        <v>0</v>
      </c>
      <c r="J235" s="30"/>
    </row>
    <row r="236" spans="1:16" ht="45" x14ac:dyDescent="0.25">
      <c r="A236" s="31" t="s">
        <v>46</v>
      </c>
      <c r="B236" s="31">
        <v>65</v>
      </c>
      <c r="C236" s="32" t="s">
        <v>927</v>
      </c>
      <c r="D236" s="31" t="s">
        <v>48</v>
      </c>
      <c r="E236" s="33" t="s">
        <v>928</v>
      </c>
      <c r="F236" s="34" t="s">
        <v>136</v>
      </c>
      <c r="G236" s="35">
        <v>1.05</v>
      </c>
      <c r="H236" s="36">
        <v>0</v>
      </c>
      <c r="I236" s="36">
        <f>ROUND(G236*H236,P4)</f>
        <v>0</v>
      </c>
      <c r="J236" s="34" t="s">
        <v>765</v>
      </c>
      <c r="O236" s="37">
        <f>I236*0.21</f>
        <v>0</v>
      </c>
      <c r="P236">
        <v>3</v>
      </c>
    </row>
    <row r="237" spans="1:16" ht="45" x14ac:dyDescent="0.25">
      <c r="A237" s="31" t="s">
        <v>52</v>
      </c>
      <c r="B237" s="38"/>
      <c r="C237" s="39"/>
      <c r="D237" s="39"/>
      <c r="E237" s="33" t="s">
        <v>928</v>
      </c>
      <c r="F237" s="39"/>
      <c r="G237" s="39"/>
      <c r="H237" s="39"/>
      <c r="I237" s="39"/>
      <c r="J237" s="40"/>
    </row>
    <row r="238" spans="1:16" x14ac:dyDescent="0.25">
      <c r="A238" s="31" t="s">
        <v>60</v>
      </c>
      <c r="B238" s="38"/>
      <c r="C238" s="39"/>
      <c r="D238" s="39"/>
      <c r="E238" s="41" t="s">
        <v>929</v>
      </c>
      <c r="F238" s="39"/>
      <c r="G238" s="39"/>
      <c r="H238" s="39"/>
      <c r="I238" s="39"/>
      <c r="J238" s="40"/>
    </row>
    <row r="239" spans="1:16" x14ac:dyDescent="0.25">
      <c r="A239" s="31" t="s">
        <v>54</v>
      </c>
      <c r="B239" s="38"/>
      <c r="C239" s="39"/>
      <c r="D239" s="39"/>
      <c r="E239" s="45" t="s">
        <v>48</v>
      </c>
      <c r="F239" s="39"/>
      <c r="G239" s="39"/>
      <c r="H239" s="39"/>
      <c r="I239" s="39"/>
      <c r="J239" s="40"/>
    </row>
    <row r="240" spans="1:16" x14ac:dyDescent="0.25">
      <c r="A240" s="25" t="s">
        <v>43</v>
      </c>
      <c r="B240" s="26"/>
      <c r="C240" s="27" t="s">
        <v>930</v>
      </c>
      <c r="D240" s="28"/>
      <c r="E240" s="25" t="s">
        <v>931</v>
      </c>
      <c r="F240" s="28"/>
      <c r="G240" s="28"/>
      <c r="H240" s="28"/>
      <c r="I240" s="29">
        <f>SUMIFS(I241:I256,A241:A256,"P")</f>
        <v>0</v>
      </c>
      <c r="J240" s="30"/>
    </row>
    <row r="241" spans="1:16" ht="30" x14ac:dyDescent="0.25">
      <c r="A241" s="31" t="s">
        <v>46</v>
      </c>
      <c r="B241" s="31">
        <v>66</v>
      </c>
      <c r="C241" s="32" t="s">
        <v>932</v>
      </c>
      <c r="D241" s="31" t="s">
        <v>48</v>
      </c>
      <c r="E241" s="33" t="s">
        <v>933</v>
      </c>
      <c r="F241" s="34" t="s">
        <v>427</v>
      </c>
      <c r="G241" s="35">
        <v>5.8999999999999997E-2</v>
      </c>
      <c r="H241" s="36">
        <v>0</v>
      </c>
      <c r="I241" s="36">
        <f>ROUND(G241*H241,P4)</f>
        <v>0</v>
      </c>
      <c r="J241" s="34" t="s">
        <v>765</v>
      </c>
      <c r="O241" s="37">
        <f>I241*0.21</f>
        <v>0</v>
      </c>
      <c r="P241">
        <v>3</v>
      </c>
    </row>
    <row r="242" spans="1:16" ht="30" x14ac:dyDescent="0.25">
      <c r="A242" s="31" t="s">
        <v>52</v>
      </c>
      <c r="B242" s="38"/>
      <c r="C242" s="39"/>
      <c r="D242" s="39"/>
      <c r="E242" s="33" t="s">
        <v>933</v>
      </c>
      <c r="F242" s="39"/>
      <c r="G242" s="39"/>
      <c r="H242" s="39"/>
      <c r="I242" s="39"/>
      <c r="J242" s="40"/>
    </row>
    <row r="243" spans="1:16" ht="30" x14ac:dyDescent="0.25">
      <c r="A243" s="31" t="s">
        <v>60</v>
      </c>
      <c r="B243" s="38"/>
      <c r="C243" s="39"/>
      <c r="D243" s="39"/>
      <c r="E243" s="41" t="s">
        <v>934</v>
      </c>
      <c r="F243" s="39"/>
      <c r="G243" s="39"/>
      <c r="H243" s="39"/>
      <c r="I243" s="39"/>
      <c r="J243" s="40"/>
    </row>
    <row r="244" spans="1:16" x14ac:dyDescent="0.25">
      <c r="A244" s="31" t="s">
        <v>54</v>
      </c>
      <c r="B244" s="38"/>
      <c r="C244" s="39"/>
      <c r="D244" s="39"/>
      <c r="E244" s="45" t="s">
        <v>48</v>
      </c>
      <c r="F244" s="39"/>
      <c r="G244" s="39"/>
      <c r="H244" s="39"/>
      <c r="I244" s="39"/>
      <c r="J244" s="40"/>
    </row>
    <row r="245" spans="1:16" ht="30" x14ac:dyDescent="0.25">
      <c r="A245" s="31" t="s">
        <v>46</v>
      </c>
      <c r="B245" s="31">
        <v>67</v>
      </c>
      <c r="C245" s="32" t="s">
        <v>935</v>
      </c>
      <c r="D245" s="31" t="s">
        <v>48</v>
      </c>
      <c r="E245" s="33" t="s">
        <v>936</v>
      </c>
      <c r="F245" s="34" t="s">
        <v>427</v>
      </c>
      <c r="G245" s="35">
        <v>5.8999999999999997E-2</v>
      </c>
      <c r="H245" s="36">
        <v>0</v>
      </c>
      <c r="I245" s="36">
        <f>ROUND(G245*H245,P4)</f>
        <v>0</v>
      </c>
      <c r="J245" s="34" t="s">
        <v>765</v>
      </c>
      <c r="O245" s="37">
        <f>I245*0.21</f>
        <v>0</v>
      </c>
      <c r="P245">
        <v>3</v>
      </c>
    </row>
    <row r="246" spans="1:16" ht="30" x14ac:dyDescent="0.25">
      <c r="A246" s="31" t="s">
        <v>52</v>
      </c>
      <c r="B246" s="38"/>
      <c r="C246" s="39"/>
      <c r="D246" s="39"/>
      <c r="E246" s="33" t="s">
        <v>936</v>
      </c>
      <c r="F246" s="39"/>
      <c r="G246" s="39"/>
      <c r="H246" s="39"/>
      <c r="I246" s="39"/>
      <c r="J246" s="40"/>
    </row>
    <row r="247" spans="1:16" ht="30" x14ac:dyDescent="0.25">
      <c r="A247" s="31" t="s">
        <v>60</v>
      </c>
      <c r="B247" s="38"/>
      <c r="C247" s="39"/>
      <c r="D247" s="39"/>
      <c r="E247" s="41" t="s">
        <v>934</v>
      </c>
      <c r="F247" s="39"/>
      <c r="G247" s="39"/>
      <c r="H247" s="39"/>
      <c r="I247" s="39"/>
      <c r="J247" s="40"/>
    </row>
    <row r="248" spans="1:16" x14ac:dyDescent="0.25">
      <c r="A248" s="31" t="s">
        <v>54</v>
      </c>
      <c r="B248" s="38"/>
      <c r="C248" s="39"/>
      <c r="D248" s="39"/>
      <c r="E248" s="45" t="s">
        <v>48</v>
      </c>
      <c r="F248" s="39"/>
      <c r="G248" s="39"/>
      <c r="H248" s="39"/>
      <c r="I248" s="39"/>
      <c r="J248" s="40"/>
    </row>
    <row r="249" spans="1:16" ht="45" x14ac:dyDescent="0.25">
      <c r="A249" s="31" t="s">
        <v>46</v>
      </c>
      <c r="B249" s="31">
        <v>68</v>
      </c>
      <c r="C249" s="32" t="s">
        <v>937</v>
      </c>
      <c r="D249" s="31" t="s">
        <v>48</v>
      </c>
      <c r="E249" s="33" t="s">
        <v>938</v>
      </c>
      <c r="F249" s="34" t="s">
        <v>427</v>
      </c>
      <c r="G249" s="35">
        <v>0.41299999999999998</v>
      </c>
      <c r="H249" s="36">
        <v>0</v>
      </c>
      <c r="I249" s="36">
        <f>ROUND(G249*H249,P4)</f>
        <v>0</v>
      </c>
      <c r="J249" s="34" t="s">
        <v>765</v>
      </c>
      <c r="O249" s="37">
        <f>I249*0.21</f>
        <v>0</v>
      </c>
      <c r="P249">
        <v>3</v>
      </c>
    </row>
    <row r="250" spans="1:16" ht="45" x14ac:dyDescent="0.25">
      <c r="A250" s="31" t="s">
        <v>52</v>
      </c>
      <c r="B250" s="38"/>
      <c r="C250" s="39"/>
      <c r="D250" s="39"/>
      <c r="E250" s="33" t="s">
        <v>938</v>
      </c>
      <c r="F250" s="39"/>
      <c r="G250" s="39"/>
      <c r="H250" s="39"/>
      <c r="I250" s="39"/>
      <c r="J250" s="40"/>
    </row>
    <row r="251" spans="1:16" x14ac:dyDescent="0.25">
      <c r="A251" s="31" t="s">
        <v>60</v>
      </c>
      <c r="B251" s="38"/>
      <c r="C251" s="39"/>
      <c r="D251" s="39"/>
      <c r="E251" s="41" t="s">
        <v>939</v>
      </c>
      <c r="F251" s="39"/>
      <c r="G251" s="39"/>
      <c r="H251" s="39"/>
      <c r="I251" s="39"/>
      <c r="J251" s="40"/>
    </row>
    <row r="252" spans="1:16" x14ac:dyDescent="0.25">
      <c r="A252" s="31" t="s">
        <v>54</v>
      </c>
      <c r="B252" s="38"/>
      <c r="C252" s="39"/>
      <c r="D252" s="39"/>
      <c r="E252" s="45" t="s">
        <v>48</v>
      </c>
      <c r="F252" s="39"/>
      <c r="G252" s="39"/>
      <c r="H252" s="39"/>
      <c r="I252" s="39"/>
      <c r="J252" s="40"/>
    </row>
    <row r="253" spans="1:16" ht="45" x14ac:dyDescent="0.25">
      <c r="A253" s="31" t="s">
        <v>46</v>
      </c>
      <c r="B253" s="31">
        <v>69</v>
      </c>
      <c r="C253" s="32" t="s">
        <v>940</v>
      </c>
      <c r="D253" s="31" t="s">
        <v>48</v>
      </c>
      <c r="E253" s="33" t="s">
        <v>941</v>
      </c>
      <c r="F253" s="34" t="s">
        <v>427</v>
      </c>
      <c r="G253" s="35">
        <v>5.8999999999999997E-2</v>
      </c>
      <c r="H253" s="36">
        <v>0</v>
      </c>
      <c r="I253" s="36">
        <f>ROUND(G253*H253,P4)</f>
        <v>0</v>
      </c>
      <c r="J253" s="34" t="s">
        <v>765</v>
      </c>
      <c r="O253" s="37">
        <f>I253*0.21</f>
        <v>0</v>
      </c>
      <c r="P253">
        <v>3</v>
      </c>
    </row>
    <row r="254" spans="1:16" ht="45" x14ac:dyDescent="0.25">
      <c r="A254" s="31" t="s">
        <v>52</v>
      </c>
      <c r="B254" s="38"/>
      <c r="C254" s="39"/>
      <c r="D254" s="39"/>
      <c r="E254" s="33" t="s">
        <v>941</v>
      </c>
      <c r="F254" s="39"/>
      <c r="G254" s="39"/>
      <c r="H254" s="39"/>
      <c r="I254" s="39"/>
      <c r="J254" s="40"/>
    </row>
    <row r="255" spans="1:16" x14ac:dyDescent="0.25">
      <c r="A255" s="31" t="s">
        <v>60</v>
      </c>
      <c r="B255" s="38"/>
      <c r="C255" s="39"/>
      <c r="D255" s="39"/>
      <c r="E255" s="41" t="s">
        <v>942</v>
      </c>
      <c r="F255" s="39"/>
      <c r="G255" s="39"/>
      <c r="H255" s="39"/>
      <c r="I255" s="39"/>
      <c r="J255" s="40"/>
    </row>
    <row r="256" spans="1:16" x14ac:dyDescent="0.25">
      <c r="A256" s="31" t="s">
        <v>54</v>
      </c>
      <c r="B256" s="38"/>
      <c r="C256" s="39"/>
      <c r="D256" s="39"/>
      <c r="E256" s="45" t="s">
        <v>48</v>
      </c>
      <c r="F256" s="39"/>
      <c r="G256" s="39"/>
      <c r="H256" s="39"/>
      <c r="I256" s="39"/>
      <c r="J256" s="40"/>
    </row>
    <row r="257" spans="1:16" x14ac:dyDescent="0.25">
      <c r="A257" s="25" t="s">
        <v>43</v>
      </c>
      <c r="B257" s="26"/>
      <c r="C257" s="27" t="s">
        <v>943</v>
      </c>
      <c r="D257" s="28"/>
      <c r="E257" s="25" t="s">
        <v>944</v>
      </c>
      <c r="F257" s="28"/>
      <c r="G257" s="28"/>
      <c r="H257" s="28"/>
      <c r="I257" s="29">
        <f>SUMIFS(I258:I260,A258:A260,"P")</f>
        <v>0</v>
      </c>
      <c r="J257" s="30"/>
    </row>
    <row r="258" spans="1:16" ht="45" x14ac:dyDescent="0.25">
      <c r="A258" s="31" t="s">
        <v>46</v>
      </c>
      <c r="B258" s="31">
        <v>70</v>
      </c>
      <c r="C258" s="32" t="s">
        <v>945</v>
      </c>
      <c r="D258" s="31" t="s">
        <v>48</v>
      </c>
      <c r="E258" s="33" t="s">
        <v>946</v>
      </c>
      <c r="F258" s="34" t="s">
        <v>427</v>
      </c>
      <c r="G258" s="35">
        <v>146.827</v>
      </c>
      <c r="H258" s="36">
        <v>0</v>
      </c>
      <c r="I258" s="36">
        <f>ROUND(G258*H258,P4)</f>
        <v>0</v>
      </c>
      <c r="J258" s="34" t="s">
        <v>765</v>
      </c>
      <c r="O258" s="37">
        <f>I258*0.21</f>
        <v>0</v>
      </c>
      <c r="P258">
        <v>3</v>
      </c>
    </row>
    <row r="259" spans="1:16" ht="45" x14ac:dyDescent="0.25">
      <c r="A259" s="31" t="s">
        <v>52</v>
      </c>
      <c r="B259" s="38"/>
      <c r="C259" s="39"/>
      <c r="D259" s="39"/>
      <c r="E259" s="33" t="s">
        <v>947</v>
      </c>
      <c r="F259" s="39"/>
      <c r="G259" s="39"/>
      <c r="H259" s="39"/>
      <c r="I259" s="39"/>
      <c r="J259" s="40"/>
    </row>
    <row r="260" spans="1:16" x14ac:dyDescent="0.25">
      <c r="A260" s="31" t="s">
        <v>54</v>
      </c>
      <c r="B260" s="38"/>
      <c r="C260" s="39"/>
      <c r="D260" s="39"/>
      <c r="E260" s="45" t="s">
        <v>48</v>
      </c>
      <c r="F260" s="39"/>
      <c r="G260" s="39"/>
      <c r="H260" s="39"/>
      <c r="I260" s="39"/>
      <c r="J260" s="40"/>
    </row>
    <row r="261" spans="1:16" x14ac:dyDescent="0.25">
      <c r="A261" s="25" t="s">
        <v>43</v>
      </c>
      <c r="B261" s="26"/>
      <c r="C261" s="27" t="s">
        <v>948</v>
      </c>
      <c r="D261" s="28"/>
      <c r="E261" s="25" t="s">
        <v>949</v>
      </c>
      <c r="F261" s="28"/>
      <c r="G261" s="28"/>
      <c r="H261" s="28"/>
      <c r="I261" s="29">
        <f>SUMIFS(I262:I276,A262:A276,"P")</f>
        <v>0</v>
      </c>
      <c r="J261" s="30"/>
    </row>
    <row r="262" spans="1:16" x14ac:dyDescent="0.25">
      <c r="A262" s="31" t="s">
        <v>46</v>
      </c>
      <c r="B262" s="31">
        <v>72</v>
      </c>
      <c r="C262" s="32" t="s">
        <v>950</v>
      </c>
      <c r="D262" s="31" t="s">
        <v>48</v>
      </c>
      <c r="E262" s="33" t="s">
        <v>951</v>
      </c>
      <c r="F262" s="34" t="s">
        <v>111</v>
      </c>
      <c r="G262" s="35">
        <v>1</v>
      </c>
      <c r="H262" s="36">
        <v>0</v>
      </c>
      <c r="I262" s="36">
        <f>ROUND(G262*H262,P4)</f>
        <v>0</v>
      </c>
      <c r="J262" s="34" t="s">
        <v>765</v>
      </c>
      <c r="O262" s="37">
        <f>I262*0.21</f>
        <v>0</v>
      </c>
      <c r="P262">
        <v>3</v>
      </c>
    </row>
    <row r="263" spans="1:16" x14ac:dyDescent="0.25">
      <c r="A263" s="31" t="s">
        <v>52</v>
      </c>
      <c r="B263" s="38"/>
      <c r="C263" s="39"/>
      <c r="D263" s="39"/>
      <c r="E263" s="33" t="s">
        <v>951</v>
      </c>
      <c r="F263" s="39"/>
      <c r="G263" s="39"/>
      <c r="H263" s="39"/>
      <c r="I263" s="39"/>
      <c r="J263" s="40"/>
    </row>
    <row r="264" spans="1:16" x14ac:dyDescent="0.25">
      <c r="A264" s="31" t="s">
        <v>54</v>
      </c>
      <c r="B264" s="38"/>
      <c r="C264" s="39"/>
      <c r="D264" s="39"/>
      <c r="E264" s="45" t="s">
        <v>48</v>
      </c>
      <c r="F264" s="39"/>
      <c r="G264" s="39"/>
      <c r="H264" s="39"/>
      <c r="I264" s="39"/>
      <c r="J264" s="40"/>
    </row>
    <row r="265" spans="1:16" x14ac:dyDescent="0.25">
      <c r="A265" s="31" t="s">
        <v>46</v>
      </c>
      <c r="B265" s="31">
        <v>73</v>
      </c>
      <c r="C265" s="32" t="s">
        <v>952</v>
      </c>
      <c r="D265" s="31" t="s">
        <v>48</v>
      </c>
      <c r="E265" s="33" t="s">
        <v>953</v>
      </c>
      <c r="F265" s="34" t="s">
        <v>111</v>
      </c>
      <c r="G265" s="35">
        <v>1</v>
      </c>
      <c r="H265" s="36">
        <v>0</v>
      </c>
      <c r="I265" s="36">
        <f>ROUND(G265*H265,P4)</f>
        <v>0</v>
      </c>
      <c r="J265" s="34" t="s">
        <v>765</v>
      </c>
      <c r="O265" s="37">
        <f>I265*0.21</f>
        <v>0</v>
      </c>
      <c r="P265">
        <v>3</v>
      </c>
    </row>
    <row r="266" spans="1:16" x14ac:dyDescent="0.25">
      <c r="A266" s="31" t="s">
        <v>52</v>
      </c>
      <c r="B266" s="38"/>
      <c r="C266" s="39"/>
      <c r="D266" s="39"/>
      <c r="E266" s="33" t="s">
        <v>953</v>
      </c>
      <c r="F266" s="39"/>
      <c r="G266" s="39"/>
      <c r="H266" s="39"/>
      <c r="I266" s="39"/>
      <c r="J266" s="40"/>
    </row>
    <row r="267" spans="1:16" x14ac:dyDescent="0.25">
      <c r="A267" s="31" t="s">
        <v>54</v>
      </c>
      <c r="B267" s="38"/>
      <c r="C267" s="39"/>
      <c r="D267" s="39"/>
      <c r="E267" s="45" t="s">
        <v>48</v>
      </c>
      <c r="F267" s="39"/>
      <c r="G267" s="39"/>
      <c r="H267" s="39"/>
      <c r="I267" s="39"/>
      <c r="J267" s="40"/>
    </row>
    <row r="268" spans="1:16" x14ac:dyDescent="0.25">
      <c r="A268" s="31" t="s">
        <v>46</v>
      </c>
      <c r="B268" s="31">
        <v>74</v>
      </c>
      <c r="C268" s="32" t="s">
        <v>954</v>
      </c>
      <c r="D268" s="31" t="s">
        <v>48</v>
      </c>
      <c r="E268" s="33" t="s">
        <v>955</v>
      </c>
      <c r="F268" s="34" t="s">
        <v>111</v>
      </c>
      <c r="G268" s="35">
        <v>1</v>
      </c>
      <c r="H268" s="36">
        <v>0</v>
      </c>
      <c r="I268" s="36">
        <f>ROUND(G268*H268,P4)</f>
        <v>0</v>
      </c>
      <c r="J268" s="34" t="s">
        <v>765</v>
      </c>
      <c r="O268" s="37">
        <f>I268*0.21</f>
        <v>0</v>
      </c>
      <c r="P268">
        <v>3</v>
      </c>
    </row>
    <row r="269" spans="1:16" x14ac:dyDescent="0.25">
      <c r="A269" s="31" t="s">
        <v>52</v>
      </c>
      <c r="B269" s="38"/>
      <c r="C269" s="39"/>
      <c r="D269" s="39"/>
      <c r="E269" s="33" t="s">
        <v>955</v>
      </c>
      <c r="F269" s="39"/>
      <c r="G269" s="39"/>
      <c r="H269" s="39"/>
      <c r="I269" s="39"/>
      <c r="J269" s="40"/>
    </row>
    <row r="270" spans="1:16" x14ac:dyDescent="0.25">
      <c r="A270" s="31" t="s">
        <v>54</v>
      </c>
      <c r="B270" s="38"/>
      <c r="C270" s="39"/>
      <c r="D270" s="39"/>
      <c r="E270" s="45" t="s">
        <v>48</v>
      </c>
      <c r="F270" s="39"/>
      <c r="G270" s="39"/>
      <c r="H270" s="39"/>
      <c r="I270" s="39"/>
      <c r="J270" s="40"/>
    </row>
    <row r="271" spans="1:16" x14ac:dyDescent="0.25">
      <c r="A271" s="31" t="s">
        <v>46</v>
      </c>
      <c r="B271" s="31">
        <v>75</v>
      </c>
      <c r="C271" s="32" t="s">
        <v>956</v>
      </c>
      <c r="D271" s="31" t="s">
        <v>48</v>
      </c>
      <c r="E271" s="33" t="s">
        <v>957</v>
      </c>
      <c r="F271" s="34" t="s">
        <v>111</v>
      </c>
      <c r="G271" s="35">
        <v>1</v>
      </c>
      <c r="H271" s="36">
        <v>0</v>
      </c>
      <c r="I271" s="36">
        <f>ROUND(G271*H271,P4)</f>
        <v>0</v>
      </c>
      <c r="J271" s="34" t="s">
        <v>765</v>
      </c>
      <c r="O271" s="37">
        <f>I271*0.21</f>
        <v>0</v>
      </c>
      <c r="P271">
        <v>3</v>
      </c>
    </row>
    <row r="272" spans="1:16" x14ac:dyDescent="0.25">
      <c r="A272" s="31" t="s">
        <v>52</v>
      </c>
      <c r="B272" s="38"/>
      <c r="C272" s="39"/>
      <c r="D272" s="39"/>
      <c r="E272" s="33" t="s">
        <v>957</v>
      </c>
      <c r="F272" s="39"/>
      <c r="G272" s="39"/>
      <c r="H272" s="39"/>
      <c r="I272" s="39"/>
      <c r="J272" s="40"/>
    </row>
    <row r="273" spans="1:16" x14ac:dyDescent="0.25">
      <c r="A273" s="31" t="s">
        <v>54</v>
      </c>
      <c r="B273" s="38"/>
      <c r="C273" s="39"/>
      <c r="D273" s="39"/>
      <c r="E273" s="45" t="s">
        <v>48</v>
      </c>
      <c r="F273" s="39"/>
      <c r="G273" s="39"/>
      <c r="H273" s="39"/>
      <c r="I273" s="39"/>
      <c r="J273" s="40"/>
    </row>
    <row r="274" spans="1:16" x14ac:dyDescent="0.25">
      <c r="A274" s="31" t="s">
        <v>46</v>
      </c>
      <c r="B274" s="31">
        <v>76</v>
      </c>
      <c r="C274" s="32" t="s">
        <v>958</v>
      </c>
      <c r="D274" s="31" t="s">
        <v>48</v>
      </c>
      <c r="E274" s="33" t="s">
        <v>959</v>
      </c>
      <c r="F274" s="34" t="s">
        <v>111</v>
      </c>
      <c r="G274" s="35">
        <v>1</v>
      </c>
      <c r="H274" s="36">
        <v>0</v>
      </c>
      <c r="I274" s="36">
        <f>ROUND(G274*H274,P4)</f>
        <v>0</v>
      </c>
      <c r="J274" s="34" t="s">
        <v>765</v>
      </c>
      <c r="O274" s="37">
        <f>I274*0.21</f>
        <v>0</v>
      </c>
      <c r="P274">
        <v>3</v>
      </c>
    </row>
    <row r="275" spans="1:16" x14ac:dyDescent="0.25">
      <c r="A275" s="31" t="s">
        <v>52</v>
      </c>
      <c r="B275" s="38"/>
      <c r="C275" s="39"/>
      <c r="D275" s="39"/>
      <c r="E275" s="33" t="s">
        <v>959</v>
      </c>
      <c r="F275" s="39"/>
      <c r="G275" s="39"/>
      <c r="H275" s="39"/>
      <c r="I275" s="39"/>
      <c r="J275" s="40"/>
    </row>
    <row r="276" spans="1:16" x14ac:dyDescent="0.25">
      <c r="A276" s="31" t="s">
        <v>54</v>
      </c>
      <c r="B276" s="38"/>
      <c r="C276" s="39"/>
      <c r="D276" s="39"/>
      <c r="E276" s="45" t="s">
        <v>48</v>
      </c>
      <c r="F276" s="39"/>
      <c r="G276" s="39"/>
      <c r="H276" s="39"/>
      <c r="I276" s="39"/>
      <c r="J276" s="40"/>
    </row>
    <row r="277" spans="1:16" x14ac:dyDescent="0.25">
      <c r="A277" s="25" t="s">
        <v>43</v>
      </c>
      <c r="B277" s="26"/>
      <c r="C277" s="27" t="s">
        <v>960</v>
      </c>
      <c r="D277" s="28"/>
      <c r="E277" s="25" t="s">
        <v>961</v>
      </c>
      <c r="F277" s="28"/>
      <c r="G277" s="28"/>
      <c r="H277" s="28"/>
      <c r="I277" s="29">
        <f>SUMIFS(I278:I280,A278:A280,"P")</f>
        <v>0</v>
      </c>
      <c r="J277" s="30"/>
    </row>
    <row r="278" spans="1:16" x14ac:dyDescent="0.25">
      <c r="A278" s="31" t="s">
        <v>46</v>
      </c>
      <c r="B278" s="31">
        <v>77</v>
      </c>
      <c r="C278" s="32" t="s">
        <v>962</v>
      </c>
      <c r="D278" s="31" t="s">
        <v>48</v>
      </c>
      <c r="E278" s="33" t="s">
        <v>963</v>
      </c>
      <c r="F278" s="34" t="s">
        <v>111</v>
      </c>
      <c r="G278" s="35">
        <v>1</v>
      </c>
      <c r="H278" s="36">
        <v>0</v>
      </c>
      <c r="I278" s="36">
        <f>ROUND(G278*H278,P4)</f>
        <v>0</v>
      </c>
      <c r="J278" s="31"/>
      <c r="O278" s="37">
        <f>I278*0.21</f>
        <v>0</v>
      </c>
      <c r="P278">
        <v>3</v>
      </c>
    </row>
    <row r="279" spans="1:16" x14ac:dyDescent="0.25">
      <c r="A279" s="31" t="s">
        <v>52</v>
      </c>
      <c r="B279" s="38"/>
      <c r="C279" s="39"/>
      <c r="D279" s="39"/>
      <c r="E279" s="33" t="s">
        <v>963</v>
      </c>
      <c r="F279" s="39"/>
      <c r="G279" s="39"/>
      <c r="H279" s="39"/>
      <c r="I279" s="39"/>
      <c r="J279" s="40"/>
    </row>
    <row r="280" spans="1:16" x14ac:dyDescent="0.25">
      <c r="A280" s="31" t="s">
        <v>54</v>
      </c>
      <c r="B280" s="38"/>
      <c r="C280" s="39"/>
      <c r="D280" s="39"/>
      <c r="E280" s="45" t="s">
        <v>48</v>
      </c>
      <c r="F280" s="39"/>
      <c r="G280" s="39"/>
      <c r="H280" s="39"/>
      <c r="I280" s="39"/>
      <c r="J280" s="40"/>
    </row>
    <row r="281" spans="1:16" x14ac:dyDescent="0.25">
      <c r="A281" s="25" t="s">
        <v>43</v>
      </c>
      <c r="B281" s="26"/>
      <c r="C281" s="27" t="s">
        <v>964</v>
      </c>
      <c r="D281" s="28"/>
      <c r="E281" s="25" t="s">
        <v>965</v>
      </c>
      <c r="F281" s="28"/>
      <c r="G281" s="28"/>
      <c r="H281" s="28"/>
      <c r="I281" s="29">
        <f>SUMIFS(I282:I290,A282:A290,"P")</f>
        <v>0</v>
      </c>
      <c r="J281" s="30"/>
    </row>
    <row r="282" spans="1:16" x14ac:dyDescent="0.25">
      <c r="A282" s="31" t="s">
        <v>46</v>
      </c>
      <c r="B282" s="31">
        <v>78</v>
      </c>
      <c r="C282" s="32" t="s">
        <v>966</v>
      </c>
      <c r="D282" s="31" t="s">
        <v>48</v>
      </c>
      <c r="E282" s="33" t="s">
        <v>967</v>
      </c>
      <c r="F282" s="34" t="s">
        <v>111</v>
      </c>
      <c r="G282" s="35">
        <v>4</v>
      </c>
      <c r="H282" s="36">
        <v>0</v>
      </c>
      <c r="I282" s="36">
        <f>ROUND(G282*H282,P4)</f>
        <v>0</v>
      </c>
      <c r="J282" s="34" t="s">
        <v>765</v>
      </c>
      <c r="O282" s="37">
        <f>I282*0.21</f>
        <v>0</v>
      </c>
      <c r="P282">
        <v>3</v>
      </c>
    </row>
    <row r="283" spans="1:16" x14ac:dyDescent="0.25">
      <c r="A283" s="31" t="s">
        <v>52</v>
      </c>
      <c r="B283" s="38"/>
      <c r="C283" s="39"/>
      <c r="D283" s="39"/>
      <c r="E283" s="33" t="s">
        <v>967</v>
      </c>
      <c r="F283" s="39"/>
      <c r="G283" s="39"/>
      <c r="H283" s="39"/>
      <c r="I283" s="39"/>
      <c r="J283" s="40"/>
    </row>
    <row r="284" spans="1:16" x14ac:dyDescent="0.25">
      <c r="A284" s="31" t="s">
        <v>54</v>
      </c>
      <c r="B284" s="38"/>
      <c r="C284" s="39"/>
      <c r="D284" s="39"/>
      <c r="E284" s="45" t="s">
        <v>48</v>
      </c>
      <c r="F284" s="39"/>
      <c r="G284" s="39"/>
      <c r="H284" s="39"/>
      <c r="I284" s="39"/>
      <c r="J284" s="40"/>
    </row>
    <row r="285" spans="1:16" x14ac:dyDescent="0.25">
      <c r="A285" s="31" t="s">
        <v>46</v>
      </c>
      <c r="B285" s="31">
        <v>79</v>
      </c>
      <c r="C285" s="32" t="s">
        <v>968</v>
      </c>
      <c r="D285" s="31" t="s">
        <v>48</v>
      </c>
      <c r="E285" s="33" t="s">
        <v>969</v>
      </c>
      <c r="F285" s="34" t="s">
        <v>111</v>
      </c>
      <c r="G285" s="35">
        <v>1</v>
      </c>
      <c r="H285" s="36">
        <v>0</v>
      </c>
      <c r="I285" s="36">
        <f>ROUND(G285*H285,P4)</f>
        <v>0</v>
      </c>
      <c r="J285" s="34" t="s">
        <v>765</v>
      </c>
      <c r="O285" s="37">
        <f>I285*0.21</f>
        <v>0</v>
      </c>
      <c r="P285">
        <v>3</v>
      </c>
    </row>
    <row r="286" spans="1:16" x14ac:dyDescent="0.25">
      <c r="A286" s="31" t="s">
        <v>52</v>
      </c>
      <c r="B286" s="38"/>
      <c r="C286" s="39"/>
      <c r="D286" s="39"/>
      <c r="E286" s="33" t="s">
        <v>969</v>
      </c>
      <c r="F286" s="39"/>
      <c r="G286" s="39"/>
      <c r="H286" s="39"/>
      <c r="I286" s="39"/>
      <c r="J286" s="40"/>
    </row>
    <row r="287" spans="1:16" x14ac:dyDescent="0.25">
      <c r="A287" s="31" t="s">
        <v>54</v>
      </c>
      <c r="B287" s="38"/>
      <c r="C287" s="39"/>
      <c r="D287" s="39"/>
      <c r="E287" s="45" t="s">
        <v>48</v>
      </c>
      <c r="F287" s="39"/>
      <c r="G287" s="39"/>
      <c r="H287" s="39"/>
      <c r="I287" s="39"/>
      <c r="J287" s="40"/>
    </row>
    <row r="288" spans="1:16" x14ac:dyDescent="0.25">
      <c r="A288" s="31" t="s">
        <v>46</v>
      </c>
      <c r="B288" s="31">
        <v>80</v>
      </c>
      <c r="C288" s="32" t="s">
        <v>970</v>
      </c>
      <c r="D288" s="31" t="s">
        <v>48</v>
      </c>
      <c r="E288" s="33" t="s">
        <v>971</v>
      </c>
      <c r="F288" s="34" t="s">
        <v>111</v>
      </c>
      <c r="G288" s="35">
        <v>1</v>
      </c>
      <c r="H288" s="36">
        <v>0</v>
      </c>
      <c r="I288" s="36">
        <f>ROUND(G288*H288,P4)</f>
        <v>0</v>
      </c>
      <c r="J288" s="34" t="s">
        <v>765</v>
      </c>
      <c r="O288" s="37">
        <f>I288*0.21</f>
        <v>0</v>
      </c>
      <c r="P288">
        <v>3</v>
      </c>
    </row>
    <row r="289" spans="1:16" x14ac:dyDescent="0.25">
      <c r="A289" s="31" t="s">
        <v>52</v>
      </c>
      <c r="B289" s="38"/>
      <c r="C289" s="39"/>
      <c r="D289" s="39"/>
      <c r="E289" s="33" t="s">
        <v>971</v>
      </c>
      <c r="F289" s="39"/>
      <c r="G289" s="39"/>
      <c r="H289" s="39"/>
      <c r="I289" s="39"/>
      <c r="J289" s="40"/>
    </row>
    <row r="290" spans="1:16" x14ac:dyDescent="0.25">
      <c r="A290" s="31" t="s">
        <v>54</v>
      </c>
      <c r="B290" s="38"/>
      <c r="C290" s="39"/>
      <c r="D290" s="39"/>
      <c r="E290" s="45" t="s">
        <v>48</v>
      </c>
      <c r="F290" s="39"/>
      <c r="G290" s="39"/>
      <c r="H290" s="39"/>
      <c r="I290" s="39"/>
      <c r="J290" s="40"/>
    </row>
    <row r="291" spans="1:16" x14ac:dyDescent="0.25">
      <c r="A291" s="25" t="s">
        <v>43</v>
      </c>
      <c r="B291" s="26"/>
      <c r="C291" s="27" t="s">
        <v>972</v>
      </c>
      <c r="D291" s="28"/>
      <c r="E291" s="25" t="s">
        <v>973</v>
      </c>
      <c r="F291" s="28"/>
      <c r="G291" s="28"/>
      <c r="H291" s="28"/>
      <c r="I291" s="29">
        <f>SUMIFS(I292:I294,A292:A294,"P")</f>
        <v>0</v>
      </c>
      <c r="J291" s="30"/>
    </row>
    <row r="292" spans="1:16" x14ac:dyDescent="0.25">
      <c r="A292" s="31" t="s">
        <v>46</v>
      </c>
      <c r="B292" s="31">
        <v>81</v>
      </c>
      <c r="C292" s="32" t="s">
        <v>974</v>
      </c>
      <c r="D292" s="31" t="s">
        <v>48</v>
      </c>
      <c r="E292" s="33" t="s">
        <v>975</v>
      </c>
      <c r="F292" s="34" t="s">
        <v>111</v>
      </c>
      <c r="G292" s="35">
        <v>1</v>
      </c>
      <c r="H292" s="36">
        <v>0</v>
      </c>
      <c r="I292" s="36">
        <f>ROUND(G292*H292,P4)</f>
        <v>0</v>
      </c>
      <c r="J292" s="34" t="s">
        <v>765</v>
      </c>
      <c r="O292" s="37">
        <f>I292*0.21</f>
        <v>0</v>
      </c>
      <c r="P292">
        <v>3</v>
      </c>
    </row>
    <row r="293" spans="1:16" x14ac:dyDescent="0.25">
      <c r="A293" s="31" t="s">
        <v>52</v>
      </c>
      <c r="B293" s="38"/>
      <c r="C293" s="39"/>
      <c r="D293" s="39"/>
      <c r="E293" s="33" t="s">
        <v>975</v>
      </c>
      <c r="F293" s="39"/>
      <c r="G293" s="39"/>
      <c r="H293" s="39"/>
      <c r="I293" s="39"/>
      <c r="J293" s="40"/>
    </row>
    <row r="294" spans="1:16" x14ac:dyDescent="0.25">
      <c r="A294" s="31" t="s">
        <v>54</v>
      </c>
      <c r="B294" s="38"/>
      <c r="C294" s="39"/>
      <c r="D294" s="39"/>
      <c r="E294" s="45" t="s">
        <v>48</v>
      </c>
      <c r="F294" s="39"/>
      <c r="G294" s="39"/>
      <c r="H294" s="39"/>
      <c r="I294" s="39"/>
      <c r="J294" s="40"/>
    </row>
    <row r="295" spans="1:16" x14ac:dyDescent="0.25">
      <c r="A295" s="25" t="s">
        <v>43</v>
      </c>
      <c r="B295" s="26"/>
      <c r="C295" s="27" t="s">
        <v>976</v>
      </c>
      <c r="D295" s="28"/>
      <c r="E295" s="25" t="s">
        <v>977</v>
      </c>
      <c r="F295" s="28"/>
      <c r="G295" s="28"/>
      <c r="H295" s="28"/>
      <c r="I295" s="29">
        <f>SUMIFS(I296:I298,A296:A298,"P")</f>
        <v>0</v>
      </c>
      <c r="J295" s="30"/>
    </row>
    <row r="296" spans="1:16" x14ac:dyDescent="0.25">
      <c r="A296" s="31" t="s">
        <v>46</v>
      </c>
      <c r="B296" s="31">
        <v>82</v>
      </c>
      <c r="C296" s="32" t="s">
        <v>978</v>
      </c>
      <c r="D296" s="31" t="s">
        <v>48</v>
      </c>
      <c r="E296" s="33" t="s">
        <v>979</v>
      </c>
      <c r="F296" s="34" t="s">
        <v>111</v>
      </c>
      <c r="G296" s="35">
        <v>1</v>
      </c>
      <c r="H296" s="36">
        <v>0</v>
      </c>
      <c r="I296" s="36">
        <f>ROUND(G296*H296,P4)</f>
        <v>0</v>
      </c>
      <c r="J296" s="34" t="s">
        <v>765</v>
      </c>
      <c r="O296" s="37">
        <f>I296*0.21</f>
        <v>0</v>
      </c>
      <c r="P296">
        <v>3</v>
      </c>
    </row>
    <row r="297" spans="1:16" x14ac:dyDescent="0.25">
      <c r="A297" s="31" t="s">
        <v>52</v>
      </c>
      <c r="B297" s="38"/>
      <c r="C297" s="39"/>
      <c r="D297" s="39"/>
      <c r="E297" s="33" t="s">
        <v>979</v>
      </c>
      <c r="F297" s="39"/>
      <c r="G297" s="39"/>
      <c r="H297" s="39"/>
      <c r="I297" s="39"/>
      <c r="J297" s="40"/>
    </row>
    <row r="298" spans="1:16" x14ac:dyDescent="0.25">
      <c r="A298" s="31" t="s">
        <v>54</v>
      </c>
      <c r="B298" s="42"/>
      <c r="C298" s="43"/>
      <c r="D298" s="43"/>
      <c r="E298" s="46" t="s">
        <v>48</v>
      </c>
      <c r="F298" s="43"/>
      <c r="G298" s="43"/>
      <c r="H298" s="43"/>
      <c r="I298" s="43"/>
      <c r="J298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" right="0.7" top="0.78740157499999996" bottom="0.78740157499999996" header="0.3" footer="0.3"/>
  <pageSetup fitToHeight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1"/>
  <sheetViews>
    <sheetView topLeftCell="B1" workbookViewId="0">
      <selection activeCell="B1" sqref="B1"/>
    </sheetView>
  </sheetViews>
  <sheetFormatPr defaultRowHeight="15" x14ac:dyDescent="0.25"/>
  <cols>
    <col min="1" max="1" width="8.85546875" hidden="1"/>
    <col min="2" max="2" width="15.7109375" customWidth="1"/>
    <col min="3" max="3" width="9.42578125" customWidth="1"/>
    <col min="4" max="4" width="12.5703125" customWidth="1"/>
    <col min="5" max="5" width="63" customWidth="1"/>
    <col min="6" max="6" width="12.5703125" customWidth="1"/>
    <col min="7" max="9" width="15.7109375" customWidth="1"/>
    <col min="10" max="10" width="14.7109375" bestFit="1" customWidth="1"/>
    <col min="15" max="16" width="8.85546875" hidden="1"/>
  </cols>
  <sheetData>
    <row r="1" spans="1:16" x14ac:dyDescent="0.25">
      <c r="A1" s="1" t="s">
        <v>0</v>
      </c>
      <c r="B1" s="9"/>
      <c r="C1" s="10"/>
      <c r="D1" s="10"/>
      <c r="E1" s="11" t="s">
        <v>1</v>
      </c>
      <c r="F1" s="10"/>
      <c r="G1" s="10"/>
      <c r="H1" s="10"/>
      <c r="I1" s="10"/>
      <c r="J1" s="12"/>
      <c r="P1">
        <v>3</v>
      </c>
    </row>
    <row r="2" spans="1:16" ht="20.25" x14ac:dyDescent="0.25">
      <c r="A2" s="1"/>
      <c r="B2" s="13"/>
      <c r="C2" s="14"/>
      <c r="D2" s="14"/>
      <c r="E2" s="15" t="s">
        <v>25</v>
      </c>
      <c r="F2" s="14"/>
      <c r="G2" s="14"/>
      <c r="H2" s="14"/>
      <c r="I2" s="14"/>
      <c r="J2" s="16"/>
    </row>
    <row r="3" spans="1:16" ht="30" x14ac:dyDescent="0.25">
      <c r="A3" s="3" t="s">
        <v>26</v>
      </c>
      <c r="B3" s="17" t="s">
        <v>27</v>
      </c>
      <c r="C3" s="52" t="s">
        <v>28</v>
      </c>
      <c r="D3" s="53"/>
      <c r="E3" s="18" t="s">
        <v>29</v>
      </c>
      <c r="F3" s="14"/>
      <c r="G3" s="14"/>
      <c r="H3" s="19" t="s">
        <v>21</v>
      </c>
      <c r="I3" s="20">
        <f>SUMIFS(I8:I131,A8:A131,"SD")</f>
        <v>0</v>
      </c>
      <c r="J3" s="16"/>
      <c r="O3">
        <v>0</v>
      </c>
      <c r="P3">
        <v>2</v>
      </c>
    </row>
    <row r="4" spans="1:16" x14ac:dyDescent="0.25">
      <c r="A4" s="3" t="s">
        <v>30</v>
      </c>
      <c r="B4" s="17" t="s">
        <v>31</v>
      </c>
      <c r="C4" s="52" t="s">
        <v>21</v>
      </c>
      <c r="D4" s="53"/>
      <c r="E4" s="18" t="s">
        <v>22</v>
      </c>
      <c r="F4" s="14"/>
      <c r="G4" s="14"/>
      <c r="H4" s="14"/>
      <c r="I4" s="14"/>
      <c r="J4" s="16"/>
      <c r="O4">
        <v>0.15</v>
      </c>
      <c r="P4">
        <v>2</v>
      </c>
    </row>
    <row r="5" spans="1:16" x14ac:dyDescent="0.25">
      <c r="A5" s="54" t="s">
        <v>32</v>
      </c>
      <c r="B5" s="55" t="s">
        <v>33</v>
      </c>
      <c r="C5" s="50" t="s">
        <v>34</v>
      </c>
      <c r="D5" s="50" t="s">
        <v>35</v>
      </c>
      <c r="E5" s="50" t="s">
        <v>36</v>
      </c>
      <c r="F5" s="50" t="s">
        <v>37</v>
      </c>
      <c r="G5" s="50" t="s">
        <v>38</v>
      </c>
      <c r="H5" s="50" t="s">
        <v>39</v>
      </c>
      <c r="I5" s="50"/>
      <c r="J5" s="51" t="s">
        <v>40</v>
      </c>
      <c r="O5">
        <v>0.21</v>
      </c>
    </row>
    <row r="6" spans="1:16" x14ac:dyDescent="0.25">
      <c r="A6" s="54"/>
      <c r="B6" s="55"/>
      <c r="C6" s="50"/>
      <c r="D6" s="50"/>
      <c r="E6" s="50"/>
      <c r="F6" s="50"/>
      <c r="G6" s="50"/>
      <c r="H6" s="6" t="s">
        <v>41</v>
      </c>
      <c r="I6" s="6" t="s">
        <v>42</v>
      </c>
      <c r="J6" s="51"/>
    </row>
    <row r="7" spans="1:16" x14ac:dyDescent="0.25">
      <c r="A7" s="23">
        <v>0</v>
      </c>
      <c r="B7" s="21">
        <v>1</v>
      </c>
      <c r="C7" s="24">
        <v>2</v>
      </c>
      <c r="D7" s="6">
        <v>3</v>
      </c>
      <c r="E7" s="24">
        <v>4</v>
      </c>
      <c r="F7" s="6">
        <v>5</v>
      </c>
      <c r="G7" s="6">
        <v>6</v>
      </c>
      <c r="H7" s="6">
        <v>7</v>
      </c>
      <c r="I7" s="24">
        <v>8</v>
      </c>
      <c r="J7" s="22">
        <v>9</v>
      </c>
    </row>
    <row r="8" spans="1:16" x14ac:dyDescent="0.25">
      <c r="A8" s="25" t="s">
        <v>43</v>
      </c>
      <c r="B8" s="26"/>
      <c r="C8" s="27" t="s">
        <v>44</v>
      </c>
      <c r="D8" s="28"/>
      <c r="E8" s="25" t="s">
        <v>45</v>
      </c>
      <c r="F8" s="28"/>
      <c r="G8" s="28"/>
      <c r="H8" s="28"/>
      <c r="I8" s="29">
        <f>SUMIFS(I9:I131,A9:A131,"P")</f>
        <v>0</v>
      </c>
      <c r="J8" s="30"/>
    </row>
    <row r="9" spans="1:16" x14ac:dyDescent="0.25">
      <c r="A9" s="31" t="s">
        <v>46</v>
      </c>
      <c r="B9" s="31">
        <v>1</v>
      </c>
      <c r="C9" s="32" t="s">
        <v>980</v>
      </c>
      <c r="D9" s="31" t="s">
        <v>57</v>
      </c>
      <c r="E9" s="33" t="s">
        <v>981</v>
      </c>
      <c r="F9" s="34" t="s">
        <v>982</v>
      </c>
      <c r="G9" s="35">
        <v>13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52</v>
      </c>
      <c r="B10" s="38"/>
      <c r="C10" s="39"/>
      <c r="D10" s="39"/>
      <c r="E10" s="45" t="s">
        <v>48</v>
      </c>
      <c r="F10" s="39"/>
      <c r="G10" s="39"/>
      <c r="H10" s="39"/>
      <c r="I10" s="39"/>
      <c r="J10" s="40"/>
    </row>
    <row r="11" spans="1:16" x14ac:dyDescent="0.25">
      <c r="A11" s="31" t="s">
        <v>54</v>
      </c>
      <c r="B11" s="38"/>
      <c r="C11" s="39"/>
      <c r="D11" s="39"/>
      <c r="E11" s="45" t="s">
        <v>48</v>
      </c>
      <c r="F11" s="39"/>
      <c r="G11" s="39"/>
      <c r="H11" s="39"/>
      <c r="I11" s="39"/>
      <c r="J11" s="40"/>
    </row>
    <row r="12" spans="1:16" x14ac:dyDescent="0.25">
      <c r="A12" s="31" t="s">
        <v>46</v>
      </c>
      <c r="B12" s="31">
        <v>2</v>
      </c>
      <c r="C12" s="32" t="s">
        <v>983</v>
      </c>
      <c r="D12" s="31" t="s">
        <v>57</v>
      </c>
      <c r="E12" s="33" t="s">
        <v>984</v>
      </c>
      <c r="F12" s="34" t="s">
        <v>982</v>
      </c>
      <c r="G12" s="35">
        <v>12</v>
      </c>
      <c r="H12" s="36">
        <v>0</v>
      </c>
      <c r="I12" s="36">
        <f>ROUND(G12*H12,P4)</f>
        <v>0</v>
      </c>
      <c r="J12" s="31"/>
      <c r="O12" s="37">
        <f>I12*0.21</f>
        <v>0</v>
      </c>
      <c r="P12">
        <v>3</v>
      </c>
    </row>
    <row r="13" spans="1:16" x14ac:dyDescent="0.25">
      <c r="A13" s="31" t="s">
        <v>52</v>
      </c>
      <c r="B13" s="38"/>
      <c r="C13" s="39"/>
      <c r="D13" s="39"/>
      <c r="E13" s="45" t="s">
        <v>48</v>
      </c>
      <c r="F13" s="39"/>
      <c r="G13" s="39"/>
      <c r="H13" s="39"/>
      <c r="I13" s="39"/>
      <c r="J13" s="40"/>
    </row>
    <row r="14" spans="1:16" x14ac:dyDescent="0.25">
      <c r="A14" s="31" t="s">
        <v>54</v>
      </c>
      <c r="B14" s="38"/>
      <c r="C14" s="39"/>
      <c r="D14" s="39"/>
      <c r="E14" s="45" t="s">
        <v>48</v>
      </c>
      <c r="F14" s="39"/>
      <c r="G14" s="39"/>
      <c r="H14" s="39"/>
      <c r="I14" s="39"/>
      <c r="J14" s="40"/>
    </row>
    <row r="15" spans="1:16" x14ac:dyDescent="0.25">
      <c r="A15" s="31" t="s">
        <v>46</v>
      </c>
      <c r="B15" s="31">
        <v>3</v>
      </c>
      <c r="C15" s="32" t="s">
        <v>985</v>
      </c>
      <c r="D15" s="31" t="s">
        <v>57</v>
      </c>
      <c r="E15" s="33" t="s">
        <v>986</v>
      </c>
      <c r="F15" s="34" t="s">
        <v>982</v>
      </c>
      <c r="G15" s="35">
        <v>4</v>
      </c>
      <c r="H15" s="36">
        <v>0</v>
      </c>
      <c r="I15" s="36">
        <f>ROUND(G15*H15,P4)</f>
        <v>0</v>
      </c>
      <c r="J15" s="31"/>
      <c r="O15" s="37">
        <f>I15*0.21</f>
        <v>0</v>
      </c>
      <c r="P15">
        <v>3</v>
      </c>
    </row>
    <row r="16" spans="1:16" x14ac:dyDescent="0.25">
      <c r="A16" s="31" t="s">
        <v>52</v>
      </c>
      <c r="B16" s="38"/>
      <c r="C16" s="39"/>
      <c r="D16" s="39"/>
      <c r="E16" s="45" t="s">
        <v>48</v>
      </c>
      <c r="F16" s="39"/>
      <c r="G16" s="39"/>
      <c r="H16" s="39"/>
      <c r="I16" s="39"/>
      <c r="J16" s="40"/>
    </row>
    <row r="17" spans="1:16" x14ac:dyDescent="0.25">
      <c r="A17" s="31" t="s">
        <v>54</v>
      </c>
      <c r="B17" s="38"/>
      <c r="C17" s="39"/>
      <c r="D17" s="39"/>
      <c r="E17" s="45" t="s">
        <v>48</v>
      </c>
      <c r="F17" s="39"/>
      <c r="G17" s="39"/>
      <c r="H17" s="39"/>
      <c r="I17" s="39"/>
      <c r="J17" s="40"/>
    </row>
    <row r="18" spans="1:16" x14ac:dyDescent="0.25">
      <c r="A18" s="31" t="s">
        <v>46</v>
      </c>
      <c r="B18" s="31">
        <v>4</v>
      </c>
      <c r="C18" s="32" t="s">
        <v>987</v>
      </c>
      <c r="D18" s="31" t="s">
        <v>57</v>
      </c>
      <c r="E18" s="33" t="s">
        <v>988</v>
      </c>
      <c r="F18" s="34" t="s">
        <v>982</v>
      </c>
      <c r="G18" s="35">
        <v>11</v>
      </c>
      <c r="H18" s="36">
        <v>0</v>
      </c>
      <c r="I18" s="36">
        <f>ROUND(G18*H18,P4)</f>
        <v>0</v>
      </c>
      <c r="J18" s="31"/>
      <c r="O18" s="37">
        <f>I18*0.21</f>
        <v>0</v>
      </c>
      <c r="P18">
        <v>3</v>
      </c>
    </row>
    <row r="19" spans="1:16" x14ac:dyDescent="0.25">
      <c r="A19" s="31" t="s">
        <v>52</v>
      </c>
      <c r="B19" s="38"/>
      <c r="C19" s="39"/>
      <c r="D19" s="39"/>
      <c r="E19" s="33" t="s">
        <v>989</v>
      </c>
      <c r="F19" s="39"/>
      <c r="G19" s="39"/>
      <c r="H19" s="39"/>
      <c r="I19" s="39"/>
      <c r="J19" s="40"/>
    </row>
    <row r="20" spans="1:16" x14ac:dyDescent="0.25">
      <c r="A20" s="31" t="s">
        <v>54</v>
      </c>
      <c r="B20" s="38"/>
      <c r="C20" s="39"/>
      <c r="D20" s="39"/>
      <c r="E20" s="45" t="s">
        <v>48</v>
      </c>
      <c r="F20" s="39"/>
      <c r="G20" s="39"/>
      <c r="H20" s="39"/>
      <c r="I20" s="39"/>
      <c r="J20" s="40"/>
    </row>
    <row r="21" spans="1:16" x14ac:dyDescent="0.25">
      <c r="A21" s="31" t="s">
        <v>46</v>
      </c>
      <c r="B21" s="31">
        <v>5</v>
      </c>
      <c r="C21" s="32" t="s">
        <v>990</v>
      </c>
      <c r="D21" s="31" t="s">
        <v>57</v>
      </c>
      <c r="E21" s="33" t="s">
        <v>991</v>
      </c>
      <c r="F21" s="34" t="s">
        <v>982</v>
      </c>
      <c r="G21" s="35">
        <v>9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x14ac:dyDescent="0.25">
      <c r="A22" s="31" t="s">
        <v>52</v>
      </c>
      <c r="B22" s="38"/>
      <c r="C22" s="39"/>
      <c r="D22" s="39"/>
      <c r="E22" s="45" t="s">
        <v>48</v>
      </c>
      <c r="F22" s="39"/>
      <c r="G22" s="39"/>
      <c r="H22" s="39"/>
      <c r="I22" s="39"/>
      <c r="J22" s="40"/>
    </row>
    <row r="23" spans="1:16" x14ac:dyDescent="0.25">
      <c r="A23" s="31" t="s">
        <v>54</v>
      </c>
      <c r="B23" s="38"/>
      <c r="C23" s="39"/>
      <c r="D23" s="39"/>
      <c r="E23" s="45" t="s">
        <v>48</v>
      </c>
      <c r="F23" s="39"/>
      <c r="G23" s="39"/>
      <c r="H23" s="39"/>
      <c r="I23" s="39"/>
      <c r="J23" s="40"/>
    </row>
    <row r="24" spans="1:16" x14ac:dyDescent="0.25">
      <c r="A24" s="31" t="s">
        <v>46</v>
      </c>
      <c r="B24" s="31">
        <v>6</v>
      </c>
      <c r="C24" s="32" t="s">
        <v>992</v>
      </c>
      <c r="D24" s="31" t="s">
        <v>57</v>
      </c>
      <c r="E24" s="33" t="s">
        <v>993</v>
      </c>
      <c r="F24" s="34" t="s">
        <v>982</v>
      </c>
      <c r="G24" s="35">
        <v>2</v>
      </c>
      <c r="H24" s="36">
        <v>0</v>
      </c>
      <c r="I24" s="36">
        <f>ROUND(G24*H24,P4)</f>
        <v>0</v>
      </c>
      <c r="J24" s="31"/>
      <c r="O24" s="37">
        <f>I24*0.21</f>
        <v>0</v>
      </c>
      <c r="P24">
        <v>3</v>
      </c>
    </row>
    <row r="25" spans="1:16" x14ac:dyDescent="0.25">
      <c r="A25" s="31" t="s">
        <v>52</v>
      </c>
      <c r="B25" s="38"/>
      <c r="C25" s="39"/>
      <c r="D25" s="39"/>
      <c r="E25" s="45" t="s">
        <v>48</v>
      </c>
      <c r="F25" s="39"/>
      <c r="G25" s="39"/>
      <c r="H25" s="39"/>
      <c r="I25" s="39"/>
      <c r="J25" s="40"/>
    </row>
    <row r="26" spans="1:16" x14ac:dyDescent="0.25">
      <c r="A26" s="31" t="s">
        <v>54</v>
      </c>
      <c r="B26" s="38"/>
      <c r="C26" s="39"/>
      <c r="D26" s="39"/>
      <c r="E26" s="45" t="s">
        <v>48</v>
      </c>
      <c r="F26" s="39"/>
      <c r="G26" s="39"/>
      <c r="H26" s="39"/>
      <c r="I26" s="39"/>
      <c r="J26" s="40"/>
    </row>
    <row r="27" spans="1:16" x14ac:dyDescent="0.25">
      <c r="A27" s="31" t="s">
        <v>46</v>
      </c>
      <c r="B27" s="31">
        <v>7</v>
      </c>
      <c r="C27" s="32" t="s">
        <v>994</v>
      </c>
      <c r="D27" s="31" t="s">
        <v>57</v>
      </c>
      <c r="E27" s="33" t="s">
        <v>995</v>
      </c>
      <c r="F27" s="34" t="s">
        <v>982</v>
      </c>
      <c r="G27" s="35">
        <v>8</v>
      </c>
      <c r="H27" s="36">
        <v>0</v>
      </c>
      <c r="I27" s="36">
        <f>ROUND(G27*H27,P4)</f>
        <v>0</v>
      </c>
      <c r="J27" s="31"/>
      <c r="O27" s="37">
        <f>I27*0.21</f>
        <v>0</v>
      </c>
      <c r="P27">
        <v>3</v>
      </c>
    </row>
    <row r="28" spans="1:16" x14ac:dyDescent="0.25">
      <c r="A28" s="31" t="s">
        <v>52</v>
      </c>
      <c r="B28" s="38"/>
      <c r="C28" s="39"/>
      <c r="D28" s="39"/>
      <c r="E28" s="45" t="s">
        <v>48</v>
      </c>
      <c r="F28" s="39"/>
      <c r="G28" s="39"/>
      <c r="H28" s="39"/>
      <c r="I28" s="39"/>
      <c r="J28" s="40"/>
    </row>
    <row r="29" spans="1:16" x14ac:dyDescent="0.25">
      <c r="A29" s="31" t="s">
        <v>54</v>
      </c>
      <c r="B29" s="38"/>
      <c r="C29" s="39"/>
      <c r="D29" s="39"/>
      <c r="E29" s="45" t="s">
        <v>48</v>
      </c>
      <c r="F29" s="39"/>
      <c r="G29" s="39"/>
      <c r="H29" s="39"/>
      <c r="I29" s="39"/>
      <c r="J29" s="40"/>
    </row>
    <row r="30" spans="1:16" x14ac:dyDescent="0.25">
      <c r="A30" s="31" t="s">
        <v>46</v>
      </c>
      <c r="B30" s="31">
        <v>8</v>
      </c>
      <c r="C30" s="32" t="s">
        <v>996</v>
      </c>
      <c r="D30" s="31" t="s">
        <v>57</v>
      </c>
      <c r="E30" s="33" t="s">
        <v>997</v>
      </c>
      <c r="F30" s="34" t="s">
        <v>982</v>
      </c>
      <c r="G30" s="35">
        <v>4</v>
      </c>
      <c r="H30" s="36">
        <v>0</v>
      </c>
      <c r="I30" s="36">
        <f>ROUND(G30*H30,P4)</f>
        <v>0</v>
      </c>
      <c r="J30" s="31"/>
      <c r="O30" s="37">
        <f>I30*0.21</f>
        <v>0</v>
      </c>
      <c r="P30">
        <v>3</v>
      </c>
    </row>
    <row r="31" spans="1:16" x14ac:dyDescent="0.25">
      <c r="A31" s="31" t="s">
        <v>52</v>
      </c>
      <c r="B31" s="38"/>
      <c r="C31" s="39"/>
      <c r="D31" s="39"/>
      <c r="E31" s="45" t="s">
        <v>48</v>
      </c>
      <c r="F31" s="39"/>
      <c r="G31" s="39"/>
      <c r="H31" s="39"/>
      <c r="I31" s="39"/>
      <c r="J31" s="40"/>
    </row>
    <row r="32" spans="1:16" x14ac:dyDescent="0.25">
      <c r="A32" s="31" t="s">
        <v>54</v>
      </c>
      <c r="B32" s="38"/>
      <c r="C32" s="39"/>
      <c r="D32" s="39"/>
      <c r="E32" s="45" t="s">
        <v>48</v>
      </c>
      <c r="F32" s="39"/>
      <c r="G32" s="39"/>
      <c r="H32" s="39"/>
      <c r="I32" s="39"/>
      <c r="J32" s="40"/>
    </row>
    <row r="33" spans="1:16" x14ac:dyDescent="0.25">
      <c r="A33" s="31" t="s">
        <v>46</v>
      </c>
      <c r="B33" s="31">
        <v>9</v>
      </c>
      <c r="C33" s="32" t="s">
        <v>998</v>
      </c>
      <c r="D33" s="31" t="s">
        <v>57</v>
      </c>
      <c r="E33" s="33" t="s">
        <v>999</v>
      </c>
      <c r="F33" s="34" t="s">
        <v>982</v>
      </c>
      <c r="G33" s="35">
        <v>3</v>
      </c>
      <c r="H33" s="36">
        <v>0</v>
      </c>
      <c r="I33" s="36">
        <f>ROUND(G33*H33,P4)</f>
        <v>0</v>
      </c>
      <c r="J33" s="31"/>
      <c r="O33" s="37">
        <f>I33*0.21</f>
        <v>0</v>
      </c>
      <c r="P33">
        <v>3</v>
      </c>
    </row>
    <row r="34" spans="1:16" x14ac:dyDescent="0.25">
      <c r="A34" s="31" t="s">
        <v>52</v>
      </c>
      <c r="B34" s="38"/>
      <c r="C34" s="39"/>
      <c r="D34" s="39"/>
      <c r="E34" s="45" t="s">
        <v>48</v>
      </c>
      <c r="F34" s="39"/>
      <c r="G34" s="39"/>
      <c r="H34" s="39"/>
      <c r="I34" s="39"/>
      <c r="J34" s="40"/>
    </row>
    <row r="35" spans="1:16" x14ac:dyDescent="0.25">
      <c r="A35" s="31" t="s">
        <v>54</v>
      </c>
      <c r="B35" s="38"/>
      <c r="C35" s="39"/>
      <c r="D35" s="39"/>
      <c r="E35" s="45" t="s">
        <v>48</v>
      </c>
      <c r="F35" s="39"/>
      <c r="G35" s="39"/>
      <c r="H35" s="39"/>
      <c r="I35" s="39"/>
      <c r="J35" s="40"/>
    </row>
    <row r="36" spans="1:16" x14ac:dyDescent="0.25">
      <c r="A36" s="31" t="s">
        <v>46</v>
      </c>
      <c r="B36" s="31">
        <v>10</v>
      </c>
      <c r="C36" s="32" t="s">
        <v>1000</v>
      </c>
      <c r="D36" s="31" t="s">
        <v>57</v>
      </c>
      <c r="E36" s="33" t="s">
        <v>1001</v>
      </c>
      <c r="F36" s="34" t="s">
        <v>982</v>
      </c>
      <c r="G36" s="35">
        <v>15</v>
      </c>
      <c r="H36" s="36">
        <v>0</v>
      </c>
      <c r="I36" s="36">
        <f>ROUND(G36*H36,P4)</f>
        <v>0</v>
      </c>
      <c r="J36" s="31"/>
      <c r="O36" s="37">
        <f>I36*0.21</f>
        <v>0</v>
      </c>
      <c r="P36">
        <v>3</v>
      </c>
    </row>
    <row r="37" spans="1:16" x14ac:dyDescent="0.25">
      <c r="A37" s="31" t="s">
        <v>52</v>
      </c>
      <c r="B37" s="38"/>
      <c r="C37" s="39"/>
      <c r="D37" s="39"/>
      <c r="E37" s="45" t="s">
        <v>48</v>
      </c>
      <c r="F37" s="39"/>
      <c r="G37" s="39"/>
      <c r="H37" s="39"/>
      <c r="I37" s="39"/>
      <c r="J37" s="40"/>
    </row>
    <row r="38" spans="1:16" x14ac:dyDescent="0.25">
      <c r="A38" s="31" t="s">
        <v>54</v>
      </c>
      <c r="B38" s="38"/>
      <c r="C38" s="39"/>
      <c r="D38" s="39"/>
      <c r="E38" s="45" t="s">
        <v>48</v>
      </c>
      <c r="F38" s="39"/>
      <c r="G38" s="39"/>
      <c r="H38" s="39"/>
      <c r="I38" s="39"/>
      <c r="J38" s="40"/>
    </row>
    <row r="39" spans="1:16" x14ac:dyDescent="0.25">
      <c r="A39" s="31" t="s">
        <v>46</v>
      </c>
      <c r="B39" s="31">
        <v>11</v>
      </c>
      <c r="C39" s="32" t="s">
        <v>1002</v>
      </c>
      <c r="D39" s="31" t="s">
        <v>57</v>
      </c>
      <c r="E39" s="33" t="s">
        <v>1003</v>
      </c>
      <c r="F39" s="34" t="s">
        <v>982</v>
      </c>
      <c r="G39" s="35">
        <v>15</v>
      </c>
      <c r="H39" s="36">
        <v>0</v>
      </c>
      <c r="I39" s="36">
        <f>ROUND(G39*H39,P4)</f>
        <v>0</v>
      </c>
      <c r="J39" s="31"/>
      <c r="O39" s="37">
        <f>I39*0.21</f>
        <v>0</v>
      </c>
      <c r="P39">
        <v>3</v>
      </c>
    </row>
    <row r="40" spans="1:16" x14ac:dyDescent="0.25">
      <c r="A40" s="31" t="s">
        <v>52</v>
      </c>
      <c r="B40" s="38"/>
      <c r="C40" s="39"/>
      <c r="D40" s="39"/>
      <c r="E40" s="45" t="s">
        <v>48</v>
      </c>
      <c r="F40" s="39"/>
      <c r="G40" s="39"/>
      <c r="H40" s="39"/>
      <c r="I40" s="39"/>
      <c r="J40" s="40"/>
    </row>
    <row r="41" spans="1:16" x14ac:dyDescent="0.25">
      <c r="A41" s="31" t="s">
        <v>54</v>
      </c>
      <c r="B41" s="38"/>
      <c r="C41" s="39"/>
      <c r="D41" s="39"/>
      <c r="E41" s="45" t="s">
        <v>48</v>
      </c>
      <c r="F41" s="39"/>
      <c r="G41" s="39"/>
      <c r="H41" s="39"/>
      <c r="I41" s="39"/>
      <c r="J41" s="40"/>
    </row>
    <row r="42" spans="1:16" x14ac:dyDescent="0.25">
      <c r="A42" s="31" t="s">
        <v>46</v>
      </c>
      <c r="B42" s="31">
        <v>12</v>
      </c>
      <c r="C42" s="32" t="s">
        <v>1004</v>
      </c>
      <c r="D42" s="31" t="s">
        <v>57</v>
      </c>
      <c r="E42" s="33" t="s">
        <v>1005</v>
      </c>
      <c r="F42" s="34" t="s">
        <v>982</v>
      </c>
      <c r="G42" s="35">
        <v>15</v>
      </c>
      <c r="H42" s="36">
        <v>0</v>
      </c>
      <c r="I42" s="36">
        <f>ROUND(G42*H42,P4)</f>
        <v>0</v>
      </c>
      <c r="J42" s="31"/>
      <c r="O42" s="37">
        <f>I42*0.21</f>
        <v>0</v>
      </c>
      <c r="P42">
        <v>3</v>
      </c>
    </row>
    <row r="43" spans="1:16" x14ac:dyDescent="0.25">
      <c r="A43" s="31" t="s">
        <v>52</v>
      </c>
      <c r="B43" s="38"/>
      <c r="C43" s="39"/>
      <c r="D43" s="39"/>
      <c r="E43" s="45" t="s">
        <v>48</v>
      </c>
      <c r="F43" s="39"/>
      <c r="G43" s="39"/>
      <c r="H43" s="39"/>
      <c r="I43" s="39"/>
      <c r="J43" s="40"/>
    </row>
    <row r="44" spans="1:16" x14ac:dyDescent="0.25">
      <c r="A44" s="31" t="s">
        <v>54</v>
      </c>
      <c r="B44" s="38"/>
      <c r="C44" s="39"/>
      <c r="D44" s="39"/>
      <c r="E44" s="45" t="s">
        <v>48</v>
      </c>
      <c r="F44" s="39"/>
      <c r="G44" s="39"/>
      <c r="H44" s="39"/>
      <c r="I44" s="39"/>
      <c r="J44" s="40"/>
    </row>
    <row r="45" spans="1:16" x14ac:dyDescent="0.25">
      <c r="A45" s="31" t="s">
        <v>46</v>
      </c>
      <c r="B45" s="31">
        <v>13</v>
      </c>
      <c r="C45" s="32" t="s">
        <v>1006</v>
      </c>
      <c r="D45" s="31" t="s">
        <v>57</v>
      </c>
      <c r="E45" s="33" t="s">
        <v>1007</v>
      </c>
      <c r="F45" s="34" t="s">
        <v>982</v>
      </c>
      <c r="G45" s="35">
        <v>15</v>
      </c>
      <c r="H45" s="36">
        <v>0</v>
      </c>
      <c r="I45" s="36">
        <f>ROUND(G45*H45,P4)</f>
        <v>0</v>
      </c>
      <c r="J45" s="31"/>
      <c r="O45" s="37">
        <f>I45*0.21</f>
        <v>0</v>
      </c>
      <c r="P45">
        <v>3</v>
      </c>
    </row>
    <row r="46" spans="1:16" x14ac:dyDescent="0.25">
      <c r="A46" s="31" t="s">
        <v>52</v>
      </c>
      <c r="B46" s="38"/>
      <c r="C46" s="39"/>
      <c r="D46" s="39"/>
      <c r="E46" s="45" t="s">
        <v>48</v>
      </c>
      <c r="F46" s="39"/>
      <c r="G46" s="39"/>
      <c r="H46" s="39"/>
      <c r="I46" s="39"/>
      <c r="J46" s="40"/>
    </row>
    <row r="47" spans="1:16" x14ac:dyDescent="0.25">
      <c r="A47" s="31" t="s">
        <v>54</v>
      </c>
      <c r="B47" s="38"/>
      <c r="C47" s="39"/>
      <c r="D47" s="39"/>
      <c r="E47" s="45" t="s">
        <v>48</v>
      </c>
      <c r="F47" s="39"/>
      <c r="G47" s="39"/>
      <c r="H47" s="39"/>
      <c r="I47" s="39"/>
      <c r="J47" s="40"/>
    </row>
    <row r="48" spans="1:16" x14ac:dyDescent="0.25">
      <c r="A48" s="31" t="s">
        <v>46</v>
      </c>
      <c r="B48" s="31">
        <v>14</v>
      </c>
      <c r="C48" s="32" t="s">
        <v>1008</v>
      </c>
      <c r="D48" s="31" t="s">
        <v>57</v>
      </c>
      <c r="E48" s="33" t="s">
        <v>1009</v>
      </c>
      <c r="F48" s="34" t="s">
        <v>982</v>
      </c>
      <c r="G48" s="35">
        <v>15</v>
      </c>
      <c r="H48" s="36">
        <v>0</v>
      </c>
      <c r="I48" s="36">
        <f>ROUND(G48*H48,P4)</f>
        <v>0</v>
      </c>
      <c r="J48" s="31"/>
      <c r="O48" s="37">
        <f>I48*0.21</f>
        <v>0</v>
      </c>
      <c r="P48">
        <v>3</v>
      </c>
    </row>
    <row r="49" spans="1:16" x14ac:dyDescent="0.25">
      <c r="A49" s="31" t="s">
        <v>52</v>
      </c>
      <c r="B49" s="38"/>
      <c r="C49" s="39"/>
      <c r="D49" s="39"/>
      <c r="E49" s="45" t="s">
        <v>48</v>
      </c>
      <c r="F49" s="39"/>
      <c r="G49" s="39"/>
      <c r="H49" s="39"/>
      <c r="I49" s="39"/>
      <c r="J49" s="40"/>
    </row>
    <row r="50" spans="1:16" x14ac:dyDescent="0.25">
      <c r="A50" s="31" t="s">
        <v>54</v>
      </c>
      <c r="B50" s="38"/>
      <c r="C50" s="39"/>
      <c r="D50" s="39"/>
      <c r="E50" s="45" t="s">
        <v>48</v>
      </c>
      <c r="F50" s="39"/>
      <c r="G50" s="39"/>
      <c r="H50" s="39"/>
      <c r="I50" s="39"/>
      <c r="J50" s="40"/>
    </row>
    <row r="51" spans="1:16" x14ac:dyDescent="0.25">
      <c r="A51" s="31" t="s">
        <v>46</v>
      </c>
      <c r="B51" s="31">
        <v>15</v>
      </c>
      <c r="C51" s="32" t="s">
        <v>1010</v>
      </c>
      <c r="D51" s="31" t="s">
        <v>57</v>
      </c>
      <c r="E51" s="33" t="s">
        <v>1011</v>
      </c>
      <c r="F51" s="34" t="s">
        <v>136</v>
      </c>
      <c r="G51" s="35">
        <v>150</v>
      </c>
      <c r="H51" s="36">
        <v>0</v>
      </c>
      <c r="I51" s="36">
        <f>ROUND(G51*H51,P4)</f>
        <v>0</v>
      </c>
      <c r="J51" s="31"/>
      <c r="O51" s="37">
        <f>I51*0.21</f>
        <v>0</v>
      </c>
      <c r="P51">
        <v>3</v>
      </c>
    </row>
    <row r="52" spans="1:16" x14ac:dyDescent="0.25">
      <c r="A52" s="31" t="s">
        <v>52</v>
      </c>
      <c r="B52" s="38"/>
      <c r="C52" s="39"/>
      <c r="D52" s="39"/>
      <c r="E52" s="45" t="s">
        <v>48</v>
      </c>
      <c r="F52" s="39"/>
      <c r="G52" s="39"/>
      <c r="H52" s="39"/>
      <c r="I52" s="39"/>
      <c r="J52" s="40"/>
    </row>
    <row r="53" spans="1:16" x14ac:dyDescent="0.25">
      <c r="A53" s="31" t="s">
        <v>54</v>
      </c>
      <c r="B53" s="38"/>
      <c r="C53" s="39"/>
      <c r="D53" s="39"/>
      <c r="E53" s="45" t="s">
        <v>48</v>
      </c>
      <c r="F53" s="39"/>
      <c r="G53" s="39"/>
      <c r="H53" s="39"/>
      <c r="I53" s="39"/>
      <c r="J53" s="40"/>
    </row>
    <row r="54" spans="1:16" x14ac:dyDescent="0.25">
      <c r="A54" s="31" t="s">
        <v>46</v>
      </c>
      <c r="B54" s="31">
        <v>16</v>
      </c>
      <c r="C54" s="32" t="s">
        <v>1012</v>
      </c>
      <c r="D54" s="31" t="s">
        <v>57</v>
      </c>
      <c r="E54" s="33" t="s">
        <v>1013</v>
      </c>
      <c r="F54" s="34" t="s">
        <v>136</v>
      </c>
      <c r="G54" s="35">
        <v>600</v>
      </c>
      <c r="H54" s="36">
        <v>0</v>
      </c>
      <c r="I54" s="36">
        <f>ROUND(G54*H54,P4)</f>
        <v>0</v>
      </c>
      <c r="J54" s="31"/>
      <c r="O54" s="37">
        <f>I54*0.21</f>
        <v>0</v>
      </c>
      <c r="P54">
        <v>3</v>
      </c>
    </row>
    <row r="55" spans="1:16" x14ac:dyDescent="0.25">
      <c r="A55" s="31" t="s">
        <v>52</v>
      </c>
      <c r="B55" s="38"/>
      <c r="C55" s="39"/>
      <c r="D55" s="39"/>
      <c r="E55" s="45" t="s">
        <v>48</v>
      </c>
      <c r="F55" s="39"/>
      <c r="G55" s="39"/>
      <c r="H55" s="39"/>
      <c r="I55" s="39"/>
      <c r="J55" s="40"/>
    </row>
    <row r="56" spans="1:16" x14ac:dyDescent="0.25">
      <c r="A56" s="31" t="s">
        <v>54</v>
      </c>
      <c r="B56" s="38"/>
      <c r="C56" s="39"/>
      <c r="D56" s="39"/>
      <c r="E56" s="45" t="s">
        <v>48</v>
      </c>
      <c r="F56" s="39"/>
      <c r="G56" s="39"/>
      <c r="H56" s="39"/>
      <c r="I56" s="39"/>
      <c r="J56" s="40"/>
    </row>
    <row r="57" spans="1:16" x14ac:dyDescent="0.25">
      <c r="A57" s="31" t="s">
        <v>46</v>
      </c>
      <c r="B57" s="31">
        <v>17</v>
      </c>
      <c r="C57" s="32" t="s">
        <v>1014</v>
      </c>
      <c r="D57" s="31" t="s">
        <v>57</v>
      </c>
      <c r="E57" s="33" t="s">
        <v>1015</v>
      </c>
      <c r="F57" s="34" t="s">
        <v>136</v>
      </c>
      <c r="G57" s="35">
        <v>500</v>
      </c>
      <c r="H57" s="36">
        <v>0</v>
      </c>
      <c r="I57" s="36">
        <f>ROUND(G57*H57,P4)</f>
        <v>0</v>
      </c>
      <c r="J57" s="31"/>
      <c r="O57" s="37">
        <f>I57*0.21</f>
        <v>0</v>
      </c>
      <c r="P57">
        <v>3</v>
      </c>
    </row>
    <row r="58" spans="1:16" x14ac:dyDescent="0.25">
      <c r="A58" s="31" t="s">
        <v>52</v>
      </c>
      <c r="B58" s="38"/>
      <c r="C58" s="39"/>
      <c r="D58" s="39"/>
      <c r="E58" s="45" t="s">
        <v>48</v>
      </c>
      <c r="F58" s="39"/>
      <c r="G58" s="39"/>
      <c r="H58" s="39"/>
      <c r="I58" s="39"/>
      <c r="J58" s="40"/>
    </row>
    <row r="59" spans="1:16" x14ac:dyDescent="0.25">
      <c r="A59" s="31" t="s">
        <v>54</v>
      </c>
      <c r="B59" s="38"/>
      <c r="C59" s="39"/>
      <c r="D59" s="39"/>
      <c r="E59" s="45" t="s">
        <v>48</v>
      </c>
      <c r="F59" s="39"/>
      <c r="G59" s="39"/>
      <c r="H59" s="39"/>
      <c r="I59" s="39"/>
      <c r="J59" s="40"/>
    </row>
    <row r="60" spans="1:16" x14ac:dyDescent="0.25">
      <c r="A60" s="31" t="s">
        <v>46</v>
      </c>
      <c r="B60" s="31">
        <v>18</v>
      </c>
      <c r="C60" s="32" t="s">
        <v>1016</v>
      </c>
      <c r="D60" s="31" t="s">
        <v>57</v>
      </c>
      <c r="E60" s="33" t="s">
        <v>1017</v>
      </c>
      <c r="F60" s="34" t="s">
        <v>136</v>
      </c>
      <c r="G60" s="35">
        <v>80</v>
      </c>
      <c r="H60" s="36">
        <v>0</v>
      </c>
      <c r="I60" s="36">
        <f>ROUND(G60*H60,P4)</f>
        <v>0</v>
      </c>
      <c r="J60" s="31"/>
      <c r="O60" s="37">
        <f>I60*0.21</f>
        <v>0</v>
      </c>
      <c r="P60">
        <v>3</v>
      </c>
    </row>
    <row r="61" spans="1:16" x14ac:dyDescent="0.25">
      <c r="A61" s="31" t="s">
        <v>52</v>
      </c>
      <c r="B61" s="38"/>
      <c r="C61" s="39"/>
      <c r="D61" s="39"/>
      <c r="E61" s="45" t="s">
        <v>48</v>
      </c>
      <c r="F61" s="39"/>
      <c r="G61" s="39"/>
      <c r="H61" s="39"/>
      <c r="I61" s="39"/>
      <c r="J61" s="40"/>
    </row>
    <row r="62" spans="1:16" x14ac:dyDescent="0.25">
      <c r="A62" s="31" t="s">
        <v>54</v>
      </c>
      <c r="B62" s="38"/>
      <c r="C62" s="39"/>
      <c r="D62" s="39"/>
      <c r="E62" s="45" t="s">
        <v>48</v>
      </c>
      <c r="F62" s="39"/>
      <c r="G62" s="39"/>
      <c r="H62" s="39"/>
      <c r="I62" s="39"/>
      <c r="J62" s="40"/>
    </row>
    <row r="63" spans="1:16" x14ac:dyDescent="0.25">
      <c r="A63" s="31" t="s">
        <v>46</v>
      </c>
      <c r="B63" s="31">
        <v>19</v>
      </c>
      <c r="C63" s="32" t="s">
        <v>1018</v>
      </c>
      <c r="D63" s="31" t="s">
        <v>57</v>
      </c>
      <c r="E63" s="33" t="s">
        <v>1019</v>
      </c>
      <c r="F63" s="34" t="s">
        <v>136</v>
      </c>
      <c r="G63" s="35">
        <v>500</v>
      </c>
      <c r="H63" s="36">
        <v>0</v>
      </c>
      <c r="I63" s="36">
        <f>ROUND(G63*H63,P4)</f>
        <v>0</v>
      </c>
      <c r="J63" s="31"/>
      <c r="O63" s="37">
        <f>I63*0.21</f>
        <v>0</v>
      </c>
      <c r="P63">
        <v>3</v>
      </c>
    </row>
    <row r="64" spans="1:16" x14ac:dyDescent="0.25">
      <c r="A64" s="31" t="s">
        <v>52</v>
      </c>
      <c r="B64" s="38"/>
      <c r="C64" s="39"/>
      <c r="D64" s="39"/>
      <c r="E64" s="45" t="s">
        <v>48</v>
      </c>
      <c r="F64" s="39"/>
      <c r="G64" s="39"/>
      <c r="H64" s="39"/>
      <c r="I64" s="39"/>
      <c r="J64" s="40"/>
    </row>
    <row r="65" spans="1:16" x14ac:dyDescent="0.25">
      <c r="A65" s="31" t="s">
        <v>54</v>
      </c>
      <c r="B65" s="38"/>
      <c r="C65" s="39"/>
      <c r="D65" s="39"/>
      <c r="E65" s="45" t="s">
        <v>48</v>
      </c>
      <c r="F65" s="39"/>
      <c r="G65" s="39"/>
      <c r="H65" s="39"/>
      <c r="I65" s="39"/>
      <c r="J65" s="40"/>
    </row>
    <row r="66" spans="1:16" x14ac:dyDescent="0.25">
      <c r="A66" s="31" t="s">
        <v>46</v>
      </c>
      <c r="B66" s="31">
        <v>20</v>
      </c>
      <c r="C66" s="32" t="s">
        <v>1020</v>
      </c>
      <c r="D66" s="31" t="s">
        <v>57</v>
      </c>
      <c r="E66" s="33" t="s">
        <v>1021</v>
      </c>
      <c r="F66" s="34" t="s">
        <v>136</v>
      </c>
      <c r="G66" s="35">
        <v>30</v>
      </c>
      <c r="H66" s="36">
        <v>0</v>
      </c>
      <c r="I66" s="36">
        <f>ROUND(G66*H66,P4)</f>
        <v>0</v>
      </c>
      <c r="J66" s="31"/>
      <c r="O66" s="37">
        <f>I66*0.21</f>
        <v>0</v>
      </c>
      <c r="P66">
        <v>3</v>
      </c>
    </row>
    <row r="67" spans="1:16" x14ac:dyDescent="0.25">
      <c r="A67" s="31" t="s">
        <v>52</v>
      </c>
      <c r="B67" s="38"/>
      <c r="C67" s="39"/>
      <c r="D67" s="39"/>
      <c r="E67" s="45" t="s">
        <v>48</v>
      </c>
      <c r="F67" s="39"/>
      <c r="G67" s="39"/>
      <c r="H67" s="39"/>
      <c r="I67" s="39"/>
      <c r="J67" s="40"/>
    </row>
    <row r="68" spans="1:16" x14ac:dyDescent="0.25">
      <c r="A68" s="31" t="s">
        <v>54</v>
      </c>
      <c r="B68" s="38"/>
      <c r="C68" s="39"/>
      <c r="D68" s="39"/>
      <c r="E68" s="45" t="s">
        <v>48</v>
      </c>
      <c r="F68" s="39"/>
      <c r="G68" s="39"/>
      <c r="H68" s="39"/>
      <c r="I68" s="39"/>
      <c r="J68" s="40"/>
    </row>
    <row r="69" spans="1:16" x14ac:dyDescent="0.25">
      <c r="A69" s="31" t="s">
        <v>46</v>
      </c>
      <c r="B69" s="31">
        <v>21</v>
      </c>
      <c r="C69" s="32" t="s">
        <v>1022</v>
      </c>
      <c r="D69" s="31" t="s">
        <v>57</v>
      </c>
      <c r="E69" s="33" t="s">
        <v>1023</v>
      </c>
      <c r="F69" s="34" t="s">
        <v>982</v>
      </c>
      <c r="G69" s="35">
        <v>16</v>
      </c>
      <c r="H69" s="36">
        <v>0</v>
      </c>
      <c r="I69" s="36">
        <f>ROUND(G69*H69,P4)</f>
        <v>0</v>
      </c>
      <c r="J69" s="31"/>
      <c r="O69" s="37">
        <f>I69*0.21</f>
        <v>0</v>
      </c>
      <c r="P69">
        <v>3</v>
      </c>
    </row>
    <row r="70" spans="1:16" x14ac:dyDescent="0.25">
      <c r="A70" s="31" t="s">
        <v>52</v>
      </c>
      <c r="B70" s="38"/>
      <c r="C70" s="39"/>
      <c r="D70" s="39"/>
      <c r="E70" s="45" t="s">
        <v>48</v>
      </c>
      <c r="F70" s="39"/>
      <c r="G70" s="39"/>
      <c r="H70" s="39"/>
      <c r="I70" s="39"/>
      <c r="J70" s="40"/>
    </row>
    <row r="71" spans="1:16" x14ac:dyDescent="0.25">
      <c r="A71" s="31" t="s">
        <v>54</v>
      </c>
      <c r="B71" s="38"/>
      <c r="C71" s="39"/>
      <c r="D71" s="39"/>
      <c r="E71" s="45" t="s">
        <v>48</v>
      </c>
      <c r="F71" s="39"/>
      <c r="G71" s="39"/>
      <c r="H71" s="39"/>
      <c r="I71" s="39"/>
      <c r="J71" s="40"/>
    </row>
    <row r="72" spans="1:16" x14ac:dyDescent="0.25">
      <c r="A72" s="31" t="s">
        <v>46</v>
      </c>
      <c r="B72" s="31">
        <v>22</v>
      </c>
      <c r="C72" s="32" t="s">
        <v>1024</v>
      </c>
      <c r="D72" s="31" t="s">
        <v>57</v>
      </c>
      <c r="E72" s="33" t="s">
        <v>1025</v>
      </c>
      <c r="F72" s="34" t="s">
        <v>982</v>
      </c>
      <c r="G72" s="35">
        <v>40</v>
      </c>
      <c r="H72" s="36">
        <v>0</v>
      </c>
      <c r="I72" s="36">
        <f>ROUND(G72*H72,P4)</f>
        <v>0</v>
      </c>
      <c r="J72" s="31"/>
      <c r="O72" s="37">
        <f>I72*0.21</f>
        <v>0</v>
      </c>
      <c r="P72">
        <v>3</v>
      </c>
    </row>
    <row r="73" spans="1:16" x14ac:dyDescent="0.25">
      <c r="A73" s="31" t="s">
        <v>52</v>
      </c>
      <c r="B73" s="38"/>
      <c r="C73" s="39"/>
      <c r="D73" s="39"/>
      <c r="E73" s="45" t="s">
        <v>48</v>
      </c>
      <c r="F73" s="39"/>
      <c r="G73" s="39"/>
      <c r="H73" s="39"/>
      <c r="I73" s="39"/>
      <c r="J73" s="40"/>
    </row>
    <row r="74" spans="1:16" x14ac:dyDescent="0.25">
      <c r="A74" s="31" t="s">
        <v>54</v>
      </c>
      <c r="B74" s="38"/>
      <c r="C74" s="39"/>
      <c r="D74" s="39"/>
      <c r="E74" s="45" t="s">
        <v>48</v>
      </c>
      <c r="F74" s="39"/>
      <c r="G74" s="39"/>
      <c r="H74" s="39"/>
      <c r="I74" s="39"/>
      <c r="J74" s="40"/>
    </row>
    <row r="75" spans="1:16" x14ac:dyDescent="0.25">
      <c r="A75" s="31" t="s">
        <v>46</v>
      </c>
      <c r="B75" s="31">
        <v>23</v>
      </c>
      <c r="C75" s="32" t="s">
        <v>1026</v>
      </c>
      <c r="D75" s="31" t="s">
        <v>57</v>
      </c>
      <c r="E75" s="33" t="s">
        <v>1027</v>
      </c>
      <c r="F75" s="34" t="s">
        <v>1028</v>
      </c>
      <c r="G75" s="35">
        <v>450</v>
      </c>
      <c r="H75" s="36">
        <v>0</v>
      </c>
      <c r="I75" s="36">
        <f>ROUND(G75*H75,P4)</f>
        <v>0</v>
      </c>
      <c r="J75" s="31"/>
      <c r="O75" s="37">
        <f>I75*0.21</f>
        <v>0</v>
      </c>
      <c r="P75">
        <v>3</v>
      </c>
    </row>
    <row r="76" spans="1:16" x14ac:dyDescent="0.25">
      <c r="A76" s="31" t="s">
        <v>52</v>
      </c>
      <c r="B76" s="38"/>
      <c r="C76" s="39"/>
      <c r="D76" s="39"/>
      <c r="E76" s="45" t="s">
        <v>48</v>
      </c>
      <c r="F76" s="39"/>
      <c r="G76" s="39"/>
      <c r="H76" s="39"/>
      <c r="I76" s="39"/>
      <c r="J76" s="40"/>
    </row>
    <row r="77" spans="1:16" x14ac:dyDescent="0.25">
      <c r="A77" s="31" t="s">
        <v>54</v>
      </c>
      <c r="B77" s="38"/>
      <c r="C77" s="39"/>
      <c r="D77" s="39"/>
      <c r="E77" s="45" t="s">
        <v>48</v>
      </c>
      <c r="F77" s="39"/>
      <c r="G77" s="39"/>
      <c r="H77" s="39"/>
      <c r="I77" s="39"/>
      <c r="J77" s="40"/>
    </row>
    <row r="78" spans="1:16" x14ac:dyDescent="0.25">
      <c r="A78" s="31" t="s">
        <v>46</v>
      </c>
      <c r="B78" s="31">
        <v>24</v>
      </c>
      <c r="C78" s="32" t="s">
        <v>1029</v>
      </c>
      <c r="D78" s="31" t="s">
        <v>57</v>
      </c>
      <c r="E78" s="33" t="s">
        <v>1030</v>
      </c>
      <c r="F78" s="34" t="s">
        <v>1028</v>
      </c>
      <c r="G78" s="35">
        <v>450</v>
      </c>
      <c r="H78" s="36">
        <v>0</v>
      </c>
      <c r="I78" s="36">
        <f>ROUND(G78*H78,P4)</f>
        <v>0</v>
      </c>
      <c r="J78" s="31"/>
      <c r="O78" s="37">
        <f>I78*0.21</f>
        <v>0</v>
      </c>
      <c r="P78">
        <v>3</v>
      </c>
    </row>
    <row r="79" spans="1:16" x14ac:dyDescent="0.25">
      <c r="A79" s="31" t="s">
        <v>52</v>
      </c>
      <c r="B79" s="38"/>
      <c r="C79" s="39"/>
      <c r="D79" s="39"/>
      <c r="E79" s="45" t="s">
        <v>48</v>
      </c>
      <c r="F79" s="39"/>
      <c r="G79" s="39"/>
      <c r="H79" s="39"/>
      <c r="I79" s="39"/>
      <c r="J79" s="40"/>
    </row>
    <row r="80" spans="1:16" x14ac:dyDescent="0.25">
      <c r="A80" s="31" t="s">
        <v>54</v>
      </c>
      <c r="B80" s="38"/>
      <c r="C80" s="39"/>
      <c r="D80" s="39"/>
      <c r="E80" s="45" t="s">
        <v>48</v>
      </c>
      <c r="F80" s="39"/>
      <c r="G80" s="39"/>
      <c r="H80" s="39"/>
      <c r="I80" s="39"/>
      <c r="J80" s="40"/>
    </row>
    <row r="81" spans="1:16" x14ac:dyDescent="0.25">
      <c r="A81" s="31" t="s">
        <v>46</v>
      </c>
      <c r="B81" s="31">
        <v>25</v>
      </c>
      <c r="C81" s="32" t="s">
        <v>1031</v>
      </c>
      <c r="D81" s="31" t="s">
        <v>57</v>
      </c>
      <c r="E81" s="33" t="s">
        <v>1032</v>
      </c>
      <c r="F81" s="34" t="s">
        <v>1028</v>
      </c>
      <c r="G81" s="35">
        <v>40</v>
      </c>
      <c r="H81" s="36">
        <v>0</v>
      </c>
      <c r="I81" s="36">
        <f>ROUND(G81*H81,P4)</f>
        <v>0</v>
      </c>
      <c r="J81" s="31"/>
      <c r="O81" s="37">
        <f>I81*0.21</f>
        <v>0</v>
      </c>
      <c r="P81">
        <v>3</v>
      </c>
    </row>
    <row r="82" spans="1:16" x14ac:dyDescent="0.25">
      <c r="A82" s="31" t="s">
        <v>52</v>
      </c>
      <c r="B82" s="38"/>
      <c r="C82" s="39"/>
      <c r="D82" s="39"/>
      <c r="E82" s="45" t="s">
        <v>48</v>
      </c>
      <c r="F82" s="39"/>
      <c r="G82" s="39"/>
      <c r="H82" s="39"/>
      <c r="I82" s="39"/>
      <c r="J82" s="40"/>
    </row>
    <row r="83" spans="1:16" x14ac:dyDescent="0.25">
      <c r="A83" s="31" t="s">
        <v>54</v>
      </c>
      <c r="B83" s="38"/>
      <c r="C83" s="39"/>
      <c r="D83" s="39"/>
      <c r="E83" s="45" t="s">
        <v>48</v>
      </c>
      <c r="F83" s="39"/>
      <c r="G83" s="39"/>
      <c r="H83" s="39"/>
      <c r="I83" s="39"/>
      <c r="J83" s="40"/>
    </row>
    <row r="84" spans="1:16" x14ac:dyDescent="0.25">
      <c r="A84" s="31" t="s">
        <v>46</v>
      </c>
      <c r="B84" s="31">
        <v>26</v>
      </c>
      <c r="C84" s="32" t="s">
        <v>1033</v>
      </c>
      <c r="D84" s="31" t="s">
        <v>57</v>
      </c>
      <c r="E84" s="33" t="s">
        <v>1034</v>
      </c>
      <c r="F84" s="34" t="s">
        <v>1028</v>
      </c>
      <c r="G84" s="35">
        <v>40</v>
      </c>
      <c r="H84" s="36">
        <v>0</v>
      </c>
      <c r="I84" s="36">
        <f>ROUND(G84*H84,P4)</f>
        <v>0</v>
      </c>
      <c r="J84" s="31"/>
      <c r="O84" s="37">
        <f>I84*0.21</f>
        <v>0</v>
      </c>
      <c r="P84">
        <v>3</v>
      </c>
    </row>
    <row r="85" spans="1:16" x14ac:dyDescent="0.25">
      <c r="A85" s="31" t="s">
        <v>52</v>
      </c>
      <c r="B85" s="38"/>
      <c r="C85" s="39"/>
      <c r="D85" s="39"/>
      <c r="E85" s="45" t="s">
        <v>48</v>
      </c>
      <c r="F85" s="39"/>
      <c r="G85" s="39"/>
      <c r="H85" s="39"/>
      <c r="I85" s="39"/>
      <c r="J85" s="40"/>
    </row>
    <row r="86" spans="1:16" x14ac:dyDescent="0.25">
      <c r="A86" s="31" t="s">
        <v>54</v>
      </c>
      <c r="B86" s="38"/>
      <c r="C86" s="39"/>
      <c r="D86" s="39"/>
      <c r="E86" s="45" t="s">
        <v>48</v>
      </c>
      <c r="F86" s="39"/>
      <c r="G86" s="39"/>
      <c r="H86" s="39"/>
      <c r="I86" s="39"/>
      <c r="J86" s="40"/>
    </row>
    <row r="87" spans="1:16" x14ac:dyDescent="0.25">
      <c r="A87" s="31" t="s">
        <v>46</v>
      </c>
      <c r="B87" s="31">
        <v>27</v>
      </c>
      <c r="C87" s="32" t="s">
        <v>1035</v>
      </c>
      <c r="D87" s="31" t="s">
        <v>57</v>
      </c>
      <c r="E87" s="33" t="s">
        <v>1036</v>
      </c>
      <c r="F87" s="34" t="s">
        <v>1028</v>
      </c>
      <c r="G87" s="35">
        <v>490</v>
      </c>
      <c r="H87" s="36">
        <v>0</v>
      </c>
      <c r="I87" s="36">
        <f>ROUND(G87*H87,P4)</f>
        <v>0</v>
      </c>
      <c r="J87" s="31"/>
      <c r="O87" s="37">
        <f>I87*0.21</f>
        <v>0</v>
      </c>
      <c r="P87">
        <v>3</v>
      </c>
    </row>
    <row r="88" spans="1:16" x14ac:dyDescent="0.25">
      <c r="A88" s="31" t="s">
        <v>52</v>
      </c>
      <c r="B88" s="38"/>
      <c r="C88" s="39"/>
      <c r="D88" s="39"/>
      <c r="E88" s="45" t="s">
        <v>48</v>
      </c>
      <c r="F88" s="39"/>
      <c r="G88" s="39"/>
      <c r="H88" s="39"/>
      <c r="I88" s="39"/>
      <c r="J88" s="40"/>
    </row>
    <row r="89" spans="1:16" x14ac:dyDescent="0.25">
      <c r="A89" s="31" t="s">
        <v>54</v>
      </c>
      <c r="B89" s="38"/>
      <c r="C89" s="39"/>
      <c r="D89" s="39"/>
      <c r="E89" s="45" t="s">
        <v>48</v>
      </c>
      <c r="F89" s="39"/>
      <c r="G89" s="39"/>
      <c r="H89" s="39"/>
      <c r="I89" s="39"/>
      <c r="J89" s="40"/>
    </row>
    <row r="90" spans="1:16" x14ac:dyDescent="0.25">
      <c r="A90" s="31" t="s">
        <v>46</v>
      </c>
      <c r="B90" s="31">
        <v>28</v>
      </c>
      <c r="C90" s="32" t="s">
        <v>1037</v>
      </c>
      <c r="D90" s="31" t="s">
        <v>57</v>
      </c>
      <c r="E90" s="33" t="s">
        <v>1038</v>
      </c>
      <c r="F90" s="34" t="s">
        <v>136</v>
      </c>
      <c r="G90" s="35">
        <v>490</v>
      </c>
      <c r="H90" s="36">
        <v>0</v>
      </c>
      <c r="I90" s="36">
        <f>ROUND(G90*H90,P4)</f>
        <v>0</v>
      </c>
      <c r="J90" s="31"/>
      <c r="O90" s="37">
        <f>I90*0.21</f>
        <v>0</v>
      </c>
      <c r="P90">
        <v>3</v>
      </c>
    </row>
    <row r="91" spans="1:16" x14ac:dyDescent="0.25">
      <c r="A91" s="31" t="s">
        <v>52</v>
      </c>
      <c r="B91" s="38"/>
      <c r="C91" s="39"/>
      <c r="D91" s="39"/>
      <c r="E91" s="45" t="s">
        <v>48</v>
      </c>
      <c r="F91" s="39"/>
      <c r="G91" s="39"/>
      <c r="H91" s="39"/>
      <c r="I91" s="39"/>
      <c r="J91" s="40"/>
    </row>
    <row r="92" spans="1:16" x14ac:dyDescent="0.25">
      <c r="A92" s="31" t="s">
        <v>54</v>
      </c>
      <c r="B92" s="38"/>
      <c r="C92" s="39"/>
      <c r="D92" s="39"/>
      <c r="E92" s="45" t="s">
        <v>48</v>
      </c>
      <c r="F92" s="39"/>
      <c r="G92" s="39"/>
      <c r="H92" s="39"/>
      <c r="I92" s="39"/>
      <c r="J92" s="40"/>
    </row>
    <row r="93" spans="1:16" x14ac:dyDescent="0.25">
      <c r="A93" s="31" t="s">
        <v>46</v>
      </c>
      <c r="B93" s="31">
        <v>29</v>
      </c>
      <c r="C93" s="32" t="s">
        <v>1039</v>
      </c>
      <c r="D93" s="31" t="s">
        <v>57</v>
      </c>
      <c r="E93" s="33" t="s">
        <v>1040</v>
      </c>
      <c r="F93" s="34" t="s">
        <v>105</v>
      </c>
      <c r="G93" s="35">
        <v>245</v>
      </c>
      <c r="H93" s="36">
        <v>0</v>
      </c>
      <c r="I93" s="36">
        <f>ROUND(G93*H93,P4)</f>
        <v>0</v>
      </c>
      <c r="J93" s="31"/>
      <c r="O93" s="37">
        <f>I93*0.21</f>
        <v>0</v>
      </c>
      <c r="P93">
        <v>3</v>
      </c>
    </row>
    <row r="94" spans="1:16" x14ac:dyDescent="0.25">
      <c r="A94" s="31" t="s">
        <v>52</v>
      </c>
      <c r="B94" s="38"/>
      <c r="C94" s="39"/>
      <c r="D94" s="39"/>
      <c r="E94" s="45" t="s">
        <v>48</v>
      </c>
      <c r="F94" s="39"/>
      <c r="G94" s="39"/>
      <c r="H94" s="39"/>
      <c r="I94" s="39"/>
      <c r="J94" s="40"/>
    </row>
    <row r="95" spans="1:16" x14ac:dyDescent="0.25">
      <c r="A95" s="31" t="s">
        <v>54</v>
      </c>
      <c r="B95" s="38"/>
      <c r="C95" s="39"/>
      <c r="D95" s="39"/>
      <c r="E95" s="45" t="s">
        <v>48</v>
      </c>
      <c r="F95" s="39"/>
      <c r="G95" s="39"/>
      <c r="H95" s="39"/>
      <c r="I95" s="39"/>
      <c r="J95" s="40"/>
    </row>
    <row r="96" spans="1:16" x14ac:dyDescent="0.25">
      <c r="A96" s="31" t="s">
        <v>46</v>
      </c>
      <c r="B96" s="31">
        <v>30</v>
      </c>
      <c r="C96" s="32" t="s">
        <v>1041</v>
      </c>
      <c r="D96" s="31" t="s">
        <v>57</v>
      </c>
      <c r="E96" s="33" t="s">
        <v>1042</v>
      </c>
      <c r="F96" s="34" t="s">
        <v>764</v>
      </c>
      <c r="G96" s="35">
        <v>30</v>
      </c>
      <c r="H96" s="36">
        <v>0</v>
      </c>
      <c r="I96" s="36">
        <f>ROUND(G96*H96,P4)</f>
        <v>0</v>
      </c>
      <c r="J96" s="31"/>
      <c r="O96" s="37">
        <f>I96*0.21</f>
        <v>0</v>
      </c>
      <c r="P96">
        <v>3</v>
      </c>
    </row>
    <row r="97" spans="1:16" x14ac:dyDescent="0.25">
      <c r="A97" s="31" t="s">
        <v>52</v>
      </c>
      <c r="B97" s="38"/>
      <c r="C97" s="39"/>
      <c r="D97" s="39"/>
      <c r="E97" s="45" t="s">
        <v>48</v>
      </c>
      <c r="F97" s="39"/>
      <c r="G97" s="39"/>
      <c r="H97" s="39"/>
      <c r="I97" s="39"/>
      <c r="J97" s="40"/>
    </row>
    <row r="98" spans="1:16" x14ac:dyDescent="0.25">
      <c r="A98" s="31" t="s">
        <v>54</v>
      </c>
      <c r="B98" s="38"/>
      <c r="C98" s="39"/>
      <c r="D98" s="39"/>
      <c r="E98" s="45" t="s">
        <v>48</v>
      </c>
      <c r="F98" s="39"/>
      <c r="G98" s="39"/>
      <c r="H98" s="39"/>
      <c r="I98" s="39"/>
      <c r="J98" s="40"/>
    </row>
    <row r="99" spans="1:16" x14ac:dyDescent="0.25">
      <c r="A99" s="31" t="s">
        <v>46</v>
      </c>
      <c r="B99" s="31">
        <v>31</v>
      </c>
      <c r="C99" s="32" t="s">
        <v>1043</v>
      </c>
      <c r="D99" s="31" t="s">
        <v>57</v>
      </c>
      <c r="E99" s="33" t="s">
        <v>1044</v>
      </c>
      <c r="F99" s="34" t="s">
        <v>982</v>
      </c>
      <c r="G99" s="35">
        <v>4</v>
      </c>
      <c r="H99" s="36">
        <v>0</v>
      </c>
      <c r="I99" s="36">
        <f>ROUND(G99*H99,P4)</f>
        <v>0</v>
      </c>
      <c r="J99" s="31"/>
      <c r="O99" s="37">
        <f>I99*0.21</f>
        <v>0</v>
      </c>
      <c r="P99">
        <v>3</v>
      </c>
    </row>
    <row r="100" spans="1:16" x14ac:dyDescent="0.25">
      <c r="A100" s="31" t="s">
        <v>52</v>
      </c>
      <c r="B100" s="38"/>
      <c r="C100" s="39"/>
      <c r="D100" s="39"/>
      <c r="E100" s="45" t="s">
        <v>48</v>
      </c>
      <c r="F100" s="39"/>
      <c r="G100" s="39"/>
      <c r="H100" s="39"/>
      <c r="I100" s="39"/>
      <c r="J100" s="40"/>
    </row>
    <row r="101" spans="1:16" x14ac:dyDescent="0.25">
      <c r="A101" s="31" t="s">
        <v>54</v>
      </c>
      <c r="B101" s="38"/>
      <c r="C101" s="39"/>
      <c r="D101" s="39"/>
      <c r="E101" s="45" t="s">
        <v>48</v>
      </c>
      <c r="F101" s="39"/>
      <c r="G101" s="39"/>
      <c r="H101" s="39"/>
      <c r="I101" s="39"/>
      <c r="J101" s="40"/>
    </row>
    <row r="102" spans="1:16" x14ac:dyDescent="0.25">
      <c r="A102" s="31" t="s">
        <v>46</v>
      </c>
      <c r="B102" s="31">
        <v>32</v>
      </c>
      <c r="C102" s="32" t="s">
        <v>1045</v>
      </c>
      <c r="D102" s="31" t="s">
        <v>57</v>
      </c>
      <c r="E102" s="33" t="s">
        <v>1046</v>
      </c>
      <c r="F102" s="34" t="s">
        <v>982</v>
      </c>
      <c r="G102" s="35">
        <v>1</v>
      </c>
      <c r="H102" s="36">
        <v>0</v>
      </c>
      <c r="I102" s="36">
        <f>ROUND(G102*H102,P4)</f>
        <v>0</v>
      </c>
      <c r="J102" s="31"/>
      <c r="O102" s="37">
        <f>I102*0.21</f>
        <v>0</v>
      </c>
      <c r="P102">
        <v>3</v>
      </c>
    </row>
    <row r="103" spans="1:16" x14ac:dyDescent="0.25">
      <c r="A103" s="31" t="s">
        <v>52</v>
      </c>
      <c r="B103" s="38"/>
      <c r="C103" s="39"/>
      <c r="D103" s="39"/>
      <c r="E103" s="45" t="s">
        <v>48</v>
      </c>
      <c r="F103" s="39"/>
      <c r="G103" s="39"/>
      <c r="H103" s="39"/>
      <c r="I103" s="39"/>
      <c r="J103" s="40"/>
    </row>
    <row r="104" spans="1:16" x14ac:dyDescent="0.25">
      <c r="A104" s="31" t="s">
        <v>54</v>
      </c>
      <c r="B104" s="38"/>
      <c r="C104" s="39"/>
      <c r="D104" s="39"/>
      <c r="E104" s="45" t="s">
        <v>48</v>
      </c>
      <c r="F104" s="39"/>
      <c r="G104" s="39"/>
      <c r="H104" s="39"/>
      <c r="I104" s="39"/>
      <c r="J104" s="40"/>
    </row>
    <row r="105" spans="1:16" x14ac:dyDescent="0.25">
      <c r="A105" s="31" t="s">
        <v>46</v>
      </c>
      <c r="B105" s="31">
        <v>33</v>
      </c>
      <c r="C105" s="32" t="s">
        <v>1047</v>
      </c>
      <c r="D105" s="31" t="s">
        <v>57</v>
      </c>
      <c r="E105" s="33" t="s">
        <v>1048</v>
      </c>
      <c r="F105" s="34" t="s">
        <v>70</v>
      </c>
      <c r="G105" s="35">
        <v>65</v>
      </c>
      <c r="H105" s="36">
        <v>0</v>
      </c>
      <c r="I105" s="36">
        <f>ROUND(G105*H105,P4)</f>
        <v>0</v>
      </c>
      <c r="J105" s="31"/>
      <c r="O105" s="37">
        <f>I105*0.21</f>
        <v>0</v>
      </c>
      <c r="P105">
        <v>3</v>
      </c>
    </row>
    <row r="106" spans="1:16" x14ac:dyDescent="0.25">
      <c r="A106" s="31" t="s">
        <v>52</v>
      </c>
      <c r="B106" s="38"/>
      <c r="C106" s="39"/>
      <c r="D106" s="39"/>
      <c r="E106" s="45" t="s">
        <v>48</v>
      </c>
      <c r="F106" s="39"/>
      <c r="G106" s="39"/>
      <c r="H106" s="39"/>
      <c r="I106" s="39"/>
      <c r="J106" s="40"/>
    </row>
    <row r="107" spans="1:16" x14ac:dyDescent="0.25">
      <c r="A107" s="31" t="s">
        <v>54</v>
      </c>
      <c r="B107" s="38"/>
      <c r="C107" s="39"/>
      <c r="D107" s="39"/>
      <c r="E107" s="45" t="s">
        <v>48</v>
      </c>
      <c r="F107" s="39"/>
      <c r="G107" s="39"/>
      <c r="H107" s="39"/>
      <c r="I107" s="39"/>
      <c r="J107" s="40"/>
    </row>
    <row r="108" spans="1:16" x14ac:dyDescent="0.25">
      <c r="A108" s="31" t="s">
        <v>46</v>
      </c>
      <c r="B108" s="31">
        <v>34</v>
      </c>
      <c r="C108" s="32" t="s">
        <v>1049</v>
      </c>
      <c r="D108" s="31" t="s">
        <v>57</v>
      </c>
      <c r="E108" s="33" t="s">
        <v>1050</v>
      </c>
      <c r="F108" s="34" t="s">
        <v>764</v>
      </c>
      <c r="G108" s="35">
        <v>6</v>
      </c>
      <c r="H108" s="36">
        <v>0</v>
      </c>
      <c r="I108" s="36">
        <f>ROUND(G108*H108,P4)</f>
        <v>0</v>
      </c>
      <c r="J108" s="31"/>
      <c r="O108" s="37">
        <f>I108*0.21</f>
        <v>0</v>
      </c>
      <c r="P108">
        <v>3</v>
      </c>
    </row>
    <row r="109" spans="1:16" x14ac:dyDescent="0.25">
      <c r="A109" s="31" t="s">
        <v>52</v>
      </c>
      <c r="B109" s="38"/>
      <c r="C109" s="39"/>
      <c r="D109" s="39"/>
      <c r="E109" s="45" t="s">
        <v>48</v>
      </c>
      <c r="F109" s="39"/>
      <c r="G109" s="39"/>
      <c r="H109" s="39"/>
      <c r="I109" s="39"/>
      <c r="J109" s="40"/>
    </row>
    <row r="110" spans="1:16" x14ac:dyDescent="0.25">
      <c r="A110" s="31" t="s">
        <v>54</v>
      </c>
      <c r="B110" s="38"/>
      <c r="C110" s="39"/>
      <c r="D110" s="39"/>
      <c r="E110" s="45" t="s">
        <v>48</v>
      </c>
      <c r="F110" s="39"/>
      <c r="G110" s="39"/>
      <c r="H110" s="39"/>
      <c r="I110" s="39"/>
      <c r="J110" s="40"/>
    </row>
    <row r="111" spans="1:16" x14ac:dyDescent="0.25">
      <c r="A111" s="31" t="s">
        <v>46</v>
      </c>
      <c r="B111" s="31">
        <v>35</v>
      </c>
      <c r="C111" s="32" t="s">
        <v>1051</v>
      </c>
      <c r="D111" s="31" t="s">
        <v>57</v>
      </c>
      <c r="E111" s="33" t="s">
        <v>1052</v>
      </c>
      <c r="F111" s="34" t="s">
        <v>764</v>
      </c>
      <c r="G111" s="35">
        <v>6</v>
      </c>
      <c r="H111" s="36">
        <v>0</v>
      </c>
      <c r="I111" s="36">
        <f>ROUND(G111*H111,P4)</f>
        <v>0</v>
      </c>
      <c r="J111" s="31"/>
      <c r="O111" s="37">
        <f>I111*0.21</f>
        <v>0</v>
      </c>
      <c r="P111">
        <v>3</v>
      </c>
    </row>
    <row r="112" spans="1:16" x14ac:dyDescent="0.25">
      <c r="A112" s="31" t="s">
        <v>52</v>
      </c>
      <c r="B112" s="38"/>
      <c r="C112" s="39"/>
      <c r="D112" s="39"/>
      <c r="E112" s="45" t="s">
        <v>48</v>
      </c>
      <c r="F112" s="39"/>
      <c r="G112" s="39"/>
      <c r="H112" s="39"/>
      <c r="I112" s="39"/>
      <c r="J112" s="40"/>
    </row>
    <row r="113" spans="1:16" x14ac:dyDescent="0.25">
      <c r="A113" s="31" t="s">
        <v>54</v>
      </c>
      <c r="B113" s="38"/>
      <c r="C113" s="39"/>
      <c r="D113" s="39"/>
      <c r="E113" s="45" t="s">
        <v>48</v>
      </c>
      <c r="F113" s="39"/>
      <c r="G113" s="39"/>
      <c r="H113" s="39"/>
      <c r="I113" s="39"/>
      <c r="J113" s="40"/>
    </row>
    <row r="114" spans="1:16" x14ac:dyDescent="0.25">
      <c r="A114" s="31" t="s">
        <v>46</v>
      </c>
      <c r="B114" s="31">
        <v>36</v>
      </c>
      <c r="C114" s="32" t="s">
        <v>1053</v>
      </c>
      <c r="D114" s="31" t="s">
        <v>57</v>
      </c>
      <c r="E114" s="33" t="s">
        <v>1054</v>
      </c>
      <c r="F114" s="34" t="s">
        <v>764</v>
      </c>
      <c r="G114" s="35">
        <v>20</v>
      </c>
      <c r="H114" s="36">
        <v>0</v>
      </c>
      <c r="I114" s="36">
        <f>ROUND(G114*H114,P4)</f>
        <v>0</v>
      </c>
      <c r="J114" s="31"/>
      <c r="O114" s="37">
        <f>I114*0.21</f>
        <v>0</v>
      </c>
      <c r="P114">
        <v>3</v>
      </c>
    </row>
    <row r="115" spans="1:16" x14ac:dyDescent="0.25">
      <c r="A115" s="31" t="s">
        <v>52</v>
      </c>
      <c r="B115" s="38"/>
      <c r="C115" s="39"/>
      <c r="D115" s="39"/>
      <c r="E115" s="45" t="s">
        <v>48</v>
      </c>
      <c r="F115" s="39"/>
      <c r="G115" s="39"/>
      <c r="H115" s="39"/>
      <c r="I115" s="39"/>
      <c r="J115" s="40"/>
    </row>
    <row r="116" spans="1:16" x14ac:dyDescent="0.25">
      <c r="A116" s="31" t="s">
        <v>54</v>
      </c>
      <c r="B116" s="38"/>
      <c r="C116" s="39"/>
      <c r="D116" s="39"/>
      <c r="E116" s="45" t="s">
        <v>48</v>
      </c>
      <c r="F116" s="39"/>
      <c r="G116" s="39"/>
      <c r="H116" s="39"/>
      <c r="I116" s="39"/>
      <c r="J116" s="40"/>
    </row>
    <row r="117" spans="1:16" x14ac:dyDescent="0.25">
      <c r="A117" s="31" t="s">
        <v>46</v>
      </c>
      <c r="B117" s="31">
        <v>37</v>
      </c>
      <c r="C117" s="32" t="s">
        <v>1055</v>
      </c>
      <c r="D117" s="31" t="s">
        <v>57</v>
      </c>
      <c r="E117" s="33" t="s">
        <v>1056</v>
      </c>
      <c r="F117" s="34" t="s">
        <v>764</v>
      </c>
      <c r="G117" s="35">
        <v>25</v>
      </c>
      <c r="H117" s="36">
        <v>0</v>
      </c>
      <c r="I117" s="36">
        <f>ROUND(G117*H117,P4)</f>
        <v>0</v>
      </c>
      <c r="J117" s="31"/>
      <c r="O117" s="37">
        <f>I117*0.21</f>
        <v>0</v>
      </c>
      <c r="P117">
        <v>3</v>
      </c>
    </row>
    <row r="118" spans="1:16" x14ac:dyDescent="0.25">
      <c r="A118" s="31" t="s">
        <v>52</v>
      </c>
      <c r="B118" s="38"/>
      <c r="C118" s="39"/>
      <c r="D118" s="39"/>
      <c r="E118" s="45" t="s">
        <v>48</v>
      </c>
      <c r="F118" s="39"/>
      <c r="G118" s="39"/>
      <c r="H118" s="39"/>
      <c r="I118" s="39"/>
      <c r="J118" s="40"/>
    </row>
    <row r="119" spans="1:16" x14ac:dyDescent="0.25">
      <c r="A119" s="31" t="s">
        <v>54</v>
      </c>
      <c r="B119" s="38"/>
      <c r="C119" s="39"/>
      <c r="D119" s="39"/>
      <c r="E119" s="45" t="s">
        <v>48</v>
      </c>
      <c r="F119" s="39"/>
      <c r="G119" s="39"/>
      <c r="H119" s="39"/>
      <c r="I119" s="39"/>
      <c r="J119" s="40"/>
    </row>
    <row r="120" spans="1:16" x14ac:dyDescent="0.25">
      <c r="A120" s="31" t="s">
        <v>46</v>
      </c>
      <c r="B120" s="31">
        <v>38</v>
      </c>
      <c r="C120" s="32" t="s">
        <v>1057</v>
      </c>
      <c r="D120" s="31" t="s">
        <v>57</v>
      </c>
      <c r="E120" s="33" t="s">
        <v>1058</v>
      </c>
      <c r="F120" s="34" t="s">
        <v>982</v>
      </c>
      <c r="G120" s="35">
        <v>1</v>
      </c>
      <c r="H120" s="36">
        <v>0</v>
      </c>
      <c r="I120" s="36">
        <f>ROUND(G120*H120,P4)</f>
        <v>0</v>
      </c>
      <c r="J120" s="31"/>
      <c r="O120" s="37">
        <f>I120*0.21</f>
        <v>0</v>
      </c>
      <c r="P120">
        <v>3</v>
      </c>
    </row>
    <row r="121" spans="1:16" x14ac:dyDescent="0.25">
      <c r="A121" s="31" t="s">
        <v>52</v>
      </c>
      <c r="B121" s="38"/>
      <c r="C121" s="39"/>
      <c r="D121" s="39"/>
      <c r="E121" s="45" t="s">
        <v>48</v>
      </c>
      <c r="F121" s="39"/>
      <c r="G121" s="39"/>
      <c r="H121" s="39"/>
      <c r="I121" s="39"/>
      <c r="J121" s="40"/>
    </row>
    <row r="122" spans="1:16" x14ac:dyDescent="0.25">
      <c r="A122" s="31" t="s">
        <v>54</v>
      </c>
      <c r="B122" s="38"/>
      <c r="C122" s="39"/>
      <c r="D122" s="39"/>
      <c r="E122" s="45" t="s">
        <v>48</v>
      </c>
      <c r="F122" s="39"/>
      <c r="G122" s="39"/>
      <c r="H122" s="39"/>
      <c r="I122" s="39"/>
      <c r="J122" s="40"/>
    </row>
    <row r="123" spans="1:16" x14ac:dyDescent="0.25">
      <c r="A123" s="31" t="s">
        <v>46</v>
      </c>
      <c r="B123" s="31">
        <v>39</v>
      </c>
      <c r="C123" s="32" t="s">
        <v>1059</v>
      </c>
      <c r="D123" s="31" t="s">
        <v>57</v>
      </c>
      <c r="E123" s="33" t="s">
        <v>1060</v>
      </c>
      <c r="F123" s="34" t="s">
        <v>982</v>
      </c>
      <c r="G123" s="35">
        <v>1</v>
      </c>
      <c r="H123" s="36">
        <v>0</v>
      </c>
      <c r="I123" s="36">
        <f>ROUND(G123*H123,P4)</f>
        <v>0</v>
      </c>
      <c r="J123" s="31"/>
      <c r="O123" s="37">
        <f>I123*0.21</f>
        <v>0</v>
      </c>
      <c r="P123">
        <v>3</v>
      </c>
    </row>
    <row r="124" spans="1:16" x14ac:dyDescent="0.25">
      <c r="A124" s="31" t="s">
        <v>52</v>
      </c>
      <c r="B124" s="38"/>
      <c r="C124" s="39"/>
      <c r="D124" s="39"/>
      <c r="E124" s="45" t="s">
        <v>48</v>
      </c>
      <c r="F124" s="39"/>
      <c r="G124" s="39"/>
      <c r="H124" s="39"/>
      <c r="I124" s="39"/>
      <c r="J124" s="40"/>
    </row>
    <row r="125" spans="1:16" x14ac:dyDescent="0.25">
      <c r="A125" s="31" t="s">
        <v>54</v>
      </c>
      <c r="B125" s="38"/>
      <c r="C125" s="39"/>
      <c r="D125" s="39"/>
      <c r="E125" s="45" t="s">
        <v>48</v>
      </c>
      <c r="F125" s="39"/>
      <c r="G125" s="39"/>
      <c r="H125" s="39"/>
      <c r="I125" s="39"/>
      <c r="J125" s="40"/>
    </row>
    <row r="126" spans="1:16" x14ac:dyDescent="0.25">
      <c r="A126" s="31" t="s">
        <v>46</v>
      </c>
      <c r="B126" s="31">
        <v>40</v>
      </c>
      <c r="C126" s="32" t="s">
        <v>1061</v>
      </c>
      <c r="D126" s="31" t="s">
        <v>57</v>
      </c>
      <c r="E126" s="33" t="s">
        <v>1062</v>
      </c>
      <c r="F126" s="34" t="s">
        <v>1063</v>
      </c>
      <c r="G126" s="35">
        <v>0.5</v>
      </c>
      <c r="H126" s="36">
        <v>0</v>
      </c>
      <c r="I126" s="36">
        <f>ROUND(G126*H126,P4)</f>
        <v>0</v>
      </c>
      <c r="J126" s="31"/>
      <c r="O126" s="37">
        <f>I126*0.21</f>
        <v>0</v>
      </c>
      <c r="P126">
        <v>3</v>
      </c>
    </row>
    <row r="127" spans="1:16" x14ac:dyDescent="0.25">
      <c r="A127" s="31" t="s">
        <v>52</v>
      </c>
      <c r="B127" s="38"/>
      <c r="C127" s="39"/>
      <c r="D127" s="39"/>
      <c r="E127" s="45" t="s">
        <v>48</v>
      </c>
      <c r="F127" s="39"/>
      <c r="G127" s="39"/>
      <c r="H127" s="39"/>
      <c r="I127" s="39"/>
      <c r="J127" s="40"/>
    </row>
    <row r="128" spans="1:16" x14ac:dyDescent="0.25">
      <c r="A128" s="31" t="s">
        <v>54</v>
      </c>
      <c r="B128" s="38"/>
      <c r="C128" s="39"/>
      <c r="D128" s="39"/>
      <c r="E128" s="45" t="s">
        <v>48</v>
      </c>
      <c r="F128" s="39"/>
      <c r="G128" s="39"/>
      <c r="H128" s="39"/>
      <c r="I128" s="39"/>
      <c r="J128" s="40"/>
    </row>
    <row r="129" spans="1:16" x14ac:dyDescent="0.25">
      <c r="A129" s="31" t="s">
        <v>46</v>
      </c>
      <c r="B129" s="31">
        <v>41</v>
      </c>
      <c r="C129" s="32" t="s">
        <v>1064</v>
      </c>
      <c r="D129" s="31" t="s">
        <v>57</v>
      </c>
      <c r="E129" s="33" t="s">
        <v>1065</v>
      </c>
      <c r="F129" s="34" t="s">
        <v>982</v>
      </c>
      <c r="G129" s="35">
        <v>1</v>
      </c>
      <c r="H129" s="36">
        <v>0</v>
      </c>
      <c r="I129" s="36">
        <f>ROUND(G129*H129,P4)</f>
        <v>0</v>
      </c>
      <c r="J129" s="31"/>
      <c r="O129" s="37">
        <f>I129*0.21</f>
        <v>0</v>
      </c>
      <c r="P129">
        <v>3</v>
      </c>
    </row>
    <row r="130" spans="1:16" x14ac:dyDescent="0.25">
      <c r="A130" s="31" t="s">
        <v>52</v>
      </c>
      <c r="B130" s="38"/>
      <c r="C130" s="39"/>
      <c r="D130" s="39"/>
      <c r="E130" s="45" t="s">
        <v>48</v>
      </c>
      <c r="F130" s="39"/>
      <c r="G130" s="39"/>
      <c r="H130" s="39"/>
      <c r="I130" s="39"/>
      <c r="J130" s="40"/>
    </row>
    <row r="131" spans="1:16" x14ac:dyDescent="0.25">
      <c r="A131" s="31" t="s">
        <v>54</v>
      </c>
      <c r="B131" s="42"/>
      <c r="C131" s="43"/>
      <c r="D131" s="43"/>
      <c r="E131" s="46" t="s">
        <v>48</v>
      </c>
      <c r="F131" s="43"/>
      <c r="G131" s="43"/>
      <c r="H131" s="43"/>
      <c r="I131" s="43"/>
      <c r="J131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" right="0.7" top="0.78740157499999996" bottom="0.78740157499999996" header="0.3" footer="0.3"/>
  <pageSetup fitToHeight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"/>
  <sheetViews>
    <sheetView topLeftCell="B1" workbookViewId="0">
      <selection activeCell="B1" sqref="B1"/>
    </sheetView>
  </sheetViews>
  <sheetFormatPr defaultRowHeight="15" x14ac:dyDescent="0.25"/>
  <cols>
    <col min="1" max="1" width="8.85546875" hidden="1"/>
    <col min="2" max="2" width="15.7109375" customWidth="1"/>
    <col min="3" max="3" width="9.42578125" customWidth="1"/>
    <col min="4" max="4" width="12.5703125" customWidth="1"/>
    <col min="5" max="5" width="63" customWidth="1"/>
    <col min="6" max="6" width="12.5703125" customWidth="1"/>
    <col min="7" max="9" width="15.7109375" customWidth="1"/>
    <col min="10" max="10" width="14.7109375" bestFit="1" customWidth="1"/>
    <col min="15" max="16" width="8.85546875" hidden="1"/>
  </cols>
  <sheetData>
    <row r="1" spans="1:16" x14ac:dyDescent="0.25">
      <c r="A1" s="1" t="s">
        <v>0</v>
      </c>
      <c r="B1" s="9"/>
      <c r="C1" s="10"/>
      <c r="D1" s="10"/>
      <c r="E1" s="11" t="s">
        <v>1</v>
      </c>
      <c r="F1" s="10"/>
      <c r="G1" s="10"/>
      <c r="H1" s="10"/>
      <c r="I1" s="10"/>
      <c r="J1" s="12"/>
      <c r="P1">
        <v>3</v>
      </c>
    </row>
    <row r="2" spans="1:16" ht="20.25" x14ac:dyDescent="0.25">
      <c r="A2" s="1"/>
      <c r="B2" s="13"/>
      <c r="C2" s="14"/>
      <c r="D2" s="14"/>
      <c r="E2" s="15" t="s">
        <v>25</v>
      </c>
      <c r="F2" s="14"/>
      <c r="G2" s="14"/>
      <c r="H2" s="14"/>
      <c r="I2" s="14"/>
      <c r="J2" s="16"/>
    </row>
    <row r="3" spans="1:16" ht="30" x14ac:dyDescent="0.25">
      <c r="A3" s="3" t="s">
        <v>26</v>
      </c>
      <c r="B3" s="17" t="s">
        <v>27</v>
      </c>
      <c r="C3" s="52" t="s">
        <v>28</v>
      </c>
      <c r="D3" s="53"/>
      <c r="E3" s="18" t="s">
        <v>29</v>
      </c>
      <c r="F3" s="14"/>
      <c r="G3" s="14"/>
      <c r="H3" s="19" t="s">
        <v>23</v>
      </c>
      <c r="I3" s="20">
        <f>SUMIFS(I8:I11,A8:A11,"SD")</f>
        <v>0</v>
      </c>
      <c r="J3" s="16"/>
      <c r="O3">
        <v>0</v>
      </c>
      <c r="P3">
        <v>2</v>
      </c>
    </row>
    <row r="4" spans="1:16" x14ac:dyDescent="0.25">
      <c r="A4" s="3" t="s">
        <v>30</v>
      </c>
      <c r="B4" s="17" t="s">
        <v>31</v>
      </c>
      <c r="C4" s="52" t="s">
        <v>23</v>
      </c>
      <c r="D4" s="53"/>
      <c r="E4" s="18" t="s">
        <v>24</v>
      </c>
      <c r="F4" s="14"/>
      <c r="G4" s="14"/>
      <c r="H4" s="14"/>
      <c r="I4" s="14"/>
      <c r="J4" s="16"/>
      <c r="O4">
        <v>0.15</v>
      </c>
      <c r="P4">
        <v>2</v>
      </c>
    </row>
    <row r="5" spans="1:16" x14ac:dyDescent="0.25">
      <c r="A5" s="54" t="s">
        <v>32</v>
      </c>
      <c r="B5" s="55" t="s">
        <v>33</v>
      </c>
      <c r="C5" s="50" t="s">
        <v>34</v>
      </c>
      <c r="D5" s="50" t="s">
        <v>35</v>
      </c>
      <c r="E5" s="50" t="s">
        <v>36</v>
      </c>
      <c r="F5" s="50" t="s">
        <v>37</v>
      </c>
      <c r="G5" s="50" t="s">
        <v>38</v>
      </c>
      <c r="H5" s="50" t="s">
        <v>39</v>
      </c>
      <c r="I5" s="50"/>
      <c r="J5" s="51" t="s">
        <v>40</v>
      </c>
      <c r="O5">
        <v>0.21</v>
      </c>
    </row>
    <row r="6" spans="1:16" x14ac:dyDescent="0.25">
      <c r="A6" s="54"/>
      <c r="B6" s="55"/>
      <c r="C6" s="50"/>
      <c r="D6" s="50"/>
      <c r="E6" s="50"/>
      <c r="F6" s="50"/>
      <c r="G6" s="50"/>
      <c r="H6" s="6" t="s">
        <v>41</v>
      </c>
      <c r="I6" s="6" t="s">
        <v>42</v>
      </c>
      <c r="J6" s="51"/>
    </row>
    <row r="7" spans="1:16" x14ac:dyDescent="0.25">
      <c r="A7" s="23">
        <v>0</v>
      </c>
      <c r="B7" s="21">
        <v>1</v>
      </c>
      <c r="C7" s="24">
        <v>2</v>
      </c>
      <c r="D7" s="6">
        <v>3</v>
      </c>
      <c r="E7" s="24">
        <v>4</v>
      </c>
      <c r="F7" s="6">
        <v>5</v>
      </c>
      <c r="G7" s="6">
        <v>6</v>
      </c>
      <c r="H7" s="6">
        <v>7</v>
      </c>
      <c r="I7" s="24">
        <v>8</v>
      </c>
      <c r="J7" s="22">
        <v>9</v>
      </c>
    </row>
    <row r="8" spans="1:16" x14ac:dyDescent="0.25">
      <c r="A8" s="25" t="s">
        <v>43</v>
      </c>
      <c r="B8" s="26"/>
      <c r="C8" s="27" t="s">
        <v>44</v>
      </c>
      <c r="D8" s="28"/>
      <c r="E8" s="25" t="s">
        <v>45</v>
      </c>
      <c r="F8" s="28"/>
      <c r="G8" s="28"/>
      <c r="H8" s="28"/>
      <c r="I8" s="29">
        <f>SUMIFS(I9:I11,A9:A11,"P")</f>
        <v>0</v>
      </c>
      <c r="J8" s="30"/>
    </row>
    <row r="9" spans="1:16" x14ac:dyDescent="0.25">
      <c r="A9" s="31" t="s">
        <v>46</v>
      </c>
      <c r="B9" s="31">
        <v>1</v>
      </c>
      <c r="C9" s="32" t="s">
        <v>1066</v>
      </c>
      <c r="D9" s="31" t="s">
        <v>48</v>
      </c>
      <c r="E9" s="33" t="s">
        <v>24</v>
      </c>
      <c r="F9" s="34" t="s">
        <v>1067</v>
      </c>
      <c r="G9" s="35">
        <v>1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52</v>
      </c>
      <c r="B10" s="38"/>
      <c r="C10" s="39"/>
      <c r="D10" s="39"/>
      <c r="E10" s="45" t="s">
        <v>48</v>
      </c>
      <c r="F10" s="39"/>
      <c r="G10" s="39"/>
      <c r="H10" s="39"/>
      <c r="I10" s="39"/>
      <c r="J10" s="40"/>
    </row>
    <row r="11" spans="1:16" x14ac:dyDescent="0.25">
      <c r="A11" s="31" t="s">
        <v>54</v>
      </c>
      <c r="B11" s="42"/>
      <c r="C11" s="43"/>
      <c r="D11" s="43"/>
      <c r="E11" s="46" t="s">
        <v>48</v>
      </c>
      <c r="F11" s="43"/>
      <c r="G11" s="43"/>
      <c r="H11" s="43"/>
      <c r="I11" s="43"/>
      <c r="J11" s="44"/>
    </row>
    <row r="15" spans="1:16" x14ac:dyDescent="0.25">
      <c r="E15" s="47" t="s">
        <v>1068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" right="0.7" top="0.78740157499999996" bottom="0.78740157499999996" header="0.3" footer="0.3"/>
  <pageSetup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SO 000</vt:lpstr>
      <vt:lpstr>SO 101</vt:lpstr>
      <vt:lpstr>SO 102</vt:lpstr>
      <vt:lpstr>SO 251</vt:lpstr>
      <vt:lpstr>SO 301</vt:lpstr>
      <vt:lpstr>SO 401</vt:lpstr>
      <vt:lpstr>SO 800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Jira</dc:creator>
  <cp:lastModifiedBy>Hackelová Karla</cp:lastModifiedBy>
  <dcterms:created xsi:type="dcterms:W3CDTF">2024-04-05T07:32:56Z</dcterms:created>
  <dcterms:modified xsi:type="dcterms:W3CDTF">2025-01-29T07:41:26Z</dcterms:modified>
</cp:coreProperties>
</file>