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T:\Odb_MS\Odd_MSTS\!Sdileny\VEŘEJNÉ ZAKÁZKY\VZMR - ZŠ Oblačná - odvětrání radonu\PD + rozpočet\ZŠ Oblačná_VZT_RADON\"/>
    </mc:Choice>
  </mc:AlternateContent>
  <bookViews>
    <workbookView xWindow="1860" yWindow="0" windowWidth="27870" windowHeight="12285" activeTab="1"/>
  </bookViews>
  <sheets>
    <sheet name="Rekapitulace" sheetId="4" r:id="rId1"/>
    <sheet name="Zař. č.1" sheetId="5" r:id="rId2"/>
    <sheet name="Zař. č.2" sheetId="7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6" i="5" l="1"/>
  <c r="H35" i="5"/>
  <c r="I35" i="5" s="1"/>
  <c r="G35" i="5"/>
  <c r="I34" i="5"/>
  <c r="H34" i="5"/>
  <c r="G34" i="5"/>
  <c r="H39" i="7"/>
  <c r="H38" i="7"/>
  <c r="I38" i="7" s="1"/>
  <c r="G38" i="7"/>
  <c r="H37" i="7"/>
  <c r="I37" i="7" s="1"/>
  <c r="G37" i="7"/>
  <c r="H16" i="7" l="1"/>
  <c r="I16" i="7" s="1"/>
  <c r="G16" i="7"/>
  <c r="H27" i="7"/>
  <c r="I27" i="7" s="1"/>
  <c r="G27" i="7"/>
  <c r="H29" i="7"/>
  <c r="I29" i="7" s="1"/>
  <c r="G29" i="7"/>
  <c r="B10" i="4"/>
  <c r="H35" i="7"/>
  <c r="I35" i="7" s="1"/>
  <c r="G35" i="7"/>
  <c r="H34" i="7"/>
  <c r="I34" i="7" s="1"/>
  <c r="G34" i="7"/>
  <c r="H33" i="7"/>
  <c r="I33" i="7" s="1"/>
  <c r="G33" i="7"/>
  <c r="H32" i="7"/>
  <c r="I32" i="7" s="1"/>
  <c r="G32" i="7"/>
  <c r="H31" i="7"/>
  <c r="I31" i="7" s="1"/>
  <c r="G31" i="7"/>
  <c r="H30" i="7"/>
  <c r="I30" i="7" s="1"/>
  <c r="G30" i="7"/>
  <c r="H28" i="7"/>
  <c r="I28" i="7" s="1"/>
  <c r="G28" i="7"/>
  <c r="H26" i="7"/>
  <c r="I26" i="7" s="1"/>
  <c r="G26" i="7"/>
  <c r="H25" i="7"/>
  <c r="I25" i="7" s="1"/>
  <c r="G25" i="7"/>
  <c r="H24" i="7"/>
  <c r="I24" i="7" s="1"/>
  <c r="G24" i="7"/>
  <c r="H23" i="7"/>
  <c r="I23" i="7" s="1"/>
  <c r="G23" i="7"/>
  <c r="H22" i="7"/>
  <c r="I22" i="7" s="1"/>
  <c r="G22" i="7"/>
  <c r="H21" i="7"/>
  <c r="I21" i="7" s="1"/>
  <c r="G21" i="7"/>
  <c r="H20" i="7"/>
  <c r="I20" i="7" s="1"/>
  <c r="G20" i="7"/>
  <c r="H19" i="7"/>
  <c r="I19" i="7" s="1"/>
  <c r="G19" i="7"/>
  <c r="H18" i="7"/>
  <c r="I18" i="7" s="1"/>
  <c r="G18" i="7"/>
  <c r="H17" i="7"/>
  <c r="I17" i="7" s="1"/>
  <c r="G17" i="7"/>
  <c r="H15" i="7"/>
  <c r="I15" i="7" s="1"/>
  <c r="G15" i="7"/>
  <c r="H14" i="7"/>
  <c r="I14" i="7" s="1"/>
  <c r="G14" i="7"/>
  <c r="H6" i="7"/>
  <c r="I6" i="7" s="1"/>
  <c r="G6" i="7"/>
  <c r="H31" i="5"/>
  <c r="I31" i="5" s="1"/>
  <c r="G31" i="5"/>
  <c r="B9" i="4"/>
  <c r="F39" i="7" l="1"/>
  <c r="H40" i="7" s="1"/>
  <c r="H32" i="5"/>
  <c r="I32" i="5" s="1"/>
  <c r="G32" i="5"/>
  <c r="F42" i="7" l="1"/>
  <c r="H41" i="7"/>
  <c r="H42" i="7" s="1"/>
  <c r="H6" i="5"/>
  <c r="I6" i="5" s="1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14" i="5"/>
  <c r="G6" i="5"/>
  <c r="H15" i="5"/>
  <c r="I15" i="5" s="1"/>
  <c r="H16" i="5"/>
  <c r="I16" i="5" s="1"/>
  <c r="H17" i="5"/>
  <c r="I17" i="5" s="1"/>
  <c r="H18" i="5"/>
  <c r="I18" i="5" s="1"/>
  <c r="H19" i="5"/>
  <c r="I19" i="5" s="1"/>
  <c r="H20" i="5"/>
  <c r="I20" i="5" s="1"/>
  <c r="H21" i="5"/>
  <c r="I21" i="5" s="1"/>
  <c r="H22" i="5"/>
  <c r="I22" i="5" s="1"/>
  <c r="H23" i="5"/>
  <c r="I23" i="5" s="1"/>
  <c r="H24" i="5"/>
  <c r="I24" i="5" s="1"/>
  <c r="H25" i="5"/>
  <c r="I25" i="5" s="1"/>
  <c r="H26" i="5"/>
  <c r="I26" i="5" s="1"/>
  <c r="H27" i="5"/>
  <c r="I27" i="5" s="1"/>
  <c r="H28" i="5"/>
  <c r="I28" i="5" s="1"/>
  <c r="H29" i="5"/>
  <c r="I29" i="5" s="1"/>
  <c r="H30" i="5"/>
  <c r="I30" i="5" s="1"/>
  <c r="H14" i="5"/>
  <c r="I14" i="5" s="1"/>
  <c r="I43" i="7" l="1"/>
  <c r="D10" i="4" s="1"/>
  <c r="F36" i="5"/>
  <c r="F39" i="5" s="1"/>
  <c r="H38" i="5" l="1"/>
  <c r="H37" i="5"/>
  <c r="H39" i="5" l="1"/>
  <c r="I40" i="5" s="1"/>
  <c r="D9" i="4" l="1"/>
  <c r="D11" i="4" l="1"/>
  <c r="D12" i="4" s="1"/>
  <c r="D13" i="4" s="1"/>
</calcChain>
</file>

<file path=xl/sharedStrings.xml><?xml version="1.0" encoding="utf-8"?>
<sst xmlns="http://schemas.openxmlformats.org/spreadsheetml/2006/main" count="251" uniqueCount="92">
  <si>
    <t>Popis</t>
  </si>
  <si>
    <t>Množství</t>
  </si>
  <si>
    <t>Pozice</t>
  </si>
  <si>
    <t>soubor</t>
  </si>
  <si>
    <t>Jednotka</t>
  </si>
  <si>
    <t>Jedn.</t>
  </si>
  <si>
    <t>Celkem</t>
  </si>
  <si>
    <t>Dodávková cena:</t>
  </si>
  <si>
    <t>Montážní cena:</t>
  </si>
  <si>
    <t>Akce:</t>
  </si>
  <si>
    <t>Zařízení č.:</t>
  </si>
  <si>
    <t>ROZPOČET - VZDUCHOTECHNIKA</t>
  </si>
  <si>
    <t>1</t>
  </si>
  <si>
    <t>2</t>
  </si>
  <si>
    <t>4</t>
  </si>
  <si>
    <t>8</t>
  </si>
  <si>
    <t>3</t>
  </si>
  <si>
    <t>5</t>
  </si>
  <si>
    <t>6</t>
  </si>
  <si>
    <t>7</t>
  </si>
  <si>
    <t>9</t>
  </si>
  <si>
    <t>10</t>
  </si>
  <si>
    <t>1.</t>
  </si>
  <si>
    <t>VZT jednotka s rekuperací tepla v nástěnném provedení</t>
  </si>
  <si>
    <t>Při externí tlakové ztrátě: p=100 Pa</t>
  </si>
  <si>
    <t>Soubor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</si>
  <si>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</si>
  <si>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</si>
  <si>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</si>
  <si>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</si>
  <si>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</si>
  <si>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</si>
  <si>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</si>
  <si>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</si>
  <si>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</si>
  <si>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</si>
  <si>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Objímky, vruty, šrouby, hmoždinky, lepicí a sdrhovací pásky, těsnící materiál, závitové tyče, pomocné konstrukce</t>
  </si>
  <si>
    <t>Montážní materiál</t>
  </si>
  <si>
    <t>Mezisoučty:</t>
  </si>
  <si>
    <t>Doprava:</t>
  </si>
  <si>
    <t>-</t>
  </si>
  <si>
    <t>MaR: Vlastní modul regulace</t>
  </si>
  <si>
    <t>Rekapitulace nákladů</t>
  </si>
  <si>
    <t>VZDUCHOTECHNIKA</t>
  </si>
  <si>
    <t>Název zařízení</t>
  </si>
  <si>
    <t>Náklady</t>
  </si>
  <si>
    <t>Náklady celkem:</t>
  </si>
  <si>
    <t>DPH (Daň z přidané hodnoty) - 21 %</t>
  </si>
  <si>
    <r>
      <t>Množství přívodního vzduchu: Q = 800 m</t>
    </r>
    <r>
      <rPr>
        <vertAlign val="superscript"/>
        <sz val="10"/>
        <color indexed="8"/>
        <rFont val="Calibri"/>
        <family val="2"/>
        <charset val="238"/>
        <scheme val="minor"/>
      </rPr>
      <t>3</t>
    </r>
    <r>
      <rPr>
        <sz val="10"/>
        <color indexed="8"/>
        <rFont val="Calibri"/>
        <family val="2"/>
        <charset val="238"/>
        <scheme val="minor"/>
      </rPr>
      <t>/hod.</t>
    </r>
  </si>
  <si>
    <r>
      <t>Množství odváděného vzduchu: Q = 800 m</t>
    </r>
    <r>
      <rPr>
        <vertAlign val="superscript"/>
        <sz val="10"/>
        <color indexed="8"/>
        <rFont val="Calibri"/>
        <family val="2"/>
        <charset val="238"/>
        <scheme val="minor"/>
      </rPr>
      <t>3</t>
    </r>
    <r>
      <rPr>
        <sz val="10"/>
        <color indexed="8"/>
        <rFont val="Calibri"/>
        <family val="2"/>
        <charset val="238"/>
        <scheme val="minor"/>
      </rPr>
      <t>/hod.</t>
    </r>
  </si>
  <si>
    <r>
      <t>m</t>
    </r>
    <r>
      <rPr>
        <b/>
        <vertAlign val="superscript"/>
        <sz val="10"/>
        <color rgb="FF000000"/>
        <rFont val="Calibri"/>
        <family val="2"/>
        <charset val="238"/>
        <scheme val="minor"/>
      </rPr>
      <t>2</t>
    </r>
  </si>
  <si>
    <t>V sestavě:
- přívod: filtr F7, elektrický předehřev, entalpický výměník ZZT, ventilátor s EC motorem; 
- odtah: filtr M5, entalpický výměník ZZT, ventilátor s EC motorem</t>
  </si>
  <si>
    <t>Rekuperace: Deskový křížový výměník s účinností min. 75 %</t>
  </si>
  <si>
    <t>Kombinovaná žaluzie pro přívod i odvod vzduchu - DN 250</t>
  </si>
  <si>
    <t>Segmentový oblouk 90 st. pozink - DN 250</t>
  </si>
  <si>
    <t>Samolepící plošná kaučuková izolace - 15 mm</t>
  </si>
  <si>
    <t>Zpětná klapka kruhová s těsněním, pozink - DN 250</t>
  </si>
  <si>
    <t>Vsuvka s těsněním, pozink - DN 250</t>
  </si>
  <si>
    <t>Flexibilní tlumič hluku DN 250, tl. Izolace 25 mm, délka 1 m</t>
  </si>
  <si>
    <t>Flexibilní tlumič hluku DN 250, tl. Izolace 50 mm, délka 1 m</t>
  </si>
  <si>
    <t>Odbočka jednoduchá 45 st. pozink - DN 250/160</t>
  </si>
  <si>
    <t>Osový přechod, pozink - DN 250/160</t>
  </si>
  <si>
    <t>PBZ-H 300x300 - Plenum box s horizontálním připojením</t>
  </si>
  <si>
    <t>Čidlo Radon - Sensor koncentrace radonu - TSRE 1 - LAN / WiFi / MODBUS TCP/IP</t>
  </si>
  <si>
    <t xml:space="preserve">DFR-A 300x8 S - Vířivý anemostat </t>
  </si>
  <si>
    <t>VKE-H-1.0 300x300 - Vyústka komfortní</t>
  </si>
  <si>
    <t>PQZ-H 300 RE-S - Plenum box s horizontálním připojením</t>
  </si>
  <si>
    <t>Spirálně vinuté pozinkované potrubí - DN 250</t>
  </si>
  <si>
    <t>m</t>
  </si>
  <si>
    <t>ks</t>
  </si>
  <si>
    <t>Ohebná hliníková hadice - DN 160  L=10 m</t>
  </si>
  <si>
    <t>Ohebná hliníková hadice - DN 250  L=10 m</t>
  </si>
  <si>
    <t>Tepelně izolovaná ohebná hliníková hadice, izolace 50 mm - DN 250, L=10 m</t>
  </si>
  <si>
    <t>1 - Učebna 1</t>
  </si>
  <si>
    <t>2 - Učebna 2</t>
  </si>
  <si>
    <t>2.</t>
  </si>
  <si>
    <t>Zařízení č.2 - Dodávka / Montáž</t>
  </si>
  <si>
    <t>Zařízení č.2 - Celkem</t>
  </si>
  <si>
    <t>Zařízení č.1 - Dodávka / Montáž</t>
  </si>
  <si>
    <t>Zařízení č.1 - Celkem</t>
  </si>
  <si>
    <t>21</t>
  </si>
  <si>
    <t>22</t>
  </si>
  <si>
    <t>Osový přechod, pozink - DN 250/200</t>
  </si>
  <si>
    <t>Osový přechod, pozink - DN 200/160</t>
  </si>
  <si>
    <t>Odbočka jednoduchá 45 st. pozink - DN 200/160</t>
  </si>
  <si>
    <t>Spirálně vinuté pozinkované potrubí - DN 200</t>
  </si>
  <si>
    <t>23</t>
  </si>
  <si>
    <t>Náklady celkem - Celkem včetně 21% DPH:</t>
  </si>
  <si>
    <t>ZŠ LIBEREC, OBLAČNÁ - SNÍŽENÍ OBJEMOVÉ AKTIVITY RADONU</t>
  </si>
  <si>
    <t>Zaregulování, provozní zkoušky, spuštění zařízení, kontrolní měření po realizaci opatření :</t>
  </si>
  <si>
    <t>Demontáž části původního dřevotřískového podhledu celoplošně zaklopeného kazetovým podhledem</t>
  </si>
  <si>
    <t>Demontáž a zpětná montáž části kazetového podhledu pro umístění potrubí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</si>
</sst>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#,##0\ &quot;Kč&quot;;\-#,##0\ &quot;Kč&quot;"/>
    <numFmt numFmtId="42" formatCode="_-* #,##0\ &quot;Kč&quot;_-;\-* #,##0\ &quot;Kč&quot;_-;_-* &quot;-&quot;\ &quot;Kč&quot;_-;_-@_-"/>
    <numFmt numFmtId="164" formatCode="#,##0\ &quot;Kč&quot;"/>
  </numFmts>
  <fonts count="21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vertAlign val="superscript"/>
      <sz val="10"/>
      <color indexed="8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2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16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vertAlign val="superscript"/>
      <sz val="10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0"/>
      </patternFill>
    </fill>
    <fill>
      <patternFill patternType="solid">
        <fgColor theme="0" tint="-4.9989318521683403E-2"/>
        <bgColor indexed="64"/>
      </patternFill>
    </fill>
  </fills>
  <borders count="87">
    <border>
      <left/>
      <right/>
      <top/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thin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6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8" fillId="2" borderId="31" xfId="1" applyFont="1" applyFill="1" applyBorder="1" applyAlignment="1">
      <alignment horizontal="center" vertical="center"/>
    </xf>
    <xf numFmtId="0" fontId="8" fillId="2" borderId="30" xfId="1" applyFont="1" applyFill="1" applyBorder="1" applyAlignment="1">
      <alignment horizontal="center" vertical="center"/>
    </xf>
    <xf numFmtId="0" fontId="8" fillId="2" borderId="32" xfId="1" applyFont="1" applyFill="1" applyBorder="1" applyAlignment="1">
      <alignment horizontal="center" vertical="center"/>
    </xf>
    <xf numFmtId="2" fontId="8" fillId="0" borderId="12" xfId="1" applyNumberFormat="1" applyFont="1" applyBorder="1" applyAlignment="1">
      <alignment horizontal="right" vertical="center" wrapText="1"/>
    </xf>
    <xf numFmtId="1" fontId="8" fillId="0" borderId="3" xfId="1" applyNumberFormat="1" applyFont="1" applyBorder="1" applyAlignment="1">
      <alignment horizontal="left" vertical="center" wrapText="1"/>
    </xf>
    <xf numFmtId="0" fontId="8" fillId="0" borderId="3" xfId="1" applyFont="1" applyBorder="1" applyAlignment="1">
      <alignment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164" fontId="8" fillId="0" borderId="8" xfId="1" applyNumberFormat="1" applyFont="1" applyBorder="1" applyAlignment="1">
      <alignment horizontal="center" vertical="center" wrapText="1"/>
    </xf>
    <xf numFmtId="1" fontId="8" fillId="0" borderId="7" xfId="1" applyNumberFormat="1" applyFont="1" applyBorder="1" applyAlignment="1">
      <alignment horizontal="center" vertical="center" wrapText="1"/>
    </xf>
    <xf numFmtId="164" fontId="8" fillId="0" borderId="10" xfId="1" applyNumberFormat="1" applyFont="1" applyBorder="1" applyAlignment="1">
      <alignment horizontal="center" vertical="center" wrapText="1"/>
    </xf>
    <xf numFmtId="0" fontId="9" fillId="0" borderId="3" xfId="1" applyFont="1" applyBorder="1" applyAlignment="1">
      <alignment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164" fontId="9" fillId="0" borderId="8" xfId="1" applyNumberFormat="1" applyFont="1" applyBorder="1" applyAlignment="1">
      <alignment horizontal="center" vertical="center" wrapText="1"/>
    </xf>
    <xf numFmtId="1" fontId="9" fillId="0" borderId="7" xfId="1" applyNumberFormat="1" applyFont="1" applyBorder="1" applyAlignment="1">
      <alignment horizontal="center" vertical="center" wrapText="1"/>
    </xf>
    <xf numFmtId="164" fontId="9" fillId="0" borderId="10" xfId="1" applyNumberFormat="1" applyFont="1" applyBorder="1" applyAlignment="1">
      <alignment horizontal="center" vertical="center" wrapText="1"/>
    </xf>
    <xf numFmtId="2" fontId="8" fillId="0" borderId="13" xfId="1" applyNumberFormat="1" applyFont="1" applyBorder="1" applyAlignment="1">
      <alignment horizontal="right" vertical="center" wrapText="1"/>
    </xf>
    <xf numFmtId="1" fontId="8" fillId="0" borderId="14" xfId="1" applyNumberFormat="1" applyFont="1" applyBorder="1" applyAlignment="1">
      <alignment horizontal="left" vertical="center" wrapText="1"/>
    </xf>
    <xf numFmtId="0" fontId="8" fillId="0" borderId="14" xfId="1" applyFont="1" applyBorder="1" applyAlignment="1">
      <alignment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164" fontId="8" fillId="0" borderId="17" xfId="1" applyNumberFormat="1" applyFont="1" applyBorder="1" applyAlignment="1">
      <alignment horizontal="center" vertical="center" wrapText="1"/>
    </xf>
    <xf numFmtId="1" fontId="8" fillId="0" borderId="16" xfId="1" applyNumberFormat="1" applyFont="1" applyBorder="1" applyAlignment="1">
      <alignment horizontal="center" vertical="center" wrapText="1"/>
    </xf>
    <xf numFmtId="164" fontId="8" fillId="0" borderId="18" xfId="1" applyNumberFormat="1" applyFont="1" applyBorder="1" applyAlignment="1">
      <alignment horizontal="center" vertical="center" wrapText="1"/>
    </xf>
    <xf numFmtId="2" fontId="8" fillId="0" borderId="22" xfId="1" applyNumberFormat="1" applyFont="1" applyBorder="1" applyAlignment="1">
      <alignment horizontal="right" vertical="center" wrapText="1"/>
    </xf>
    <xf numFmtId="0" fontId="8" fillId="0" borderId="23" xfId="1" applyFont="1" applyBorder="1" applyAlignment="1">
      <alignment vertical="center" wrapText="1"/>
    </xf>
    <xf numFmtId="0" fontId="8" fillId="0" borderId="23" xfId="1" applyFont="1" applyBorder="1" applyAlignment="1">
      <alignment horizontal="center" vertical="center" wrapText="1"/>
    </xf>
    <xf numFmtId="0" fontId="8" fillId="0" borderId="24" xfId="1" applyFont="1" applyBorder="1" applyAlignment="1">
      <alignment horizontal="center" vertical="center" wrapText="1"/>
    </xf>
    <xf numFmtId="0" fontId="8" fillId="0" borderId="25" xfId="1" applyFont="1" applyBorder="1" applyAlignment="1">
      <alignment horizontal="center" vertical="center" wrapText="1"/>
    </xf>
    <xf numFmtId="164" fontId="8" fillId="0" borderId="26" xfId="1" applyNumberFormat="1" applyFont="1" applyBorder="1" applyAlignment="1">
      <alignment horizontal="center" vertical="center" wrapText="1"/>
    </xf>
    <xf numFmtId="1" fontId="8" fillId="0" borderId="25" xfId="1" applyNumberFormat="1" applyFont="1" applyBorder="1" applyAlignment="1">
      <alignment horizontal="center" vertical="center" wrapText="1"/>
    </xf>
    <xf numFmtId="164" fontId="8" fillId="0" borderId="27" xfId="1" applyNumberFormat="1" applyFont="1" applyBorder="1" applyAlignment="1">
      <alignment horizontal="center" vertical="center" wrapText="1"/>
    </xf>
    <xf numFmtId="2" fontId="8" fillId="0" borderId="28" xfId="1" applyNumberFormat="1" applyFont="1" applyBorder="1" applyAlignment="1">
      <alignment horizontal="right" vertical="center" wrapText="1"/>
    </xf>
    <xf numFmtId="2" fontId="8" fillId="0" borderId="29" xfId="1" applyNumberFormat="1" applyFont="1" applyBorder="1" applyAlignment="1">
      <alignment horizontal="left" vertical="center" wrapText="1"/>
    </xf>
    <xf numFmtId="0" fontId="9" fillId="0" borderId="29" xfId="1" applyFont="1" applyBorder="1" applyAlignment="1">
      <alignment vertical="center" wrapText="1"/>
    </xf>
    <xf numFmtId="0" fontId="9" fillId="0" borderId="29" xfId="1" applyFont="1" applyBorder="1" applyAlignment="1">
      <alignment horizontal="center" vertical="center" wrapText="1"/>
    </xf>
    <xf numFmtId="0" fontId="9" fillId="0" borderId="30" xfId="1" applyFont="1" applyBorder="1" applyAlignment="1">
      <alignment horizontal="center" vertical="center" wrapText="1"/>
    </xf>
    <xf numFmtId="0" fontId="9" fillId="0" borderId="31" xfId="1" applyFont="1" applyBorder="1" applyAlignment="1">
      <alignment horizontal="center" vertical="center" wrapText="1"/>
    </xf>
    <xf numFmtId="0" fontId="9" fillId="0" borderId="47" xfId="1" applyFont="1" applyBorder="1" applyAlignment="1">
      <alignment horizontal="center" vertical="center" wrapText="1"/>
    </xf>
    <xf numFmtId="1" fontId="9" fillId="0" borderId="49" xfId="1" applyNumberFormat="1" applyFont="1" applyBorder="1" applyAlignment="1">
      <alignment horizontal="center" vertical="center" wrapText="1"/>
    </xf>
    <xf numFmtId="1" fontId="9" fillId="0" borderId="48" xfId="1" applyNumberFormat="1" applyFont="1" applyBorder="1" applyAlignment="1">
      <alignment horizontal="center" vertical="center" wrapText="1"/>
    </xf>
    <xf numFmtId="0" fontId="11" fillId="0" borderId="11" xfId="1" applyFont="1" applyBorder="1" applyAlignment="1">
      <alignment vertical="center" wrapText="1"/>
    </xf>
    <xf numFmtId="0" fontId="11" fillId="0" borderId="40" xfId="1" applyFont="1" applyBorder="1" applyAlignment="1">
      <alignment vertical="center" wrapText="1"/>
    </xf>
    <xf numFmtId="0" fontId="8" fillId="0" borderId="1" xfId="1" applyFont="1" applyBorder="1" applyAlignment="1">
      <alignment horizontal="left" vertical="center" wrapText="1"/>
    </xf>
    <xf numFmtId="0" fontId="11" fillId="0" borderId="41" xfId="1" applyFont="1" applyBorder="1" applyAlignment="1">
      <alignment vertical="center" wrapText="1"/>
    </xf>
    <xf numFmtId="0" fontId="11" fillId="0" borderId="33" xfId="1" applyFont="1" applyBorder="1" applyAlignment="1">
      <alignment vertical="center" wrapText="1"/>
    </xf>
    <xf numFmtId="0" fontId="9" fillId="0" borderId="3" xfId="1" applyFont="1" applyBorder="1" applyAlignment="1">
      <alignment horizontal="left" vertical="center" wrapText="1"/>
    </xf>
    <xf numFmtId="0" fontId="0" fillId="0" borderId="41" xfId="0" applyBorder="1"/>
    <xf numFmtId="0" fontId="0" fillId="0" borderId="33" xfId="0" applyBorder="1"/>
    <xf numFmtId="0" fontId="9" fillId="0" borderId="5" xfId="1" applyFont="1" applyBorder="1" applyAlignment="1">
      <alignment horizontal="left" vertical="center" wrapText="1"/>
    </xf>
    <xf numFmtId="0" fontId="0" fillId="0" borderId="13" xfId="0" applyBorder="1"/>
    <xf numFmtId="0" fontId="0" fillId="0" borderId="14" xfId="0" applyBorder="1"/>
    <xf numFmtId="0" fontId="8" fillId="0" borderId="14" xfId="1" applyFont="1" applyBorder="1" applyAlignment="1">
      <alignment horizontal="left" vertical="center" wrapText="1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19" xfId="0" applyBorder="1"/>
    <xf numFmtId="0" fontId="0" fillId="0" borderId="20" xfId="0" applyBorder="1"/>
    <xf numFmtId="0" fontId="8" fillId="0" borderId="20" xfId="1" applyFont="1" applyBorder="1" applyAlignment="1">
      <alignment horizontal="left" vertical="center" wrapText="1"/>
    </xf>
    <xf numFmtId="0" fontId="0" fillId="0" borderId="20" xfId="0" applyBorder="1" applyAlignment="1">
      <alignment horizontal="center"/>
    </xf>
    <xf numFmtId="0" fontId="0" fillId="0" borderId="21" xfId="0" applyBorder="1"/>
    <xf numFmtId="2" fontId="8" fillId="0" borderId="3" xfId="1" applyNumberFormat="1" applyFont="1" applyBorder="1" applyAlignment="1">
      <alignment horizontal="left" vertical="center" wrapText="1"/>
    </xf>
    <xf numFmtId="0" fontId="14" fillId="0" borderId="0" xfId="0" applyFont="1"/>
    <xf numFmtId="0" fontId="13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7" fillId="0" borderId="53" xfId="0" applyFont="1" applyBorder="1" applyAlignment="1">
      <alignment horizontal="center"/>
    </xf>
    <xf numFmtId="5" fontId="14" fillId="0" borderId="55" xfId="0" applyNumberFormat="1" applyFont="1" applyBorder="1" applyAlignment="1">
      <alignment horizontal="right"/>
    </xf>
    <xf numFmtId="0" fontId="18" fillId="0" borderId="58" xfId="0" applyFont="1" applyBorder="1"/>
    <xf numFmtId="0" fontId="18" fillId="0" borderId="59" xfId="0" applyFont="1" applyBorder="1"/>
    <xf numFmtId="5" fontId="16" fillId="0" borderId="57" xfId="0" applyNumberFormat="1" applyFont="1" applyBorder="1" applyAlignment="1">
      <alignment horizontal="right"/>
    </xf>
    <xf numFmtId="42" fontId="14" fillId="0" borderId="50" xfId="0" applyNumberFormat="1" applyFont="1" applyBorder="1" applyAlignment="1">
      <alignment horizontal="right"/>
    </xf>
    <xf numFmtId="42" fontId="6" fillId="0" borderId="43" xfId="1" applyNumberFormat="1" applyFont="1" applyBorder="1" applyAlignment="1">
      <alignment vertical="center" wrapText="1"/>
    </xf>
    <xf numFmtId="42" fontId="6" fillId="0" borderId="38" xfId="1" applyNumberFormat="1" applyFont="1" applyBorder="1" applyAlignment="1">
      <alignment vertical="center" wrapText="1"/>
    </xf>
    <xf numFmtId="42" fontId="6" fillId="0" borderId="39" xfId="1" applyNumberFormat="1" applyFont="1" applyBorder="1" applyAlignment="1">
      <alignment vertical="center" wrapText="1"/>
    </xf>
    <xf numFmtId="0" fontId="11" fillId="0" borderId="1" xfId="1" applyFont="1" applyBorder="1" applyAlignment="1">
      <alignment horizontal="center" vertical="center" wrapText="1"/>
    </xf>
    <xf numFmtId="0" fontId="0" fillId="0" borderId="2" xfId="0" applyBorder="1"/>
    <xf numFmtId="0" fontId="11" fillId="0" borderId="3" xfId="1" applyFont="1" applyBorder="1" applyAlignment="1">
      <alignment horizontal="center" vertical="center" wrapText="1"/>
    </xf>
    <xf numFmtId="0" fontId="0" fillId="0" borderId="4" xfId="0" applyBorder="1"/>
    <xf numFmtId="0" fontId="0" fillId="0" borderId="63" xfId="0" applyBorder="1" applyAlignment="1">
      <alignment horizontal="center"/>
    </xf>
    <xf numFmtId="0" fontId="0" fillId="0" borderId="61" xfId="0" applyBorder="1"/>
    <xf numFmtId="42" fontId="16" fillId="0" borderId="57" xfId="0" applyNumberFormat="1" applyFont="1" applyBorder="1" applyAlignment="1">
      <alignment horizontal="right"/>
    </xf>
    <xf numFmtId="0" fontId="16" fillId="0" borderId="37" xfId="0" applyFont="1" applyBorder="1" applyAlignment="1">
      <alignment horizontal="left"/>
    </xf>
    <xf numFmtId="0" fontId="16" fillId="0" borderId="56" xfId="0" applyFont="1" applyBorder="1" applyAlignment="1">
      <alignment horizontal="left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0" fillId="0" borderId="0" xfId="0" applyFont="1" applyAlignment="1">
      <alignment horizontal="left"/>
    </xf>
    <xf numFmtId="0" fontId="17" fillId="0" borderId="51" xfId="0" applyFont="1" applyBorder="1" applyAlignment="1">
      <alignment horizontal="center"/>
    </xf>
    <xf numFmtId="0" fontId="17" fillId="0" borderId="52" xfId="0" applyFont="1" applyBorder="1" applyAlignment="1">
      <alignment horizontal="center"/>
    </xf>
    <xf numFmtId="0" fontId="14" fillId="0" borderId="54" xfId="0" applyFont="1" applyBorder="1" applyAlignment="1">
      <alignment horizontal="left"/>
    </xf>
    <xf numFmtId="0" fontId="14" fillId="0" borderId="34" xfId="0" applyFont="1" applyBorder="1" applyAlignment="1">
      <alignment horizontal="left"/>
    </xf>
    <xf numFmtId="42" fontId="8" fillId="0" borderId="42" xfId="1" applyNumberFormat="1" applyFont="1" applyBorder="1" applyAlignment="1">
      <alignment horizontal="center" vertical="center" wrapText="1"/>
    </xf>
    <xf numFmtId="42" fontId="8" fillId="0" borderId="35" xfId="1" applyNumberFormat="1" applyFont="1" applyBorder="1" applyAlignment="1">
      <alignment horizontal="center" vertical="center" wrapText="1"/>
    </xf>
    <xf numFmtId="42" fontId="8" fillId="0" borderId="36" xfId="1" applyNumberFormat="1" applyFont="1" applyBorder="1" applyAlignment="1">
      <alignment horizontal="center" vertical="center" wrapText="1"/>
    </xf>
    <xf numFmtId="42" fontId="8" fillId="0" borderId="66" xfId="1" applyNumberFormat="1" applyFont="1" applyBorder="1" applyAlignment="1">
      <alignment horizontal="center" vertical="center" wrapText="1"/>
    </xf>
    <xf numFmtId="42" fontId="8" fillId="0" borderId="59" xfId="1" applyNumberFormat="1" applyFont="1" applyBorder="1" applyAlignment="1">
      <alignment horizontal="center" vertical="center" wrapText="1"/>
    </xf>
    <xf numFmtId="164" fontId="8" fillId="0" borderId="66" xfId="1" applyNumberFormat="1" applyFont="1" applyBorder="1" applyAlignment="1">
      <alignment horizontal="center" vertical="center" wrapText="1"/>
    </xf>
    <xf numFmtId="42" fontId="8" fillId="0" borderId="67" xfId="1" applyNumberFormat="1" applyFont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64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42" fontId="12" fillId="0" borderId="64" xfId="0" applyNumberFormat="1" applyFont="1" applyBorder="1" applyAlignment="1">
      <alignment horizontal="center" vertical="center"/>
    </xf>
    <xf numFmtId="42" fontId="12" fillId="0" borderId="69" xfId="0" applyNumberFormat="1" applyFont="1" applyBorder="1" applyAlignment="1">
      <alignment horizontal="center" vertical="center"/>
    </xf>
    <xf numFmtId="42" fontId="12" fillId="0" borderId="65" xfId="0" applyNumberFormat="1" applyFont="1" applyBorder="1" applyAlignment="1">
      <alignment horizontal="center" vertical="center"/>
    </xf>
    <xf numFmtId="42" fontId="12" fillId="0" borderId="68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2" borderId="44" xfId="1" applyFont="1" applyFill="1" applyBorder="1" applyAlignment="1">
      <alignment horizontal="center" vertical="center"/>
    </xf>
    <xf numFmtId="0" fontId="7" fillId="2" borderId="47" xfId="1" applyFont="1" applyFill="1" applyBorder="1" applyAlignment="1">
      <alignment horizontal="center" vertical="center"/>
    </xf>
    <xf numFmtId="0" fontId="7" fillId="2" borderId="40" xfId="1" applyFont="1" applyFill="1" applyBorder="1" applyAlignment="1">
      <alignment horizontal="center" vertical="center"/>
    </xf>
    <xf numFmtId="0" fontId="7" fillId="2" borderId="46" xfId="1" applyFont="1" applyFill="1" applyBorder="1" applyAlignment="1">
      <alignment horizontal="center" vertical="center"/>
    </xf>
    <xf numFmtId="0" fontId="6" fillId="2" borderId="40" xfId="1" applyFont="1" applyFill="1" applyBorder="1" applyAlignment="1">
      <alignment horizontal="center" vertical="center"/>
    </xf>
    <xf numFmtId="0" fontId="6" fillId="2" borderId="46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0" fontId="6" fillId="2" borderId="45" xfId="1" applyFont="1" applyFill="1" applyBorder="1" applyAlignment="1">
      <alignment horizontal="center" vertical="center"/>
    </xf>
    <xf numFmtId="0" fontId="0" fillId="0" borderId="0" xfId="0" applyAlignment="1"/>
    <xf numFmtId="0" fontId="8" fillId="0" borderId="70" xfId="1" applyFont="1" applyBorder="1" applyAlignment="1">
      <alignment vertical="center" wrapText="1"/>
    </xf>
    <xf numFmtId="0" fontId="8" fillId="0" borderId="70" xfId="1" applyFont="1" applyBorder="1" applyAlignment="1">
      <alignment horizontal="center" vertical="center" wrapText="1"/>
    </xf>
    <xf numFmtId="0" fontId="8" fillId="0" borderId="71" xfId="1" applyFont="1" applyBorder="1" applyAlignment="1">
      <alignment horizontal="center" vertical="center" wrapText="1"/>
    </xf>
    <xf numFmtId="2" fontId="8" fillId="0" borderId="72" xfId="1" applyNumberFormat="1" applyFont="1" applyBorder="1" applyAlignment="1">
      <alignment horizontal="right" vertical="center" wrapText="1"/>
    </xf>
    <xf numFmtId="1" fontId="8" fillId="0" borderId="73" xfId="1" applyNumberFormat="1" applyFont="1" applyBorder="1" applyAlignment="1">
      <alignment horizontal="left" vertical="center" wrapText="1"/>
    </xf>
    <xf numFmtId="0" fontId="8" fillId="0" borderId="73" xfId="1" applyFont="1" applyBorder="1" applyAlignment="1">
      <alignment vertical="center" wrapText="1"/>
    </xf>
    <xf numFmtId="0" fontId="8" fillId="0" borderId="73" xfId="1" applyFont="1" applyBorder="1" applyAlignment="1">
      <alignment horizontal="center" vertical="center" wrapText="1"/>
    </xf>
    <xf numFmtId="0" fontId="8" fillId="0" borderId="74" xfId="1" applyFont="1" applyBorder="1" applyAlignment="1">
      <alignment horizontal="center" vertical="center" wrapText="1"/>
    </xf>
    <xf numFmtId="0" fontId="8" fillId="0" borderId="75" xfId="1" applyFont="1" applyBorder="1" applyAlignment="1">
      <alignment horizontal="center" vertical="center" wrapText="1"/>
    </xf>
    <xf numFmtId="164" fontId="8" fillId="0" borderId="76" xfId="1" applyNumberFormat="1" applyFont="1" applyBorder="1" applyAlignment="1">
      <alignment horizontal="center" vertical="center" wrapText="1"/>
    </xf>
    <xf numFmtId="1" fontId="8" fillId="0" borderId="75" xfId="1" applyNumberFormat="1" applyFont="1" applyBorder="1" applyAlignment="1">
      <alignment horizontal="center" vertical="center" wrapText="1"/>
    </xf>
    <xf numFmtId="164" fontId="8" fillId="0" borderId="77" xfId="1" applyNumberFormat="1" applyFont="1" applyBorder="1" applyAlignment="1">
      <alignment horizontal="center" vertical="center" wrapText="1"/>
    </xf>
    <xf numFmtId="2" fontId="8" fillId="0" borderId="78" xfId="1" applyNumberFormat="1" applyFont="1" applyBorder="1" applyAlignment="1">
      <alignment horizontal="right" vertical="center" wrapText="1"/>
    </xf>
    <xf numFmtId="1" fontId="8" fillId="0" borderId="70" xfId="1" applyNumberFormat="1" applyFont="1" applyBorder="1" applyAlignment="1">
      <alignment horizontal="left" vertical="center" wrapText="1"/>
    </xf>
    <xf numFmtId="0" fontId="8" fillId="0" borderId="79" xfId="1" applyFont="1" applyBorder="1" applyAlignment="1">
      <alignment horizontal="center" vertical="center" wrapText="1"/>
    </xf>
    <xf numFmtId="164" fontId="8" fillId="0" borderId="80" xfId="1" applyNumberFormat="1" applyFont="1" applyBorder="1" applyAlignment="1">
      <alignment horizontal="center" vertical="center" wrapText="1"/>
    </xf>
    <xf numFmtId="1" fontId="8" fillId="0" borderId="79" xfId="1" applyNumberFormat="1" applyFont="1" applyBorder="1" applyAlignment="1">
      <alignment horizontal="center" vertical="center" wrapText="1"/>
    </xf>
    <xf numFmtId="164" fontId="8" fillId="0" borderId="81" xfId="1" applyNumberFormat="1" applyFont="1" applyBorder="1" applyAlignment="1">
      <alignment horizontal="center" vertical="center" wrapText="1"/>
    </xf>
    <xf numFmtId="0" fontId="9" fillId="0" borderId="82" xfId="1" applyFont="1" applyBorder="1" applyAlignment="1">
      <alignment vertical="center" wrapText="1"/>
    </xf>
    <xf numFmtId="0" fontId="9" fillId="0" borderId="82" xfId="1" applyFont="1" applyBorder="1" applyAlignment="1">
      <alignment horizontal="center" vertical="center" wrapText="1"/>
    </xf>
    <xf numFmtId="1" fontId="9" fillId="0" borderId="82" xfId="1" applyNumberFormat="1" applyFont="1" applyBorder="1" applyAlignment="1">
      <alignment horizontal="center" vertical="center" wrapText="1"/>
    </xf>
    <xf numFmtId="2" fontId="8" fillId="0" borderId="82" xfId="1" applyNumberFormat="1" applyFont="1" applyBorder="1" applyAlignment="1">
      <alignment horizontal="left" vertical="center" wrapText="1"/>
    </xf>
    <xf numFmtId="2" fontId="8" fillId="0" borderId="83" xfId="1" applyNumberFormat="1" applyFont="1" applyBorder="1" applyAlignment="1">
      <alignment horizontal="right" vertical="center" wrapText="1"/>
    </xf>
    <xf numFmtId="1" fontId="9" fillId="0" borderId="36" xfId="1" applyNumberFormat="1" applyFont="1" applyBorder="1" applyAlignment="1">
      <alignment horizontal="center" vertical="center" wrapText="1"/>
    </xf>
    <xf numFmtId="2" fontId="8" fillId="0" borderId="19" xfId="1" applyNumberFormat="1" applyFont="1" applyBorder="1" applyAlignment="1">
      <alignment horizontal="right" vertical="center" wrapText="1"/>
    </xf>
    <xf numFmtId="1" fontId="8" fillId="0" borderId="20" xfId="1" applyNumberFormat="1" applyFont="1" applyBorder="1" applyAlignment="1">
      <alignment horizontal="left" vertical="center" wrapText="1"/>
    </xf>
    <xf numFmtId="0" fontId="8" fillId="0" borderId="20" xfId="1" applyFont="1" applyBorder="1" applyAlignment="1">
      <alignment vertical="center" wrapText="1"/>
    </xf>
    <xf numFmtId="0" fontId="8" fillId="0" borderId="20" xfId="1" applyFont="1" applyBorder="1" applyAlignment="1">
      <alignment horizontal="center" vertical="center" wrapText="1"/>
    </xf>
    <xf numFmtId="0" fontId="8" fillId="0" borderId="84" xfId="1" applyFont="1" applyBorder="1" applyAlignment="1">
      <alignment horizontal="center" vertical="center" wrapText="1"/>
    </xf>
    <xf numFmtId="0" fontId="8" fillId="0" borderId="85" xfId="1" applyFont="1" applyBorder="1" applyAlignment="1">
      <alignment horizontal="center" vertical="center" wrapText="1"/>
    </xf>
    <xf numFmtId="164" fontId="8" fillId="0" borderId="21" xfId="1" applyNumberFormat="1" applyFont="1" applyBorder="1" applyAlignment="1">
      <alignment horizontal="center" vertical="center" wrapText="1"/>
    </xf>
    <xf numFmtId="1" fontId="8" fillId="0" borderId="85" xfId="1" applyNumberFormat="1" applyFont="1" applyBorder="1" applyAlignment="1">
      <alignment horizontal="center" vertical="center" wrapText="1"/>
    </xf>
    <xf numFmtId="164" fontId="8" fillId="0" borderId="86" xfId="1" applyNumberFormat="1" applyFont="1" applyBorder="1" applyAlignment="1">
      <alignment horizontal="center" vertical="center" wrapText="1"/>
    </xf>
    <xf numFmtId="0" fontId="9" fillId="0" borderId="42" xfId="1" applyFont="1" applyBorder="1" applyAlignment="1">
      <alignment horizontal="center" vertical="center" wrapText="1"/>
    </xf>
    <xf numFmtId="0" fontId="9" fillId="0" borderId="35" xfId="1" applyFont="1" applyBorder="1" applyAlignment="1">
      <alignment horizontal="center" vertical="center" wrapText="1"/>
    </xf>
  </cellXfs>
  <cellStyles count="2">
    <cellStyle name="Normální" xfId="0" builtinId="0"/>
    <cellStyle name="Normální_Lis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3"/>
  <sheetViews>
    <sheetView workbookViewId="0">
      <selection activeCell="C20" sqref="C20"/>
    </sheetView>
  </sheetViews>
  <sheetFormatPr defaultRowHeight="15" x14ac:dyDescent="0.25"/>
  <cols>
    <col min="1" max="1" width="2.85546875" customWidth="1"/>
    <col min="3" max="3" width="50.5703125" customWidth="1"/>
    <col min="4" max="4" width="22" customWidth="1"/>
    <col min="5" max="5" width="2.85546875" customWidth="1"/>
  </cols>
  <sheetData>
    <row r="2" spans="2:4" ht="36" x14ac:dyDescent="0.25">
      <c r="B2" s="89" t="s">
        <v>42</v>
      </c>
      <c r="C2" s="89"/>
      <c r="D2" s="89"/>
    </row>
    <row r="3" spans="2:4" ht="15" customHeight="1" x14ac:dyDescent="0.55000000000000004">
      <c r="B3" s="68"/>
      <c r="C3" s="69"/>
      <c r="D3" s="68"/>
    </row>
    <row r="4" spans="2:4" ht="23.25" x14ac:dyDescent="0.25">
      <c r="B4" s="90" t="s">
        <v>43</v>
      </c>
      <c r="C4" s="90"/>
      <c r="D4" s="90"/>
    </row>
    <row r="5" spans="2:4" ht="15" customHeight="1" x14ac:dyDescent="0.35">
      <c r="B5" s="70"/>
      <c r="C5" s="70"/>
      <c r="D5" s="70"/>
    </row>
    <row r="6" spans="2:4" ht="18.75" x14ac:dyDescent="0.3">
      <c r="B6" s="68" t="s">
        <v>9</v>
      </c>
      <c r="C6" s="91" t="s">
        <v>88</v>
      </c>
      <c r="D6" s="91"/>
    </row>
    <row r="7" spans="2:4" ht="15" customHeight="1" thickBot="1" x14ac:dyDescent="0.35">
      <c r="B7" s="68"/>
      <c r="C7" s="68"/>
      <c r="D7" s="68"/>
    </row>
    <row r="8" spans="2:4" ht="21" x14ac:dyDescent="0.35">
      <c r="B8" s="92" t="s">
        <v>44</v>
      </c>
      <c r="C8" s="93"/>
      <c r="D8" s="71" t="s">
        <v>45</v>
      </c>
    </row>
    <row r="9" spans="2:4" ht="18.75" x14ac:dyDescent="0.3">
      <c r="B9" s="94" t="str">
        <f>'Zař. č.1'!C3</f>
        <v>1 - Učebna 1</v>
      </c>
      <c r="C9" s="95"/>
      <c r="D9" s="76">
        <f>'Zař. č.1'!I40</f>
        <v>0</v>
      </c>
    </row>
    <row r="10" spans="2:4" ht="18.75" x14ac:dyDescent="0.3">
      <c r="B10" s="94" t="str">
        <f>'Zař. č.2'!C3</f>
        <v>2 - Učebna 2</v>
      </c>
      <c r="C10" s="95"/>
      <c r="D10" s="76">
        <f>'Zař. č.2'!I43</f>
        <v>0</v>
      </c>
    </row>
    <row r="11" spans="2:4" ht="21.75" thickBot="1" x14ac:dyDescent="0.4">
      <c r="B11" s="87" t="s">
        <v>46</v>
      </c>
      <c r="C11" s="88"/>
      <c r="D11" s="86">
        <f>SUM(D9:D10)</f>
        <v>0</v>
      </c>
    </row>
    <row r="12" spans="2:4" ht="18.75" x14ac:dyDescent="0.3">
      <c r="B12" s="73" t="s">
        <v>47</v>
      </c>
      <c r="C12" s="74"/>
      <c r="D12" s="72">
        <f>D11*0.21</f>
        <v>0</v>
      </c>
    </row>
    <row r="13" spans="2:4" ht="21.75" thickBot="1" x14ac:dyDescent="0.4">
      <c r="B13" s="87" t="s">
        <v>87</v>
      </c>
      <c r="C13" s="88"/>
      <c r="D13" s="75">
        <f>SUM(D11:D12)</f>
        <v>0</v>
      </c>
    </row>
  </sheetData>
  <mergeCells count="8">
    <mergeCell ref="B11:C11"/>
    <mergeCell ref="B13:C13"/>
    <mergeCell ref="B2:D2"/>
    <mergeCell ref="B4:D4"/>
    <mergeCell ref="C6:D6"/>
    <mergeCell ref="B8:C8"/>
    <mergeCell ref="B9:C9"/>
    <mergeCell ref="B10:C10"/>
  </mergeCell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topLeftCell="A25" zoomScaleNormal="100" zoomScaleSheetLayoutView="130" workbookViewId="0">
      <selection activeCell="H39" sqref="H39:I39"/>
    </sheetView>
  </sheetViews>
  <sheetFormatPr defaultRowHeight="15" x14ac:dyDescent="0.25"/>
  <cols>
    <col min="1" max="1" width="6.85546875" bestFit="1" customWidth="1"/>
    <col min="2" max="2" width="6.85546875" customWidth="1"/>
    <col min="3" max="3" width="51.5703125" customWidth="1"/>
    <col min="4" max="4" width="10.85546875" style="1" bestFit="1" customWidth="1"/>
    <col min="5" max="5" width="10.7109375" customWidth="1"/>
    <col min="6" max="6" width="10.42578125" style="1" customWidth="1"/>
    <col min="7" max="7" width="10.42578125" customWidth="1"/>
    <col min="8" max="8" width="10.42578125" style="1" customWidth="1"/>
    <col min="9" max="9" width="12.42578125" bestFit="1" customWidth="1"/>
  </cols>
  <sheetData>
    <row r="1" spans="1:9" ht="26.25" x14ac:dyDescent="0.4">
      <c r="A1" s="106" t="s">
        <v>11</v>
      </c>
      <c r="B1" s="106"/>
      <c r="C1" s="106"/>
      <c r="D1" s="106"/>
      <c r="E1" s="106"/>
      <c r="F1" s="106"/>
      <c r="G1" s="106"/>
      <c r="H1" s="106"/>
      <c r="I1" s="106"/>
    </row>
    <row r="2" spans="1:9" ht="19.5" customHeight="1" x14ac:dyDescent="0.3">
      <c r="A2" s="115" t="s">
        <v>9</v>
      </c>
      <c r="B2" s="115"/>
      <c r="C2" s="91" t="s">
        <v>88</v>
      </c>
      <c r="D2" s="91"/>
      <c r="E2" s="124"/>
      <c r="F2" s="124"/>
      <c r="G2" s="124"/>
      <c r="H2" s="124"/>
      <c r="I2" s="124"/>
    </row>
    <row r="3" spans="1:9" ht="19.5" customHeight="1" thickBot="1" x14ac:dyDescent="0.3">
      <c r="A3" s="115" t="s">
        <v>10</v>
      </c>
      <c r="B3" s="115"/>
      <c r="C3" s="3" t="s">
        <v>73</v>
      </c>
      <c r="D3" s="2"/>
      <c r="E3" s="2"/>
      <c r="F3" s="2"/>
      <c r="G3" s="2"/>
      <c r="H3" s="2"/>
      <c r="I3" s="2"/>
    </row>
    <row r="4" spans="1:9" s="2" customFormat="1" ht="25.5" customHeight="1" x14ac:dyDescent="0.25">
      <c r="A4" s="122" t="s">
        <v>2</v>
      </c>
      <c r="B4" s="120"/>
      <c r="C4" s="120" t="s">
        <v>0</v>
      </c>
      <c r="D4" s="118" t="s">
        <v>1</v>
      </c>
      <c r="E4" s="116" t="s">
        <v>4</v>
      </c>
      <c r="F4" s="103" t="s">
        <v>7</v>
      </c>
      <c r="G4" s="105"/>
      <c r="H4" s="103" t="s">
        <v>8</v>
      </c>
      <c r="I4" s="104"/>
    </row>
    <row r="5" spans="1:9" s="2" customFormat="1" ht="25.5" customHeight="1" thickBot="1" x14ac:dyDescent="0.3">
      <c r="A5" s="123"/>
      <c r="B5" s="121"/>
      <c r="C5" s="121"/>
      <c r="D5" s="119"/>
      <c r="E5" s="117"/>
      <c r="F5" s="4" t="s">
        <v>5</v>
      </c>
      <c r="G5" s="5" t="s">
        <v>6</v>
      </c>
      <c r="H5" s="4" t="s">
        <v>5</v>
      </c>
      <c r="I5" s="6" t="s">
        <v>6</v>
      </c>
    </row>
    <row r="6" spans="1:9" s="2" customFormat="1" ht="26.25" customHeight="1" x14ac:dyDescent="0.25">
      <c r="A6" s="7" t="s">
        <v>22</v>
      </c>
      <c r="B6" s="67" t="s">
        <v>12</v>
      </c>
      <c r="C6" s="9" t="s">
        <v>23</v>
      </c>
      <c r="D6" s="10">
        <v>1</v>
      </c>
      <c r="E6" s="11" t="s">
        <v>25</v>
      </c>
      <c r="F6" s="12"/>
      <c r="G6" s="13">
        <f>D6*F6</f>
        <v>0</v>
      </c>
      <c r="H6" s="14">
        <f>F6*0.2</f>
        <v>0</v>
      </c>
      <c r="I6" s="15">
        <f>H6*D6</f>
        <v>0</v>
      </c>
    </row>
    <row r="7" spans="1:9" s="2" customFormat="1" ht="63.75" x14ac:dyDescent="0.25">
      <c r="A7" s="7"/>
      <c r="B7" s="67"/>
      <c r="C7" s="16" t="s">
        <v>51</v>
      </c>
      <c r="D7" s="17"/>
      <c r="E7" s="18"/>
      <c r="F7" s="19"/>
      <c r="G7" s="20"/>
      <c r="H7" s="21"/>
      <c r="I7" s="22"/>
    </row>
    <row r="8" spans="1:9" s="2" customFormat="1" ht="21" customHeight="1" x14ac:dyDescent="0.25">
      <c r="A8" s="7"/>
      <c r="B8" s="67"/>
      <c r="C8" s="16" t="s">
        <v>52</v>
      </c>
      <c r="D8" s="17"/>
      <c r="E8" s="18"/>
      <c r="F8" s="19"/>
      <c r="G8" s="20"/>
      <c r="H8" s="21"/>
      <c r="I8" s="22"/>
    </row>
    <row r="9" spans="1:9" s="2" customFormat="1" ht="21" customHeight="1" x14ac:dyDescent="0.25">
      <c r="A9" s="7"/>
      <c r="B9" s="67"/>
      <c r="C9" s="16" t="s">
        <v>41</v>
      </c>
      <c r="D9" s="17"/>
      <c r="E9" s="18"/>
      <c r="F9" s="19"/>
      <c r="G9" s="20"/>
      <c r="H9" s="21"/>
      <c r="I9" s="22"/>
    </row>
    <row r="10" spans="1:9" s="2" customFormat="1" ht="21" customHeight="1" x14ac:dyDescent="0.25">
      <c r="A10" s="7"/>
      <c r="B10" s="67"/>
      <c r="C10" s="16" t="s">
        <v>48</v>
      </c>
      <c r="D10" s="17"/>
      <c r="E10" s="18"/>
      <c r="F10" s="19"/>
      <c r="G10" s="20"/>
      <c r="H10" s="21"/>
      <c r="I10" s="22"/>
    </row>
    <row r="11" spans="1:9" s="2" customFormat="1" ht="21" customHeight="1" x14ac:dyDescent="0.25">
      <c r="A11" s="7"/>
      <c r="B11" s="67"/>
      <c r="C11" s="16" t="s">
        <v>24</v>
      </c>
      <c r="D11" s="17"/>
      <c r="E11" s="18"/>
      <c r="F11" s="19"/>
      <c r="G11" s="20"/>
      <c r="H11" s="21"/>
      <c r="I11" s="22"/>
    </row>
    <row r="12" spans="1:9" s="2" customFormat="1" ht="21" customHeight="1" x14ac:dyDescent="0.25">
      <c r="A12" s="7"/>
      <c r="B12" s="67"/>
      <c r="C12" s="16" t="s">
        <v>49</v>
      </c>
      <c r="D12" s="17"/>
      <c r="E12" s="18"/>
      <c r="F12" s="19"/>
      <c r="G12" s="20"/>
      <c r="H12" s="21"/>
      <c r="I12" s="22"/>
    </row>
    <row r="13" spans="1:9" s="2" customFormat="1" ht="21" customHeight="1" x14ac:dyDescent="0.25">
      <c r="A13" s="7"/>
      <c r="B13" s="67"/>
      <c r="C13" s="16" t="s">
        <v>24</v>
      </c>
      <c r="D13" s="17"/>
      <c r="E13" s="18"/>
      <c r="F13" s="19"/>
      <c r="G13" s="20"/>
      <c r="H13" s="21"/>
      <c r="I13" s="22"/>
    </row>
    <row r="14" spans="1:9" s="2" customFormat="1" ht="25.5" customHeight="1" x14ac:dyDescent="0.25">
      <c r="A14" s="23" t="s">
        <v>22</v>
      </c>
      <c r="B14" s="24" t="s">
        <v>13</v>
      </c>
      <c r="C14" s="25" t="s">
        <v>53</v>
      </c>
      <c r="D14" s="26">
        <v>1</v>
      </c>
      <c r="E14" s="34" t="s">
        <v>69</v>
      </c>
      <c r="F14" s="27"/>
      <c r="G14" s="28">
        <f>D14*F14</f>
        <v>0</v>
      </c>
      <c r="H14" s="29">
        <f>F14*0.3</f>
        <v>0</v>
      </c>
      <c r="I14" s="30">
        <f>H14*D14</f>
        <v>0</v>
      </c>
    </row>
    <row r="15" spans="1:9" s="2" customFormat="1" ht="25.5" customHeight="1" x14ac:dyDescent="0.25">
      <c r="A15" s="23" t="s">
        <v>22</v>
      </c>
      <c r="B15" s="24" t="s">
        <v>16</v>
      </c>
      <c r="C15" s="25" t="s">
        <v>67</v>
      </c>
      <c r="D15" s="26">
        <v>6</v>
      </c>
      <c r="E15" s="34" t="s">
        <v>68</v>
      </c>
      <c r="F15" s="27"/>
      <c r="G15" s="28">
        <f t="shared" ref="G15:G32" si="0">D15*F15</f>
        <v>0</v>
      </c>
      <c r="H15" s="29">
        <f t="shared" ref="H15:H32" si="1">F15*0.3</f>
        <v>0</v>
      </c>
      <c r="I15" s="30">
        <f t="shared" ref="I15:I32" si="2">H15*D15</f>
        <v>0</v>
      </c>
    </row>
    <row r="16" spans="1:9" s="2" customFormat="1" ht="25.5" customHeight="1" x14ac:dyDescent="0.25">
      <c r="A16" s="23" t="s">
        <v>22</v>
      </c>
      <c r="B16" s="24" t="s">
        <v>14</v>
      </c>
      <c r="C16" s="25" t="s">
        <v>54</v>
      </c>
      <c r="D16" s="26">
        <v>6</v>
      </c>
      <c r="E16" s="34" t="s">
        <v>69</v>
      </c>
      <c r="F16" s="27"/>
      <c r="G16" s="28">
        <f t="shared" si="0"/>
        <v>0</v>
      </c>
      <c r="H16" s="29">
        <f t="shared" si="1"/>
        <v>0</v>
      </c>
      <c r="I16" s="30">
        <f t="shared" si="2"/>
        <v>0</v>
      </c>
    </row>
    <row r="17" spans="1:9" s="2" customFormat="1" ht="25.5" customHeight="1" x14ac:dyDescent="0.25">
      <c r="A17" s="23" t="s">
        <v>22</v>
      </c>
      <c r="B17" s="24" t="s">
        <v>17</v>
      </c>
      <c r="C17" s="25" t="s">
        <v>55</v>
      </c>
      <c r="D17" s="26">
        <v>3</v>
      </c>
      <c r="E17" s="34" t="s">
        <v>50</v>
      </c>
      <c r="F17" s="27"/>
      <c r="G17" s="28">
        <f t="shared" si="0"/>
        <v>0</v>
      </c>
      <c r="H17" s="29">
        <f t="shared" si="1"/>
        <v>0</v>
      </c>
      <c r="I17" s="30">
        <f t="shared" si="2"/>
        <v>0</v>
      </c>
    </row>
    <row r="18" spans="1:9" s="2" customFormat="1" ht="30.75" customHeight="1" x14ac:dyDescent="0.25">
      <c r="A18" s="23" t="s">
        <v>22</v>
      </c>
      <c r="B18" s="24" t="s">
        <v>18</v>
      </c>
      <c r="C18" s="25" t="s">
        <v>56</v>
      </c>
      <c r="D18" s="26">
        <v>2</v>
      </c>
      <c r="E18" s="34" t="s">
        <v>69</v>
      </c>
      <c r="F18" s="27"/>
      <c r="G18" s="28">
        <f t="shared" si="0"/>
        <v>0</v>
      </c>
      <c r="H18" s="29">
        <f t="shared" si="1"/>
        <v>0</v>
      </c>
      <c r="I18" s="30">
        <f t="shared" si="2"/>
        <v>0</v>
      </c>
    </row>
    <row r="19" spans="1:9" s="2" customFormat="1" ht="25.5" customHeight="1" x14ac:dyDescent="0.25">
      <c r="A19" s="23" t="s">
        <v>22</v>
      </c>
      <c r="B19" s="24" t="s">
        <v>19</v>
      </c>
      <c r="C19" s="25" t="s">
        <v>57</v>
      </c>
      <c r="D19" s="26">
        <v>6</v>
      </c>
      <c r="E19" s="34" t="s">
        <v>69</v>
      </c>
      <c r="F19" s="27"/>
      <c r="G19" s="28">
        <f t="shared" si="0"/>
        <v>0</v>
      </c>
      <c r="H19" s="29">
        <f t="shared" si="1"/>
        <v>0</v>
      </c>
      <c r="I19" s="30">
        <f t="shared" si="2"/>
        <v>0</v>
      </c>
    </row>
    <row r="20" spans="1:9" s="2" customFormat="1" ht="25.5" customHeight="1" x14ac:dyDescent="0.25">
      <c r="A20" s="23" t="s">
        <v>22</v>
      </c>
      <c r="B20" s="24" t="s">
        <v>15</v>
      </c>
      <c r="C20" s="25" t="s">
        <v>72</v>
      </c>
      <c r="D20" s="26">
        <v>0.5</v>
      </c>
      <c r="E20" s="34" t="s">
        <v>69</v>
      </c>
      <c r="F20" s="27"/>
      <c r="G20" s="28">
        <f t="shared" si="0"/>
        <v>0</v>
      </c>
      <c r="H20" s="29">
        <f t="shared" si="1"/>
        <v>0</v>
      </c>
      <c r="I20" s="30">
        <f t="shared" si="2"/>
        <v>0</v>
      </c>
    </row>
    <row r="21" spans="1:9" s="2" customFormat="1" ht="25.5" customHeight="1" x14ac:dyDescent="0.25">
      <c r="A21" s="23" t="s">
        <v>22</v>
      </c>
      <c r="B21" s="24" t="s">
        <v>20</v>
      </c>
      <c r="C21" s="25" t="s">
        <v>58</v>
      </c>
      <c r="D21" s="26">
        <v>4</v>
      </c>
      <c r="E21" s="34" t="s">
        <v>69</v>
      </c>
      <c r="F21" s="27"/>
      <c r="G21" s="28">
        <f t="shared" si="0"/>
        <v>0</v>
      </c>
      <c r="H21" s="29">
        <f t="shared" si="1"/>
        <v>0</v>
      </c>
      <c r="I21" s="30">
        <f t="shared" si="2"/>
        <v>0</v>
      </c>
    </row>
    <row r="22" spans="1:9" s="2" customFormat="1" ht="25.5" customHeight="1" x14ac:dyDescent="0.25">
      <c r="A22" s="23" t="s">
        <v>22</v>
      </c>
      <c r="B22" s="24" t="s">
        <v>21</v>
      </c>
      <c r="C22" s="25" t="s">
        <v>59</v>
      </c>
      <c r="D22" s="26">
        <v>2</v>
      </c>
      <c r="E22" s="34" t="s">
        <v>69</v>
      </c>
      <c r="F22" s="27"/>
      <c r="G22" s="28">
        <f t="shared" si="0"/>
        <v>0</v>
      </c>
      <c r="H22" s="29">
        <f t="shared" si="1"/>
        <v>0</v>
      </c>
      <c r="I22" s="30">
        <f t="shared" si="2"/>
        <v>0</v>
      </c>
    </row>
    <row r="23" spans="1:9" s="2" customFormat="1" ht="25.5" customHeight="1" x14ac:dyDescent="0.25">
      <c r="A23" s="23" t="s">
        <v>22</v>
      </c>
      <c r="B23" s="24" t="s">
        <v>26</v>
      </c>
      <c r="C23" s="25" t="s">
        <v>71</v>
      </c>
      <c r="D23" s="26">
        <v>0.5</v>
      </c>
      <c r="E23" s="34" t="s">
        <v>69</v>
      </c>
      <c r="F23" s="27"/>
      <c r="G23" s="28">
        <f t="shared" si="0"/>
        <v>0</v>
      </c>
      <c r="H23" s="29">
        <f t="shared" si="1"/>
        <v>0</v>
      </c>
      <c r="I23" s="30">
        <f t="shared" si="2"/>
        <v>0</v>
      </c>
    </row>
    <row r="24" spans="1:9" s="2" customFormat="1" ht="25.5" customHeight="1" x14ac:dyDescent="0.25">
      <c r="A24" s="23" t="s">
        <v>22</v>
      </c>
      <c r="B24" s="24" t="s">
        <v>27</v>
      </c>
      <c r="C24" s="25" t="s">
        <v>70</v>
      </c>
      <c r="D24" s="26">
        <v>0.5</v>
      </c>
      <c r="E24" s="34" t="s">
        <v>69</v>
      </c>
      <c r="F24" s="27"/>
      <c r="G24" s="28">
        <f t="shared" si="0"/>
        <v>0</v>
      </c>
      <c r="H24" s="29">
        <f t="shared" si="1"/>
        <v>0</v>
      </c>
      <c r="I24" s="30">
        <f t="shared" si="2"/>
        <v>0</v>
      </c>
    </row>
    <row r="25" spans="1:9" s="2" customFormat="1" ht="25.5" customHeight="1" x14ac:dyDescent="0.25">
      <c r="A25" s="23" t="s">
        <v>22</v>
      </c>
      <c r="B25" s="24" t="s">
        <v>28</v>
      </c>
      <c r="C25" s="25" t="s">
        <v>60</v>
      </c>
      <c r="D25" s="26">
        <v>1</v>
      </c>
      <c r="E25" s="34" t="s">
        <v>69</v>
      </c>
      <c r="F25" s="27"/>
      <c r="G25" s="28">
        <f t="shared" si="0"/>
        <v>0</v>
      </c>
      <c r="H25" s="29">
        <f t="shared" si="1"/>
        <v>0</v>
      </c>
      <c r="I25" s="30">
        <f t="shared" si="2"/>
        <v>0</v>
      </c>
    </row>
    <row r="26" spans="1:9" s="2" customFormat="1" ht="25.5" customHeight="1" x14ac:dyDescent="0.25">
      <c r="A26" s="23" t="s">
        <v>22</v>
      </c>
      <c r="B26" s="24" t="s">
        <v>29</v>
      </c>
      <c r="C26" s="25" t="s">
        <v>61</v>
      </c>
      <c r="D26" s="26">
        <v>1</v>
      </c>
      <c r="E26" s="34" t="s">
        <v>69</v>
      </c>
      <c r="F26" s="27"/>
      <c r="G26" s="28">
        <f t="shared" si="0"/>
        <v>0</v>
      </c>
      <c r="H26" s="29">
        <f t="shared" si="1"/>
        <v>0</v>
      </c>
      <c r="I26" s="30">
        <f t="shared" si="2"/>
        <v>0</v>
      </c>
    </row>
    <row r="27" spans="1:9" s="2" customFormat="1" ht="25.5" customHeight="1" x14ac:dyDescent="0.25">
      <c r="A27" s="23" t="s">
        <v>22</v>
      </c>
      <c r="B27" s="24" t="s">
        <v>30</v>
      </c>
      <c r="C27" s="25" t="s">
        <v>62</v>
      </c>
      <c r="D27" s="26">
        <v>1</v>
      </c>
      <c r="E27" s="34" t="s">
        <v>69</v>
      </c>
      <c r="F27" s="27"/>
      <c r="G27" s="28">
        <f t="shared" si="0"/>
        <v>0</v>
      </c>
      <c r="H27" s="29">
        <f t="shared" si="1"/>
        <v>0</v>
      </c>
      <c r="I27" s="30">
        <f t="shared" si="2"/>
        <v>0</v>
      </c>
    </row>
    <row r="28" spans="1:9" s="2" customFormat="1" ht="25.5" customHeight="1" x14ac:dyDescent="0.25">
      <c r="A28" s="23" t="s">
        <v>22</v>
      </c>
      <c r="B28" s="24" t="s">
        <v>31</v>
      </c>
      <c r="C28" s="25" t="s">
        <v>65</v>
      </c>
      <c r="D28" s="26">
        <v>1</v>
      </c>
      <c r="E28" s="34" t="s">
        <v>69</v>
      </c>
      <c r="F28" s="27"/>
      <c r="G28" s="28">
        <f t="shared" si="0"/>
        <v>0</v>
      </c>
      <c r="H28" s="29">
        <f t="shared" si="1"/>
        <v>0</v>
      </c>
      <c r="I28" s="30">
        <f t="shared" si="2"/>
        <v>0</v>
      </c>
    </row>
    <row r="29" spans="1:9" s="2" customFormat="1" ht="25.5" customHeight="1" x14ac:dyDescent="0.25">
      <c r="A29" s="23" t="s">
        <v>22</v>
      </c>
      <c r="B29" s="24" t="s">
        <v>32</v>
      </c>
      <c r="C29" s="25" t="s">
        <v>66</v>
      </c>
      <c r="D29" s="26">
        <v>2</v>
      </c>
      <c r="E29" s="34" t="s">
        <v>69</v>
      </c>
      <c r="F29" s="27"/>
      <c r="G29" s="28">
        <f t="shared" si="0"/>
        <v>0</v>
      </c>
      <c r="H29" s="29">
        <f t="shared" si="1"/>
        <v>0</v>
      </c>
      <c r="I29" s="30">
        <f t="shared" si="2"/>
        <v>0</v>
      </c>
    </row>
    <row r="30" spans="1:9" s="2" customFormat="1" ht="25.5" customHeight="1" x14ac:dyDescent="0.25">
      <c r="A30" s="23" t="s">
        <v>22</v>
      </c>
      <c r="B30" s="24" t="s">
        <v>33</v>
      </c>
      <c r="C30" s="25" t="s">
        <v>64</v>
      </c>
      <c r="D30" s="26">
        <v>2</v>
      </c>
      <c r="E30" s="34" t="s">
        <v>69</v>
      </c>
      <c r="F30" s="27"/>
      <c r="G30" s="28">
        <f t="shared" si="0"/>
        <v>0</v>
      </c>
      <c r="H30" s="29">
        <f t="shared" si="1"/>
        <v>0</v>
      </c>
      <c r="I30" s="30">
        <f t="shared" si="2"/>
        <v>0</v>
      </c>
    </row>
    <row r="31" spans="1:9" s="2" customFormat="1" ht="25.5" customHeight="1" x14ac:dyDescent="0.25">
      <c r="A31" s="23" t="s">
        <v>22</v>
      </c>
      <c r="B31" s="24">
        <v>19</v>
      </c>
      <c r="C31" s="25" t="s">
        <v>63</v>
      </c>
      <c r="D31" s="26">
        <v>1</v>
      </c>
      <c r="E31" s="34" t="s">
        <v>69</v>
      </c>
      <c r="F31" s="27"/>
      <c r="G31" s="28">
        <f t="shared" ref="G31" si="3">D31*F31</f>
        <v>0</v>
      </c>
      <c r="H31" s="29">
        <f t="shared" ref="H31" si="4">F31*0.3</f>
        <v>0</v>
      </c>
      <c r="I31" s="30">
        <f t="shared" ref="I31" si="5">H31*D31</f>
        <v>0</v>
      </c>
    </row>
    <row r="32" spans="1:9" s="2" customFormat="1" ht="25.5" customHeight="1" x14ac:dyDescent="0.25">
      <c r="A32" s="31" t="s">
        <v>22</v>
      </c>
      <c r="B32" s="8">
        <v>20</v>
      </c>
      <c r="C32" s="32" t="s">
        <v>37</v>
      </c>
      <c r="D32" s="33">
        <v>1</v>
      </c>
      <c r="E32" s="34" t="s">
        <v>3</v>
      </c>
      <c r="F32" s="35"/>
      <c r="G32" s="36">
        <f t="shared" si="0"/>
        <v>0</v>
      </c>
      <c r="H32" s="37">
        <f t="shared" si="1"/>
        <v>0</v>
      </c>
      <c r="I32" s="38">
        <f t="shared" si="2"/>
        <v>0</v>
      </c>
    </row>
    <row r="33" spans="1:9" s="2" customFormat="1" ht="30" customHeight="1" thickBot="1" x14ac:dyDescent="0.3">
      <c r="A33" s="39"/>
      <c r="B33" s="40"/>
      <c r="C33" s="41" t="s">
        <v>36</v>
      </c>
      <c r="D33" s="42"/>
      <c r="E33" s="43"/>
      <c r="F33" s="44"/>
      <c r="G33" s="45"/>
      <c r="H33" s="46"/>
      <c r="I33" s="47"/>
    </row>
    <row r="34" spans="1:9" ht="26.25" customHeight="1" x14ac:dyDescent="0.25">
      <c r="A34" s="137" t="s">
        <v>75</v>
      </c>
      <c r="B34" s="138">
        <v>24</v>
      </c>
      <c r="C34" s="125" t="s">
        <v>91</v>
      </c>
      <c r="D34" s="126">
        <v>1</v>
      </c>
      <c r="E34" s="127" t="s">
        <v>3</v>
      </c>
      <c r="F34" s="139"/>
      <c r="G34" s="140">
        <f t="shared" ref="G34:G35" si="6">D34*F34</f>
        <v>0</v>
      </c>
      <c r="H34" s="141">
        <f t="shared" ref="H34:H35" si="7">F34*0.3</f>
        <v>0</v>
      </c>
      <c r="I34" s="142">
        <f t="shared" ref="I34:I35" si="8">H34*D34</f>
        <v>0</v>
      </c>
    </row>
    <row r="35" spans="1:9" ht="25.5" customHeight="1" thickBot="1" x14ac:dyDescent="0.3">
      <c r="A35" s="149" t="s">
        <v>75</v>
      </c>
      <c r="B35" s="150">
        <v>25</v>
      </c>
      <c r="C35" s="151" t="s">
        <v>90</v>
      </c>
      <c r="D35" s="152">
        <v>1</v>
      </c>
      <c r="E35" s="153" t="s">
        <v>3</v>
      </c>
      <c r="F35" s="154"/>
      <c r="G35" s="155">
        <f t="shared" si="6"/>
        <v>0</v>
      </c>
      <c r="H35" s="156">
        <f t="shared" si="7"/>
        <v>0</v>
      </c>
      <c r="I35" s="157">
        <f t="shared" si="8"/>
        <v>0</v>
      </c>
    </row>
    <row r="36" spans="1:9" ht="25.5" customHeight="1" x14ac:dyDescent="0.25">
      <c r="A36" s="48"/>
      <c r="B36" s="49"/>
      <c r="C36" s="50" t="s">
        <v>38</v>
      </c>
      <c r="D36" s="80"/>
      <c r="E36" s="81"/>
      <c r="F36" s="99">
        <f>SUM(G6:G33)</f>
        <v>0</v>
      </c>
      <c r="G36" s="100"/>
      <c r="H36" s="101">
        <f>SUM(I6:I35)</f>
        <v>0</v>
      </c>
      <c r="I36" s="102"/>
    </row>
    <row r="37" spans="1:9" ht="26.25" customHeight="1" x14ac:dyDescent="0.25">
      <c r="A37" s="51"/>
      <c r="B37" s="52"/>
      <c r="C37" s="53" t="s">
        <v>89</v>
      </c>
      <c r="D37" s="82"/>
      <c r="E37" s="83"/>
      <c r="F37" s="109" t="s">
        <v>40</v>
      </c>
      <c r="G37" s="110"/>
      <c r="H37" s="113">
        <f>F36*0.02</f>
        <v>0</v>
      </c>
      <c r="I37" s="114"/>
    </row>
    <row r="38" spans="1:9" ht="26.25" customHeight="1" x14ac:dyDescent="0.25">
      <c r="A38" s="54"/>
      <c r="B38" s="55"/>
      <c r="C38" s="56" t="s">
        <v>39</v>
      </c>
      <c r="D38" s="84"/>
      <c r="E38" s="85"/>
      <c r="F38" s="107" t="s">
        <v>40</v>
      </c>
      <c r="G38" s="108"/>
      <c r="H38" s="111">
        <f>F36*0.036</f>
        <v>0</v>
      </c>
      <c r="I38" s="112"/>
    </row>
    <row r="39" spans="1:9" ht="26.25" customHeight="1" x14ac:dyDescent="0.25">
      <c r="A39" s="57"/>
      <c r="B39" s="58"/>
      <c r="C39" s="59" t="s">
        <v>78</v>
      </c>
      <c r="D39" s="60"/>
      <c r="E39" s="61"/>
      <c r="F39" s="96">
        <f>F36</f>
        <v>0</v>
      </c>
      <c r="G39" s="97"/>
      <c r="H39" s="96">
        <f>SUM(H36:I38)</f>
        <v>0</v>
      </c>
      <c r="I39" s="98"/>
    </row>
    <row r="40" spans="1:9" ht="16.5" thickBot="1" x14ac:dyDescent="0.3">
      <c r="A40" s="62"/>
      <c r="B40" s="63"/>
      <c r="C40" s="64" t="s">
        <v>79</v>
      </c>
      <c r="D40" s="65"/>
      <c r="E40" s="66"/>
      <c r="F40" s="77"/>
      <c r="G40" s="78"/>
      <c r="H40" s="78"/>
      <c r="I40" s="79">
        <f>SUM(F39,H39)</f>
        <v>0</v>
      </c>
    </row>
  </sheetData>
  <mergeCells count="18">
    <mergeCell ref="A1:I1"/>
    <mergeCell ref="F38:G38"/>
    <mergeCell ref="F37:G37"/>
    <mergeCell ref="H38:I38"/>
    <mergeCell ref="H37:I37"/>
    <mergeCell ref="A2:B2"/>
    <mergeCell ref="A3:B3"/>
    <mergeCell ref="E4:E5"/>
    <mergeCell ref="D4:D5"/>
    <mergeCell ref="C4:C5"/>
    <mergeCell ref="A4:B5"/>
    <mergeCell ref="C2:I2"/>
    <mergeCell ref="F39:G39"/>
    <mergeCell ref="H39:I39"/>
    <mergeCell ref="F36:G36"/>
    <mergeCell ref="H36:I36"/>
    <mergeCell ref="H4:I4"/>
    <mergeCell ref="F4:G4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landscape" r:id="rId1"/>
  <ignoredErrors>
    <ignoredError sqref="B1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opLeftCell="A22" zoomScaleNormal="100" zoomScaleSheetLayoutView="130" workbookViewId="0">
      <selection activeCell="A37" sqref="A37:I38"/>
    </sheetView>
  </sheetViews>
  <sheetFormatPr defaultRowHeight="15" x14ac:dyDescent="0.25"/>
  <cols>
    <col min="1" max="1" width="6.85546875" bestFit="1" customWidth="1"/>
    <col min="2" max="2" width="6.85546875" customWidth="1"/>
    <col min="3" max="3" width="51.5703125" customWidth="1"/>
    <col min="4" max="4" width="10.85546875" style="1" bestFit="1" customWidth="1"/>
    <col min="5" max="5" width="10.7109375" customWidth="1"/>
    <col min="6" max="6" width="10.42578125" style="1" customWidth="1"/>
    <col min="7" max="7" width="10.42578125" customWidth="1"/>
    <col min="8" max="8" width="10.42578125" style="1" customWidth="1"/>
    <col min="9" max="9" width="12.42578125" bestFit="1" customWidth="1"/>
  </cols>
  <sheetData>
    <row r="1" spans="1:9" ht="26.25" x14ac:dyDescent="0.4">
      <c r="A1" s="106" t="s">
        <v>11</v>
      </c>
      <c r="B1" s="106"/>
      <c r="C1" s="106"/>
      <c r="D1" s="106"/>
      <c r="E1" s="106"/>
      <c r="F1" s="106"/>
      <c r="G1" s="106"/>
      <c r="H1" s="106"/>
      <c r="I1" s="106"/>
    </row>
    <row r="2" spans="1:9" ht="19.5" customHeight="1" x14ac:dyDescent="0.3">
      <c r="A2" s="115" t="s">
        <v>9</v>
      </c>
      <c r="B2" s="115"/>
      <c r="C2" s="91" t="s">
        <v>88</v>
      </c>
      <c r="D2" s="91"/>
      <c r="E2" s="124"/>
      <c r="F2" s="124"/>
      <c r="G2" s="124"/>
      <c r="H2" s="124"/>
      <c r="I2" s="124"/>
    </row>
    <row r="3" spans="1:9" ht="19.5" customHeight="1" thickBot="1" x14ac:dyDescent="0.3">
      <c r="A3" s="115" t="s">
        <v>10</v>
      </c>
      <c r="B3" s="115"/>
      <c r="C3" s="3" t="s">
        <v>74</v>
      </c>
      <c r="D3" s="2"/>
      <c r="E3" s="2"/>
      <c r="F3" s="2"/>
      <c r="G3" s="2"/>
      <c r="H3" s="2"/>
      <c r="I3" s="2"/>
    </row>
    <row r="4" spans="1:9" s="2" customFormat="1" ht="25.5" customHeight="1" x14ac:dyDescent="0.25">
      <c r="A4" s="122" t="s">
        <v>2</v>
      </c>
      <c r="B4" s="120"/>
      <c r="C4" s="120" t="s">
        <v>0</v>
      </c>
      <c r="D4" s="118" t="s">
        <v>1</v>
      </c>
      <c r="E4" s="116" t="s">
        <v>4</v>
      </c>
      <c r="F4" s="103" t="s">
        <v>7</v>
      </c>
      <c r="G4" s="105"/>
      <c r="H4" s="103" t="s">
        <v>8</v>
      </c>
      <c r="I4" s="104"/>
    </row>
    <row r="5" spans="1:9" s="2" customFormat="1" ht="25.5" customHeight="1" thickBot="1" x14ac:dyDescent="0.3">
      <c r="A5" s="123"/>
      <c r="B5" s="121"/>
      <c r="C5" s="121"/>
      <c r="D5" s="119"/>
      <c r="E5" s="117"/>
      <c r="F5" s="4" t="s">
        <v>5</v>
      </c>
      <c r="G5" s="5" t="s">
        <v>6</v>
      </c>
      <c r="H5" s="4" t="s">
        <v>5</v>
      </c>
      <c r="I5" s="6" t="s">
        <v>6</v>
      </c>
    </row>
    <row r="6" spans="1:9" s="2" customFormat="1" ht="26.25" customHeight="1" x14ac:dyDescent="0.25">
      <c r="A6" s="7" t="s">
        <v>75</v>
      </c>
      <c r="B6" s="67" t="s">
        <v>12</v>
      </c>
      <c r="C6" s="9" t="s">
        <v>23</v>
      </c>
      <c r="D6" s="10">
        <v>1</v>
      </c>
      <c r="E6" s="11" t="s">
        <v>25</v>
      </c>
      <c r="F6" s="12"/>
      <c r="G6" s="13">
        <f>D6*F6</f>
        <v>0</v>
      </c>
      <c r="H6" s="14">
        <f>F6*0.2</f>
        <v>0</v>
      </c>
      <c r="I6" s="15">
        <f>H6*D6</f>
        <v>0</v>
      </c>
    </row>
    <row r="7" spans="1:9" s="2" customFormat="1" ht="63.75" x14ac:dyDescent="0.25">
      <c r="A7" s="7"/>
      <c r="B7" s="67"/>
      <c r="C7" s="16" t="s">
        <v>51</v>
      </c>
      <c r="D7" s="17"/>
      <c r="E7" s="18"/>
      <c r="F7" s="19"/>
      <c r="G7" s="20"/>
      <c r="H7" s="21"/>
      <c r="I7" s="22"/>
    </row>
    <row r="8" spans="1:9" s="2" customFormat="1" ht="21" customHeight="1" x14ac:dyDescent="0.25">
      <c r="A8" s="7"/>
      <c r="B8" s="67"/>
      <c r="C8" s="16" t="s">
        <v>52</v>
      </c>
      <c r="D8" s="17"/>
      <c r="E8" s="18"/>
      <c r="F8" s="19"/>
      <c r="G8" s="20"/>
      <c r="H8" s="21"/>
      <c r="I8" s="22"/>
    </row>
    <row r="9" spans="1:9" s="2" customFormat="1" ht="21" customHeight="1" x14ac:dyDescent="0.25">
      <c r="A9" s="7"/>
      <c r="B9" s="67"/>
      <c r="C9" s="16" t="s">
        <v>41</v>
      </c>
      <c r="D9" s="17"/>
      <c r="E9" s="18"/>
      <c r="F9" s="19"/>
      <c r="G9" s="20"/>
      <c r="H9" s="21"/>
      <c r="I9" s="22"/>
    </row>
    <row r="10" spans="1:9" s="2" customFormat="1" ht="21" customHeight="1" x14ac:dyDescent="0.25">
      <c r="A10" s="7"/>
      <c r="B10" s="67"/>
      <c r="C10" s="16" t="s">
        <v>48</v>
      </c>
      <c r="D10" s="17"/>
      <c r="E10" s="18"/>
      <c r="F10" s="19"/>
      <c r="G10" s="20"/>
      <c r="H10" s="21"/>
      <c r="I10" s="22"/>
    </row>
    <row r="11" spans="1:9" s="2" customFormat="1" ht="21" customHeight="1" x14ac:dyDescent="0.25">
      <c r="A11" s="7"/>
      <c r="B11" s="67"/>
      <c r="C11" s="16" t="s">
        <v>24</v>
      </c>
      <c r="D11" s="17"/>
      <c r="E11" s="18"/>
      <c r="F11" s="19"/>
      <c r="G11" s="20"/>
      <c r="H11" s="21"/>
      <c r="I11" s="22"/>
    </row>
    <row r="12" spans="1:9" s="2" customFormat="1" ht="21" customHeight="1" x14ac:dyDescent="0.25">
      <c r="A12" s="7"/>
      <c r="B12" s="67"/>
      <c r="C12" s="16" t="s">
        <v>49</v>
      </c>
      <c r="D12" s="17"/>
      <c r="E12" s="18"/>
      <c r="F12" s="19"/>
      <c r="G12" s="20"/>
      <c r="H12" s="21"/>
      <c r="I12" s="22"/>
    </row>
    <row r="13" spans="1:9" s="2" customFormat="1" ht="21" customHeight="1" x14ac:dyDescent="0.25">
      <c r="A13" s="7"/>
      <c r="B13" s="67"/>
      <c r="C13" s="16" t="s">
        <v>24</v>
      </c>
      <c r="D13" s="17"/>
      <c r="E13" s="18"/>
      <c r="F13" s="19"/>
      <c r="G13" s="20"/>
      <c r="H13" s="21"/>
      <c r="I13" s="22"/>
    </row>
    <row r="14" spans="1:9" s="2" customFormat="1" ht="25.5" customHeight="1" x14ac:dyDescent="0.25">
      <c r="A14" s="23" t="s">
        <v>75</v>
      </c>
      <c r="B14" s="24" t="s">
        <v>13</v>
      </c>
      <c r="C14" s="25" t="s">
        <v>53</v>
      </c>
      <c r="D14" s="26">
        <v>1</v>
      </c>
      <c r="E14" s="34" t="s">
        <v>69</v>
      </c>
      <c r="F14" s="27"/>
      <c r="G14" s="28">
        <f>D14*F14</f>
        <v>0</v>
      </c>
      <c r="H14" s="29">
        <f>F14*0.3</f>
        <v>0</v>
      </c>
      <c r="I14" s="30">
        <f>H14*D14</f>
        <v>0</v>
      </c>
    </row>
    <row r="15" spans="1:9" s="2" customFormat="1" ht="25.5" customHeight="1" x14ac:dyDescent="0.25">
      <c r="A15" s="23" t="s">
        <v>75</v>
      </c>
      <c r="B15" s="24" t="s">
        <v>16</v>
      </c>
      <c r="C15" s="25" t="s">
        <v>67</v>
      </c>
      <c r="D15" s="26">
        <v>6</v>
      </c>
      <c r="E15" s="34" t="s">
        <v>68</v>
      </c>
      <c r="F15" s="27"/>
      <c r="G15" s="28">
        <f t="shared" ref="G15:G35" si="0">D15*F15</f>
        <v>0</v>
      </c>
      <c r="H15" s="29">
        <f t="shared" ref="H15:H35" si="1">F15*0.3</f>
        <v>0</v>
      </c>
      <c r="I15" s="30">
        <f t="shared" ref="I15:I35" si="2">H15*D15</f>
        <v>0</v>
      </c>
    </row>
    <row r="16" spans="1:9" s="2" customFormat="1" ht="25.5" customHeight="1" x14ac:dyDescent="0.25">
      <c r="A16" s="23" t="s">
        <v>75</v>
      </c>
      <c r="B16" s="24" t="s">
        <v>14</v>
      </c>
      <c r="C16" s="25" t="s">
        <v>85</v>
      </c>
      <c r="D16" s="26">
        <v>3</v>
      </c>
      <c r="E16" s="34" t="s">
        <v>68</v>
      </c>
      <c r="F16" s="27"/>
      <c r="G16" s="28">
        <f t="shared" ref="G16" si="3">D16*F16</f>
        <v>0</v>
      </c>
      <c r="H16" s="29">
        <f t="shared" ref="H16" si="4">F16*0.3</f>
        <v>0</v>
      </c>
      <c r="I16" s="30">
        <f t="shared" ref="I16" si="5">H16*D16</f>
        <v>0</v>
      </c>
    </row>
    <row r="17" spans="1:9" s="2" customFormat="1" ht="25.5" customHeight="1" x14ac:dyDescent="0.25">
      <c r="A17" s="23" t="s">
        <v>75</v>
      </c>
      <c r="B17" s="24" t="s">
        <v>17</v>
      </c>
      <c r="C17" s="25" t="s">
        <v>54</v>
      </c>
      <c r="D17" s="26">
        <v>6</v>
      </c>
      <c r="E17" s="34" t="s">
        <v>69</v>
      </c>
      <c r="F17" s="27"/>
      <c r="G17" s="28">
        <f t="shared" si="0"/>
        <v>0</v>
      </c>
      <c r="H17" s="29">
        <f t="shared" si="1"/>
        <v>0</v>
      </c>
      <c r="I17" s="30">
        <f t="shared" si="2"/>
        <v>0</v>
      </c>
    </row>
    <row r="18" spans="1:9" s="2" customFormat="1" ht="25.5" customHeight="1" x14ac:dyDescent="0.25">
      <c r="A18" s="23" t="s">
        <v>75</v>
      </c>
      <c r="B18" s="24" t="s">
        <v>18</v>
      </c>
      <c r="C18" s="25" t="s">
        <v>55</v>
      </c>
      <c r="D18" s="26">
        <v>3</v>
      </c>
      <c r="E18" s="34" t="s">
        <v>50</v>
      </c>
      <c r="F18" s="27"/>
      <c r="G18" s="28">
        <f t="shared" si="0"/>
        <v>0</v>
      </c>
      <c r="H18" s="29">
        <f t="shared" si="1"/>
        <v>0</v>
      </c>
      <c r="I18" s="30">
        <f t="shared" si="2"/>
        <v>0</v>
      </c>
    </row>
    <row r="19" spans="1:9" s="2" customFormat="1" ht="30.75" customHeight="1" x14ac:dyDescent="0.25">
      <c r="A19" s="23" t="s">
        <v>75</v>
      </c>
      <c r="B19" s="24" t="s">
        <v>19</v>
      </c>
      <c r="C19" s="25" t="s">
        <v>56</v>
      </c>
      <c r="D19" s="26">
        <v>2</v>
      </c>
      <c r="E19" s="34" t="s">
        <v>69</v>
      </c>
      <c r="F19" s="27"/>
      <c r="G19" s="28">
        <f t="shared" si="0"/>
        <v>0</v>
      </c>
      <c r="H19" s="29">
        <f t="shared" si="1"/>
        <v>0</v>
      </c>
      <c r="I19" s="30">
        <f t="shared" si="2"/>
        <v>0</v>
      </c>
    </row>
    <row r="20" spans="1:9" s="2" customFormat="1" ht="25.5" customHeight="1" x14ac:dyDescent="0.25">
      <c r="A20" s="23" t="s">
        <v>75</v>
      </c>
      <c r="B20" s="24" t="s">
        <v>15</v>
      </c>
      <c r="C20" s="25" t="s">
        <v>57</v>
      </c>
      <c r="D20" s="26">
        <v>6</v>
      </c>
      <c r="E20" s="34" t="s">
        <v>69</v>
      </c>
      <c r="F20" s="27"/>
      <c r="G20" s="28">
        <f t="shared" si="0"/>
        <v>0</v>
      </c>
      <c r="H20" s="29">
        <f t="shared" si="1"/>
        <v>0</v>
      </c>
      <c r="I20" s="30">
        <f t="shared" si="2"/>
        <v>0</v>
      </c>
    </row>
    <row r="21" spans="1:9" s="2" customFormat="1" ht="25.5" customHeight="1" x14ac:dyDescent="0.25">
      <c r="A21" s="23" t="s">
        <v>75</v>
      </c>
      <c r="B21" s="24" t="s">
        <v>20</v>
      </c>
      <c r="C21" s="25" t="s">
        <v>72</v>
      </c>
      <c r="D21" s="26">
        <v>0.5</v>
      </c>
      <c r="E21" s="34" t="s">
        <v>69</v>
      </c>
      <c r="F21" s="27"/>
      <c r="G21" s="28">
        <f t="shared" si="0"/>
        <v>0</v>
      </c>
      <c r="H21" s="29">
        <f t="shared" si="1"/>
        <v>0</v>
      </c>
      <c r="I21" s="30">
        <f t="shared" si="2"/>
        <v>0</v>
      </c>
    </row>
    <row r="22" spans="1:9" s="2" customFormat="1" ht="25.5" customHeight="1" x14ac:dyDescent="0.25">
      <c r="A22" s="23" t="s">
        <v>75</v>
      </c>
      <c r="B22" s="24" t="s">
        <v>21</v>
      </c>
      <c r="C22" s="25" t="s">
        <v>58</v>
      </c>
      <c r="D22" s="26">
        <v>4</v>
      </c>
      <c r="E22" s="34" t="s">
        <v>69</v>
      </c>
      <c r="F22" s="27"/>
      <c r="G22" s="28">
        <f t="shared" si="0"/>
        <v>0</v>
      </c>
      <c r="H22" s="29">
        <f t="shared" si="1"/>
        <v>0</v>
      </c>
      <c r="I22" s="30">
        <f t="shared" si="2"/>
        <v>0</v>
      </c>
    </row>
    <row r="23" spans="1:9" s="2" customFormat="1" ht="25.5" customHeight="1" x14ac:dyDescent="0.25">
      <c r="A23" s="23" t="s">
        <v>75</v>
      </c>
      <c r="B23" s="24" t="s">
        <v>26</v>
      </c>
      <c r="C23" s="25" t="s">
        <v>59</v>
      </c>
      <c r="D23" s="26">
        <v>2</v>
      </c>
      <c r="E23" s="34" t="s">
        <v>69</v>
      </c>
      <c r="F23" s="27"/>
      <c r="G23" s="28">
        <f t="shared" si="0"/>
        <v>0</v>
      </c>
      <c r="H23" s="29">
        <f t="shared" si="1"/>
        <v>0</v>
      </c>
      <c r="I23" s="30">
        <f t="shared" si="2"/>
        <v>0</v>
      </c>
    </row>
    <row r="24" spans="1:9" s="2" customFormat="1" ht="25.5" customHeight="1" x14ac:dyDescent="0.25">
      <c r="A24" s="23" t="s">
        <v>75</v>
      </c>
      <c r="B24" s="24" t="s">
        <v>27</v>
      </c>
      <c r="C24" s="25" t="s">
        <v>71</v>
      </c>
      <c r="D24" s="26">
        <v>0.5</v>
      </c>
      <c r="E24" s="34" t="s">
        <v>69</v>
      </c>
      <c r="F24" s="27"/>
      <c r="G24" s="28">
        <f t="shared" si="0"/>
        <v>0</v>
      </c>
      <c r="H24" s="29">
        <f t="shared" si="1"/>
        <v>0</v>
      </c>
      <c r="I24" s="30">
        <f t="shared" si="2"/>
        <v>0</v>
      </c>
    </row>
    <row r="25" spans="1:9" s="2" customFormat="1" ht="25.5" customHeight="1" x14ac:dyDescent="0.25">
      <c r="A25" s="23" t="s">
        <v>75</v>
      </c>
      <c r="B25" s="24" t="s">
        <v>28</v>
      </c>
      <c r="C25" s="25" t="s">
        <v>70</v>
      </c>
      <c r="D25" s="26">
        <v>0.5</v>
      </c>
      <c r="E25" s="34" t="s">
        <v>69</v>
      </c>
      <c r="F25" s="27"/>
      <c r="G25" s="28">
        <f t="shared" si="0"/>
        <v>0</v>
      </c>
      <c r="H25" s="29">
        <f t="shared" si="1"/>
        <v>0</v>
      </c>
      <c r="I25" s="30">
        <f t="shared" si="2"/>
        <v>0</v>
      </c>
    </row>
    <row r="26" spans="1:9" s="2" customFormat="1" ht="25.5" customHeight="1" x14ac:dyDescent="0.25">
      <c r="A26" s="23" t="s">
        <v>75</v>
      </c>
      <c r="B26" s="24" t="s">
        <v>29</v>
      </c>
      <c r="C26" s="25" t="s">
        <v>60</v>
      </c>
      <c r="D26" s="26">
        <v>1</v>
      </c>
      <c r="E26" s="34" t="s">
        <v>69</v>
      </c>
      <c r="F26" s="27"/>
      <c r="G26" s="28">
        <f t="shared" si="0"/>
        <v>0</v>
      </c>
      <c r="H26" s="29">
        <f t="shared" si="1"/>
        <v>0</v>
      </c>
      <c r="I26" s="30">
        <f t="shared" si="2"/>
        <v>0</v>
      </c>
    </row>
    <row r="27" spans="1:9" s="2" customFormat="1" ht="25.5" customHeight="1" x14ac:dyDescent="0.25">
      <c r="A27" s="23" t="s">
        <v>75</v>
      </c>
      <c r="B27" s="24" t="s">
        <v>30</v>
      </c>
      <c r="C27" s="25" t="s">
        <v>84</v>
      </c>
      <c r="D27" s="26">
        <v>1</v>
      </c>
      <c r="E27" s="34" t="s">
        <v>69</v>
      </c>
      <c r="F27" s="27"/>
      <c r="G27" s="28">
        <f t="shared" ref="G27" si="6">D27*F27</f>
        <v>0</v>
      </c>
      <c r="H27" s="29">
        <f t="shared" ref="H27" si="7">F27*0.3</f>
        <v>0</v>
      </c>
      <c r="I27" s="30">
        <f t="shared" ref="I27" si="8">H27*D27</f>
        <v>0</v>
      </c>
    </row>
    <row r="28" spans="1:9" s="2" customFormat="1" ht="25.5" customHeight="1" x14ac:dyDescent="0.25">
      <c r="A28" s="23" t="s">
        <v>75</v>
      </c>
      <c r="B28" s="24" t="s">
        <v>31</v>
      </c>
      <c r="C28" s="25" t="s">
        <v>82</v>
      </c>
      <c r="D28" s="26">
        <v>1</v>
      </c>
      <c r="E28" s="34" t="s">
        <v>69</v>
      </c>
      <c r="F28" s="27"/>
      <c r="G28" s="28">
        <f t="shared" si="0"/>
        <v>0</v>
      </c>
      <c r="H28" s="29">
        <f t="shared" si="1"/>
        <v>0</v>
      </c>
      <c r="I28" s="30">
        <f t="shared" si="2"/>
        <v>0</v>
      </c>
    </row>
    <row r="29" spans="1:9" s="2" customFormat="1" ht="25.5" customHeight="1" x14ac:dyDescent="0.25">
      <c r="A29" s="23" t="s">
        <v>75</v>
      </c>
      <c r="B29" s="24" t="s">
        <v>32</v>
      </c>
      <c r="C29" s="25" t="s">
        <v>83</v>
      </c>
      <c r="D29" s="26">
        <v>1</v>
      </c>
      <c r="E29" s="34" t="s">
        <v>69</v>
      </c>
      <c r="F29" s="27"/>
      <c r="G29" s="28">
        <f t="shared" ref="G29" si="9">D29*F29</f>
        <v>0</v>
      </c>
      <c r="H29" s="29">
        <f t="shared" ref="H29" si="10">F29*0.3</f>
        <v>0</v>
      </c>
      <c r="I29" s="30">
        <f t="shared" ref="I29" si="11">H29*D29</f>
        <v>0</v>
      </c>
    </row>
    <row r="30" spans="1:9" s="2" customFormat="1" ht="25.5" customHeight="1" x14ac:dyDescent="0.25">
      <c r="A30" s="23" t="s">
        <v>75</v>
      </c>
      <c r="B30" s="24" t="s">
        <v>33</v>
      </c>
      <c r="C30" s="25" t="s">
        <v>62</v>
      </c>
      <c r="D30" s="26">
        <v>1</v>
      </c>
      <c r="E30" s="34" t="s">
        <v>69</v>
      </c>
      <c r="F30" s="27"/>
      <c r="G30" s="28">
        <f t="shared" si="0"/>
        <v>0</v>
      </c>
      <c r="H30" s="29">
        <f t="shared" si="1"/>
        <v>0</v>
      </c>
      <c r="I30" s="30">
        <f t="shared" si="2"/>
        <v>0</v>
      </c>
    </row>
    <row r="31" spans="1:9" s="2" customFormat="1" ht="25.5" customHeight="1" x14ac:dyDescent="0.25">
      <c r="A31" s="23" t="s">
        <v>75</v>
      </c>
      <c r="B31" s="24" t="s">
        <v>34</v>
      </c>
      <c r="C31" s="25" t="s">
        <v>65</v>
      </c>
      <c r="D31" s="26">
        <v>1</v>
      </c>
      <c r="E31" s="34" t="s">
        <v>69</v>
      </c>
      <c r="F31" s="27"/>
      <c r="G31" s="28">
        <f t="shared" si="0"/>
        <v>0</v>
      </c>
      <c r="H31" s="29">
        <f t="shared" si="1"/>
        <v>0</v>
      </c>
      <c r="I31" s="30">
        <f t="shared" si="2"/>
        <v>0</v>
      </c>
    </row>
    <row r="32" spans="1:9" s="2" customFormat="1" ht="25.5" customHeight="1" x14ac:dyDescent="0.25">
      <c r="A32" s="23" t="s">
        <v>75</v>
      </c>
      <c r="B32" s="24" t="s">
        <v>35</v>
      </c>
      <c r="C32" s="25" t="s">
        <v>66</v>
      </c>
      <c r="D32" s="26">
        <v>3</v>
      </c>
      <c r="E32" s="34" t="s">
        <v>69</v>
      </c>
      <c r="F32" s="27"/>
      <c r="G32" s="28">
        <f t="shared" si="0"/>
        <v>0</v>
      </c>
      <c r="H32" s="29">
        <f t="shared" si="1"/>
        <v>0</v>
      </c>
      <c r="I32" s="30">
        <f t="shared" si="2"/>
        <v>0</v>
      </c>
    </row>
    <row r="33" spans="1:9" s="2" customFormat="1" ht="25.5" customHeight="1" x14ac:dyDescent="0.25">
      <c r="A33" s="23" t="s">
        <v>75</v>
      </c>
      <c r="B33" s="24" t="s">
        <v>80</v>
      </c>
      <c r="C33" s="25" t="s">
        <v>64</v>
      </c>
      <c r="D33" s="26">
        <v>3</v>
      </c>
      <c r="E33" s="34" t="s">
        <v>69</v>
      </c>
      <c r="F33" s="27"/>
      <c r="G33" s="28">
        <f t="shared" si="0"/>
        <v>0</v>
      </c>
      <c r="H33" s="29">
        <f t="shared" si="1"/>
        <v>0</v>
      </c>
      <c r="I33" s="30">
        <f t="shared" si="2"/>
        <v>0</v>
      </c>
    </row>
    <row r="34" spans="1:9" s="2" customFormat="1" ht="25.5" customHeight="1" x14ac:dyDescent="0.25">
      <c r="A34" s="23" t="s">
        <v>75</v>
      </c>
      <c r="B34" s="24" t="s">
        <v>81</v>
      </c>
      <c r="C34" s="25" t="s">
        <v>63</v>
      </c>
      <c r="D34" s="26">
        <v>1</v>
      </c>
      <c r="E34" s="34" t="s">
        <v>69</v>
      </c>
      <c r="F34" s="27"/>
      <c r="G34" s="28">
        <f t="shared" si="0"/>
        <v>0</v>
      </c>
      <c r="H34" s="29">
        <f t="shared" si="1"/>
        <v>0</v>
      </c>
      <c r="I34" s="30">
        <f t="shared" si="2"/>
        <v>0</v>
      </c>
    </row>
    <row r="35" spans="1:9" s="2" customFormat="1" ht="25.5" customHeight="1" x14ac:dyDescent="0.25">
      <c r="A35" s="128" t="s">
        <v>75</v>
      </c>
      <c r="B35" s="129" t="s">
        <v>86</v>
      </c>
      <c r="C35" s="130" t="s">
        <v>37</v>
      </c>
      <c r="D35" s="131">
        <v>1</v>
      </c>
      <c r="E35" s="132" t="s">
        <v>3</v>
      </c>
      <c r="F35" s="133"/>
      <c r="G35" s="134">
        <f t="shared" si="0"/>
        <v>0</v>
      </c>
      <c r="H35" s="135">
        <f t="shared" si="1"/>
        <v>0</v>
      </c>
      <c r="I35" s="136">
        <f t="shared" si="2"/>
        <v>0</v>
      </c>
    </row>
    <row r="36" spans="1:9" s="2" customFormat="1" ht="30" customHeight="1" x14ac:dyDescent="0.25">
      <c r="A36" s="147"/>
      <c r="B36" s="146"/>
      <c r="C36" s="143" t="s">
        <v>36</v>
      </c>
      <c r="D36" s="144"/>
      <c r="E36" s="144"/>
      <c r="F36" s="158"/>
      <c r="G36" s="159"/>
      <c r="H36" s="145"/>
      <c r="I36" s="148"/>
    </row>
    <row r="37" spans="1:9" ht="26.25" customHeight="1" x14ac:dyDescent="0.25">
      <c r="A37" s="137" t="s">
        <v>75</v>
      </c>
      <c r="B37" s="138">
        <v>24</v>
      </c>
      <c r="C37" s="125" t="s">
        <v>91</v>
      </c>
      <c r="D37" s="126">
        <v>1</v>
      </c>
      <c r="E37" s="127" t="s">
        <v>3</v>
      </c>
      <c r="F37" s="139"/>
      <c r="G37" s="140">
        <f t="shared" ref="G37" si="12">D37*F37</f>
        <v>0</v>
      </c>
      <c r="H37" s="141">
        <f t="shared" ref="H37" si="13">F37*0.3</f>
        <v>0</v>
      </c>
      <c r="I37" s="142">
        <f t="shared" ref="I37" si="14">H37*D37</f>
        <v>0</v>
      </c>
    </row>
    <row r="38" spans="1:9" ht="25.5" customHeight="1" thickBot="1" x14ac:dyDescent="0.3">
      <c r="A38" s="149" t="s">
        <v>75</v>
      </c>
      <c r="B38" s="150">
        <v>25</v>
      </c>
      <c r="C38" s="151" t="s">
        <v>90</v>
      </c>
      <c r="D38" s="152">
        <v>1</v>
      </c>
      <c r="E38" s="153" t="s">
        <v>3</v>
      </c>
      <c r="F38" s="154"/>
      <c r="G38" s="155">
        <f t="shared" ref="G38" si="15">D38*F38</f>
        <v>0</v>
      </c>
      <c r="H38" s="156">
        <f t="shared" ref="H38" si="16">F38*0.3</f>
        <v>0</v>
      </c>
      <c r="I38" s="157">
        <f t="shared" ref="I38" si="17">H38*D38</f>
        <v>0</v>
      </c>
    </row>
    <row r="39" spans="1:9" ht="25.5" customHeight="1" x14ac:dyDescent="0.25">
      <c r="A39" s="48"/>
      <c r="B39" s="49"/>
      <c r="C39" s="50" t="s">
        <v>38</v>
      </c>
      <c r="D39" s="80"/>
      <c r="E39" s="81"/>
      <c r="F39" s="99">
        <f>SUM(G6:G36)</f>
        <v>0</v>
      </c>
      <c r="G39" s="100"/>
      <c r="H39" s="101">
        <f>SUM(I6:I38)</f>
        <v>0</v>
      </c>
      <c r="I39" s="102"/>
    </row>
    <row r="40" spans="1:9" ht="26.25" customHeight="1" x14ac:dyDescent="0.25">
      <c r="A40" s="51"/>
      <c r="B40" s="52"/>
      <c r="C40" s="53" t="s">
        <v>89</v>
      </c>
      <c r="D40" s="82"/>
      <c r="E40" s="83"/>
      <c r="F40" s="109" t="s">
        <v>40</v>
      </c>
      <c r="G40" s="110"/>
      <c r="H40" s="113">
        <f>F39*0.02</f>
        <v>0</v>
      </c>
      <c r="I40" s="114"/>
    </row>
    <row r="41" spans="1:9" ht="26.25" customHeight="1" x14ac:dyDescent="0.25">
      <c r="A41" s="54"/>
      <c r="B41" s="55"/>
      <c r="C41" s="56" t="s">
        <v>39</v>
      </c>
      <c r="D41" s="84"/>
      <c r="E41" s="85"/>
      <c r="F41" s="107" t="s">
        <v>40</v>
      </c>
      <c r="G41" s="108"/>
      <c r="H41" s="111">
        <f>F39*0.036</f>
        <v>0</v>
      </c>
      <c r="I41" s="112"/>
    </row>
    <row r="42" spans="1:9" ht="26.25" customHeight="1" x14ac:dyDescent="0.25">
      <c r="A42" s="57"/>
      <c r="B42" s="58"/>
      <c r="C42" s="59" t="s">
        <v>76</v>
      </c>
      <c r="D42" s="60"/>
      <c r="E42" s="61"/>
      <c r="F42" s="96">
        <f>F39</f>
        <v>0</v>
      </c>
      <c r="G42" s="97"/>
      <c r="H42" s="96">
        <f>SUM(H39:I41)</f>
        <v>0</v>
      </c>
      <c r="I42" s="98"/>
    </row>
    <row r="43" spans="1:9" ht="16.5" thickBot="1" x14ac:dyDescent="0.3">
      <c r="A43" s="62"/>
      <c r="B43" s="63"/>
      <c r="C43" s="64" t="s">
        <v>77</v>
      </c>
      <c r="D43" s="65"/>
      <c r="E43" s="66"/>
      <c r="F43" s="77"/>
      <c r="G43" s="78"/>
      <c r="H43" s="78"/>
      <c r="I43" s="79">
        <f>SUM(F42,H42)</f>
        <v>0</v>
      </c>
    </row>
  </sheetData>
  <mergeCells count="18">
    <mergeCell ref="A1:I1"/>
    <mergeCell ref="A2:B2"/>
    <mergeCell ref="A3:B3"/>
    <mergeCell ref="A4:B5"/>
    <mergeCell ref="C4:C5"/>
    <mergeCell ref="D4:D5"/>
    <mergeCell ref="E4:E5"/>
    <mergeCell ref="F4:G4"/>
    <mergeCell ref="H4:I4"/>
    <mergeCell ref="C2:I2"/>
    <mergeCell ref="F42:G42"/>
    <mergeCell ref="H42:I42"/>
    <mergeCell ref="F39:G39"/>
    <mergeCell ref="H39:I39"/>
    <mergeCell ref="F40:G40"/>
    <mergeCell ref="H40:I40"/>
    <mergeCell ref="F41:G41"/>
    <mergeCell ref="H41:I41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</vt:lpstr>
      <vt:lpstr>Zař. č.1</vt:lpstr>
      <vt:lpstr>Zař. č.2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matousek</dc:creator>
  <cp:lastModifiedBy>Veselská Štěpánka</cp:lastModifiedBy>
  <cp:lastPrinted>2024-03-18T09:49:44Z</cp:lastPrinted>
  <dcterms:created xsi:type="dcterms:W3CDTF">2021-10-19T06:56:27Z</dcterms:created>
  <dcterms:modified xsi:type="dcterms:W3CDTF">2024-12-09T12:50:21Z</dcterms:modified>
</cp:coreProperties>
</file>